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drawings/drawing5.xml" ContentType="application/vnd.openxmlformats-officedocument.drawing+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drawings/drawing6.xml" ContentType="application/vnd.openxmlformats-officedocument.drawing+xml"/>
  <Override PartName="/xl/ctrlProps/ctrlProp73.xml" ContentType="application/vnd.ms-excel.controlproperties+xml"/>
  <Override PartName="/xl/ctrlProps/ctrlProp74.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93.xml" ContentType="application/vnd.ms-excel.controlproperties+xml"/>
  <Override PartName="/xl/ctrlProps/ctrlProp94.xml" ContentType="application/vnd.ms-excel.controlproperties+xml"/>
  <Override PartName="/xl/ctrlProps/ctrlProp95.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trlProps/ctrlProp99.xml" ContentType="application/vnd.ms-excel.controlproperties+xml"/>
  <Override PartName="/xl/ctrlProps/ctrlProp100.xml" ContentType="application/vnd.ms-excel.controlproperties+xml"/>
  <Override PartName="/xl/ctrlProps/ctrlProp101.xml" ContentType="application/vnd.ms-excel.controlproperties+xml"/>
  <Override PartName="/xl/ctrlProps/ctrlProp102.xml" ContentType="application/vnd.ms-excel.controlproperties+xml"/>
  <Override PartName="/xl/ctrlProps/ctrlProp103.xml" ContentType="application/vnd.ms-excel.controlproperties+xml"/>
  <Override PartName="/xl/ctrlProps/ctrlProp104.xml" ContentType="application/vnd.ms-excel.controlproperties+xml"/>
  <Override PartName="/xl/ctrlProps/ctrlProp105.xml" ContentType="application/vnd.ms-excel.controlproperties+xml"/>
  <Override PartName="/xl/ctrlProps/ctrlProp106.xml" ContentType="application/vnd.ms-excel.controlproperties+xml"/>
  <Override PartName="/xl/ctrlProps/ctrlProp107.xml" ContentType="application/vnd.ms-excel.controlproperties+xml"/>
  <Override PartName="/xl/ctrlProps/ctrlProp108.xml" ContentType="application/vnd.ms-excel.controlproperties+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4"/>
  <workbookPr updateLinks="never" codeName="ThisWorkbook"/>
  <mc:AlternateContent xmlns:mc="http://schemas.openxmlformats.org/markup-compatibility/2006">
    <mc:Choice Requires="x15">
      <x15ac:absPath xmlns:x15ac="http://schemas.microsoft.com/office/spreadsheetml/2010/11/ac" url="/Users/samuelsandovalmiranda/Desktop/Takt Excel Template/"/>
    </mc:Choice>
  </mc:AlternateContent>
  <xr:revisionPtr revIDLastSave="0" documentId="13_ncr:1_{39F86A9B-2B82-F24E-8C62-5B6B19340569}" xr6:coauthVersionLast="47" xr6:coauthVersionMax="47" xr10:uidLastSave="{00000000-0000-0000-0000-000000000000}"/>
  <bookViews>
    <workbookView xWindow="0" yWindow="760" windowWidth="34560" windowHeight="20360" activeTab="7" xr2:uid="{2E62EC65-6C9A-4522-A696-8477C4E61071}"/>
  </bookViews>
  <sheets>
    <sheet name="Start Here" sheetId="100" r:id="rId1"/>
    <sheet name="Takt Elements" sheetId="137" r:id="rId2"/>
    <sheet name="Flow Analysis" sheetId="156" state="hidden" r:id="rId3"/>
    <sheet name="Macro Calculator" sheetId="158" r:id="rId4"/>
    <sheet name="ORIGINAL GUESS" sheetId="159" state="hidden" r:id="rId5"/>
    <sheet name="ADJUSTED MACRO" sheetId="160" state="hidden" r:id="rId6"/>
    <sheet name="Full MACRO - Before Review" sheetId="163" r:id="rId7"/>
    <sheet name="MACRO Review (Markups) " sheetId="164" r:id="rId8"/>
    <sheet name="Full MACRO - After Review " sheetId="165" r:id="rId9"/>
    <sheet name="One Floor Macro Example" sheetId="167" r:id="rId10"/>
    <sheet name="Buyout &amp; Procurement Log" sheetId="145" r:id="rId11"/>
    <sheet name="HIDDEN GRAPHICS" sheetId="147" state="hidden" r:id="rId12"/>
  </sheets>
  <externalReferences>
    <externalReference r:id="rId13"/>
    <externalReference r:id="rId14"/>
  </externalReferences>
  <definedNames>
    <definedName name="_" localSheetId="9">#REF!</definedName>
    <definedName name="_">#REF!</definedName>
    <definedName name="_IRR2" localSheetId="9">#REF!</definedName>
    <definedName name="_IRR2">#REF!</definedName>
    <definedName name="\C">#REF!</definedName>
    <definedName name="\cc">#REF!</definedName>
    <definedName name="\irr">#REF!</definedName>
    <definedName name="\MACRO">#REF!</definedName>
    <definedName name="\macros">#REF!</definedName>
    <definedName name="\P">#REF!</definedName>
    <definedName name="\pp">#REF!</definedName>
    <definedName name="\Q">#REF!</definedName>
    <definedName name="\Z">#REF!</definedName>
    <definedName name="A" localSheetId="8">#REF!</definedName>
    <definedName name="A">#REF!</definedName>
    <definedName name="aaaa">#REF!</definedName>
    <definedName name="Activities">#REF!</definedName>
    <definedName name="adfafd">#REF!</definedName>
    <definedName name="adg">#REF!</definedName>
    <definedName name="Admin">#REF!</definedName>
    <definedName name="Admin1">#REF!</definedName>
    <definedName name="admin23">#REF!</definedName>
    <definedName name="adsf">#REF!</definedName>
    <definedName name="aeew">#REF!</definedName>
    <definedName name="aefa">#REF!</definedName>
    <definedName name="aefyhh">#REF!</definedName>
    <definedName name="afdsafa">#REF!</definedName>
    <definedName name="agaegrg">#REF!</definedName>
    <definedName name="agagg">#REF!</definedName>
    <definedName name="agggg">#REF!</definedName>
    <definedName name="aggggg">#REF!</definedName>
    <definedName name="agwrgrg">#REF!</definedName>
    <definedName name="Appliance_Standard_Package">#REF!</definedName>
    <definedName name="approval" localSheetId="9">#REF!,#REF!</definedName>
    <definedName name="approval">#REF!,#REF!</definedName>
    <definedName name="ARE" localSheetId="8">OFFSET(#REF!,0,0,COUNTA(#REF!)-2,1)</definedName>
    <definedName name="ARE">OFFSET(#REF!,0,0,COUNTA(#REF!)-2,1)</definedName>
    <definedName name="AREA" localSheetId="8">OFFSET(#REF!,0,0,COUNTA(#REF!)-2,1)</definedName>
    <definedName name="AREA" localSheetId="9">OFFSET(#REF!,0,0,COUNTA(#REF!)-2,1)</definedName>
    <definedName name="AREA">OFFSET(#REF!,0,0,COUNTA(#REF!)-2,1)</definedName>
    <definedName name="as">#REF!</definedName>
    <definedName name="asdasd" localSheetId="8">#REF!</definedName>
    <definedName name="asdasd">#REF!</definedName>
    <definedName name="asdasdasdasdasd" localSheetId="8">#REF!</definedName>
    <definedName name="asdasdasdasdasd">#REF!</definedName>
    <definedName name="asdffdsa">#REF!</definedName>
    <definedName name="asg">#REF!</definedName>
    <definedName name="awgaaa">#REF!</definedName>
    <definedName name="B" localSheetId="8">#REF!</definedName>
    <definedName name="B">#REF!</definedName>
    <definedName name="ben">#REF!</definedName>
    <definedName name="BLDG">#REF!</definedName>
    <definedName name="BLDGs_A">#REF!</definedName>
    <definedName name="BLDGsA">OFFSET(#REF!,0,0,COUNTA(#REF!)-2,1)</definedName>
    <definedName name="BSIPbPageSetupChartSize" hidden="1">1</definedName>
    <definedName name="BSIPbPageSetupChartSize_0" hidden="1">-2146826246</definedName>
    <definedName name="BSIPbPageSetupDraftQuality" hidden="1">1</definedName>
    <definedName name="BSIPbPageSetupDraftQuality_0" hidden="1">0</definedName>
    <definedName name="BSIPbPageSetupDrawingColor" hidden="1">1</definedName>
    <definedName name="BSIPbPageSetupDrawingColor_0" hidden="1">0</definedName>
    <definedName name="BSIPbPageSetupFitToPagesTall" hidden="1">1</definedName>
    <definedName name="BSIPbPageSetupFitToPagesTall_0" hidden="1">1</definedName>
    <definedName name="BSIPbPageSetupFitToPagesWide" hidden="1">1</definedName>
    <definedName name="BSIPbPageSetupFitToPagesWide_0" hidden="1">1</definedName>
    <definedName name="BSIPbPageSetupMediaName" hidden="1">1</definedName>
    <definedName name="BSIPbPageSetupMediaName_0" hidden="1">"Envelope C4 (229 mm x 324 mm)"</definedName>
    <definedName name="BSIPbPageSetupPageOrientation" hidden="1">1</definedName>
    <definedName name="BSIPbPageSetupPageOrientation_0" hidden="1">2</definedName>
    <definedName name="BSIPbPageSetupPaperHeight" hidden="1">1</definedName>
    <definedName name="BSIPbPageSetupPaperHeight_0" hidden="1">918.4256928</definedName>
    <definedName name="BSIPbPageSetupPaperMarginBottom" hidden="1">1</definedName>
    <definedName name="BSIPbPageSetupPaperMarginBottom_0" hidden="1">53.8582677165354</definedName>
    <definedName name="BSIPbPageSetupPaperMarginFooter" hidden="1">1</definedName>
    <definedName name="BSIPbPageSetupPaperMarginFooter_0" hidden="1">22.6771653543307</definedName>
    <definedName name="BSIPbPageSetupPaperMarginHeader" hidden="1">1</definedName>
    <definedName name="BSIPbPageSetupPaperMarginHeader_0" hidden="1">22.6771653543307</definedName>
    <definedName name="BSIPbPageSetupPaperMarginLeft" hidden="1">1</definedName>
    <definedName name="BSIPbPageSetupPaperMarginLeft_0" hidden="1">17.007874015748</definedName>
    <definedName name="BSIPbPageSetupPaperMarginRight" hidden="1">1</definedName>
    <definedName name="BSIPbPageSetupPaperMarginRight_0" hidden="1">17.007874015748</definedName>
    <definedName name="BSIPbPageSetupPaperMarginTop" hidden="1">1</definedName>
    <definedName name="BSIPbPageSetupPaperMarginTop_0" hidden="1">53.8582677165354</definedName>
    <definedName name="BSIPbPageSetupPaperWidth" hidden="1">1</definedName>
    <definedName name="BSIPbPageSetupPaperWidth_0" hidden="1">649.1342088</definedName>
    <definedName name="BSIPbPageSetupPlotSizeType" hidden="1">1</definedName>
    <definedName name="BSIPbPageSetupPlotSizeType_0" hidden="1">1</definedName>
    <definedName name="BSIPbPageSetupPrintCellErrors" hidden="1">1</definedName>
    <definedName name="BSIPbPageSetupPrintCellErrors_0" hidden="1">0</definedName>
    <definedName name="BSIPbPageSetupPrintComments" hidden="1">1</definedName>
    <definedName name="BSIPbPageSetupPrintComments_0" hidden="1">-4142</definedName>
    <definedName name="BSIPbPageSetupPrintGridlines" hidden="1">1</definedName>
    <definedName name="BSIPbPageSetupPrintGridlines_0" hidden="1">0</definedName>
    <definedName name="BSIPbPageSetupUseStandardMargins" hidden="1">1</definedName>
    <definedName name="BSIPbPageSetupUseStandardMargins_0" hidden="1">1</definedName>
    <definedName name="BSIPbPageSetupUseZoom" hidden="1">1</definedName>
    <definedName name="BSIPbPageSetupUseZoom_0" hidden="1">0</definedName>
    <definedName name="BSIPbPageSetupZoom" hidden="1">1</definedName>
    <definedName name="BSIPbPageSetupZoom_0" hidden="1">100</definedName>
    <definedName name="BSIPlots" hidden="1">1</definedName>
    <definedName name="BSIPlots_0" hidden="1">"53.8582677165354þ53.8582677165354þ17.007874015748þ17.007874015748þ22.6771653543307þ22.6771653543307þ1þ0þ100þ1þ1þ2þ0þ0þ0þ-4142þ0þ-2146826246þ1þEnvelope C4 (229 mm x 324 mm)þ649.1342088þ918.4256928"</definedName>
    <definedName name="BSIWhichPageSetup" hidden="1">1</definedName>
    <definedName name="BSIWhichPageSetup_0" hidden="1">"1þGlobal"</definedName>
    <definedName name="Bulding_1_Revinue">#REF!</definedName>
    <definedName name="Bulding_2_Revinue">#REF!</definedName>
    <definedName name="Bulding_3_Revinue">#REF!</definedName>
    <definedName name="Bulding_4_Revinue">#REF!</definedName>
    <definedName name="co">#REF!</definedName>
    <definedName name="Company">#REF!</definedName>
    <definedName name="con">#REF!</definedName>
    <definedName name="cons">#REF!</definedName>
    <definedName name="constru">#REF!</definedName>
    <definedName name="constructi">#REF!</definedName>
    <definedName name="construction">#REF!</definedName>
    <definedName name="D" localSheetId="8">#REF!</definedName>
    <definedName name="D">#REF!</definedName>
    <definedName name="Dashboard">#REF!</definedName>
    <definedName name="data">#REF!</definedName>
    <definedName name="dave">#REF!</definedName>
    <definedName name="dfgdg">#REF!</definedName>
    <definedName name="dfsvffv">#REF!</definedName>
    <definedName name="doug">#REF!</definedName>
    <definedName name="dvfdvs">#REF!</definedName>
    <definedName name="E" localSheetId="8">#REF!</definedName>
    <definedName name="E">#REF!</definedName>
    <definedName name="e4t4t4">#REF!</definedName>
    <definedName name="ea">#REF!</definedName>
    <definedName name="eaft">#REF!</definedName>
    <definedName name="egwgg">#REF!</definedName>
    <definedName name="erfw">#REF!</definedName>
    <definedName name="erfwf">#REF!</definedName>
    <definedName name="ergsc">#REF!</definedName>
    <definedName name="erherherh">#REF!</definedName>
    <definedName name="erhserh">#REF!</definedName>
    <definedName name="errehv">#REF!</definedName>
    <definedName name="erret">#REF!</definedName>
    <definedName name="eshshes">#REF!</definedName>
    <definedName name="esrhh">#REF!</definedName>
    <definedName name="ethttt">#REF!</definedName>
    <definedName name="ewewe">#REF!</definedName>
    <definedName name="ewqeee">#REF!</definedName>
    <definedName name="fafef">#REF!</definedName>
    <definedName name="fead">#REF!</definedName>
    <definedName name="feewqw">#REF!</definedName>
    <definedName name="fgsg">#REF!</definedName>
    <definedName name="fjkkk">#REF!</definedName>
    <definedName name="fxdgjh">#REF!</definedName>
    <definedName name="g">#REF!</definedName>
    <definedName name="gasfired">"L:\Projects\32-03103-00\^dwg\Me\Schedules\SATTEN.X2A"</definedName>
    <definedName name="gene">#REF!</definedName>
    <definedName name="geno">#REF!</definedName>
    <definedName name="ggtreg">#REF!</definedName>
    <definedName name="gherh">#REF!</definedName>
    <definedName name="ghluy" localSheetId="8" hidden="1">{"HODSON ST 2",#N/A,FALSE,"St 1 &amp; 2";"HODSON ST 4",#N/A,FALSE,"St 1 &amp; 2"}</definedName>
    <definedName name="ghluy" localSheetId="6" hidden="1">{"HODSON ST 2",#N/A,FALSE,"St 1 &amp; 2";"HODSON ST 4",#N/A,FALSE,"St 1 &amp; 2"}</definedName>
    <definedName name="ghluy" localSheetId="7" hidden="1">{"HODSON ST 2",#N/A,FALSE,"St 1 &amp; 2";"HODSON ST 4",#N/A,FALSE,"St 1 &amp; 2"}</definedName>
    <definedName name="ghluy" localSheetId="9" hidden="1">{"HODSON ST 2",#N/A,FALSE,"St 1 &amp; 2";"HODSON ST 4",#N/A,FALSE,"St 1 &amp; 2"}</definedName>
    <definedName name="ghluy" hidden="1">{"HODSON ST 2",#N/A,FALSE,"St 1 &amp; 2";"HODSON ST 4",#N/A,FALSE,"St 1 &amp; 2"}</definedName>
    <definedName name="ghuoij">#REF!</definedName>
    <definedName name="gjhki">#REF!</definedName>
    <definedName name="glygl">#REF!</definedName>
    <definedName name="guoikh">#REF!</definedName>
    <definedName name="gwgag">#REF!</definedName>
    <definedName name="Hew">#REF!</definedName>
    <definedName name="hey">OFFSET(#REF!,0,0,COUNTA(#REF!)-2,1)</definedName>
    <definedName name="hhra">#REF!</definedName>
    <definedName name="hhsse">#REF!</definedName>
    <definedName name="hklhl">#REF!</definedName>
    <definedName name="hlhl">#REF!</definedName>
    <definedName name="hnbbe">#REF!</definedName>
    <definedName name="htsa">#REF!</definedName>
    <definedName name="huoij">#REF!</definedName>
    <definedName name="jfkfjk">#REF!</definedName>
    <definedName name="jimmy">#REF!</definedName>
    <definedName name="jjts">#REF!</definedName>
    <definedName name="joe">#REF!</definedName>
    <definedName name="john">#REF!</definedName>
    <definedName name="jon">#REF!</definedName>
    <definedName name="klhjkl">#REF!</definedName>
    <definedName name="L" localSheetId="8">#REF!</definedName>
    <definedName name="L">#REF!</definedName>
    <definedName name="llll">#REF!</definedName>
    <definedName name="LO" localSheetId="8">#REF!</definedName>
    <definedName name="LO">#REF!</definedName>
    <definedName name="loan">#REF!</definedName>
    <definedName name="loan_Manor">#REF!</definedName>
    <definedName name="loan_Terrace">#REF!</definedName>
    <definedName name="LOE" localSheetId="8">#REF!</definedName>
    <definedName name="LOE">#REF!</definedName>
    <definedName name="LOR" localSheetId="8">#REF!</definedName>
    <definedName name="LOR">#REF!</definedName>
    <definedName name="LORI" localSheetId="8">#REF!</definedName>
    <definedName name="LORI">#REF!</definedName>
    <definedName name="LOW" localSheetId="8">#REF!</definedName>
    <definedName name="LOW">#REF!</definedName>
    <definedName name="LRI" localSheetId="8">#REF!</definedName>
    <definedName name="LRI">#REF!</definedName>
    <definedName name="monthly1" localSheetId="8" hidden="1">{"HODSON ST 2",#N/A,FALSE,"St 1 &amp; 2";"HODSON ST 4",#N/A,FALSE,"St 1 &amp; 2"}</definedName>
    <definedName name="monthly1" localSheetId="6" hidden="1">{"HODSON ST 2",#N/A,FALSE,"St 1 &amp; 2";"HODSON ST 4",#N/A,FALSE,"St 1 &amp; 2"}</definedName>
    <definedName name="monthly1" localSheetId="7" hidden="1">{"HODSON ST 2",#N/A,FALSE,"St 1 &amp; 2";"HODSON ST 4",#N/A,FALSE,"St 1 &amp; 2"}</definedName>
    <definedName name="monthly1" localSheetId="9" hidden="1">{"HODSON ST 2",#N/A,FALSE,"St 1 &amp; 2";"HODSON ST 4",#N/A,FALSE,"St 1 &amp; 2"}</definedName>
    <definedName name="monthly1" hidden="1">{"HODSON ST 2",#N/A,FALSE,"St 1 &amp; 2";"HODSON ST 4",#N/A,FALSE,"St 1 &amp; 2"}</definedName>
    <definedName name="MS">OFFSET(#REF!,0,0,COUNTA(#REF!)-2,1)</definedName>
    <definedName name="mttt">#REF!</definedName>
    <definedName name="NAM" localSheetId="8">OFFSET(#REF!,0,0,COUNTA(#REF!)-1,1)</definedName>
    <definedName name="NAM">OFFSET(#REF!,0,0,COUNTA(#REF!)-1,1)</definedName>
    <definedName name="Names" localSheetId="8">OFFSET(#REF!,0,0,COUNTA(#REF!)-1,1)</definedName>
    <definedName name="Names" localSheetId="9">OFFSET(#REF!,0,0,COUNTA(#REF!)-1,1)</definedName>
    <definedName name="Names">OFFSET(#REF!,0,0,COUNTA(#REF!)-1,1)</definedName>
    <definedName name="NETSF" localSheetId="8">#REF!</definedName>
    <definedName name="NETSF">#REF!</definedName>
    <definedName name="ooii">#REF!</definedName>
    <definedName name="opopop">#REF!</definedName>
    <definedName name="oppo">#REF!</definedName>
    <definedName name="Other">#REF!,#REF!,#REF!</definedName>
    <definedName name="over">#REF!</definedName>
    <definedName name="P">#REF!</definedName>
    <definedName name="p1a">#REF!</definedName>
    <definedName name="PHASE1">#REF!</definedName>
    <definedName name="Plain_7day">#REF!</definedName>
    <definedName name="poop">#REF!</definedName>
    <definedName name="poopo">#REF!</definedName>
    <definedName name="ppppppp">#REF!</definedName>
    <definedName name="Print">#REF!</definedName>
    <definedName name="_xlnm.Print_Area" localSheetId="10">'Buyout &amp; Procurement Log'!$B$2:$AL$39</definedName>
    <definedName name="_xlnm.Print_Area" localSheetId="6">'Full MACRO - Before Review'!$B$1:$DH$83</definedName>
    <definedName name="_xlnm.Print_Area">#REF!</definedName>
    <definedName name="PRINT_AREA_MI">#REF!</definedName>
    <definedName name="Project">#REF!,#REF!</definedName>
    <definedName name="Project_Budget">#REF!</definedName>
    <definedName name="projectbudet">#REF!</definedName>
    <definedName name="PrWk1">#REF!</definedName>
    <definedName name="PrWk2">#REF!</definedName>
    <definedName name="PrWk3">#REF!</definedName>
    <definedName name="q">#REF!</definedName>
    <definedName name="qqq">#REF!</definedName>
    <definedName name="qqqqqqqq">#REF!</definedName>
    <definedName name="qwt">#REF!</definedName>
    <definedName name="rate">#REF!</definedName>
    <definedName name="rate1">#REF!</definedName>
    <definedName name="rateconst">#REF!</definedName>
    <definedName name="rdertyhtg">#REF!</definedName>
    <definedName name="regtergg">#REF!</definedName>
    <definedName name="rental">#REF!</definedName>
    <definedName name="rental1">#REF!</definedName>
    <definedName name="rere">#REF!</definedName>
    <definedName name="response" localSheetId="8">#REF!</definedName>
    <definedName name="response">#REF!</definedName>
    <definedName name="responsible" localSheetId="8">#REF!</definedName>
    <definedName name="responsible">#REF!</definedName>
    <definedName name="RESPONSIBLE_COMPANIES">#REF!</definedName>
    <definedName name="RFI" localSheetId="8">#REF!</definedName>
    <definedName name="RFI">#REF!</definedName>
    <definedName name="RFI_1" localSheetId="8">#REF!</definedName>
    <definedName name="RFI_1">#REF!</definedName>
    <definedName name="RFI_TOTAL" localSheetId="8">#REF!</definedName>
    <definedName name="RFI_TOTAL">#REF!</definedName>
    <definedName name="rghhh">#REF!</definedName>
    <definedName name="rhesh">#REF!</definedName>
    <definedName name="rtu">"L:\Projects\32-03103-00\^dwg\Me\Schedules\SATTEN.X2A"</definedName>
    <definedName name="s">#REF!</definedName>
    <definedName name="sadfg">#REF!</definedName>
    <definedName name="sccscsc">#REF!</definedName>
    <definedName name="scd">#REF!</definedName>
    <definedName name="scdscsdcds">#REF!</definedName>
    <definedName name="scscsdcsdc">#REF!</definedName>
    <definedName name="sdcdsc">#REF!</definedName>
    <definedName name="sdcsdcscscscdsc">#REF!</definedName>
    <definedName name="sdvdv">#REF!</definedName>
    <definedName name="sdvsvrf">#REF!</definedName>
    <definedName name="sefw">#REF!</definedName>
    <definedName name="seherhg">#REF!</definedName>
    <definedName name="seheshte">#REF!</definedName>
    <definedName name="serh">#REF!</definedName>
    <definedName name="serhrh">#REF!</definedName>
    <definedName name="serhs">#REF!</definedName>
    <definedName name="setheshesheh">#REF!</definedName>
    <definedName name="setrh">#REF!</definedName>
    <definedName name="SeWk1">#REF!</definedName>
    <definedName name="SeWk2">#REF!</definedName>
    <definedName name="SeWk3">#REF!</definedName>
    <definedName name="shsh">#REF!</definedName>
    <definedName name="shshss">#REF!</definedName>
    <definedName name="shsshs">#REF!</definedName>
    <definedName name="shteshsh">#REF!</definedName>
    <definedName name="SIX_" localSheetId="8">#REF!</definedName>
    <definedName name="SIX_">#REF!</definedName>
    <definedName name="SIX_WEEK" localSheetId="8">#REF!</definedName>
    <definedName name="SIX_WEEK">#REF!</definedName>
    <definedName name="SIX_WEEK2">#REF!</definedName>
    <definedName name="Spanner_Auto_File">"L:\projects\O0013100\^dwg\me\sched\boiler.X2A"</definedName>
    <definedName name="Spanner_Auto_Select">#REF!</definedName>
    <definedName name="Sq.Ft.">#REF!</definedName>
    <definedName name="sseestest">#REF!</definedName>
    <definedName name="Start_Date">#REF!</definedName>
    <definedName name="sthsh">#REF!</definedName>
    <definedName name="Takt1" localSheetId="5">'ADJUSTED MACRO'!$AB$40:$DQ$42,'ADJUSTED MACRO'!$V$3:$DQ$39</definedName>
    <definedName name="Takt1" localSheetId="8">[1]Calculator!$AB$40:$HM$42,[1]Calculator!$V$3:$HM$39</definedName>
    <definedName name="Takt1" localSheetId="3">'Macro Calculator'!#REF!,'Macro Calculator'!#REF!</definedName>
    <definedName name="Takt1" localSheetId="9">[2]Calculator!$AB$40:$HM$42,[2]Calculator!$V$3:$HM$39</definedName>
    <definedName name="Takt1">#REF!,#REF!</definedName>
    <definedName name="Takt1.1">#REF!,#REF!</definedName>
    <definedName name="Takt2" localSheetId="5">'ADJUSTED MACRO'!#REF!,'ADJUSTED MACRO'!#REF!</definedName>
    <definedName name="Takt2" localSheetId="8">[1]Calculator!$AB$83:$HM$85,[1]Calculator!$V$46:$HM$82</definedName>
    <definedName name="Takt2" localSheetId="3">'Macro Calculator'!#REF!,'Macro Calculator'!#REF!</definedName>
    <definedName name="Takt2" localSheetId="9">[2]Calculator!$AB$83:$HM$85,[2]Calculator!$V$46:$HM$82</definedName>
    <definedName name="Takt2">#REF!,#REF!</definedName>
    <definedName name="Takt2.1">#REF!,#REF!</definedName>
    <definedName name="Taktplanfivedays">#REF!</definedName>
    <definedName name="TE" localSheetId="5">#REF!</definedName>
    <definedName name="TE" localSheetId="8">#REF!</definedName>
    <definedName name="TE" localSheetId="3">#REF!</definedName>
    <definedName name="TE" localSheetId="9">#REF!</definedName>
    <definedName name="TE" localSheetId="4">#REF!</definedName>
    <definedName name="TE">#REF!</definedName>
    <definedName name="terrance">#REF!</definedName>
    <definedName name="test" localSheetId="5">#REF!</definedName>
    <definedName name="test" localSheetId="8">#REF!</definedName>
    <definedName name="test" localSheetId="3">#REF!</definedName>
    <definedName name="test" localSheetId="4">#REF!</definedName>
    <definedName name="test">#REF!</definedName>
    <definedName name="thjtsrh">#REF!</definedName>
    <definedName name="thtyhrt">#REF!</definedName>
    <definedName name="tjryjd">#REF!</definedName>
    <definedName name="total" localSheetId="8">#REF!</definedName>
    <definedName name="total">#REF!</definedName>
    <definedName name="TR" localSheetId="5">OFFSET(#REF!,0,0,COUNTA(#REF!)-2,1)</definedName>
    <definedName name="TR" localSheetId="8">OFFSET(#REF!,0,0,COUNTA(#REF!)-2,1)</definedName>
    <definedName name="TR" localSheetId="3">OFFSET(#REF!,0,0,COUNTA(#REF!)-2,1)</definedName>
    <definedName name="TR" localSheetId="4">OFFSET(#REF!,0,0,COUNTA(#REF!)-2,1)</definedName>
    <definedName name="TR">OFFSET(#REF!,0,0,COUNTA(#REF!)-2,1)</definedName>
    <definedName name="TRADE" localSheetId="8">OFFSET(#REF!,0,0,COUNTA(#REF!)-2,1)</definedName>
    <definedName name="TRADE" localSheetId="9">OFFSET(#REF!,0,0,COUNTA(#REF!)-2,1)</definedName>
    <definedName name="TRADE">OFFSET(#REF!,0,0,COUNTA(#REF!)-2,1)</definedName>
    <definedName name="tyhth">#REF!</definedName>
    <definedName name="tyul">#REF!</definedName>
    <definedName name="ughun">#REF!</definedName>
    <definedName name="uilhkjl">#REF!</definedName>
    <definedName name="ulgl">#REF!</definedName>
    <definedName name="under">#REF!</definedName>
    <definedName name="Unit_Count_B1">#REF!</definedName>
    <definedName name="Unit_Count_B2">#REF!</definedName>
    <definedName name="Unit_Count_B3">#REF!</definedName>
    <definedName name="Unit_Count_B4">#REF!</definedName>
    <definedName name="UNITNO" localSheetId="8">#REF!</definedName>
    <definedName name="UNITNO">#REF!</definedName>
    <definedName name="uuu">#REF!</definedName>
    <definedName name="Variances">#REF!</definedName>
    <definedName name="w">#REF!</definedName>
    <definedName name="WE" localSheetId="8">#REF!</definedName>
    <definedName name="WE">#REF!</definedName>
    <definedName name="WEEK_PLAN" localSheetId="8">#REF!</definedName>
    <definedName name="WEEK_PLAN">#REF!</definedName>
    <definedName name="WEEK_PLAN2">#REF!</definedName>
    <definedName name="weferfewf">#REF!</definedName>
    <definedName name="wgaga">#REF!</definedName>
    <definedName name="wgrrwag">#REF!</definedName>
    <definedName name="What">OFFSET(#REF!,0,0,COUNTA(#REF!)-2,1)</definedName>
    <definedName name="will">#REF!</definedName>
    <definedName name="willy">#REF!</definedName>
    <definedName name="WO" localSheetId="8">#REF!</definedName>
    <definedName name="WO">#REF!</definedName>
    <definedName name="work">#REF!</definedName>
    <definedName name="WORK_PLAN" localSheetId="8">#REF!</definedName>
    <definedName name="WORK_PLAN">#REF!</definedName>
    <definedName name="WORK_PLAN2">#REF!</definedName>
    <definedName name="WORKPLAN" localSheetId="8">#REF!</definedName>
    <definedName name="WORKPLAN">#REF!</definedName>
    <definedName name="WP" localSheetId="8">#REF!</definedName>
    <definedName name="WP">#REF!</definedName>
    <definedName name="wqgwa">#REF!</definedName>
    <definedName name="wrn.MONTHLY." localSheetId="8" hidden="1">{"HODSON ST 2",#N/A,FALSE,"St 1 &amp; 2";"HODSON ST 4",#N/A,FALSE,"St 1 &amp; 2"}</definedName>
    <definedName name="wrn.MONTHLY." localSheetId="6" hidden="1">{"HODSON ST 2",#N/A,FALSE,"St 1 &amp; 2";"HODSON ST 4",#N/A,FALSE,"St 1 &amp; 2"}</definedName>
    <definedName name="wrn.MONTHLY." localSheetId="7" hidden="1">{"HODSON ST 2",#N/A,FALSE,"St 1 &amp; 2";"HODSON ST 4",#N/A,FALSE,"St 1 &amp; 2"}</definedName>
    <definedName name="wrn.MONTHLY." localSheetId="9" hidden="1">{"HODSON ST 2",#N/A,FALSE,"St 1 &amp; 2";"HODSON ST 4",#N/A,FALSE,"St 1 &amp; 2"}</definedName>
    <definedName name="wrn.MONTHLY." hidden="1">{"HODSON ST 2",#N/A,FALSE,"St 1 &amp; 2";"HODSON ST 4",#N/A,FALSE,"St 1 &amp; 2"}</definedName>
    <definedName name="wrwrf">#REF!</definedName>
    <definedName name="WWP" localSheetId="8">#REF!</definedName>
    <definedName name="WWP">#REF!</definedName>
    <definedName name="WWP_7day">#REF!</definedName>
    <definedName name="WWP_COLOR_7DAY">#REF!</definedName>
    <definedName name="WWP_example">#REF!</definedName>
    <definedName name="WWP_Template">#REF!</definedName>
    <definedName name="wwrwww">#REF!</definedName>
    <definedName name="X">#REF!</definedName>
    <definedName name="xx">#REF!</definedName>
    <definedName name="yes">#REF!</definedName>
    <definedName name="yiug">#REF!</definedName>
    <definedName name="yjdsj">#REF!</definedName>
    <definedName name="yyyyy">#REF!</definedName>
    <definedName name="Z" localSheetId="8">OFFSET(#REF!,0,0,COUNTA(#REF!)-2,1)</definedName>
    <definedName name="Z">OFFSET(#REF!,0,0,COUNTA(#REF!)-2,1)</definedName>
    <definedName name="ZONE" localSheetId="8">OFFSET(#REF!,0,0,COUNTA(#REF!)-2,1)</definedName>
    <definedName name="ZONE" localSheetId="9">OFFSET(#REF!,0,0,COUNTA(#REF!)-2,1)</definedName>
    <definedName name="ZONE">OFFSET(#REF!,0,0,COUNTA(#REF!)-2,1)</definedName>
    <definedName name="zz">#REF!</definedName>
    <definedName name="zzz">#REF!</definedName>
    <definedName name="zzzzz">#REF!</definedName>
    <definedName name="zzzzzzzzz">#REF!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9" i="159" l="1"/>
  <c r="V3" i="159"/>
  <c r="D20" i="158" l="1"/>
  <c r="K55" i="158" l="1"/>
  <c r="K21" i="158"/>
  <c r="K22" i="158"/>
  <c r="K23" i="158"/>
  <c r="K24" i="158"/>
  <c r="K25" i="158"/>
  <c r="K26" i="158"/>
  <c r="K27" i="158"/>
  <c r="K28" i="158"/>
  <c r="K29" i="158"/>
  <c r="K30" i="158"/>
  <c r="K31" i="158"/>
  <c r="K32" i="158"/>
  <c r="K33" i="158"/>
  <c r="K34" i="158"/>
  <c r="K35" i="158"/>
  <c r="K36" i="158"/>
  <c r="K37" i="158"/>
  <c r="K38" i="158"/>
  <c r="K39" i="158"/>
  <c r="K40" i="158"/>
  <c r="K41" i="158"/>
  <c r="K42" i="158"/>
  <c r="K43" i="158"/>
  <c r="K44" i="158"/>
  <c r="K45" i="158"/>
  <c r="K46" i="158"/>
  <c r="K47" i="158"/>
  <c r="K48" i="158"/>
  <c r="K49" i="158"/>
  <c r="K50" i="158"/>
  <c r="K51" i="158"/>
  <c r="K52" i="158"/>
  <c r="K53" i="158"/>
  <c r="K54" i="158"/>
  <c r="K20" i="158"/>
  <c r="D42" i="147" l="1"/>
  <c r="D16" i="147" a="1"/>
  <c r="D16" i="147" s="1"/>
  <c r="E88" i="158" l="1"/>
  <c r="D88" i="158" s="1"/>
  <c r="F88" i="158" s="1"/>
  <c r="DJ3" i="159"/>
  <c r="E15" i="158"/>
  <c r="Z42" i="160"/>
  <c r="S39" i="160"/>
  <c r="S38" i="160"/>
  <c r="S37" i="160"/>
  <c r="S36" i="160"/>
  <c r="S35" i="160"/>
  <c r="S34" i="160"/>
  <c r="S33" i="160"/>
  <c r="S32" i="160"/>
  <c r="S31" i="160"/>
  <c r="S30" i="160"/>
  <c r="C30" i="160"/>
  <c r="C31" i="160" s="1"/>
  <c r="C32" i="160" s="1"/>
  <c r="C33" i="160" s="1"/>
  <c r="C34" i="160" s="1"/>
  <c r="C35" i="160" s="1"/>
  <c r="C36" i="160" s="1"/>
  <c r="C37" i="160" s="1"/>
  <c r="C38" i="160" s="1"/>
  <c r="C39" i="160" s="1"/>
  <c r="S29" i="160"/>
  <c r="S28" i="160"/>
  <c r="S27" i="160"/>
  <c r="S26" i="160"/>
  <c r="S25" i="160"/>
  <c r="S24" i="160"/>
  <c r="S23" i="160"/>
  <c r="S22" i="160"/>
  <c r="S21" i="160"/>
  <c r="S20" i="160"/>
  <c r="S18" i="160"/>
  <c r="S17" i="160"/>
  <c r="S16" i="160"/>
  <c r="S15" i="160"/>
  <c r="S14" i="160"/>
  <c r="S13" i="160"/>
  <c r="S12" i="160"/>
  <c r="S11" i="160"/>
  <c r="S10" i="160"/>
  <c r="S9" i="160"/>
  <c r="S8" i="160"/>
  <c r="S7" i="160"/>
  <c r="S6" i="160"/>
  <c r="S5" i="160"/>
  <c r="S4" i="160"/>
  <c r="Z42" i="159"/>
  <c r="S39" i="159"/>
  <c r="S38" i="159"/>
  <c r="S37" i="159"/>
  <c r="S36" i="159"/>
  <c r="S35" i="159"/>
  <c r="S34" i="159"/>
  <c r="S33" i="159"/>
  <c r="S32" i="159"/>
  <c r="S31" i="159"/>
  <c r="S30" i="159"/>
  <c r="C30" i="159"/>
  <c r="C31" i="159" s="1"/>
  <c r="C32" i="159" s="1"/>
  <c r="C33" i="159" s="1"/>
  <c r="C34" i="159" s="1"/>
  <c r="C35" i="159" s="1"/>
  <c r="C36" i="159" s="1"/>
  <c r="C37" i="159" s="1"/>
  <c r="C38" i="159" s="1"/>
  <c r="C39" i="159" s="1"/>
  <c r="S29" i="159"/>
  <c r="S28" i="159"/>
  <c r="S27" i="159"/>
  <c r="S26" i="159"/>
  <c r="S25" i="159"/>
  <c r="S24" i="159"/>
  <c r="S23" i="159"/>
  <c r="S22" i="159"/>
  <c r="S21" i="159"/>
  <c r="S20" i="159"/>
  <c r="S18" i="159"/>
  <c r="S17" i="159"/>
  <c r="S16" i="159"/>
  <c r="S15" i="159"/>
  <c r="S14" i="159"/>
  <c r="S13" i="159"/>
  <c r="S12" i="159"/>
  <c r="S11" i="159"/>
  <c r="D11" i="159"/>
  <c r="W4" i="159" s="1"/>
  <c r="S10" i="159"/>
  <c r="S9" i="159"/>
  <c r="S8" i="159"/>
  <c r="S7" i="159"/>
  <c r="S6" i="159"/>
  <c r="S5" i="159"/>
  <c r="S4" i="159"/>
  <c r="C55" i="158"/>
  <c r="C54" i="158"/>
  <c r="C53" i="158"/>
  <c r="C52" i="158"/>
  <c r="C51" i="158"/>
  <c r="C50" i="158"/>
  <c r="C49" i="158"/>
  <c r="C48" i="158"/>
  <c r="C47" i="158"/>
  <c r="C46" i="158"/>
  <c r="C45" i="158"/>
  <c r="C44" i="158"/>
  <c r="C43" i="158"/>
  <c r="C42" i="158"/>
  <c r="C41" i="158"/>
  <c r="C40" i="158"/>
  <c r="C39" i="158"/>
  <c r="C38" i="158"/>
  <c r="C37" i="158"/>
  <c r="C36" i="158"/>
  <c r="C35" i="158"/>
  <c r="C34" i="158"/>
  <c r="C33" i="158"/>
  <c r="C32" i="158"/>
  <c r="C31" i="158"/>
  <c r="C30" i="158"/>
  <c r="C29" i="158"/>
  <c r="C28" i="158"/>
  <c r="C27" i="158"/>
  <c r="C26" i="158"/>
  <c r="C25" i="158"/>
  <c r="C24" i="158"/>
  <c r="C23" i="158"/>
  <c r="C22" i="158"/>
  <c r="C21" i="158"/>
  <c r="C20" i="158"/>
  <c r="DN3" i="159" l="1"/>
  <c r="DO3" i="159"/>
  <c r="AJ3" i="159"/>
  <c r="BH3" i="159"/>
  <c r="CN3" i="159"/>
  <c r="AS3" i="159"/>
  <c r="AT4" i="159" s="1"/>
  <c r="AU5" i="159" s="1"/>
  <c r="AV6" i="159" s="1"/>
  <c r="AW7" i="159" s="1"/>
  <c r="AX8" i="159" s="1"/>
  <c r="AY9" i="159" s="1"/>
  <c r="AZ10" i="159" s="1"/>
  <c r="BA11" i="159" s="1"/>
  <c r="BB12" i="159" s="1"/>
  <c r="BC13" i="159" s="1"/>
  <c r="BD14" i="159" s="1"/>
  <c r="BE15" i="159" s="1"/>
  <c r="BF16" i="159" s="1"/>
  <c r="BG17" i="159" s="1"/>
  <c r="BH18" i="159" s="1"/>
  <c r="BI19" i="159" s="1"/>
  <c r="BJ20" i="159" s="1"/>
  <c r="BK21" i="159" s="1"/>
  <c r="BL22" i="159" s="1"/>
  <c r="BM23" i="159" s="1"/>
  <c r="BN24" i="159" s="1"/>
  <c r="BO25" i="159" s="1"/>
  <c r="BP26" i="159" s="1"/>
  <c r="BQ27" i="159" s="1"/>
  <c r="BR28" i="159" s="1"/>
  <c r="BS29" i="159" s="1"/>
  <c r="BT30" i="159" s="1"/>
  <c r="BU31" i="159" s="1"/>
  <c r="BV32" i="159" s="1"/>
  <c r="BW33" i="159" s="1"/>
  <c r="BX34" i="159" s="1"/>
  <c r="BY35" i="159" s="1"/>
  <c r="BZ36" i="159" s="1"/>
  <c r="CA37" i="159" s="1"/>
  <c r="CB38" i="159" s="1"/>
  <c r="CC39" i="159" s="1"/>
  <c r="CG3" i="159"/>
  <c r="DE3" i="159"/>
  <c r="AT3" i="159"/>
  <c r="BR3" i="159"/>
  <c r="BS4" i="159" s="1"/>
  <c r="CP3" i="159"/>
  <c r="AU3" i="159"/>
  <c r="CA3" i="159"/>
  <c r="DG3" i="159"/>
  <c r="AA3" i="159"/>
  <c r="AB4" i="159" s="1"/>
  <c r="AI3" i="159"/>
  <c r="AJ4" i="159" s="1"/>
  <c r="AQ3" i="159"/>
  <c r="AY3" i="159"/>
  <c r="BG3" i="159"/>
  <c r="BH4" i="159" s="1"/>
  <c r="BO3" i="159"/>
  <c r="BP4" i="159" s="1"/>
  <c r="BW3" i="159"/>
  <c r="CE3" i="159"/>
  <c r="CM3" i="159"/>
  <c r="CU3" i="159"/>
  <c r="DC3" i="159"/>
  <c r="DD4" i="159" s="1"/>
  <c r="DK3" i="159"/>
  <c r="AB3" i="159"/>
  <c r="AC4" i="159" s="1"/>
  <c r="BP3" i="159"/>
  <c r="CV3" i="159"/>
  <c r="BA3" i="159"/>
  <c r="BB4" i="159" s="1"/>
  <c r="BQ3" i="159"/>
  <c r="CO3" i="159"/>
  <c r="X5" i="159"/>
  <c r="Y6" i="159" s="1"/>
  <c r="BB3" i="159"/>
  <c r="BZ3" i="159"/>
  <c r="DF3" i="159"/>
  <c r="DG4" i="159" s="1"/>
  <c r="W3" i="159"/>
  <c r="X4" i="159" s="1"/>
  <c r="BC3" i="159"/>
  <c r="CI3" i="159"/>
  <c r="CJ4" i="159" s="1"/>
  <c r="X3" i="159"/>
  <c r="Y4" i="159" s="1"/>
  <c r="Z5" i="159" s="1"/>
  <c r="AA6" i="159" s="1"/>
  <c r="AB7" i="159" s="1"/>
  <c r="AC8" i="159" s="1"/>
  <c r="AD9" i="159" s="1"/>
  <c r="AE10" i="159" s="1"/>
  <c r="AF11" i="159" s="1"/>
  <c r="AG12" i="159" s="1"/>
  <c r="AH13" i="159" s="1"/>
  <c r="AI14" i="159" s="1"/>
  <c r="AJ15" i="159" s="1"/>
  <c r="AK16" i="159" s="1"/>
  <c r="AL17" i="159" s="1"/>
  <c r="AM18" i="159" s="1"/>
  <c r="AN19" i="159" s="1"/>
  <c r="AO20" i="159" s="1"/>
  <c r="AP21" i="159" s="1"/>
  <c r="AQ22" i="159" s="1"/>
  <c r="AR23" i="159" s="1"/>
  <c r="AS24" i="159" s="1"/>
  <c r="AT25" i="159" s="1"/>
  <c r="AU26" i="159" s="1"/>
  <c r="AV27" i="159" s="1"/>
  <c r="AW28" i="159" s="1"/>
  <c r="AX29" i="159" s="1"/>
  <c r="AY30" i="159" s="1"/>
  <c r="AZ31" i="159" s="1"/>
  <c r="BA32" i="159" s="1"/>
  <c r="BB33" i="159" s="1"/>
  <c r="BC34" i="159" s="1"/>
  <c r="BD35" i="159" s="1"/>
  <c r="BE36" i="159" s="1"/>
  <c r="BF37" i="159" s="1"/>
  <c r="BG38" i="159" s="1"/>
  <c r="BH39" i="159" s="1"/>
  <c r="AF3" i="159"/>
  <c r="AN3" i="159"/>
  <c r="AV3" i="159"/>
  <c r="BD3" i="159"/>
  <c r="BE4" i="159" s="1"/>
  <c r="BL3" i="159"/>
  <c r="BM4" i="159" s="1"/>
  <c r="BT3" i="159"/>
  <c r="BU4" i="159" s="1"/>
  <c r="CB3" i="159"/>
  <c r="CJ3" i="159"/>
  <c r="CR3" i="159"/>
  <c r="CS4" i="159" s="1"/>
  <c r="CZ3" i="159"/>
  <c r="DA4" i="159" s="1"/>
  <c r="DH3" i="159"/>
  <c r="DP3" i="159"/>
  <c r="DQ4" i="159" s="1"/>
  <c r="AZ3" i="159"/>
  <c r="BA4" i="159" s="1"/>
  <c r="CF3" i="159"/>
  <c r="DD3" i="159"/>
  <c r="AC3" i="159"/>
  <c r="AD4" i="159" s="1"/>
  <c r="BY3" i="159"/>
  <c r="BZ4" i="159" s="1"/>
  <c r="DM3" i="159"/>
  <c r="AL3" i="159"/>
  <c r="AM4" i="159" s="1"/>
  <c r="AM3" i="159"/>
  <c r="AN4" i="159" s="1"/>
  <c r="BS3" i="159"/>
  <c r="BT4" i="159" s="1"/>
  <c r="CQ3" i="159"/>
  <c r="CR4" i="159" s="1"/>
  <c r="Y3" i="159"/>
  <c r="AG3" i="159"/>
  <c r="AO3" i="159"/>
  <c r="AW3" i="159"/>
  <c r="BE3" i="159"/>
  <c r="BM3" i="159"/>
  <c r="BU3" i="159"/>
  <c r="BV4" i="159" s="1"/>
  <c r="BW5" i="159" s="1"/>
  <c r="BX6" i="159" s="1"/>
  <c r="BY7" i="159" s="1"/>
  <c r="BZ8" i="159" s="1"/>
  <c r="CA9" i="159" s="1"/>
  <c r="CB10" i="159" s="1"/>
  <c r="CC11" i="159" s="1"/>
  <c r="CD12" i="159" s="1"/>
  <c r="CE13" i="159" s="1"/>
  <c r="CF14" i="159" s="1"/>
  <c r="CG15" i="159" s="1"/>
  <c r="CH16" i="159" s="1"/>
  <c r="CI17" i="159" s="1"/>
  <c r="CJ18" i="159" s="1"/>
  <c r="CK19" i="159" s="1"/>
  <c r="CL20" i="159" s="1"/>
  <c r="CM21" i="159" s="1"/>
  <c r="CN22" i="159" s="1"/>
  <c r="CO23" i="159" s="1"/>
  <c r="CP24" i="159" s="1"/>
  <c r="CQ25" i="159" s="1"/>
  <c r="CR26" i="159" s="1"/>
  <c r="CS27" i="159" s="1"/>
  <c r="CT28" i="159" s="1"/>
  <c r="CU29" i="159" s="1"/>
  <c r="CV30" i="159" s="1"/>
  <c r="CW31" i="159" s="1"/>
  <c r="CX32" i="159" s="1"/>
  <c r="CY33" i="159" s="1"/>
  <c r="CZ34" i="159" s="1"/>
  <c r="DA35" i="159" s="1"/>
  <c r="DB36" i="159" s="1"/>
  <c r="DC37" i="159" s="1"/>
  <c r="DD38" i="159" s="1"/>
  <c r="DE39" i="159" s="1"/>
  <c r="CC3" i="159"/>
  <c r="CK3" i="159"/>
  <c r="CS3" i="159"/>
  <c r="DA3" i="159"/>
  <c r="DI3" i="159"/>
  <c r="DQ3" i="159"/>
  <c r="AR3" i="159"/>
  <c r="AS4" i="159" s="1"/>
  <c r="BX3" i="159"/>
  <c r="DL3" i="159"/>
  <c r="DM4" i="159" s="1"/>
  <c r="AK3" i="159"/>
  <c r="BI3" i="159"/>
  <c r="BJ4" i="159" s="1"/>
  <c r="CW3" i="159"/>
  <c r="AD3" i="159"/>
  <c r="BJ3" i="159"/>
  <c r="CH3" i="159"/>
  <c r="CI4" i="159" s="1"/>
  <c r="CX3" i="159"/>
  <c r="CY4" i="159" s="1"/>
  <c r="AE3" i="159"/>
  <c r="AF4" i="159" s="1"/>
  <c r="BK3" i="159"/>
  <c r="CY3" i="159"/>
  <c r="Z3" i="159"/>
  <c r="AA4" i="159" s="1"/>
  <c r="AH3" i="159"/>
  <c r="AK4" i="159" s="1"/>
  <c r="AL5" i="159" s="1"/>
  <c r="AM6" i="159" s="1"/>
  <c r="AN7" i="159" s="1"/>
  <c r="AO8" i="159" s="1"/>
  <c r="AP9" i="159" s="1"/>
  <c r="AP3" i="159"/>
  <c r="AX3" i="159"/>
  <c r="BF3" i="159"/>
  <c r="BN3" i="159"/>
  <c r="BO4" i="159" s="1"/>
  <c r="BP5" i="159" s="1"/>
  <c r="BQ6" i="159" s="1"/>
  <c r="BR7" i="159" s="1"/>
  <c r="BS8" i="159" s="1"/>
  <c r="BT9" i="159" s="1"/>
  <c r="BU10" i="159" s="1"/>
  <c r="BV11" i="159" s="1"/>
  <c r="BW12" i="159" s="1"/>
  <c r="BX13" i="159" s="1"/>
  <c r="BY14" i="159" s="1"/>
  <c r="BZ15" i="159" s="1"/>
  <c r="CA16" i="159" s="1"/>
  <c r="CB17" i="159" s="1"/>
  <c r="CC18" i="159" s="1"/>
  <c r="CD19" i="159" s="1"/>
  <c r="CE20" i="159" s="1"/>
  <c r="CF21" i="159" s="1"/>
  <c r="CG22" i="159" s="1"/>
  <c r="CH23" i="159" s="1"/>
  <c r="CI24" i="159" s="1"/>
  <c r="CJ25" i="159" s="1"/>
  <c r="CK26" i="159" s="1"/>
  <c r="CL27" i="159" s="1"/>
  <c r="CM28" i="159" s="1"/>
  <c r="CN29" i="159" s="1"/>
  <c r="CO30" i="159" s="1"/>
  <c r="CP31" i="159" s="1"/>
  <c r="CQ32" i="159" s="1"/>
  <c r="CR33" i="159" s="1"/>
  <c r="CS34" i="159" s="1"/>
  <c r="CT35" i="159" s="1"/>
  <c r="CU36" i="159" s="1"/>
  <c r="CV37" i="159" s="1"/>
  <c r="CW38" i="159" s="1"/>
  <c r="CX39" i="159" s="1"/>
  <c r="BV3" i="159"/>
  <c r="CD3" i="159"/>
  <c r="CL3" i="159"/>
  <c r="CM4" i="159" s="1"/>
  <c r="CT3" i="159"/>
  <c r="CU4" i="159" s="1"/>
  <c r="DB3" i="159"/>
  <c r="F24" i="159"/>
  <c r="V7" i="159"/>
  <c r="W8" i="159" s="1"/>
  <c r="X9" i="159" s="1"/>
  <c r="Y10" i="159" s="1"/>
  <c r="Z11" i="159" s="1"/>
  <c r="AA12" i="159" s="1"/>
  <c r="AB13" i="159" s="1"/>
  <c r="AC14" i="159" s="1"/>
  <c r="AD15" i="159" s="1"/>
  <c r="AE16" i="159" s="1"/>
  <c r="AF17" i="159" s="1"/>
  <c r="AG18" i="159" s="1"/>
  <c r="AH19" i="159" s="1"/>
  <c r="AI20" i="159" s="1"/>
  <c r="AJ21" i="159" s="1"/>
  <c r="AK22" i="159" s="1"/>
  <c r="AL23" i="159" s="1"/>
  <c r="AM24" i="159" s="1"/>
  <c r="AN25" i="159" s="1"/>
  <c r="AO26" i="159" s="1"/>
  <c r="AP27" i="159" s="1"/>
  <c r="AQ28" i="159" s="1"/>
  <c r="AR29" i="159" s="1"/>
  <c r="AS30" i="159" s="1"/>
  <c r="AT31" i="159" s="1"/>
  <c r="AU32" i="159" s="1"/>
  <c r="AV33" i="159" s="1"/>
  <c r="AW34" i="159" s="1"/>
  <c r="AX35" i="159" s="1"/>
  <c r="AY36" i="159" s="1"/>
  <c r="AZ37" i="159" s="1"/>
  <c r="BA38" i="159" s="1"/>
  <c r="BB39" i="159" s="1"/>
  <c r="AQ10" i="159"/>
  <c r="AR11" i="159" s="1"/>
  <c r="AS12" i="159" s="1"/>
  <c r="AT13" i="159" s="1"/>
  <c r="AU14" i="159" s="1"/>
  <c r="AV15" i="159" s="1"/>
  <c r="AW16" i="159" s="1"/>
  <c r="AX17" i="159" s="1"/>
  <c r="AY18" i="159" s="1"/>
  <c r="AZ19" i="159" s="1"/>
  <c r="BA20" i="159" s="1"/>
  <c r="BB21" i="159" s="1"/>
  <c r="BC22" i="159" s="1"/>
  <c r="BD23" i="159" s="1"/>
  <c r="BE24" i="159" s="1"/>
  <c r="BF25" i="159" s="1"/>
  <c r="BG26" i="159" s="1"/>
  <c r="BH27" i="159" s="1"/>
  <c r="BI28" i="159" s="1"/>
  <c r="BJ29" i="159" s="1"/>
  <c r="BK30" i="159" s="1"/>
  <c r="BL31" i="159" s="1"/>
  <c r="BM32" i="159" s="1"/>
  <c r="BN33" i="159" s="1"/>
  <c r="BO34" i="159" s="1"/>
  <c r="BP35" i="159" s="1"/>
  <c r="BQ36" i="159" s="1"/>
  <c r="BR37" i="159" s="1"/>
  <c r="BS38" i="159" s="1"/>
  <c r="BT39" i="159" s="1"/>
  <c r="V9" i="159"/>
  <c r="W10" i="159" s="1"/>
  <c r="X11" i="159" s="1"/>
  <c r="Y12" i="159" s="1"/>
  <c r="Z13" i="159" s="1"/>
  <c r="AA14" i="159" s="1"/>
  <c r="AB15" i="159" s="1"/>
  <c r="AC16" i="159" s="1"/>
  <c r="AD17" i="159" s="1"/>
  <c r="AE18" i="159" s="1"/>
  <c r="AF19" i="159" s="1"/>
  <c r="AG20" i="159" s="1"/>
  <c r="AH21" i="159" s="1"/>
  <c r="AI22" i="159" s="1"/>
  <c r="AJ23" i="159" s="1"/>
  <c r="AK24" i="159" s="1"/>
  <c r="AL25" i="159" s="1"/>
  <c r="AM26" i="159" s="1"/>
  <c r="AN27" i="159" s="1"/>
  <c r="AO28" i="159" s="1"/>
  <c r="AP29" i="159" s="1"/>
  <c r="AQ30" i="159" s="1"/>
  <c r="AR31" i="159" s="1"/>
  <c r="AS32" i="159" s="1"/>
  <c r="AT33" i="159" s="1"/>
  <c r="AU34" i="159" s="1"/>
  <c r="AV35" i="159" s="1"/>
  <c r="AW36" i="159" s="1"/>
  <c r="AX37" i="159" s="1"/>
  <c r="AY38" i="159" s="1"/>
  <c r="AZ39" i="159" s="1"/>
  <c r="G4" i="159"/>
  <c r="H4" i="159" s="1"/>
  <c r="V6" i="159"/>
  <c r="W7" i="159" s="1"/>
  <c r="X8" i="159" s="1"/>
  <c r="Y9" i="159" s="1"/>
  <c r="Z10" i="159" s="1"/>
  <c r="AA11" i="159" s="1"/>
  <c r="AB12" i="159" s="1"/>
  <c r="AC13" i="159" s="1"/>
  <c r="AD14" i="159" s="1"/>
  <c r="AE15" i="159" s="1"/>
  <c r="AF16" i="159" s="1"/>
  <c r="AG17" i="159" s="1"/>
  <c r="AH18" i="159" s="1"/>
  <c r="AI19" i="159" s="1"/>
  <c r="AJ20" i="159" s="1"/>
  <c r="AK21" i="159" s="1"/>
  <c r="AL22" i="159" s="1"/>
  <c r="AM23" i="159" s="1"/>
  <c r="AN24" i="159" s="1"/>
  <c r="AO25" i="159" s="1"/>
  <c r="AP26" i="159" s="1"/>
  <c r="AQ27" i="159" s="1"/>
  <c r="AR28" i="159" s="1"/>
  <c r="AS29" i="159" s="1"/>
  <c r="AT30" i="159" s="1"/>
  <c r="AU31" i="159" s="1"/>
  <c r="AV32" i="159" s="1"/>
  <c r="AW33" i="159" s="1"/>
  <c r="AX34" i="159" s="1"/>
  <c r="AY35" i="159" s="1"/>
  <c r="AZ36" i="159" s="1"/>
  <c r="BA37" i="159" s="1"/>
  <c r="BB38" i="159" s="1"/>
  <c r="BC39" i="159" s="1"/>
  <c r="V12" i="159"/>
  <c r="W13" i="159" s="1"/>
  <c r="X14" i="159" s="1"/>
  <c r="Y15" i="159" s="1"/>
  <c r="Z16" i="159" s="1"/>
  <c r="AA17" i="159" s="1"/>
  <c r="AB18" i="159" s="1"/>
  <c r="AC19" i="159" s="1"/>
  <c r="AD20" i="159" s="1"/>
  <c r="AE21" i="159" s="1"/>
  <c r="AF22" i="159" s="1"/>
  <c r="AG23" i="159" s="1"/>
  <c r="AH24" i="159" s="1"/>
  <c r="AI25" i="159" s="1"/>
  <c r="AJ26" i="159" s="1"/>
  <c r="AK27" i="159" s="1"/>
  <c r="AL28" i="159" s="1"/>
  <c r="AM29" i="159" s="1"/>
  <c r="AN30" i="159" s="1"/>
  <c r="AO31" i="159" s="1"/>
  <c r="AP32" i="159" s="1"/>
  <c r="AQ33" i="159" s="1"/>
  <c r="AR34" i="159" s="1"/>
  <c r="AS35" i="159" s="1"/>
  <c r="AT36" i="159" s="1"/>
  <c r="AU37" i="159" s="1"/>
  <c r="AV38" i="159" s="1"/>
  <c r="AW39" i="159" s="1"/>
  <c r="V13" i="159"/>
  <c r="W14" i="159" s="1"/>
  <c r="X15" i="159" s="1"/>
  <c r="Y16" i="159" s="1"/>
  <c r="Z17" i="159" s="1"/>
  <c r="AA18" i="159" s="1"/>
  <c r="AB19" i="159" s="1"/>
  <c r="AC20" i="159" s="1"/>
  <c r="AD21" i="159" s="1"/>
  <c r="AE22" i="159" s="1"/>
  <c r="AF23" i="159" s="1"/>
  <c r="AG24" i="159" s="1"/>
  <c r="AH25" i="159" s="1"/>
  <c r="AI26" i="159" s="1"/>
  <c r="AJ27" i="159" s="1"/>
  <c r="AK28" i="159" s="1"/>
  <c r="AL29" i="159" s="1"/>
  <c r="AM30" i="159" s="1"/>
  <c r="AN31" i="159" s="1"/>
  <c r="AO32" i="159" s="1"/>
  <c r="AP33" i="159" s="1"/>
  <c r="AQ34" i="159" s="1"/>
  <c r="AR35" i="159" s="1"/>
  <c r="AS36" i="159" s="1"/>
  <c r="AT37" i="159" s="1"/>
  <c r="AU38" i="159" s="1"/>
  <c r="AV39" i="159" s="1"/>
  <c r="BB10" i="159"/>
  <c r="BC11" i="159" s="1"/>
  <c r="BD12" i="159" s="1"/>
  <c r="BE13" i="159" s="1"/>
  <c r="BF14" i="159" s="1"/>
  <c r="BG15" i="159" s="1"/>
  <c r="BH16" i="159" s="1"/>
  <c r="BI17" i="159" s="1"/>
  <c r="BJ18" i="159" s="1"/>
  <c r="BK19" i="159" s="1"/>
  <c r="BL20" i="159" s="1"/>
  <c r="BM21" i="159" s="1"/>
  <c r="BN22" i="159" s="1"/>
  <c r="BO23" i="159" s="1"/>
  <c r="BP24" i="159" s="1"/>
  <c r="BQ25" i="159" s="1"/>
  <c r="BR26" i="159" s="1"/>
  <c r="BS27" i="159" s="1"/>
  <c r="BT28" i="159" s="1"/>
  <c r="BU29" i="159" s="1"/>
  <c r="BV30" i="159" s="1"/>
  <c r="BW31" i="159" s="1"/>
  <c r="BX32" i="159" s="1"/>
  <c r="BY33" i="159" s="1"/>
  <c r="BZ34" i="159" s="1"/>
  <c r="CA35" i="159" s="1"/>
  <c r="CB36" i="159" s="1"/>
  <c r="CC37" i="159" s="1"/>
  <c r="CD38" i="159" s="1"/>
  <c r="CE39" i="159" s="1"/>
  <c r="D21" i="158"/>
  <c r="E20" i="158"/>
  <c r="F20" i="158" s="1"/>
  <c r="I20" i="158" s="1"/>
  <c r="V4" i="159"/>
  <c r="W5" i="159" s="1"/>
  <c r="X6" i="159" s="1"/>
  <c r="Y7" i="159" s="1"/>
  <c r="Z8" i="159" s="1"/>
  <c r="AA9" i="159" s="1"/>
  <c r="AB10" i="159" s="1"/>
  <c r="AC11" i="159" s="1"/>
  <c r="AD12" i="159" s="1"/>
  <c r="AE13" i="159" s="1"/>
  <c r="AF14" i="159" s="1"/>
  <c r="AG15" i="159" s="1"/>
  <c r="AH16" i="159" s="1"/>
  <c r="AI17" i="159" s="1"/>
  <c r="AJ18" i="159" s="1"/>
  <c r="AK19" i="159" s="1"/>
  <c r="AL20" i="159" s="1"/>
  <c r="AM21" i="159" s="1"/>
  <c r="AN22" i="159" s="1"/>
  <c r="AO23" i="159" s="1"/>
  <c r="AP24" i="159" s="1"/>
  <c r="AQ25" i="159" s="1"/>
  <c r="AR26" i="159" s="1"/>
  <c r="AS27" i="159" s="1"/>
  <c r="AT28" i="159" s="1"/>
  <c r="AU29" i="159" s="1"/>
  <c r="AV30" i="159" s="1"/>
  <c r="AW31" i="159" s="1"/>
  <c r="AX32" i="159" s="1"/>
  <c r="AY33" i="159" s="1"/>
  <c r="AZ34" i="159" s="1"/>
  <c r="BA35" i="159" s="1"/>
  <c r="BB36" i="159" s="1"/>
  <c r="BC37" i="159" s="1"/>
  <c r="BD38" i="159" s="1"/>
  <c r="BE39" i="159" s="1"/>
  <c r="AF10" i="159"/>
  <c r="AG11" i="159" s="1"/>
  <c r="AH12" i="159" s="1"/>
  <c r="AI13" i="159" s="1"/>
  <c r="AJ14" i="159" s="1"/>
  <c r="AK15" i="159" s="1"/>
  <c r="AL16" i="159" s="1"/>
  <c r="AM17" i="159" s="1"/>
  <c r="AN18" i="159" s="1"/>
  <c r="AO19" i="159" s="1"/>
  <c r="AP20" i="159" s="1"/>
  <c r="AQ21" i="159" s="1"/>
  <c r="AR22" i="159" s="1"/>
  <c r="AS23" i="159" s="1"/>
  <c r="AT24" i="159" s="1"/>
  <c r="AU25" i="159" s="1"/>
  <c r="AV26" i="159" s="1"/>
  <c r="AW27" i="159" s="1"/>
  <c r="AX28" i="159" s="1"/>
  <c r="AY29" i="159" s="1"/>
  <c r="AZ30" i="159" s="1"/>
  <c r="BA31" i="159" s="1"/>
  <c r="BB32" i="159" s="1"/>
  <c r="BC33" i="159" s="1"/>
  <c r="BD34" i="159" s="1"/>
  <c r="BE35" i="159" s="1"/>
  <c r="BF36" i="159" s="1"/>
  <c r="BG37" i="159" s="1"/>
  <c r="BH38" i="159" s="1"/>
  <c r="BI39" i="159" s="1"/>
  <c r="AW4" i="159"/>
  <c r="V5" i="159"/>
  <c r="W6" i="159" s="1"/>
  <c r="X7" i="159" s="1"/>
  <c r="Y8" i="159" s="1"/>
  <c r="Z9" i="159" s="1"/>
  <c r="AA10" i="159" s="1"/>
  <c r="AB11" i="159" s="1"/>
  <c r="AC12" i="159" s="1"/>
  <c r="AD13" i="159" s="1"/>
  <c r="AE14" i="159" s="1"/>
  <c r="AF15" i="159" s="1"/>
  <c r="AG16" i="159" s="1"/>
  <c r="AH17" i="159" s="1"/>
  <c r="AI18" i="159" s="1"/>
  <c r="AJ19" i="159" s="1"/>
  <c r="AK20" i="159" s="1"/>
  <c r="AL21" i="159" s="1"/>
  <c r="AM22" i="159" s="1"/>
  <c r="AN23" i="159" s="1"/>
  <c r="AO24" i="159" s="1"/>
  <c r="AP25" i="159" s="1"/>
  <c r="AQ26" i="159" s="1"/>
  <c r="AR27" i="159" s="1"/>
  <c r="AS28" i="159" s="1"/>
  <c r="AT29" i="159" s="1"/>
  <c r="AU30" i="159" s="1"/>
  <c r="AV31" i="159" s="1"/>
  <c r="AW32" i="159" s="1"/>
  <c r="AX33" i="159" s="1"/>
  <c r="AY34" i="159" s="1"/>
  <c r="AZ35" i="159" s="1"/>
  <c r="BA36" i="159" s="1"/>
  <c r="BB37" i="159" s="1"/>
  <c r="BC38" i="159" s="1"/>
  <c r="BD39" i="159" s="1"/>
  <c r="BG10" i="159"/>
  <c r="BH11" i="159" s="1"/>
  <c r="BI12" i="159" s="1"/>
  <c r="BJ13" i="159" s="1"/>
  <c r="BK14" i="159" s="1"/>
  <c r="BL15" i="159" s="1"/>
  <c r="BM16" i="159" s="1"/>
  <c r="BN17" i="159" s="1"/>
  <c r="BO18" i="159" s="1"/>
  <c r="BP19" i="159" s="1"/>
  <c r="BQ20" i="159" s="1"/>
  <c r="BR21" i="159" s="1"/>
  <c r="BS22" i="159" s="1"/>
  <c r="BT23" i="159" s="1"/>
  <c r="BU24" i="159" s="1"/>
  <c r="BV25" i="159" s="1"/>
  <c r="BW26" i="159" s="1"/>
  <c r="BX27" i="159" s="1"/>
  <c r="BY28" i="159" s="1"/>
  <c r="BZ29" i="159" s="1"/>
  <c r="CA30" i="159" s="1"/>
  <c r="CB31" i="159" s="1"/>
  <c r="CC32" i="159" s="1"/>
  <c r="CD33" i="159" s="1"/>
  <c r="CE34" i="159" s="1"/>
  <c r="CF35" i="159" s="1"/>
  <c r="CG36" i="159" s="1"/>
  <c r="CH37" i="159" s="1"/>
  <c r="CI38" i="159" s="1"/>
  <c r="CJ39" i="159" s="1"/>
  <c r="V16" i="159"/>
  <c r="V10" i="159"/>
  <c r="W11" i="159" s="1"/>
  <c r="X12" i="159" s="1"/>
  <c r="Y13" i="159" s="1"/>
  <c r="Z14" i="159" s="1"/>
  <c r="AA15" i="159" s="1"/>
  <c r="AB16" i="159" s="1"/>
  <c r="AC17" i="159" s="1"/>
  <c r="AD18" i="159" s="1"/>
  <c r="AE19" i="159" s="1"/>
  <c r="AF20" i="159" s="1"/>
  <c r="AG21" i="159" s="1"/>
  <c r="AH22" i="159" s="1"/>
  <c r="AI23" i="159" s="1"/>
  <c r="AJ24" i="159" s="1"/>
  <c r="AK25" i="159" s="1"/>
  <c r="AL26" i="159" s="1"/>
  <c r="AM27" i="159" s="1"/>
  <c r="AN28" i="159" s="1"/>
  <c r="AO29" i="159" s="1"/>
  <c r="AP30" i="159" s="1"/>
  <c r="AQ31" i="159" s="1"/>
  <c r="AR32" i="159" s="1"/>
  <c r="AS33" i="159" s="1"/>
  <c r="AT34" i="159" s="1"/>
  <c r="AU35" i="159" s="1"/>
  <c r="AV36" i="159" s="1"/>
  <c r="AW37" i="159" s="1"/>
  <c r="AX38" i="159" s="1"/>
  <c r="AY39" i="159" s="1"/>
  <c r="AQ4" i="159"/>
  <c r="CV4" i="159"/>
  <c r="DI4" i="159"/>
  <c r="BC4" i="159"/>
  <c r="F7" i="159"/>
  <c r="AR4" i="159"/>
  <c r="DJ4" i="159"/>
  <c r="AE4" i="159"/>
  <c r="DK4" i="159"/>
  <c r="CP4" i="159"/>
  <c r="F5" i="159"/>
  <c r="F19" i="159"/>
  <c r="AG4" i="159"/>
  <c r="AH5" i="159" s="1"/>
  <c r="AI6" i="159" s="1"/>
  <c r="AJ7" i="159" s="1"/>
  <c r="AK8" i="159" s="1"/>
  <c r="AL9" i="159" s="1"/>
  <c r="AM10" i="159" s="1"/>
  <c r="AN11" i="159" s="1"/>
  <c r="AO12" i="159" s="1"/>
  <c r="AP13" i="159" s="1"/>
  <c r="AQ14" i="159" s="1"/>
  <c r="AR15" i="159" s="1"/>
  <c r="AS16" i="159" s="1"/>
  <c r="AT17" i="159" s="1"/>
  <c r="AU18" i="159" s="1"/>
  <c r="AV19" i="159" s="1"/>
  <c r="AW20" i="159" s="1"/>
  <c r="AX21" i="159" s="1"/>
  <c r="AY22" i="159" s="1"/>
  <c r="AZ23" i="159" s="1"/>
  <c r="BA24" i="159" s="1"/>
  <c r="BB25" i="159" s="1"/>
  <c r="BC26" i="159" s="1"/>
  <c r="BD27" i="159" s="1"/>
  <c r="BE28" i="159" s="1"/>
  <c r="BF29" i="159" s="1"/>
  <c r="BG30" i="159" s="1"/>
  <c r="BH31" i="159" s="1"/>
  <c r="BI32" i="159" s="1"/>
  <c r="BJ33" i="159" s="1"/>
  <c r="BK34" i="159" s="1"/>
  <c r="BL35" i="159" s="1"/>
  <c r="BM36" i="159" s="1"/>
  <c r="BN37" i="159" s="1"/>
  <c r="BO38" i="159" s="1"/>
  <c r="BP39" i="159" s="1"/>
  <c r="AO4" i="159"/>
  <c r="F4" i="159"/>
  <c r="F6" i="159"/>
  <c r="F11" i="159"/>
  <c r="F13" i="159"/>
  <c r="F9" i="159"/>
  <c r="F17" i="159"/>
  <c r="F10" i="159"/>
  <c r="F14" i="159"/>
  <c r="F15" i="159"/>
  <c r="F16" i="159"/>
  <c r="F8" i="159"/>
  <c r="F21" i="159"/>
  <c r="V21" i="159"/>
  <c r="W22" i="159" s="1"/>
  <c r="X23" i="159" s="1"/>
  <c r="Y24" i="159" s="1"/>
  <c r="Z25" i="159" s="1"/>
  <c r="AA26" i="159" s="1"/>
  <c r="AB27" i="159" s="1"/>
  <c r="AC28" i="159" s="1"/>
  <c r="AD29" i="159" s="1"/>
  <c r="AE30" i="159" s="1"/>
  <c r="AF31" i="159" s="1"/>
  <c r="AG32" i="159" s="1"/>
  <c r="AH33" i="159" s="1"/>
  <c r="AI34" i="159" s="1"/>
  <c r="AJ35" i="159" s="1"/>
  <c r="AK36" i="159" s="1"/>
  <c r="AL37" i="159" s="1"/>
  <c r="AM38" i="159" s="1"/>
  <c r="AN39" i="159" s="1"/>
  <c r="V17" i="159"/>
  <c r="W18" i="159" s="1"/>
  <c r="X19" i="159" s="1"/>
  <c r="Y20" i="159" s="1"/>
  <c r="Z21" i="159" s="1"/>
  <c r="AA22" i="159" s="1"/>
  <c r="AB23" i="159" s="1"/>
  <c r="AC24" i="159" s="1"/>
  <c r="AD25" i="159" s="1"/>
  <c r="AE26" i="159" s="1"/>
  <c r="AF27" i="159" s="1"/>
  <c r="AG28" i="159" s="1"/>
  <c r="AH29" i="159" s="1"/>
  <c r="AI30" i="159" s="1"/>
  <c r="AJ31" i="159" s="1"/>
  <c r="AK32" i="159" s="1"/>
  <c r="AL33" i="159" s="1"/>
  <c r="AM34" i="159" s="1"/>
  <c r="AN35" i="159" s="1"/>
  <c r="AO36" i="159" s="1"/>
  <c r="AP37" i="159" s="1"/>
  <c r="AQ38" i="159" s="1"/>
  <c r="AR39" i="159" s="1"/>
  <c r="F18" i="159"/>
  <c r="V18" i="159"/>
  <c r="W19" i="159" s="1"/>
  <c r="X20" i="159" s="1"/>
  <c r="Y21" i="159" s="1"/>
  <c r="Z22" i="159" s="1"/>
  <c r="AA23" i="159" s="1"/>
  <c r="AB24" i="159" s="1"/>
  <c r="AC25" i="159" s="1"/>
  <c r="AD26" i="159" s="1"/>
  <c r="AE27" i="159" s="1"/>
  <c r="AF28" i="159" s="1"/>
  <c r="AG29" i="159" s="1"/>
  <c r="AH30" i="159" s="1"/>
  <c r="AI31" i="159" s="1"/>
  <c r="AJ32" i="159" s="1"/>
  <c r="AK33" i="159" s="1"/>
  <c r="AL34" i="159" s="1"/>
  <c r="AM35" i="159" s="1"/>
  <c r="AN36" i="159" s="1"/>
  <c r="AO37" i="159" s="1"/>
  <c r="AP38" i="159" s="1"/>
  <c r="AQ39" i="159" s="1"/>
  <c r="V20" i="159"/>
  <c r="W21" i="159" s="1"/>
  <c r="X22" i="159" s="1"/>
  <c r="Y23" i="159" s="1"/>
  <c r="Z24" i="159" s="1"/>
  <c r="AA25" i="159" s="1"/>
  <c r="AB26" i="159" s="1"/>
  <c r="AC27" i="159" s="1"/>
  <c r="AD28" i="159" s="1"/>
  <c r="AE29" i="159" s="1"/>
  <c r="AF30" i="159" s="1"/>
  <c r="AG31" i="159" s="1"/>
  <c r="AH32" i="159" s="1"/>
  <c r="AI33" i="159" s="1"/>
  <c r="AJ34" i="159" s="1"/>
  <c r="AK35" i="159" s="1"/>
  <c r="AL36" i="159" s="1"/>
  <c r="AM37" i="159" s="1"/>
  <c r="AN38" i="159" s="1"/>
  <c r="AO39" i="159" s="1"/>
  <c r="DK42" i="159"/>
  <c r="DA42" i="159"/>
  <c r="CQ42" i="159"/>
  <c r="CG42" i="159"/>
  <c r="BW42" i="159"/>
  <c r="BM42" i="159"/>
  <c r="BC42" i="159"/>
  <c r="AS42" i="159"/>
  <c r="AI42" i="159"/>
  <c r="DK41" i="159"/>
  <c r="DA41" i="159"/>
  <c r="CQ41" i="159"/>
  <c r="CG41" i="159"/>
  <c r="BW41" i="159"/>
  <c r="BM41" i="159"/>
  <c r="BC41" i="159"/>
  <c r="AS41" i="159"/>
  <c r="AI41" i="159"/>
  <c r="DK40" i="159"/>
  <c r="DA40" i="159"/>
  <c r="CQ40" i="159"/>
  <c r="CG40" i="159"/>
  <c r="BW40" i="159"/>
  <c r="BM40" i="159"/>
  <c r="BC40" i="159"/>
  <c r="AS40" i="159"/>
  <c r="AI40" i="159"/>
  <c r="B36" i="159"/>
  <c r="D36" i="159" s="1"/>
  <c r="V35" i="159"/>
  <c r="W36" i="159" s="1"/>
  <c r="X37" i="159" s="1"/>
  <c r="Y38" i="159" s="1"/>
  <c r="Z39" i="159" s="1"/>
  <c r="DJ42" i="159"/>
  <c r="CZ42" i="159"/>
  <c r="CP42" i="159"/>
  <c r="CF42" i="159"/>
  <c r="BV42" i="159"/>
  <c r="BL42" i="159"/>
  <c r="BB42" i="159"/>
  <c r="AR42" i="159"/>
  <c r="AH42" i="159"/>
  <c r="DJ41" i="159"/>
  <c r="CZ41" i="159"/>
  <c r="CP41" i="159"/>
  <c r="CF41" i="159"/>
  <c r="BV41" i="159"/>
  <c r="BL41" i="159"/>
  <c r="BB41" i="159"/>
  <c r="AR41" i="159"/>
  <c r="AH41" i="159"/>
  <c r="DJ40" i="159"/>
  <c r="CZ40" i="159"/>
  <c r="CP40" i="159"/>
  <c r="CF40" i="159"/>
  <c r="BV40" i="159"/>
  <c r="BL40" i="159"/>
  <c r="BB40" i="159"/>
  <c r="AR40" i="159"/>
  <c r="DM42" i="159"/>
  <c r="CY42" i="159"/>
  <c r="CM42" i="159"/>
  <c r="CA42" i="159"/>
  <c r="BO42" i="159"/>
  <c r="BA42" i="159"/>
  <c r="AO42" i="159"/>
  <c r="DO41" i="159"/>
  <c r="DC41" i="159"/>
  <c r="CO41" i="159"/>
  <c r="CC41" i="159"/>
  <c r="BQ41" i="159"/>
  <c r="BE41" i="159"/>
  <c r="AQ41" i="159"/>
  <c r="DQ40" i="159"/>
  <c r="DE40" i="159"/>
  <c r="CS40" i="159"/>
  <c r="CE40" i="159"/>
  <c r="BS40" i="159"/>
  <c r="BG40" i="159"/>
  <c r="AU40" i="159"/>
  <c r="AH40" i="159"/>
  <c r="B33" i="159"/>
  <c r="D33" i="159" s="1"/>
  <c r="V32" i="159"/>
  <c r="W33" i="159" s="1"/>
  <c r="X34" i="159" s="1"/>
  <c r="Y35" i="159" s="1"/>
  <c r="Z36" i="159" s="1"/>
  <c r="AA37" i="159" s="1"/>
  <c r="AB38" i="159" s="1"/>
  <c r="AC39" i="159" s="1"/>
  <c r="D25" i="159"/>
  <c r="DL42" i="159"/>
  <c r="CX42" i="159"/>
  <c r="CL42" i="159"/>
  <c r="BZ42" i="159"/>
  <c r="BN42" i="159"/>
  <c r="AZ42" i="159"/>
  <c r="AN42" i="159"/>
  <c r="DN41" i="159"/>
  <c r="DB41" i="159"/>
  <c r="CN41" i="159"/>
  <c r="CB41" i="159"/>
  <c r="BP41" i="159"/>
  <c r="BD41" i="159"/>
  <c r="AP41" i="159"/>
  <c r="DP40" i="159"/>
  <c r="DD40" i="159"/>
  <c r="CR40" i="159"/>
  <c r="CD40" i="159"/>
  <c r="BR40" i="159"/>
  <c r="BF40" i="159"/>
  <c r="AT40" i="159"/>
  <c r="AG40" i="159"/>
  <c r="DI42" i="159"/>
  <c r="CW42" i="159"/>
  <c r="CK42" i="159"/>
  <c r="BY42" i="159"/>
  <c r="BK42" i="159"/>
  <c r="AY42" i="159"/>
  <c r="AM42" i="159"/>
  <c r="DH42" i="159"/>
  <c r="CV42" i="159"/>
  <c r="CJ42" i="159"/>
  <c r="BX42" i="159"/>
  <c r="BJ42" i="159"/>
  <c r="AX42" i="159"/>
  <c r="AL42" i="159"/>
  <c r="DL41" i="159"/>
  <c r="CX41" i="159"/>
  <c r="CL41" i="159"/>
  <c r="BZ41" i="159"/>
  <c r="BN41" i="159"/>
  <c r="AZ41" i="159"/>
  <c r="AN41" i="159"/>
  <c r="DN40" i="159"/>
  <c r="DB40" i="159"/>
  <c r="CN40" i="159"/>
  <c r="CB40" i="159"/>
  <c r="BP40" i="159"/>
  <c r="BD40" i="159"/>
  <c r="AP40" i="159"/>
  <c r="AE40" i="159"/>
  <c r="B39" i="159"/>
  <c r="D39" i="159" s="1"/>
  <c r="V38" i="159"/>
  <c r="W39" i="159" s="1"/>
  <c r="DG42" i="159"/>
  <c r="CU42" i="159"/>
  <c r="CI42" i="159"/>
  <c r="BU42" i="159"/>
  <c r="BI42" i="159"/>
  <c r="AW42" i="159"/>
  <c r="AK42" i="159"/>
  <c r="DI41" i="159"/>
  <c r="CW41" i="159"/>
  <c r="CK41" i="159"/>
  <c r="BY41" i="159"/>
  <c r="BK41" i="159"/>
  <c r="AY41" i="159"/>
  <c r="AM41" i="159"/>
  <c r="DM40" i="159"/>
  <c r="CY40" i="159"/>
  <c r="CM40" i="159"/>
  <c r="CA40" i="159"/>
  <c r="BO40" i="159"/>
  <c r="BA40" i="159"/>
  <c r="AO40" i="159"/>
  <c r="AD40" i="159"/>
  <c r="DF42" i="159"/>
  <c r="CT42" i="159"/>
  <c r="CH42" i="159"/>
  <c r="BT42" i="159"/>
  <c r="BH42" i="159"/>
  <c r="AV42" i="159"/>
  <c r="AJ42" i="159"/>
  <c r="DH41" i="159"/>
  <c r="CV41" i="159"/>
  <c r="CJ41" i="159"/>
  <c r="BX41" i="159"/>
  <c r="BJ41" i="159"/>
  <c r="AX41" i="159"/>
  <c r="AL41" i="159"/>
  <c r="DL40" i="159"/>
  <c r="CX40" i="159"/>
  <c r="CL40" i="159"/>
  <c r="BZ40" i="159"/>
  <c r="BN40" i="159"/>
  <c r="AZ40" i="159"/>
  <c r="AN40" i="159"/>
  <c r="AC40" i="159"/>
  <c r="DQ42" i="159"/>
  <c r="DE42" i="159"/>
  <c r="CS42" i="159"/>
  <c r="CE42" i="159"/>
  <c r="BS42" i="159"/>
  <c r="BG42" i="159"/>
  <c r="AU42" i="159"/>
  <c r="AG42" i="159"/>
  <c r="DG41" i="159"/>
  <c r="CU41" i="159"/>
  <c r="CI41" i="159"/>
  <c r="BU41" i="159"/>
  <c r="BI41" i="159"/>
  <c r="AW41" i="159"/>
  <c r="AK41" i="159"/>
  <c r="DI40" i="159"/>
  <c r="CW40" i="159"/>
  <c r="CK40" i="159"/>
  <c r="BY40" i="159"/>
  <c r="BK40" i="159"/>
  <c r="AY40" i="159"/>
  <c r="AM40" i="159"/>
  <c r="AB40" i="159"/>
  <c r="DD42" i="159"/>
  <c r="BQ42" i="159"/>
  <c r="DF41" i="159"/>
  <c r="CD41" i="159"/>
  <c r="AV41" i="159"/>
  <c r="DH40" i="159"/>
  <c r="CH40" i="159"/>
  <c r="AX40" i="159"/>
  <c r="V39" i="159"/>
  <c r="V33" i="159"/>
  <c r="W34" i="159" s="1"/>
  <c r="X35" i="159" s="1"/>
  <c r="Y36" i="159" s="1"/>
  <c r="Z37" i="159" s="1"/>
  <c r="AA38" i="159" s="1"/>
  <c r="AB39" i="159" s="1"/>
  <c r="B31" i="159"/>
  <c r="D31" i="159" s="1"/>
  <c r="V30" i="159"/>
  <c r="V28" i="159"/>
  <c r="W29" i="159" s="1"/>
  <c r="X30" i="159" s="1"/>
  <c r="Y31" i="159" s="1"/>
  <c r="Z32" i="159" s="1"/>
  <c r="AA33" i="159" s="1"/>
  <c r="AB34" i="159" s="1"/>
  <c r="AC35" i="159" s="1"/>
  <c r="AD36" i="159" s="1"/>
  <c r="AE37" i="159" s="1"/>
  <c r="AF38" i="159" s="1"/>
  <c r="AG39" i="159" s="1"/>
  <c r="W17" i="159"/>
  <c r="X18" i="159" s="1"/>
  <c r="Y19" i="159" s="1"/>
  <c r="Z20" i="159" s="1"/>
  <c r="AA21" i="159" s="1"/>
  <c r="AB22" i="159" s="1"/>
  <c r="AC23" i="159" s="1"/>
  <c r="AD24" i="159" s="1"/>
  <c r="AE25" i="159" s="1"/>
  <c r="AF26" i="159" s="1"/>
  <c r="AG27" i="159" s="1"/>
  <c r="AH28" i="159" s="1"/>
  <c r="AI29" i="159" s="1"/>
  <c r="AJ30" i="159" s="1"/>
  <c r="AK31" i="159" s="1"/>
  <c r="AL32" i="159" s="1"/>
  <c r="AM33" i="159" s="1"/>
  <c r="AN34" i="159" s="1"/>
  <c r="AO35" i="159" s="1"/>
  <c r="AP36" i="159" s="1"/>
  <c r="AQ37" i="159" s="1"/>
  <c r="AR38" i="159" s="1"/>
  <c r="AS39" i="159" s="1"/>
  <c r="CZ11" i="159"/>
  <c r="DA12" i="159" s="1"/>
  <c r="DB13" i="159" s="1"/>
  <c r="DC14" i="159" s="1"/>
  <c r="DD15" i="159" s="1"/>
  <c r="DE16" i="159" s="1"/>
  <c r="DF17" i="159" s="1"/>
  <c r="DG18" i="159" s="1"/>
  <c r="DH19" i="159" s="1"/>
  <c r="DI20" i="159" s="1"/>
  <c r="DJ21" i="159" s="1"/>
  <c r="DK22" i="159" s="1"/>
  <c r="DL23" i="159" s="1"/>
  <c r="DM24" i="159" s="1"/>
  <c r="DN25" i="159" s="1"/>
  <c r="DO26" i="159" s="1"/>
  <c r="DP27" i="159" s="1"/>
  <c r="DQ28" i="159" s="1"/>
  <c r="DC42" i="159"/>
  <c r="BP42" i="159"/>
  <c r="DE41" i="159"/>
  <c r="CA41" i="159"/>
  <c r="AU41" i="159"/>
  <c r="DG40" i="159"/>
  <c r="CC40" i="159"/>
  <c r="AW40" i="159"/>
  <c r="DB42" i="159"/>
  <c r="BF42" i="159"/>
  <c r="DD41" i="159"/>
  <c r="BT41" i="159"/>
  <c r="AT41" i="159"/>
  <c r="DF40" i="159"/>
  <c r="BX40" i="159"/>
  <c r="AV40" i="159"/>
  <c r="CR42" i="159"/>
  <c r="BE42" i="159"/>
  <c r="CY41" i="159"/>
  <c r="BS41" i="159"/>
  <c r="AO41" i="159"/>
  <c r="DC40" i="159"/>
  <c r="BU40" i="159"/>
  <c r="AQ40" i="159"/>
  <c r="W31" i="159"/>
  <c r="X32" i="159" s="1"/>
  <c r="Y33" i="159" s="1"/>
  <c r="Z34" i="159" s="1"/>
  <c r="AA35" i="159" s="1"/>
  <c r="AB36" i="159" s="1"/>
  <c r="AC37" i="159" s="1"/>
  <c r="AD38" i="159" s="1"/>
  <c r="AE39" i="159" s="1"/>
  <c r="CO42" i="159"/>
  <c r="BD42" i="159"/>
  <c r="CT41" i="159"/>
  <c r="BR41" i="159"/>
  <c r="AJ41" i="159"/>
  <c r="CV40" i="159"/>
  <c r="BT40" i="159"/>
  <c r="AL40" i="159"/>
  <c r="CN42" i="159"/>
  <c r="AT42" i="159"/>
  <c r="CS41" i="159"/>
  <c r="BO41" i="159"/>
  <c r="AG41" i="159"/>
  <c r="CU40" i="159"/>
  <c r="BQ40" i="159"/>
  <c r="AK40" i="159"/>
  <c r="V34" i="159"/>
  <c r="W35" i="159" s="1"/>
  <c r="X36" i="159" s="1"/>
  <c r="Y37" i="159" s="1"/>
  <c r="Z38" i="159" s="1"/>
  <c r="AA39" i="159" s="1"/>
  <c r="CD42" i="159"/>
  <c r="AQ42" i="159"/>
  <c r="CR41" i="159"/>
  <c r="BH41" i="159"/>
  <c r="Z41" i="159"/>
  <c r="CT40" i="159"/>
  <c r="BJ40" i="159"/>
  <c r="AJ40" i="159"/>
  <c r="B34" i="159"/>
  <c r="D34" i="159" s="1"/>
  <c r="DP42" i="159"/>
  <c r="CC42" i="159"/>
  <c r="AP42" i="159"/>
  <c r="DQ41" i="159"/>
  <c r="CM41" i="159"/>
  <c r="BG41" i="159"/>
  <c r="CO40" i="159"/>
  <c r="BI40" i="159"/>
  <c r="AF40" i="159"/>
  <c r="B38" i="159"/>
  <c r="D38" i="159" s="1"/>
  <c r="V36" i="159"/>
  <c r="W37" i="159" s="1"/>
  <c r="X38" i="159" s="1"/>
  <c r="Y39" i="159" s="1"/>
  <c r="DO42" i="159"/>
  <c r="CB42" i="159"/>
  <c r="DP41" i="159"/>
  <c r="CH41" i="159"/>
  <c r="BF41" i="159"/>
  <c r="CJ40" i="159"/>
  <c r="BH40" i="159"/>
  <c r="DN42" i="159"/>
  <c r="BR42" i="159"/>
  <c r="DM41" i="159"/>
  <c r="CE41" i="159"/>
  <c r="BA41" i="159"/>
  <c r="DO40" i="159"/>
  <c r="CI40" i="159"/>
  <c r="BE40" i="159"/>
  <c r="V37" i="159"/>
  <c r="W38" i="159" s="1"/>
  <c r="X39" i="159" s="1"/>
  <c r="B37" i="159"/>
  <c r="D37" i="159" s="1"/>
  <c r="B35" i="159"/>
  <c r="D35" i="159" s="1"/>
  <c r="V14" i="159"/>
  <c r="W15" i="159" s="1"/>
  <c r="X16" i="159" s="1"/>
  <c r="Y17" i="159" s="1"/>
  <c r="Z18" i="159" s="1"/>
  <c r="AA19" i="159" s="1"/>
  <c r="AB20" i="159" s="1"/>
  <c r="AC21" i="159" s="1"/>
  <c r="AD22" i="159" s="1"/>
  <c r="AE23" i="159" s="1"/>
  <c r="AF24" i="159" s="1"/>
  <c r="AG25" i="159" s="1"/>
  <c r="AH26" i="159" s="1"/>
  <c r="AI27" i="159" s="1"/>
  <c r="AJ28" i="159" s="1"/>
  <c r="AK29" i="159" s="1"/>
  <c r="AL30" i="159" s="1"/>
  <c r="AM31" i="159" s="1"/>
  <c r="AN32" i="159" s="1"/>
  <c r="AO33" i="159" s="1"/>
  <c r="AP34" i="159" s="1"/>
  <c r="AQ35" i="159" s="1"/>
  <c r="AR36" i="159" s="1"/>
  <c r="AS37" i="159" s="1"/>
  <c r="AT38" i="159" s="1"/>
  <c r="AU39" i="159" s="1"/>
  <c r="V11" i="159"/>
  <c r="W12" i="159" s="1"/>
  <c r="X13" i="159" s="1"/>
  <c r="Y14" i="159" s="1"/>
  <c r="Z15" i="159" s="1"/>
  <c r="AA16" i="159" s="1"/>
  <c r="AB17" i="159" s="1"/>
  <c r="AC18" i="159" s="1"/>
  <c r="AD19" i="159" s="1"/>
  <c r="AE20" i="159" s="1"/>
  <c r="AF21" i="159" s="1"/>
  <c r="AG22" i="159" s="1"/>
  <c r="AH23" i="159" s="1"/>
  <c r="AI24" i="159" s="1"/>
  <c r="AJ25" i="159" s="1"/>
  <c r="AK26" i="159" s="1"/>
  <c r="AL27" i="159" s="1"/>
  <c r="AM28" i="159" s="1"/>
  <c r="AN29" i="159" s="1"/>
  <c r="AO30" i="159" s="1"/>
  <c r="AP31" i="159" s="1"/>
  <c r="AQ32" i="159" s="1"/>
  <c r="AR33" i="159" s="1"/>
  <c r="AS34" i="159" s="1"/>
  <c r="AT35" i="159" s="1"/>
  <c r="AU36" i="159" s="1"/>
  <c r="AV37" i="159" s="1"/>
  <c r="AW38" i="159" s="1"/>
  <c r="AX39" i="159" s="1"/>
  <c r="BZ10" i="159"/>
  <c r="CA11" i="159" s="1"/>
  <c r="CB12" i="159" s="1"/>
  <c r="CC13" i="159" s="1"/>
  <c r="CD14" i="159" s="1"/>
  <c r="CE15" i="159" s="1"/>
  <c r="CF16" i="159" s="1"/>
  <c r="CG17" i="159" s="1"/>
  <c r="CH18" i="159" s="1"/>
  <c r="CI19" i="159" s="1"/>
  <c r="CJ20" i="159" s="1"/>
  <c r="CK21" i="159" s="1"/>
  <c r="CL22" i="159" s="1"/>
  <c r="CM23" i="159" s="1"/>
  <c r="CN24" i="159" s="1"/>
  <c r="CO25" i="159" s="1"/>
  <c r="CP26" i="159" s="1"/>
  <c r="CQ27" i="159" s="1"/>
  <c r="CR28" i="159" s="1"/>
  <c r="CS29" i="159" s="1"/>
  <c r="CT30" i="159" s="1"/>
  <c r="CU31" i="159" s="1"/>
  <c r="CV32" i="159" s="1"/>
  <c r="CW33" i="159" s="1"/>
  <c r="CX34" i="159" s="1"/>
  <c r="CY35" i="159" s="1"/>
  <c r="CZ36" i="159" s="1"/>
  <c r="DA37" i="159" s="1"/>
  <c r="DB38" i="159" s="1"/>
  <c r="DC39" i="159" s="1"/>
  <c r="BV7" i="159"/>
  <c r="BW8" i="159" s="1"/>
  <c r="BX9" i="159" s="1"/>
  <c r="BY10" i="159" s="1"/>
  <c r="BZ11" i="159" s="1"/>
  <c r="CA12" i="159" s="1"/>
  <c r="CB13" i="159" s="1"/>
  <c r="CC14" i="159" s="1"/>
  <c r="CD15" i="159" s="1"/>
  <c r="CE16" i="159" s="1"/>
  <c r="CF17" i="159" s="1"/>
  <c r="CG18" i="159" s="1"/>
  <c r="CH19" i="159" s="1"/>
  <c r="CI20" i="159" s="1"/>
  <c r="CJ21" i="159" s="1"/>
  <c r="CK22" i="159" s="1"/>
  <c r="CL23" i="159" s="1"/>
  <c r="CM24" i="159" s="1"/>
  <c r="CN25" i="159" s="1"/>
  <c r="CO26" i="159" s="1"/>
  <c r="CP27" i="159" s="1"/>
  <c r="CQ28" i="159" s="1"/>
  <c r="CR29" i="159" s="1"/>
  <c r="CS30" i="159" s="1"/>
  <c r="CT31" i="159" s="1"/>
  <c r="CU32" i="159" s="1"/>
  <c r="CV33" i="159" s="1"/>
  <c r="CW34" i="159" s="1"/>
  <c r="CX35" i="159" s="1"/>
  <c r="CY36" i="159" s="1"/>
  <c r="CZ37" i="159" s="1"/>
  <c r="DA38" i="159" s="1"/>
  <c r="DB39" i="159" s="1"/>
  <c r="V27" i="159"/>
  <c r="W28" i="159" s="1"/>
  <c r="X29" i="159" s="1"/>
  <c r="Y30" i="159" s="1"/>
  <c r="Z31" i="159" s="1"/>
  <c r="AA32" i="159" s="1"/>
  <c r="AB33" i="159" s="1"/>
  <c r="AC34" i="159" s="1"/>
  <c r="AD35" i="159" s="1"/>
  <c r="AE36" i="159" s="1"/>
  <c r="AF37" i="159" s="1"/>
  <c r="AG38" i="159" s="1"/>
  <c r="AH39" i="159" s="1"/>
  <c r="V25" i="159"/>
  <c r="W26" i="159" s="1"/>
  <c r="X27" i="159" s="1"/>
  <c r="Y28" i="159" s="1"/>
  <c r="Z29" i="159" s="1"/>
  <c r="AA30" i="159" s="1"/>
  <c r="AB31" i="159" s="1"/>
  <c r="AC32" i="159" s="1"/>
  <c r="AD33" i="159" s="1"/>
  <c r="AE34" i="159" s="1"/>
  <c r="AF35" i="159" s="1"/>
  <c r="AG36" i="159" s="1"/>
  <c r="AH37" i="159" s="1"/>
  <c r="AI38" i="159" s="1"/>
  <c r="AJ39" i="159" s="1"/>
  <c r="V22" i="159"/>
  <c r="W23" i="159" s="1"/>
  <c r="X24" i="159" s="1"/>
  <c r="Y25" i="159" s="1"/>
  <c r="Z26" i="159" s="1"/>
  <c r="AA27" i="159" s="1"/>
  <c r="AB28" i="159" s="1"/>
  <c r="AC29" i="159" s="1"/>
  <c r="AD30" i="159" s="1"/>
  <c r="AE31" i="159" s="1"/>
  <c r="AF32" i="159" s="1"/>
  <c r="AG33" i="159" s="1"/>
  <c r="AH34" i="159" s="1"/>
  <c r="AI35" i="159" s="1"/>
  <c r="AJ36" i="159" s="1"/>
  <c r="AK37" i="159" s="1"/>
  <c r="AL38" i="159" s="1"/>
  <c r="AM39" i="159" s="1"/>
  <c r="V19" i="159"/>
  <c r="W20" i="159" s="1"/>
  <c r="X21" i="159" s="1"/>
  <c r="Y22" i="159" s="1"/>
  <c r="Z23" i="159" s="1"/>
  <c r="AA24" i="159" s="1"/>
  <c r="AB25" i="159" s="1"/>
  <c r="AC26" i="159" s="1"/>
  <c r="AD27" i="159" s="1"/>
  <c r="AE28" i="159" s="1"/>
  <c r="AF29" i="159" s="1"/>
  <c r="AG30" i="159" s="1"/>
  <c r="AH31" i="159" s="1"/>
  <c r="AI32" i="159" s="1"/>
  <c r="AJ33" i="159" s="1"/>
  <c r="AK34" i="159" s="1"/>
  <c r="AL35" i="159" s="1"/>
  <c r="AM36" i="159" s="1"/>
  <c r="AN37" i="159" s="1"/>
  <c r="AO38" i="159" s="1"/>
  <c r="AP39" i="159" s="1"/>
  <c r="V31" i="159"/>
  <c r="W32" i="159" s="1"/>
  <c r="X33" i="159" s="1"/>
  <c r="Y34" i="159" s="1"/>
  <c r="Z35" i="159" s="1"/>
  <c r="AA36" i="159" s="1"/>
  <c r="AB37" i="159" s="1"/>
  <c r="AC38" i="159" s="1"/>
  <c r="AD39" i="159" s="1"/>
  <c r="B32" i="159"/>
  <c r="D32" i="159" s="1"/>
  <c r="V29" i="159"/>
  <c r="W30" i="159" s="1"/>
  <c r="X31" i="159" s="1"/>
  <c r="Y32" i="159" s="1"/>
  <c r="Z33" i="159" s="1"/>
  <c r="AA34" i="159" s="1"/>
  <c r="AB35" i="159" s="1"/>
  <c r="AC36" i="159" s="1"/>
  <c r="AD37" i="159" s="1"/>
  <c r="AE38" i="159" s="1"/>
  <c r="AF39" i="159" s="1"/>
  <c r="V24" i="159"/>
  <c r="W25" i="159" s="1"/>
  <c r="X26" i="159" s="1"/>
  <c r="Y27" i="159" s="1"/>
  <c r="Z28" i="159" s="1"/>
  <c r="AA29" i="159" s="1"/>
  <c r="AB30" i="159" s="1"/>
  <c r="AC31" i="159" s="1"/>
  <c r="AD32" i="159" s="1"/>
  <c r="AE33" i="159" s="1"/>
  <c r="AF34" i="159" s="1"/>
  <c r="AG35" i="159" s="1"/>
  <c r="AH36" i="159" s="1"/>
  <c r="AI37" i="159" s="1"/>
  <c r="AJ38" i="159" s="1"/>
  <c r="AK39" i="159" s="1"/>
  <c r="V26" i="159"/>
  <c r="W27" i="159" s="1"/>
  <c r="X28" i="159" s="1"/>
  <c r="Y29" i="159" s="1"/>
  <c r="Z30" i="159" s="1"/>
  <c r="AA31" i="159" s="1"/>
  <c r="AB32" i="159" s="1"/>
  <c r="AC33" i="159" s="1"/>
  <c r="AD34" i="159" s="1"/>
  <c r="AE35" i="159" s="1"/>
  <c r="AF36" i="159" s="1"/>
  <c r="AG37" i="159" s="1"/>
  <c r="AH38" i="159" s="1"/>
  <c r="AI39" i="159" s="1"/>
  <c r="B30" i="159"/>
  <c r="D30" i="159" s="1"/>
  <c r="BQ15" i="159"/>
  <c r="BR16" i="159" s="1"/>
  <c r="BS17" i="159" s="1"/>
  <c r="BT18" i="159" s="1"/>
  <c r="BU19" i="159" s="1"/>
  <c r="BV20" i="159" s="1"/>
  <c r="BW21" i="159" s="1"/>
  <c r="BX22" i="159" s="1"/>
  <c r="BY23" i="159" s="1"/>
  <c r="BZ24" i="159" s="1"/>
  <c r="CA25" i="159" s="1"/>
  <c r="CB26" i="159" s="1"/>
  <c r="CC27" i="159" s="1"/>
  <c r="CD28" i="159" s="1"/>
  <c r="CE29" i="159" s="1"/>
  <c r="CF30" i="159" s="1"/>
  <c r="CG31" i="159" s="1"/>
  <c r="CH32" i="159" s="1"/>
  <c r="CI33" i="159" s="1"/>
  <c r="CJ34" i="159" s="1"/>
  <c r="CK35" i="159" s="1"/>
  <c r="CL36" i="159" s="1"/>
  <c r="CM37" i="159" s="1"/>
  <c r="CN38" i="159" s="1"/>
  <c r="CO39" i="159" s="1"/>
  <c r="V23" i="159"/>
  <c r="W24" i="159" s="1"/>
  <c r="X25" i="159" s="1"/>
  <c r="Y26" i="159" s="1"/>
  <c r="Z27" i="159" s="1"/>
  <c r="AA28" i="159" s="1"/>
  <c r="AB29" i="159" s="1"/>
  <c r="AC30" i="159" s="1"/>
  <c r="AD31" i="159" s="1"/>
  <c r="AE32" i="159" s="1"/>
  <c r="AF33" i="159" s="1"/>
  <c r="AG34" i="159" s="1"/>
  <c r="AH35" i="159" s="1"/>
  <c r="AI36" i="159" s="1"/>
  <c r="AJ37" i="159" s="1"/>
  <c r="AK38" i="159" s="1"/>
  <c r="AL39" i="159" s="1"/>
  <c r="BI4" i="159"/>
  <c r="Z7" i="159"/>
  <c r="AA8" i="159" s="1"/>
  <c r="AB9" i="159" s="1"/>
  <c r="AC10" i="159" s="1"/>
  <c r="AD11" i="159" s="1"/>
  <c r="AE12" i="159" s="1"/>
  <c r="AF13" i="159" s="1"/>
  <c r="AG14" i="159" s="1"/>
  <c r="AH15" i="159" s="1"/>
  <c r="AI16" i="159" s="1"/>
  <c r="AJ17" i="159" s="1"/>
  <c r="AK18" i="159" s="1"/>
  <c r="AL19" i="159" s="1"/>
  <c r="AM20" i="159" s="1"/>
  <c r="AN21" i="159" s="1"/>
  <c r="AO22" i="159" s="1"/>
  <c r="AP23" i="159" s="1"/>
  <c r="AQ24" i="159" s="1"/>
  <c r="AR25" i="159" s="1"/>
  <c r="AS26" i="159" s="1"/>
  <c r="AT27" i="159" s="1"/>
  <c r="AU28" i="159" s="1"/>
  <c r="AV29" i="159" s="1"/>
  <c r="AW30" i="159" s="1"/>
  <c r="AX31" i="159" s="1"/>
  <c r="AY32" i="159" s="1"/>
  <c r="AZ33" i="159" s="1"/>
  <c r="BA34" i="159" s="1"/>
  <c r="BB35" i="159" s="1"/>
  <c r="BC36" i="159" s="1"/>
  <c r="BD37" i="159" s="1"/>
  <c r="BE38" i="159" s="1"/>
  <c r="BF39" i="159" s="1"/>
  <c r="V8" i="159"/>
  <c r="W9" i="159" s="1"/>
  <c r="X10" i="159" s="1"/>
  <c r="Y11" i="159" s="1"/>
  <c r="Z12" i="159" s="1"/>
  <c r="AA13" i="159" s="1"/>
  <c r="AB14" i="159" s="1"/>
  <c r="AC15" i="159" s="1"/>
  <c r="AD16" i="159" s="1"/>
  <c r="AE17" i="159" s="1"/>
  <c r="AF18" i="159" s="1"/>
  <c r="AG19" i="159" s="1"/>
  <c r="AH20" i="159" s="1"/>
  <c r="AI21" i="159" s="1"/>
  <c r="AJ22" i="159" s="1"/>
  <c r="AK23" i="159" s="1"/>
  <c r="AL24" i="159" s="1"/>
  <c r="AM25" i="159" s="1"/>
  <c r="AN26" i="159" s="1"/>
  <c r="AO27" i="159" s="1"/>
  <c r="AP28" i="159" s="1"/>
  <c r="AQ29" i="159" s="1"/>
  <c r="AR30" i="159" s="1"/>
  <c r="AS31" i="159" s="1"/>
  <c r="AT32" i="159" s="1"/>
  <c r="AU33" i="159" s="1"/>
  <c r="AV34" i="159" s="1"/>
  <c r="AW35" i="159" s="1"/>
  <c r="AX36" i="159" s="1"/>
  <c r="AY37" i="159" s="1"/>
  <c r="AZ38" i="159" s="1"/>
  <c r="BA39" i="159" s="1"/>
  <c r="F39" i="159"/>
  <c r="F37" i="159"/>
  <c r="F38" i="159"/>
  <c r="F29" i="159"/>
  <c r="F33" i="159"/>
  <c r="F34" i="159"/>
  <c r="F35" i="159"/>
  <c r="F36" i="159"/>
  <c r="Z40" i="159"/>
  <c r="D15" i="159"/>
  <c r="F12" i="159"/>
  <c r="F32" i="159"/>
  <c r="F31" i="159"/>
  <c r="F23" i="159"/>
  <c r="F20" i="159"/>
  <c r="F27" i="159"/>
  <c r="F25" i="159"/>
  <c r="F22" i="159"/>
  <c r="F30" i="159"/>
  <c r="F28" i="159"/>
  <c r="F26" i="159"/>
  <c r="BE10" i="159"/>
  <c r="BF11" i="159" s="1"/>
  <c r="BG12" i="159" s="1"/>
  <c r="BH13" i="159" s="1"/>
  <c r="BI14" i="159" s="1"/>
  <c r="BJ15" i="159" s="1"/>
  <c r="BK16" i="159" s="1"/>
  <c r="BL17" i="159" s="1"/>
  <c r="BM18" i="159" s="1"/>
  <c r="BN19" i="159" s="1"/>
  <c r="BO20" i="159" s="1"/>
  <c r="BP21" i="159" s="1"/>
  <c r="BQ22" i="159" s="1"/>
  <c r="BR23" i="159" s="1"/>
  <c r="BS24" i="159" s="1"/>
  <c r="BT25" i="159" s="1"/>
  <c r="BU26" i="159" s="1"/>
  <c r="BV27" i="159" s="1"/>
  <c r="BW28" i="159" s="1"/>
  <c r="BX29" i="159" s="1"/>
  <c r="BY30" i="159" s="1"/>
  <c r="BZ31" i="159" s="1"/>
  <c r="CA32" i="159" s="1"/>
  <c r="CB33" i="159" s="1"/>
  <c r="CC34" i="159" s="1"/>
  <c r="CD35" i="159" s="1"/>
  <c r="CE36" i="159" s="1"/>
  <c r="CF37" i="159" s="1"/>
  <c r="CG38" i="159" s="1"/>
  <c r="CH39" i="159" s="1"/>
  <c r="V15" i="159"/>
  <c r="W16" i="159" s="1"/>
  <c r="X17" i="159" s="1"/>
  <c r="Y18" i="159" s="1"/>
  <c r="Z19" i="159" s="1"/>
  <c r="AA20" i="159" s="1"/>
  <c r="AB21" i="159" s="1"/>
  <c r="AC22" i="159" s="1"/>
  <c r="AD23" i="159" s="1"/>
  <c r="AE24" i="159" s="1"/>
  <c r="AF25" i="159" s="1"/>
  <c r="AG26" i="159" s="1"/>
  <c r="AH27" i="159" s="1"/>
  <c r="AI28" i="159" s="1"/>
  <c r="AJ29" i="159" s="1"/>
  <c r="AK30" i="159" s="1"/>
  <c r="AL31" i="159" s="1"/>
  <c r="AM32" i="159" s="1"/>
  <c r="AN33" i="159" s="1"/>
  <c r="AO34" i="159" s="1"/>
  <c r="AP35" i="159" s="1"/>
  <c r="AQ36" i="159" s="1"/>
  <c r="AR37" i="159" s="1"/>
  <c r="AS38" i="159" s="1"/>
  <c r="AT39" i="159" s="1"/>
  <c r="AZ4" i="159" l="1"/>
  <c r="AI4" i="159"/>
  <c r="AJ5" i="159" s="1"/>
  <c r="AK6" i="159" s="1"/>
  <c r="AL7" i="159" s="1"/>
  <c r="AM8" i="159" s="1"/>
  <c r="AN9" i="159" s="1"/>
  <c r="AO10" i="159" s="1"/>
  <c r="AP11" i="159" s="1"/>
  <c r="AQ12" i="159" s="1"/>
  <c r="AR13" i="159" s="1"/>
  <c r="AS14" i="159" s="1"/>
  <c r="AT15" i="159" s="1"/>
  <c r="AU16" i="159" s="1"/>
  <c r="AV17" i="159" s="1"/>
  <c r="AW18" i="159" s="1"/>
  <c r="AX19" i="159" s="1"/>
  <c r="AY20" i="159" s="1"/>
  <c r="AZ21" i="159" s="1"/>
  <c r="BA22" i="159" s="1"/>
  <c r="BB23" i="159" s="1"/>
  <c r="BC24" i="159" s="1"/>
  <c r="BD25" i="159" s="1"/>
  <c r="BE26" i="159" s="1"/>
  <c r="BF27" i="159" s="1"/>
  <c r="BG28" i="159" s="1"/>
  <c r="BH29" i="159" s="1"/>
  <c r="BI30" i="159" s="1"/>
  <c r="BJ31" i="159" s="1"/>
  <c r="BK32" i="159" s="1"/>
  <c r="BL33" i="159" s="1"/>
  <c r="BM34" i="159" s="1"/>
  <c r="BN35" i="159" s="1"/>
  <c r="BO36" i="159" s="1"/>
  <c r="BP37" i="159" s="1"/>
  <c r="BQ38" i="159" s="1"/>
  <c r="BR39" i="159" s="1"/>
  <c r="DL4" i="159"/>
  <c r="BK4" i="159"/>
  <c r="AX4" i="159"/>
  <c r="AU4" i="159"/>
  <c r="AV5" i="159" s="1"/>
  <c r="AW6" i="159" s="1"/>
  <c r="AX7" i="159" s="1"/>
  <c r="AY8" i="159" s="1"/>
  <c r="AZ9" i="159" s="1"/>
  <c r="BA10" i="159" s="1"/>
  <c r="BB11" i="159" s="1"/>
  <c r="BC12" i="159" s="1"/>
  <c r="BD13" i="159" s="1"/>
  <c r="BE14" i="159" s="1"/>
  <c r="BF15" i="159" s="1"/>
  <c r="BG16" i="159" s="1"/>
  <c r="BH17" i="159" s="1"/>
  <c r="BI18" i="159" s="1"/>
  <c r="BJ19" i="159" s="1"/>
  <c r="BK20" i="159" s="1"/>
  <c r="BL21" i="159" s="1"/>
  <c r="BM22" i="159" s="1"/>
  <c r="BN23" i="159" s="1"/>
  <c r="BO24" i="159" s="1"/>
  <c r="BP25" i="159" s="1"/>
  <c r="BQ26" i="159" s="1"/>
  <c r="BR27" i="159" s="1"/>
  <c r="BS28" i="159" s="1"/>
  <c r="BT29" i="159" s="1"/>
  <c r="BU30" i="159" s="1"/>
  <c r="BV31" i="159" s="1"/>
  <c r="BW32" i="159" s="1"/>
  <c r="BX33" i="159" s="1"/>
  <c r="BY34" i="159" s="1"/>
  <c r="BZ35" i="159" s="1"/>
  <c r="CA36" i="159" s="1"/>
  <c r="CB37" i="159" s="1"/>
  <c r="CC38" i="159" s="1"/>
  <c r="CD39" i="159" s="1"/>
  <c r="AB5" i="159"/>
  <c r="AC6" i="159" s="1"/>
  <c r="AD7" i="159" s="1"/>
  <c r="AE8" i="159" s="1"/>
  <c r="AF9" i="159" s="1"/>
  <c r="AG10" i="159" s="1"/>
  <c r="AH11" i="159" s="1"/>
  <c r="AI12" i="159" s="1"/>
  <c r="AJ13" i="159" s="1"/>
  <c r="AK14" i="159" s="1"/>
  <c r="AL15" i="159" s="1"/>
  <c r="AM16" i="159" s="1"/>
  <c r="AN17" i="159" s="1"/>
  <c r="AO18" i="159" s="1"/>
  <c r="AP19" i="159" s="1"/>
  <c r="AQ20" i="159" s="1"/>
  <c r="AR21" i="159" s="1"/>
  <c r="AS22" i="159" s="1"/>
  <c r="AT23" i="159" s="1"/>
  <c r="AU24" i="159" s="1"/>
  <c r="AV25" i="159" s="1"/>
  <c r="AW26" i="159" s="1"/>
  <c r="AX27" i="159" s="1"/>
  <c r="AY28" i="159" s="1"/>
  <c r="AZ29" i="159" s="1"/>
  <c r="BA30" i="159" s="1"/>
  <c r="BB31" i="159" s="1"/>
  <c r="BC32" i="159" s="1"/>
  <c r="BD33" i="159" s="1"/>
  <c r="BE34" i="159" s="1"/>
  <c r="BF35" i="159" s="1"/>
  <c r="BG36" i="159" s="1"/>
  <c r="BH37" i="159" s="1"/>
  <c r="BI38" i="159" s="1"/>
  <c r="BJ39" i="159" s="1"/>
  <c r="AL4" i="159"/>
  <c r="AM5" i="159" s="1"/>
  <c r="AN6" i="159" s="1"/>
  <c r="AO7" i="159" s="1"/>
  <c r="AP8" i="159" s="1"/>
  <c r="AQ9" i="159" s="1"/>
  <c r="AR10" i="159" s="1"/>
  <c r="AS11" i="159" s="1"/>
  <c r="AT12" i="159" s="1"/>
  <c r="AU13" i="159" s="1"/>
  <c r="AV14" i="159" s="1"/>
  <c r="AW15" i="159" s="1"/>
  <c r="AX16" i="159" s="1"/>
  <c r="AY17" i="159" s="1"/>
  <c r="AZ18" i="159" s="1"/>
  <c r="BA19" i="159" s="1"/>
  <c r="BB20" i="159" s="1"/>
  <c r="BC21" i="159" s="1"/>
  <c r="BD22" i="159" s="1"/>
  <c r="BE23" i="159" s="1"/>
  <c r="BF24" i="159" s="1"/>
  <c r="BG25" i="159" s="1"/>
  <c r="BH26" i="159" s="1"/>
  <c r="BI27" i="159" s="1"/>
  <c r="BJ28" i="159" s="1"/>
  <c r="BK29" i="159" s="1"/>
  <c r="BL30" i="159" s="1"/>
  <c r="BM31" i="159" s="1"/>
  <c r="BN32" i="159" s="1"/>
  <c r="BO33" i="159" s="1"/>
  <c r="BP34" i="159" s="1"/>
  <c r="BQ35" i="159" s="1"/>
  <c r="BR36" i="159" s="1"/>
  <c r="BS37" i="159" s="1"/>
  <c r="BT38" i="159" s="1"/>
  <c r="BU39" i="159" s="1"/>
  <c r="DN5" i="159"/>
  <c r="DO6" i="159" s="1"/>
  <c r="DP7" i="159" s="1"/>
  <c r="DQ8" i="159" s="1"/>
  <c r="BN4" i="159"/>
  <c r="BO5" i="159" s="1"/>
  <c r="BP6" i="159" s="1"/>
  <c r="BQ7" i="159" s="1"/>
  <c r="BR8" i="159" s="1"/>
  <c r="BS9" i="159" s="1"/>
  <c r="BT10" i="159" s="1"/>
  <c r="BU11" i="159" s="1"/>
  <c r="BV12" i="159" s="1"/>
  <c r="BW13" i="159" s="1"/>
  <c r="BX14" i="159" s="1"/>
  <c r="BY15" i="159" s="1"/>
  <c r="BZ16" i="159" s="1"/>
  <c r="CA17" i="159" s="1"/>
  <c r="CB18" i="159" s="1"/>
  <c r="CC19" i="159" s="1"/>
  <c r="CD20" i="159" s="1"/>
  <c r="CE21" i="159" s="1"/>
  <c r="CF22" i="159" s="1"/>
  <c r="CG23" i="159" s="1"/>
  <c r="CH24" i="159" s="1"/>
  <c r="CI25" i="159" s="1"/>
  <c r="CJ26" i="159" s="1"/>
  <c r="CK27" i="159" s="1"/>
  <c r="CL28" i="159" s="1"/>
  <c r="CM29" i="159" s="1"/>
  <c r="CN30" i="159" s="1"/>
  <c r="CO31" i="159" s="1"/>
  <c r="CP32" i="159" s="1"/>
  <c r="CQ33" i="159" s="1"/>
  <c r="CR34" i="159" s="1"/>
  <c r="CS35" i="159" s="1"/>
  <c r="CT36" i="159" s="1"/>
  <c r="CU37" i="159" s="1"/>
  <c r="CV38" i="159" s="1"/>
  <c r="CW39" i="159" s="1"/>
  <c r="BD4" i="159"/>
  <c r="BE5" i="159" s="1"/>
  <c r="BF6" i="159" s="1"/>
  <c r="BG7" i="159" s="1"/>
  <c r="BH8" i="159" s="1"/>
  <c r="BI9" i="159" s="1"/>
  <c r="BJ10" i="159" s="1"/>
  <c r="BK11" i="159" s="1"/>
  <c r="BL12" i="159" s="1"/>
  <c r="BM13" i="159" s="1"/>
  <c r="BN14" i="159" s="1"/>
  <c r="BO15" i="159" s="1"/>
  <c r="BP16" i="159" s="1"/>
  <c r="BQ17" i="159" s="1"/>
  <c r="BR18" i="159" s="1"/>
  <c r="BS19" i="159" s="1"/>
  <c r="BT20" i="159" s="1"/>
  <c r="BU21" i="159" s="1"/>
  <c r="BV22" i="159" s="1"/>
  <c r="BW23" i="159" s="1"/>
  <c r="BX24" i="159" s="1"/>
  <c r="BY25" i="159" s="1"/>
  <c r="BZ26" i="159" s="1"/>
  <c r="CA27" i="159" s="1"/>
  <c r="CB28" i="159" s="1"/>
  <c r="CC29" i="159" s="1"/>
  <c r="CD30" i="159" s="1"/>
  <c r="CE31" i="159" s="1"/>
  <c r="CF32" i="159" s="1"/>
  <c r="CG33" i="159" s="1"/>
  <c r="CH34" i="159" s="1"/>
  <c r="CI35" i="159" s="1"/>
  <c r="CJ36" i="159" s="1"/>
  <c r="CK37" i="159" s="1"/>
  <c r="CL38" i="159" s="1"/>
  <c r="CM39" i="159" s="1"/>
  <c r="BQ4" i="159"/>
  <c r="BR5" i="159" s="1"/>
  <c r="BS6" i="159" s="1"/>
  <c r="BT7" i="159" s="1"/>
  <c r="BU8" i="159" s="1"/>
  <c r="BV9" i="159" s="1"/>
  <c r="BW10" i="159" s="1"/>
  <c r="BX11" i="159" s="1"/>
  <c r="BY12" i="159" s="1"/>
  <c r="BZ13" i="159" s="1"/>
  <c r="CA14" i="159" s="1"/>
  <c r="CB15" i="159" s="1"/>
  <c r="CC16" i="159" s="1"/>
  <c r="CD17" i="159" s="1"/>
  <c r="CE18" i="159" s="1"/>
  <c r="CF19" i="159" s="1"/>
  <c r="CG20" i="159" s="1"/>
  <c r="CH21" i="159" s="1"/>
  <c r="CI22" i="159" s="1"/>
  <c r="CJ23" i="159" s="1"/>
  <c r="CK24" i="159" s="1"/>
  <c r="CL25" i="159" s="1"/>
  <c r="CM26" i="159" s="1"/>
  <c r="CN27" i="159" s="1"/>
  <c r="CO28" i="159" s="1"/>
  <c r="CP29" i="159" s="1"/>
  <c r="CQ30" i="159" s="1"/>
  <c r="CR31" i="159" s="1"/>
  <c r="CS32" i="159" s="1"/>
  <c r="CT33" i="159" s="1"/>
  <c r="CU34" i="159" s="1"/>
  <c r="CV35" i="159" s="1"/>
  <c r="CW36" i="159" s="1"/>
  <c r="CX37" i="159" s="1"/>
  <c r="CY38" i="159" s="1"/>
  <c r="CZ39" i="159" s="1"/>
  <c r="AP5" i="159"/>
  <c r="AQ6" i="159" s="1"/>
  <c r="AR7" i="159" s="1"/>
  <c r="AS8" i="159" s="1"/>
  <c r="AT9" i="159" s="1"/>
  <c r="AU10" i="159" s="1"/>
  <c r="AV11" i="159" s="1"/>
  <c r="AW12" i="159" s="1"/>
  <c r="AX13" i="159" s="1"/>
  <c r="AY14" i="159" s="1"/>
  <c r="AZ15" i="159" s="1"/>
  <c r="BA16" i="159" s="1"/>
  <c r="BB17" i="159" s="1"/>
  <c r="BC18" i="159" s="1"/>
  <c r="BD19" i="159" s="1"/>
  <c r="BE20" i="159" s="1"/>
  <c r="BF21" i="159" s="1"/>
  <c r="BG22" i="159" s="1"/>
  <c r="BH23" i="159" s="1"/>
  <c r="BI24" i="159" s="1"/>
  <c r="BJ25" i="159" s="1"/>
  <c r="BK26" i="159" s="1"/>
  <c r="BL27" i="159" s="1"/>
  <c r="BM28" i="159" s="1"/>
  <c r="BN29" i="159" s="1"/>
  <c r="BO30" i="159" s="1"/>
  <c r="BP31" i="159" s="1"/>
  <c r="BQ32" i="159" s="1"/>
  <c r="BR33" i="159" s="1"/>
  <c r="BS34" i="159" s="1"/>
  <c r="BT35" i="159" s="1"/>
  <c r="BU36" i="159" s="1"/>
  <c r="BV37" i="159" s="1"/>
  <c r="BW38" i="159" s="1"/>
  <c r="BX39" i="159" s="1"/>
  <c r="DL5" i="159"/>
  <c r="DM6" i="159" s="1"/>
  <c r="DN7" i="159" s="1"/>
  <c r="DO8" i="159" s="1"/>
  <c r="DP9" i="159" s="1"/>
  <c r="DQ10" i="159" s="1"/>
  <c r="BL4" i="159"/>
  <c r="BM5" i="159" s="1"/>
  <c r="BN6" i="159" s="1"/>
  <c r="BO7" i="159" s="1"/>
  <c r="BP8" i="159" s="1"/>
  <c r="BQ9" i="159" s="1"/>
  <c r="BR10" i="159" s="1"/>
  <c r="BS11" i="159" s="1"/>
  <c r="BT12" i="159" s="1"/>
  <c r="BU13" i="159" s="1"/>
  <c r="BV14" i="159" s="1"/>
  <c r="BW15" i="159" s="1"/>
  <c r="BX16" i="159" s="1"/>
  <c r="BY17" i="159" s="1"/>
  <c r="BZ18" i="159" s="1"/>
  <c r="CA19" i="159" s="1"/>
  <c r="CB20" i="159" s="1"/>
  <c r="CC21" i="159" s="1"/>
  <c r="CD22" i="159" s="1"/>
  <c r="CE23" i="159" s="1"/>
  <c r="CF24" i="159" s="1"/>
  <c r="CG25" i="159" s="1"/>
  <c r="CH26" i="159" s="1"/>
  <c r="CI27" i="159" s="1"/>
  <c r="CJ28" i="159" s="1"/>
  <c r="CK29" i="159" s="1"/>
  <c r="CL30" i="159" s="1"/>
  <c r="CM31" i="159" s="1"/>
  <c r="CN32" i="159" s="1"/>
  <c r="CO33" i="159" s="1"/>
  <c r="CP34" i="159" s="1"/>
  <c r="CQ35" i="159" s="1"/>
  <c r="CR36" i="159" s="1"/>
  <c r="CS37" i="159" s="1"/>
  <c r="CT38" i="159" s="1"/>
  <c r="CU39" i="159" s="1"/>
  <c r="CC4" i="159"/>
  <c r="Y5" i="159"/>
  <c r="Z6" i="159" s="1"/>
  <c r="AA7" i="159" s="1"/>
  <c r="AB8" i="159" s="1"/>
  <c r="AC9" i="159" s="1"/>
  <c r="AD10" i="159" s="1"/>
  <c r="AE11" i="159" s="1"/>
  <c r="AF12" i="159" s="1"/>
  <c r="AG13" i="159" s="1"/>
  <c r="AH14" i="159" s="1"/>
  <c r="AI15" i="159" s="1"/>
  <c r="AJ16" i="159" s="1"/>
  <c r="AK17" i="159" s="1"/>
  <c r="AL18" i="159" s="1"/>
  <c r="AM19" i="159" s="1"/>
  <c r="AN20" i="159" s="1"/>
  <c r="AO21" i="159" s="1"/>
  <c r="AP22" i="159" s="1"/>
  <c r="AQ23" i="159" s="1"/>
  <c r="AR24" i="159" s="1"/>
  <c r="AS25" i="159" s="1"/>
  <c r="AT26" i="159" s="1"/>
  <c r="AU27" i="159" s="1"/>
  <c r="AV28" i="159" s="1"/>
  <c r="AW29" i="159" s="1"/>
  <c r="AX30" i="159" s="1"/>
  <c r="AY31" i="159" s="1"/>
  <c r="AZ32" i="159" s="1"/>
  <c r="BA33" i="159" s="1"/>
  <c r="BB34" i="159" s="1"/>
  <c r="BC35" i="159" s="1"/>
  <c r="BD36" i="159" s="1"/>
  <c r="BE37" i="159" s="1"/>
  <c r="BF38" i="159" s="1"/>
  <c r="BG39" i="159" s="1"/>
  <c r="AF5" i="159"/>
  <c r="AG6" i="159" s="1"/>
  <c r="AH7" i="159" s="1"/>
  <c r="AI8" i="159" s="1"/>
  <c r="AJ9" i="159" s="1"/>
  <c r="AK10" i="159" s="1"/>
  <c r="AL11" i="159" s="1"/>
  <c r="AM12" i="159" s="1"/>
  <c r="AN13" i="159" s="1"/>
  <c r="AO14" i="159" s="1"/>
  <c r="AP15" i="159" s="1"/>
  <c r="AQ16" i="159" s="1"/>
  <c r="AR17" i="159" s="1"/>
  <c r="AS18" i="159" s="1"/>
  <c r="AT19" i="159" s="1"/>
  <c r="AU20" i="159" s="1"/>
  <c r="AV21" i="159" s="1"/>
  <c r="AW22" i="159" s="1"/>
  <c r="AX23" i="159" s="1"/>
  <c r="AY24" i="159" s="1"/>
  <c r="AZ25" i="159" s="1"/>
  <c r="BA26" i="159" s="1"/>
  <c r="BB27" i="159" s="1"/>
  <c r="BC28" i="159" s="1"/>
  <c r="BD29" i="159" s="1"/>
  <c r="BE30" i="159" s="1"/>
  <c r="BF31" i="159" s="1"/>
  <c r="BG32" i="159" s="1"/>
  <c r="BH33" i="159" s="1"/>
  <c r="BI34" i="159" s="1"/>
  <c r="BJ35" i="159" s="1"/>
  <c r="BK36" i="159" s="1"/>
  <c r="BL37" i="159" s="1"/>
  <c r="BM38" i="159" s="1"/>
  <c r="BN39" i="159" s="1"/>
  <c r="BW4" i="159"/>
  <c r="BX5" i="159" s="1"/>
  <c r="BY6" i="159" s="1"/>
  <c r="BZ7" i="159" s="1"/>
  <c r="CA8" i="159" s="1"/>
  <c r="CB9" i="159" s="1"/>
  <c r="CC10" i="159" s="1"/>
  <c r="CD11" i="159" s="1"/>
  <c r="CE12" i="159" s="1"/>
  <c r="CF13" i="159" s="1"/>
  <c r="CG14" i="159" s="1"/>
  <c r="CH15" i="159" s="1"/>
  <c r="CI16" i="159" s="1"/>
  <c r="CJ17" i="159" s="1"/>
  <c r="CK18" i="159" s="1"/>
  <c r="CL19" i="159" s="1"/>
  <c r="CM20" i="159" s="1"/>
  <c r="CN21" i="159" s="1"/>
  <c r="CO22" i="159" s="1"/>
  <c r="CP23" i="159" s="1"/>
  <c r="CQ24" i="159" s="1"/>
  <c r="CR25" i="159" s="1"/>
  <c r="CS26" i="159" s="1"/>
  <c r="CT27" i="159" s="1"/>
  <c r="CU28" i="159" s="1"/>
  <c r="CV29" i="159" s="1"/>
  <c r="CW30" i="159" s="1"/>
  <c r="CX31" i="159" s="1"/>
  <c r="CY32" i="159" s="1"/>
  <c r="CZ33" i="159" s="1"/>
  <c r="DA34" i="159" s="1"/>
  <c r="DB35" i="159" s="1"/>
  <c r="DC36" i="159" s="1"/>
  <c r="DD37" i="159" s="1"/>
  <c r="DE38" i="159" s="1"/>
  <c r="DF39" i="159" s="1"/>
  <c r="CO4" i="159"/>
  <c r="CP5" i="159" s="1"/>
  <c r="CQ6" i="159" s="1"/>
  <c r="CR7" i="159" s="1"/>
  <c r="CS8" i="159" s="1"/>
  <c r="CT9" i="159" s="1"/>
  <c r="CU10" i="159" s="1"/>
  <c r="CV11" i="159" s="1"/>
  <c r="CW12" i="159" s="1"/>
  <c r="CX13" i="159" s="1"/>
  <c r="CY14" i="159" s="1"/>
  <c r="CZ15" i="159" s="1"/>
  <c r="DA16" i="159" s="1"/>
  <c r="DB17" i="159" s="1"/>
  <c r="DC18" i="159" s="1"/>
  <c r="DD19" i="159" s="1"/>
  <c r="DE20" i="159" s="1"/>
  <c r="DF21" i="159" s="1"/>
  <c r="DG22" i="159" s="1"/>
  <c r="DH23" i="159" s="1"/>
  <c r="DI24" i="159" s="1"/>
  <c r="DJ25" i="159" s="1"/>
  <c r="DK26" i="159" s="1"/>
  <c r="DL27" i="159" s="1"/>
  <c r="DM28" i="159" s="1"/>
  <c r="DN29" i="159" s="1"/>
  <c r="DO30" i="159" s="1"/>
  <c r="DP31" i="159" s="1"/>
  <c r="DQ32" i="159" s="1"/>
  <c r="CJ5" i="159"/>
  <c r="CK6" i="159" s="1"/>
  <c r="CL7" i="159" s="1"/>
  <c r="CM8" i="159" s="1"/>
  <c r="CN9" i="159" s="1"/>
  <c r="CO10" i="159" s="1"/>
  <c r="CP11" i="159" s="1"/>
  <c r="CQ12" i="159" s="1"/>
  <c r="CR13" i="159" s="1"/>
  <c r="CS14" i="159" s="1"/>
  <c r="CT15" i="159" s="1"/>
  <c r="CU16" i="159" s="1"/>
  <c r="CV17" i="159" s="1"/>
  <c r="CW18" i="159" s="1"/>
  <c r="CX19" i="159" s="1"/>
  <c r="CY20" i="159" s="1"/>
  <c r="CZ21" i="159" s="1"/>
  <c r="DA22" i="159" s="1"/>
  <c r="DB23" i="159" s="1"/>
  <c r="DC24" i="159" s="1"/>
  <c r="DD25" i="159" s="1"/>
  <c r="DE26" i="159" s="1"/>
  <c r="DF27" i="159" s="1"/>
  <c r="DG28" i="159" s="1"/>
  <c r="DH29" i="159" s="1"/>
  <c r="DI30" i="159" s="1"/>
  <c r="DJ31" i="159" s="1"/>
  <c r="DK32" i="159" s="1"/>
  <c r="DL33" i="159" s="1"/>
  <c r="DM34" i="159" s="1"/>
  <c r="DN35" i="159" s="1"/>
  <c r="DO36" i="159" s="1"/>
  <c r="DP37" i="159" s="1"/>
  <c r="DQ38" i="159" s="1"/>
  <c r="CQ5" i="159"/>
  <c r="CR6" i="159" s="1"/>
  <c r="CS7" i="159" s="1"/>
  <c r="CT8" i="159" s="1"/>
  <c r="CU9" i="159" s="1"/>
  <c r="CV10" i="159" s="1"/>
  <c r="CW11" i="159" s="1"/>
  <c r="CX12" i="159" s="1"/>
  <c r="CY13" i="159" s="1"/>
  <c r="CZ14" i="159" s="1"/>
  <c r="DA15" i="159" s="1"/>
  <c r="DB16" i="159" s="1"/>
  <c r="DC17" i="159" s="1"/>
  <c r="DD18" i="159" s="1"/>
  <c r="DE19" i="159" s="1"/>
  <c r="DF20" i="159" s="1"/>
  <c r="DG21" i="159" s="1"/>
  <c r="DH22" i="159" s="1"/>
  <c r="DI23" i="159" s="1"/>
  <c r="DJ24" i="159" s="1"/>
  <c r="DK25" i="159" s="1"/>
  <c r="DL26" i="159" s="1"/>
  <c r="DM27" i="159" s="1"/>
  <c r="DN28" i="159" s="1"/>
  <c r="DO29" i="159" s="1"/>
  <c r="DP30" i="159" s="1"/>
  <c r="DQ31" i="159" s="1"/>
  <c r="BG4" i="159"/>
  <c r="BH5" i="159" s="1"/>
  <c r="BI6" i="159" s="1"/>
  <c r="BJ7" i="159" s="1"/>
  <c r="BK8" i="159" s="1"/>
  <c r="BL9" i="159" s="1"/>
  <c r="BM10" i="159" s="1"/>
  <c r="BN11" i="159" s="1"/>
  <c r="BO12" i="159" s="1"/>
  <c r="BP13" i="159" s="1"/>
  <c r="BQ14" i="159" s="1"/>
  <c r="BR15" i="159" s="1"/>
  <c r="BS16" i="159" s="1"/>
  <c r="BT17" i="159" s="1"/>
  <c r="BU18" i="159" s="1"/>
  <c r="BV19" i="159" s="1"/>
  <c r="BW20" i="159" s="1"/>
  <c r="BX21" i="159" s="1"/>
  <c r="BY22" i="159" s="1"/>
  <c r="BZ23" i="159" s="1"/>
  <c r="CA24" i="159" s="1"/>
  <c r="CB25" i="159" s="1"/>
  <c r="CC26" i="159" s="1"/>
  <c r="CD27" i="159" s="1"/>
  <c r="CE28" i="159" s="1"/>
  <c r="CF29" i="159" s="1"/>
  <c r="CG30" i="159" s="1"/>
  <c r="CH31" i="159" s="1"/>
  <c r="CI32" i="159" s="1"/>
  <c r="CJ33" i="159" s="1"/>
  <c r="CK34" i="159" s="1"/>
  <c r="CL35" i="159" s="1"/>
  <c r="CM36" i="159" s="1"/>
  <c r="CN37" i="159" s="1"/>
  <c r="CO38" i="159" s="1"/>
  <c r="CP39" i="159" s="1"/>
  <c r="Z4" i="159"/>
  <c r="AA5" i="159" s="1"/>
  <c r="AB6" i="159" s="1"/>
  <c r="AC7" i="159" s="1"/>
  <c r="AD8" i="159" s="1"/>
  <c r="AE9" i="159" s="1"/>
  <c r="BB5" i="159"/>
  <c r="BC6" i="159" s="1"/>
  <c r="BD7" i="159" s="1"/>
  <c r="BE8" i="159" s="1"/>
  <c r="BF9" i="159" s="1"/>
  <c r="AH4" i="159"/>
  <c r="AK5" i="159" s="1"/>
  <c r="AL6" i="159" s="1"/>
  <c r="AM7" i="159" s="1"/>
  <c r="AN8" i="159" s="1"/>
  <c r="AO9" i="159" s="1"/>
  <c r="AP10" i="159" s="1"/>
  <c r="AQ11" i="159" s="1"/>
  <c r="AR12" i="159" s="1"/>
  <c r="AS13" i="159" s="1"/>
  <c r="AT14" i="159" s="1"/>
  <c r="AU15" i="159" s="1"/>
  <c r="AV16" i="159" s="1"/>
  <c r="AW17" i="159" s="1"/>
  <c r="AX18" i="159" s="1"/>
  <c r="AY19" i="159" s="1"/>
  <c r="AZ20" i="159" s="1"/>
  <c r="BA21" i="159" s="1"/>
  <c r="BB22" i="159" s="1"/>
  <c r="BC23" i="159" s="1"/>
  <c r="BD24" i="159" s="1"/>
  <c r="BE25" i="159" s="1"/>
  <c r="BF26" i="159" s="1"/>
  <c r="BG27" i="159" s="1"/>
  <c r="BH28" i="159" s="1"/>
  <c r="BI29" i="159" s="1"/>
  <c r="BJ30" i="159" s="1"/>
  <c r="BK31" i="159" s="1"/>
  <c r="BL32" i="159" s="1"/>
  <c r="BM33" i="159" s="1"/>
  <c r="BN34" i="159" s="1"/>
  <c r="BO35" i="159" s="1"/>
  <c r="BP36" i="159" s="1"/>
  <c r="BQ37" i="159" s="1"/>
  <c r="BR38" i="159" s="1"/>
  <c r="BS39" i="159" s="1"/>
  <c r="CK4" i="159"/>
  <c r="CN5" i="159" s="1"/>
  <c r="CO6" i="159" s="1"/>
  <c r="CP7" i="159" s="1"/>
  <c r="CQ8" i="159" s="1"/>
  <c r="CR9" i="159" s="1"/>
  <c r="CS10" i="159" s="1"/>
  <c r="CT11" i="159" s="1"/>
  <c r="CU12" i="159" s="1"/>
  <c r="CV13" i="159" s="1"/>
  <c r="CW14" i="159" s="1"/>
  <c r="CX15" i="159" s="1"/>
  <c r="CY16" i="159" s="1"/>
  <c r="CZ17" i="159" s="1"/>
  <c r="DA18" i="159" s="1"/>
  <c r="DB19" i="159" s="1"/>
  <c r="DC20" i="159" s="1"/>
  <c r="DD21" i="159" s="1"/>
  <c r="DE22" i="159" s="1"/>
  <c r="DF23" i="159" s="1"/>
  <c r="DG24" i="159" s="1"/>
  <c r="DH25" i="159" s="1"/>
  <c r="DI26" i="159" s="1"/>
  <c r="DJ27" i="159" s="1"/>
  <c r="DK28" i="159" s="1"/>
  <c r="DL29" i="159" s="1"/>
  <c r="DM30" i="159" s="1"/>
  <c r="DN31" i="159" s="1"/>
  <c r="DO32" i="159" s="1"/>
  <c r="DP33" i="159" s="1"/>
  <c r="DQ34" i="159" s="1"/>
  <c r="CE4" i="159"/>
  <c r="CF5" i="159" s="1"/>
  <c r="CG6" i="159" s="1"/>
  <c r="CH7" i="159" s="1"/>
  <c r="CI8" i="159" s="1"/>
  <c r="CJ9" i="159" s="1"/>
  <c r="CK10" i="159" s="1"/>
  <c r="CL11" i="159" s="1"/>
  <c r="CM12" i="159" s="1"/>
  <c r="CN13" i="159" s="1"/>
  <c r="CO14" i="159" s="1"/>
  <c r="CP15" i="159" s="1"/>
  <c r="CQ16" i="159" s="1"/>
  <c r="CR17" i="159" s="1"/>
  <c r="CS18" i="159" s="1"/>
  <c r="CT19" i="159" s="1"/>
  <c r="CU20" i="159" s="1"/>
  <c r="CV21" i="159" s="1"/>
  <c r="CW22" i="159" s="1"/>
  <c r="CX23" i="159" s="1"/>
  <c r="CY24" i="159" s="1"/>
  <c r="CZ25" i="159" s="1"/>
  <c r="DA26" i="159" s="1"/>
  <c r="DB27" i="159" s="1"/>
  <c r="DC28" i="159" s="1"/>
  <c r="DD29" i="159" s="1"/>
  <c r="DE30" i="159" s="1"/>
  <c r="DF31" i="159" s="1"/>
  <c r="DG32" i="159" s="1"/>
  <c r="DH33" i="159" s="1"/>
  <c r="DI34" i="159" s="1"/>
  <c r="DJ35" i="159" s="1"/>
  <c r="DK36" i="159" s="1"/>
  <c r="DL37" i="159" s="1"/>
  <c r="DM38" i="159" s="1"/>
  <c r="DN39" i="159" s="1"/>
  <c r="AY4" i="159"/>
  <c r="AZ5" i="159" s="1"/>
  <c r="BA6" i="159" s="1"/>
  <c r="BB7" i="159" s="1"/>
  <c r="BC8" i="159" s="1"/>
  <c r="BD9" i="159" s="1"/>
  <c r="AV4" i="159"/>
  <c r="AW5" i="159" s="1"/>
  <c r="AX6" i="159" s="1"/>
  <c r="AY7" i="159" s="1"/>
  <c r="AZ8" i="159" s="1"/>
  <c r="BA9" i="159" s="1"/>
  <c r="BF4" i="159"/>
  <c r="BT5" i="159"/>
  <c r="BU6" i="159" s="1"/>
  <c r="CX4" i="159"/>
  <c r="CL4" i="159"/>
  <c r="BR4" i="159"/>
  <c r="BU5" i="159" s="1"/>
  <c r="BV6" i="159" s="1"/>
  <c r="BW7" i="159" s="1"/>
  <c r="BX8" i="159" s="1"/>
  <c r="BY9" i="159" s="1"/>
  <c r="BX4" i="159"/>
  <c r="CA5" i="159" s="1"/>
  <c r="CB6" i="159" s="1"/>
  <c r="CC7" i="159" s="1"/>
  <c r="CD8" i="159" s="1"/>
  <c r="CE9" i="159" s="1"/>
  <c r="CF10" i="159" s="1"/>
  <c r="CG11" i="159" s="1"/>
  <c r="CH12" i="159" s="1"/>
  <c r="CI13" i="159" s="1"/>
  <c r="CJ14" i="159" s="1"/>
  <c r="CK15" i="159" s="1"/>
  <c r="CL16" i="159" s="1"/>
  <c r="CM17" i="159" s="1"/>
  <c r="CN18" i="159" s="1"/>
  <c r="CO19" i="159" s="1"/>
  <c r="CP20" i="159" s="1"/>
  <c r="CQ21" i="159" s="1"/>
  <c r="CR22" i="159" s="1"/>
  <c r="CS23" i="159" s="1"/>
  <c r="CT24" i="159" s="1"/>
  <c r="CU25" i="159" s="1"/>
  <c r="CV26" i="159" s="1"/>
  <c r="CW27" i="159" s="1"/>
  <c r="CX28" i="159" s="1"/>
  <c r="CY29" i="159" s="1"/>
  <c r="CZ30" i="159" s="1"/>
  <c r="DA31" i="159" s="1"/>
  <c r="DB32" i="159" s="1"/>
  <c r="DC33" i="159" s="1"/>
  <c r="DD34" i="159" s="1"/>
  <c r="DE35" i="159" s="1"/>
  <c r="DF36" i="159" s="1"/>
  <c r="DG37" i="159" s="1"/>
  <c r="DH38" i="159" s="1"/>
  <c r="DI39" i="159" s="1"/>
  <c r="E21" i="158"/>
  <c r="D22" i="158"/>
  <c r="AP4" i="159"/>
  <c r="AQ5" i="159" s="1"/>
  <c r="AR6" i="159" s="1"/>
  <c r="AS7" i="159" s="1"/>
  <c r="AT8" i="159" s="1"/>
  <c r="AU9" i="159" s="1"/>
  <c r="AV10" i="159" s="1"/>
  <c r="AW11" i="159" s="1"/>
  <c r="AX12" i="159" s="1"/>
  <c r="AY13" i="159" s="1"/>
  <c r="AZ14" i="159" s="1"/>
  <c r="BA15" i="159" s="1"/>
  <c r="BB16" i="159" s="1"/>
  <c r="BC17" i="159" s="1"/>
  <c r="BD18" i="159" s="1"/>
  <c r="BE19" i="159" s="1"/>
  <c r="BF20" i="159" s="1"/>
  <c r="BG21" i="159" s="1"/>
  <c r="BH22" i="159" s="1"/>
  <c r="BI23" i="159" s="1"/>
  <c r="BJ24" i="159" s="1"/>
  <c r="BK25" i="159" s="1"/>
  <c r="BL26" i="159" s="1"/>
  <c r="BM27" i="159" s="1"/>
  <c r="BN28" i="159" s="1"/>
  <c r="BO29" i="159" s="1"/>
  <c r="BP30" i="159" s="1"/>
  <c r="BQ31" i="159" s="1"/>
  <c r="BR32" i="159" s="1"/>
  <c r="BS33" i="159" s="1"/>
  <c r="BT34" i="159" s="1"/>
  <c r="BU35" i="159" s="1"/>
  <c r="BV36" i="159" s="1"/>
  <c r="BW37" i="159" s="1"/>
  <c r="BX38" i="159" s="1"/>
  <c r="BY39" i="159" s="1"/>
  <c r="CM5" i="159"/>
  <c r="CN6" i="159" s="1"/>
  <c r="CO7" i="159" s="1"/>
  <c r="CP8" i="159" s="1"/>
  <c r="CQ9" i="159" s="1"/>
  <c r="CR10" i="159" s="1"/>
  <c r="CS11" i="159" s="1"/>
  <c r="CT12" i="159" s="1"/>
  <c r="CU13" i="159" s="1"/>
  <c r="CV14" i="159" s="1"/>
  <c r="CW15" i="159" s="1"/>
  <c r="CX16" i="159" s="1"/>
  <c r="CY17" i="159" s="1"/>
  <c r="CZ18" i="159" s="1"/>
  <c r="DA19" i="159" s="1"/>
  <c r="DB20" i="159" s="1"/>
  <c r="DC21" i="159" s="1"/>
  <c r="DD22" i="159" s="1"/>
  <c r="DE23" i="159" s="1"/>
  <c r="DF24" i="159" s="1"/>
  <c r="DG25" i="159" s="1"/>
  <c r="DH26" i="159" s="1"/>
  <c r="DI27" i="159" s="1"/>
  <c r="DJ28" i="159" s="1"/>
  <c r="DK29" i="159" s="1"/>
  <c r="DL30" i="159" s="1"/>
  <c r="DM31" i="159" s="1"/>
  <c r="DN32" i="159" s="1"/>
  <c r="DO33" i="159" s="1"/>
  <c r="DP34" i="159" s="1"/>
  <c r="DQ35" i="159" s="1"/>
  <c r="BC5" i="159"/>
  <c r="BD6" i="159" s="1"/>
  <c r="BE7" i="159" s="1"/>
  <c r="BF8" i="159" s="1"/>
  <c r="BG9" i="159" s="1"/>
  <c r="BH10" i="159" s="1"/>
  <c r="BI11" i="159" s="1"/>
  <c r="BJ12" i="159" s="1"/>
  <c r="BK13" i="159" s="1"/>
  <c r="BL14" i="159" s="1"/>
  <c r="BM15" i="159" s="1"/>
  <c r="BN16" i="159" s="1"/>
  <c r="BO17" i="159" s="1"/>
  <c r="BP18" i="159" s="1"/>
  <c r="BQ19" i="159" s="1"/>
  <c r="BR20" i="159" s="1"/>
  <c r="BS21" i="159" s="1"/>
  <c r="BT22" i="159" s="1"/>
  <c r="BU23" i="159" s="1"/>
  <c r="BV24" i="159" s="1"/>
  <c r="BW25" i="159" s="1"/>
  <c r="BX26" i="159" s="1"/>
  <c r="BY27" i="159" s="1"/>
  <c r="BZ28" i="159" s="1"/>
  <c r="CA29" i="159" s="1"/>
  <c r="CB30" i="159" s="1"/>
  <c r="CC31" i="159" s="1"/>
  <c r="CD32" i="159" s="1"/>
  <c r="CE33" i="159" s="1"/>
  <c r="CF34" i="159" s="1"/>
  <c r="CG35" i="159" s="1"/>
  <c r="CH36" i="159" s="1"/>
  <c r="CI37" i="159" s="1"/>
  <c r="CJ38" i="159" s="1"/>
  <c r="CK39" i="159" s="1"/>
  <c r="AC5" i="159"/>
  <c r="AD6" i="159" s="1"/>
  <c r="AE7" i="159" s="1"/>
  <c r="AF8" i="159" s="1"/>
  <c r="AG9" i="159" s="1"/>
  <c r="AH10" i="159" s="1"/>
  <c r="AI11" i="159" s="1"/>
  <c r="AJ12" i="159" s="1"/>
  <c r="AK13" i="159" s="1"/>
  <c r="AL14" i="159" s="1"/>
  <c r="AM15" i="159" s="1"/>
  <c r="AN16" i="159" s="1"/>
  <c r="AO17" i="159" s="1"/>
  <c r="AP18" i="159" s="1"/>
  <c r="AQ19" i="159" s="1"/>
  <c r="AR20" i="159" s="1"/>
  <c r="AS21" i="159" s="1"/>
  <c r="AT22" i="159" s="1"/>
  <c r="AU23" i="159" s="1"/>
  <c r="AV24" i="159" s="1"/>
  <c r="AW25" i="159" s="1"/>
  <c r="AX26" i="159" s="1"/>
  <c r="AY27" i="159" s="1"/>
  <c r="AZ28" i="159" s="1"/>
  <c r="BA29" i="159" s="1"/>
  <c r="BB30" i="159" s="1"/>
  <c r="BC31" i="159" s="1"/>
  <c r="BD32" i="159" s="1"/>
  <c r="BE33" i="159" s="1"/>
  <c r="BF34" i="159" s="1"/>
  <c r="BG35" i="159" s="1"/>
  <c r="BH36" i="159" s="1"/>
  <c r="BI37" i="159" s="1"/>
  <c r="BJ38" i="159" s="1"/>
  <c r="BK39" i="159" s="1"/>
  <c r="CQ4" i="159"/>
  <c r="CR5" i="159" s="1"/>
  <c r="CS6" i="159" s="1"/>
  <c r="CT7" i="159" s="1"/>
  <c r="CU8" i="159" s="1"/>
  <c r="CV9" i="159" s="1"/>
  <c r="CW10" i="159" s="1"/>
  <c r="CX11" i="159" s="1"/>
  <c r="CY12" i="159" s="1"/>
  <c r="CZ13" i="159" s="1"/>
  <c r="DA14" i="159" s="1"/>
  <c r="DB15" i="159" s="1"/>
  <c r="DC16" i="159" s="1"/>
  <c r="DD17" i="159" s="1"/>
  <c r="DE18" i="159" s="1"/>
  <c r="DF19" i="159" s="1"/>
  <c r="DG20" i="159" s="1"/>
  <c r="DH21" i="159" s="1"/>
  <c r="DI22" i="159" s="1"/>
  <c r="DJ23" i="159" s="1"/>
  <c r="DK24" i="159" s="1"/>
  <c r="DL25" i="159" s="1"/>
  <c r="DM26" i="159" s="1"/>
  <c r="DN27" i="159" s="1"/>
  <c r="DO28" i="159" s="1"/>
  <c r="DP29" i="159" s="1"/>
  <c r="DQ30" i="159" s="1"/>
  <c r="CN4" i="159"/>
  <c r="BL5" i="159"/>
  <c r="BM6" i="159" s="1"/>
  <c r="BN7" i="159" s="1"/>
  <c r="BO8" i="159" s="1"/>
  <c r="BP9" i="159" s="1"/>
  <c r="BQ10" i="159" s="1"/>
  <c r="BR11" i="159" s="1"/>
  <c r="BS12" i="159" s="1"/>
  <c r="BT13" i="159" s="1"/>
  <c r="BU14" i="159" s="1"/>
  <c r="BV15" i="159" s="1"/>
  <c r="BW16" i="159" s="1"/>
  <c r="BX17" i="159" s="1"/>
  <c r="BY18" i="159" s="1"/>
  <c r="BZ19" i="159" s="1"/>
  <c r="CA20" i="159" s="1"/>
  <c r="CB21" i="159" s="1"/>
  <c r="CC22" i="159" s="1"/>
  <c r="CD23" i="159" s="1"/>
  <c r="CE24" i="159" s="1"/>
  <c r="CF25" i="159" s="1"/>
  <c r="CG26" i="159" s="1"/>
  <c r="CH27" i="159" s="1"/>
  <c r="CI28" i="159" s="1"/>
  <c r="CJ29" i="159" s="1"/>
  <c r="CK30" i="159" s="1"/>
  <c r="CL31" i="159" s="1"/>
  <c r="CM32" i="159" s="1"/>
  <c r="CN33" i="159" s="1"/>
  <c r="CO34" i="159" s="1"/>
  <c r="CP35" i="159" s="1"/>
  <c r="CQ36" i="159" s="1"/>
  <c r="CR37" i="159" s="1"/>
  <c r="CS38" i="159" s="1"/>
  <c r="CT39" i="159" s="1"/>
  <c r="DH5" i="159"/>
  <c r="DI6" i="159" s="1"/>
  <c r="DJ7" i="159" s="1"/>
  <c r="DK8" i="159" s="1"/>
  <c r="DL9" i="159" s="1"/>
  <c r="DM10" i="159" s="1"/>
  <c r="DN11" i="159" s="1"/>
  <c r="DO12" i="159" s="1"/>
  <c r="DP13" i="159" s="1"/>
  <c r="DQ14" i="159" s="1"/>
  <c r="BV5" i="159"/>
  <c r="BW6" i="159" s="1"/>
  <c r="BX7" i="159" s="1"/>
  <c r="BY8" i="159" s="1"/>
  <c r="BZ9" i="159" s="1"/>
  <c r="CA10" i="159" s="1"/>
  <c r="CB11" i="159" s="1"/>
  <c r="CC12" i="159" s="1"/>
  <c r="CD13" i="159" s="1"/>
  <c r="CE14" i="159" s="1"/>
  <c r="CF15" i="159" s="1"/>
  <c r="CG16" i="159" s="1"/>
  <c r="CH17" i="159" s="1"/>
  <c r="CI18" i="159" s="1"/>
  <c r="CJ19" i="159" s="1"/>
  <c r="CK20" i="159" s="1"/>
  <c r="CL21" i="159" s="1"/>
  <c r="CM22" i="159" s="1"/>
  <c r="CN23" i="159" s="1"/>
  <c r="CO24" i="159" s="1"/>
  <c r="CP25" i="159" s="1"/>
  <c r="CQ26" i="159" s="1"/>
  <c r="CR27" i="159" s="1"/>
  <c r="CS28" i="159" s="1"/>
  <c r="CT29" i="159" s="1"/>
  <c r="CU30" i="159" s="1"/>
  <c r="CV31" i="159" s="1"/>
  <c r="CW32" i="159" s="1"/>
  <c r="CX33" i="159" s="1"/>
  <c r="CY34" i="159" s="1"/>
  <c r="CZ35" i="159" s="1"/>
  <c r="DA36" i="159" s="1"/>
  <c r="DB37" i="159" s="1"/>
  <c r="DC38" i="159" s="1"/>
  <c r="DD39" i="159" s="1"/>
  <c r="DO4" i="159"/>
  <c r="DP5" i="159" s="1"/>
  <c r="DQ6" i="159" s="1"/>
  <c r="DB4" i="159"/>
  <c r="DC5" i="159" s="1"/>
  <c r="DD6" i="159" s="1"/>
  <c r="DE7" i="159" s="1"/>
  <c r="DF8" i="159" s="1"/>
  <c r="DG9" i="159" s="1"/>
  <c r="DH10" i="159" s="1"/>
  <c r="DI11" i="159" s="1"/>
  <c r="DJ12" i="159" s="1"/>
  <c r="DK13" i="159" s="1"/>
  <c r="DL14" i="159" s="1"/>
  <c r="DM15" i="159" s="1"/>
  <c r="DN16" i="159" s="1"/>
  <c r="DO17" i="159" s="1"/>
  <c r="DP18" i="159" s="1"/>
  <c r="DQ19" i="159" s="1"/>
  <c r="CB4" i="159"/>
  <c r="CC5" i="159" s="1"/>
  <c r="CD6" i="159" s="1"/>
  <c r="CE7" i="159" s="1"/>
  <c r="CF8" i="159" s="1"/>
  <c r="CG9" i="159" s="1"/>
  <c r="CH10" i="159" s="1"/>
  <c r="CI11" i="159" s="1"/>
  <c r="CJ12" i="159" s="1"/>
  <c r="CK13" i="159" s="1"/>
  <c r="CL14" i="159" s="1"/>
  <c r="CM15" i="159" s="1"/>
  <c r="CN16" i="159" s="1"/>
  <c r="CO17" i="159" s="1"/>
  <c r="CP18" i="159" s="1"/>
  <c r="CQ19" i="159" s="1"/>
  <c r="CR20" i="159" s="1"/>
  <c r="CS21" i="159" s="1"/>
  <c r="CT22" i="159" s="1"/>
  <c r="CU23" i="159" s="1"/>
  <c r="CV24" i="159" s="1"/>
  <c r="CW25" i="159" s="1"/>
  <c r="CX26" i="159" s="1"/>
  <c r="CY27" i="159" s="1"/>
  <c r="CZ28" i="159" s="1"/>
  <c r="DA29" i="159" s="1"/>
  <c r="DB30" i="159" s="1"/>
  <c r="DC31" i="159" s="1"/>
  <c r="DD32" i="159" s="1"/>
  <c r="DE33" i="159" s="1"/>
  <c r="DF34" i="159" s="1"/>
  <c r="DG35" i="159" s="1"/>
  <c r="DH36" i="159" s="1"/>
  <c r="DI37" i="159" s="1"/>
  <c r="DJ38" i="159" s="1"/>
  <c r="DK39" i="159" s="1"/>
  <c r="CA4" i="159"/>
  <c r="CB5" i="159" s="1"/>
  <c r="CC6" i="159" s="1"/>
  <c r="CD7" i="159" s="1"/>
  <c r="CE8" i="159" s="1"/>
  <c r="CF9" i="159" s="1"/>
  <c r="CG10" i="159" s="1"/>
  <c r="CH11" i="159" s="1"/>
  <c r="CI12" i="159" s="1"/>
  <c r="CJ13" i="159" s="1"/>
  <c r="CK14" i="159" s="1"/>
  <c r="CL15" i="159" s="1"/>
  <c r="CM16" i="159" s="1"/>
  <c r="CN17" i="159" s="1"/>
  <c r="CO18" i="159" s="1"/>
  <c r="CP19" i="159" s="1"/>
  <c r="CQ20" i="159" s="1"/>
  <c r="CR21" i="159" s="1"/>
  <c r="CS22" i="159" s="1"/>
  <c r="CT23" i="159" s="1"/>
  <c r="CU24" i="159" s="1"/>
  <c r="CV25" i="159" s="1"/>
  <c r="CW26" i="159" s="1"/>
  <c r="CX27" i="159" s="1"/>
  <c r="CY28" i="159" s="1"/>
  <c r="CZ29" i="159" s="1"/>
  <c r="DA30" i="159" s="1"/>
  <c r="DB31" i="159" s="1"/>
  <c r="DC32" i="159" s="1"/>
  <c r="DD33" i="159" s="1"/>
  <c r="DE34" i="159" s="1"/>
  <c r="DF35" i="159" s="1"/>
  <c r="DG36" i="159" s="1"/>
  <c r="DH37" i="159" s="1"/>
  <c r="DI38" i="159" s="1"/>
  <c r="DJ39" i="159" s="1"/>
  <c r="AR5" i="159"/>
  <c r="AS6" i="159" s="1"/>
  <c r="AT7" i="159" s="1"/>
  <c r="AU8" i="159" s="1"/>
  <c r="AV9" i="159" s="1"/>
  <c r="AW10" i="159" s="1"/>
  <c r="AX11" i="159" s="1"/>
  <c r="AY12" i="159" s="1"/>
  <c r="AZ13" i="159" s="1"/>
  <c r="BA14" i="159" s="1"/>
  <c r="BB15" i="159" s="1"/>
  <c r="BC16" i="159" s="1"/>
  <c r="BD17" i="159" s="1"/>
  <c r="BE18" i="159" s="1"/>
  <c r="BF19" i="159" s="1"/>
  <c r="BG20" i="159" s="1"/>
  <c r="BH21" i="159" s="1"/>
  <c r="BI22" i="159" s="1"/>
  <c r="BJ23" i="159" s="1"/>
  <c r="BK24" i="159" s="1"/>
  <c r="BL25" i="159" s="1"/>
  <c r="BM26" i="159" s="1"/>
  <c r="BN27" i="159" s="1"/>
  <c r="BO28" i="159" s="1"/>
  <c r="BP29" i="159" s="1"/>
  <c r="BQ30" i="159" s="1"/>
  <c r="BR31" i="159" s="1"/>
  <c r="BS32" i="159" s="1"/>
  <c r="BT33" i="159" s="1"/>
  <c r="BU34" i="159" s="1"/>
  <c r="BV35" i="159" s="1"/>
  <c r="BW36" i="159" s="1"/>
  <c r="BX37" i="159" s="1"/>
  <c r="BY38" i="159" s="1"/>
  <c r="BZ39" i="159" s="1"/>
  <c r="DE4" i="159"/>
  <c r="AX5" i="159"/>
  <c r="AY6" i="159" s="1"/>
  <c r="AZ7" i="159" s="1"/>
  <c r="BA8" i="159" s="1"/>
  <c r="BB9" i="159" s="1"/>
  <c r="BC10" i="159" s="1"/>
  <c r="BD11" i="159" s="1"/>
  <c r="BE12" i="159" s="1"/>
  <c r="BF13" i="159" s="1"/>
  <c r="BG14" i="159" s="1"/>
  <c r="BH15" i="159" s="1"/>
  <c r="BI16" i="159" s="1"/>
  <c r="BJ17" i="159" s="1"/>
  <c r="BK18" i="159" s="1"/>
  <c r="BL19" i="159" s="1"/>
  <c r="BM20" i="159" s="1"/>
  <c r="BN21" i="159" s="1"/>
  <c r="BO22" i="159" s="1"/>
  <c r="BP23" i="159" s="1"/>
  <c r="BQ24" i="159" s="1"/>
  <c r="BR25" i="159" s="1"/>
  <c r="BS26" i="159" s="1"/>
  <c r="BT27" i="159" s="1"/>
  <c r="BU28" i="159" s="1"/>
  <c r="BV29" i="159" s="1"/>
  <c r="BW30" i="159" s="1"/>
  <c r="BX31" i="159" s="1"/>
  <c r="BY32" i="159" s="1"/>
  <c r="BZ33" i="159" s="1"/>
  <c r="CA34" i="159" s="1"/>
  <c r="CB35" i="159" s="1"/>
  <c r="CC36" i="159" s="1"/>
  <c r="CD37" i="159" s="1"/>
  <c r="CE38" i="159" s="1"/>
  <c r="CF39" i="159" s="1"/>
  <c r="AG5" i="159"/>
  <c r="AH6" i="159" s="1"/>
  <c r="AI7" i="159" s="1"/>
  <c r="AJ8" i="159" s="1"/>
  <c r="AK9" i="159" s="1"/>
  <c r="AL10" i="159" s="1"/>
  <c r="AM11" i="159" s="1"/>
  <c r="AN12" i="159" s="1"/>
  <c r="AO13" i="159" s="1"/>
  <c r="AP14" i="159" s="1"/>
  <c r="AQ15" i="159" s="1"/>
  <c r="AR16" i="159" s="1"/>
  <c r="AS17" i="159" s="1"/>
  <c r="AT18" i="159" s="1"/>
  <c r="AU19" i="159" s="1"/>
  <c r="AV20" i="159" s="1"/>
  <c r="AW21" i="159" s="1"/>
  <c r="AX22" i="159" s="1"/>
  <c r="AY23" i="159" s="1"/>
  <c r="AZ24" i="159" s="1"/>
  <c r="BA25" i="159" s="1"/>
  <c r="BB26" i="159" s="1"/>
  <c r="BC27" i="159" s="1"/>
  <c r="BD28" i="159" s="1"/>
  <c r="BE29" i="159" s="1"/>
  <c r="BF30" i="159" s="1"/>
  <c r="BG31" i="159" s="1"/>
  <c r="BH32" i="159" s="1"/>
  <c r="BI33" i="159" s="1"/>
  <c r="BJ34" i="159" s="1"/>
  <c r="BK35" i="159" s="1"/>
  <c r="BL36" i="159" s="1"/>
  <c r="BM37" i="159" s="1"/>
  <c r="BN38" i="159" s="1"/>
  <c r="BO39" i="159" s="1"/>
  <c r="BA5" i="159"/>
  <c r="BB6" i="159" s="1"/>
  <c r="BC7" i="159" s="1"/>
  <c r="BD8" i="159" s="1"/>
  <c r="BE9" i="159" s="1"/>
  <c r="BF10" i="159" s="1"/>
  <c r="BG11" i="159" s="1"/>
  <c r="BH12" i="159" s="1"/>
  <c r="BI13" i="159" s="1"/>
  <c r="BJ14" i="159" s="1"/>
  <c r="BK15" i="159" s="1"/>
  <c r="BL16" i="159" s="1"/>
  <c r="BM17" i="159" s="1"/>
  <c r="BN18" i="159" s="1"/>
  <c r="BO19" i="159" s="1"/>
  <c r="BP20" i="159" s="1"/>
  <c r="BQ21" i="159" s="1"/>
  <c r="BR22" i="159" s="1"/>
  <c r="BS23" i="159" s="1"/>
  <c r="BT24" i="159" s="1"/>
  <c r="BU25" i="159" s="1"/>
  <c r="BV26" i="159" s="1"/>
  <c r="BW27" i="159" s="1"/>
  <c r="BX28" i="159" s="1"/>
  <c r="BY29" i="159" s="1"/>
  <c r="BZ30" i="159" s="1"/>
  <c r="CA31" i="159" s="1"/>
  <c r="CB32" i="159" s="1"/>
  <c r="CC33" i="159" s="1"/>
  <c r="CD34" i="159" s="1"/>
  <c r="CE35" i="159" s="1"/>
  <c r="CF36" i="159" s="1"/>
  <c r="CG37" i="159" s="1"/>
  <c r="CH38" i="159" s="1"/>
  <c r="CI39" i="159" s="1"/>
  <c r="AE5" i="159"/>
  <c r="AF6" i="159" s="1"/>
  <c r="AG7" i="159" s="1"/>
  <c r="AH8" i="159" s="1"/>
  <c r="AI9" i="159" s="1"/>
  <c r="AJ10" i="159" s="1"/>
  <c r="AK11" i="159" s="1"/>
  <c r="AL12" i="159" s="1"/>
  <c r="AM13" i="159" s="1"/>
  <c r="AN14" i="159" s="1"/>
  <c r="AO15" i="159" s="1"/>
  <c r="AP16" i="159" s="1"/>
  <c r="AQ17" i="159" s="1"/>
  <c r="AR18" i="159" s="1"/>
  <c r="AS19" i="159" s="1"/>
  <c r="AT20" i="159" s="1"/>
  <c r="AU21" i="159" s="1"/>
  <c r="AV22" i="159" s="1"/>
  <c r="AW23" i="159" s="1"/>
  <c r="AX24" i="159" s="1"/>
  <c r="AY25" i="159" s="1"/>
  <c r="AZ26" i="159" s="1"/>
  <c r="BA27" i="159" s="1"/>
  <c r="BB28" i="159" s="1"/>
  <c r="BC29" i="159" s="1"/>
  <c r="BD30" i="159" s="1"/>
  <c r="BE31" i="159" s="1"/>
  <c r="BF32" i="159" s="1"/>
  <c r="BG33" i="159" s="1"/>
  <c r="BH34" i="159" s="1"/>
  <c r="BI35" i="159" s="1"/>
  <c r="BJ36" i="159" s="1"/>
  <c r="BK37" i="159" s="1"/>
  <c r="BL38" i="159" s="1"/>
  <c r="BM39" i="159" s="1"/>
  <c r="DN4" i="159"/>
  <c r="DO5" i="159" s="1"/>
  <c r="DP6" i="159" s="1"/>
  <c r="DQ7" i="159" s="1"/>
  <c r="BN5" i="159"/>
  <c r="BO6" i="159" s="1"/>
  <c r="BP7" i="159" s="1"/>
  <c r="BQ8" i="159" s="1"/>
  <c r="BR9" i="159" s="1"/>
  <c r="BS10" i="159" s="1"/>
  <c r="BT11" i="159" s="1"/>
  <c r="BU12" i="159" s="1"/>
  <c r="BV13" i="159" s="1"/>
  <c r="BW14" i="159" s="1"/>
  <c r="BX15" i="159" s="1"/>
  <c r="BY16" i="159" s="1"/>
  <c r="BZ17" i="159" s="1"/>
  <c r="CA18" i="159" s="1"/>
  <c r="CB19" i="159" s="1"/>
  <c r="CC20" i="159" s="1"/>
  <c r="CD21" i="159" s="1"/>
  <c r="CE22" i="159" s="1"/>
  <c r="CF23" i="159" s="1"/>
  <c r="CG24" i="159" s="1"/>
  <c r="CH25" i="159" s="1"/>
  <c r="CI26" i="159" s="1"/>
  <c r="CJ27" i="159" s="1"/>
  <c r="CK28" i="159" s="1"/>
  <c r="CL29" i="159" s="1"/>
  <c r="CM30" i="159" s="1"/>
  <c r="CN31" i="159" s="1"/>
  <c r="CO32" i="159" s="1"/>
  <c r="CP33" i="159" s="1"/>
  <c r="CQ34" i="159" s="1"/>
  <c r="CR35" i="159" s="1"/>
  <c r="CS36" i="159" s="1"/>
  <c r="CT37" i="159" s="1"/>
  <c r="CU38" i="159" s="1"/>
  <c r="CV39" i="159" s="1"/>
  <c r="DC4" i="159"/>
  <c r="DD5" i="159" s="1"/>
  <c r="DE6" i="159" s="1"/>
  <c r="DF7" i="159" s="1"/>
  <c r="DG8" i="159" s="1"/>
  <c r="DH9" i="159" s="1"/>
  <c r="DI10" i="159" s="1"/>
  <c r="DJ11" i="159" s="1"/>
  <c r="DK12" i="159" s="1"/>
  <c r="DL13" i="159" s="1"/>
  <c r="DM14" i="159" s="1"/>
  <c r="DN15" i="159" s="1"/>
  <c r="DO16" i="159" s="1"/>
  <c r="DP17" i="159" s="1"/>
  <c r="DQ18" i="159" s="1"/>
  <c r="AD5" i="159"/>
  <c r="AE6" i="159" s="1"/>
  <c r="AF7" i="159" s="1"/>
  <c r="AG8" i="159" s="1"/>
  <c r="AH9" i="159" s="1"/>
  <c r="AI10" i="159" s="1"/>
  <c r="AJ11" i="159" s="1"/>
  <c r="AK12" i="159" s="1"/>
  <c r="AL13" i="159" s="1"/>
  <c r="AM14" i="159" s="1"/>
  <c r="AN15" i="159" s="1"/>
  <c r="AO16" i="159" s="1"/>
  <c r="AP17" i="159" s="1"/>
  <c r="AQ18" i="159" s="1"/>
  <c r="AR19" i="159" s="1"/>
  <c r="AS20" i="159" s="1"/>
  <c r="AT21" i="159" s="1"/>
  <c r="AU22" i="159" s="1"/>
  <c r="AV23" i="159" s="1"/>
  <c r="AW24" i="159" s="1"/>
  <c r="AX25" i="159" s="1"/>
  <c r="AY26" i="159" s="1"/>
  <c r="AZ27" i="159" s="1"/>
  <c r="BA28" i="159" s="1"/>
  <c r="BB29" i="159" s="1"/>
  <c r="BC30" i="159" s="1"/>
  <c r="BD31" i="159" s="1"/>
  <c r="BE32" i="159" s="1"/>
  <c r="BF33" i="159" s="1"/>
  <c r="BG34" i="159" s="1"/>
  <c r="BH35" i="159" s="1"/>
  <c r="BI36" i="159" s="1"/>
  <c r="BJ37" i="159" s="1"/>
  <c r="BK38" i="159" s="1"/>
  <c r="BL39" i="159" s="1"/>
  <c r="CG4" i="159"/>
  <c r="CH5" i="159" s="1"/>
  <c r="CI6" i="159" s="1"/>
  <c r="CJ7" i="159" s="1"/>
  <c r="CK8" i="159" s="1"/>
  <c r="CL9" i="159" s="1"/>
  <c r="CM10" i="159" s="1"/>
  <c r="CN11" i="159" s="1"/>
  <c r="CO12" i="159" s="1"/>
  <c r="CP13" i="159" s="1"/>
  <c r="CQ14" i="159" s="1"/>
  <c r="CR15" i="159" s="1"/>
  <c r="CS16" i="159" s="1"/>
  <c r="CT17" i="159" s="1"/>
  <c r="CU18" i="159" s="1"/>
  <c r="CV19" i="159" s="1"/>
  <c r="CW20" i="159" s="1"/>
  <c r="CX21" i="159" s="1"/>
  <c r="CY22" i="159" s="1"/>
  <c r="CZ23" i="159" s="1"/>
  <c r="DA24" i="159" s="1"/>
  <c r="DB25" i="159" s="1"/>
  <c r="DC26" i="159" s="1"/>
  <c r="DD27" i="159" s="1"/>
  <c r="DE28" i="159" s="1"/>
  <c r="DF29" i="159" s="1"/>
  <c r="DG30" i="159" s="1"/>
  <c r="DH31" i="159" s="1"/>
  <c r="DI32" i="159" s="1"/>
  <c r="DJ33" i="159" s="1"/>
  <c r="DK34" i="159" s="1"/>
  <c r="DL35" i="159" s="1"/>
  <c r="DM36" i="159" s="1"/>
  <c r="DN37" i="159" s="1"/>
  <c r="DO38" i="159" s="1"/>
  <c r="DP39" i="159" s="1"/>
  <c r="CH4" i="159"/>
  <c r="CK5" i="159" s="1"/>
  <c r="CL6" i="159" s="1"/>
  <c r="CM7" i="159" s="1"/>
  <c r="CN8" i="159" s="1"/>
  <c r="CO9" i="159" s="1"/>
  <c r="CP10" i="159" s="1"/>
  <c r="CQ11" i="159" s="1"/>
  <c r="CR12" i="159" s="1"/>
  <c r="CS13" i="159" s="1"/>
  <c r="CT14" i="159" s="1"/>
  <c r="CU15" i="159" s="1"/>
  <c r="CV16" i="159" s="1"/>
  <c r="CW17" i="159" s="1"/>
  <c r="CX18" i="159" s="1"/>
  <c r="CY19" i="159" s="1"/>
  <c r="CZ20" i="159" s="1"/>
  <c r="DA21" i="159" s="1"/>
  <c r="DB22" i="159" s="1"/>
  <c r="DC23" i="159" s="1"/>
  <c r="DD24" i="159" s="1"/>
  <c r="DE25" i="159" s="1"/>
  <c r="DF26" i="159" s="1"/>
  <c r="DG27" i="159" s="1"/>
  <c r="DH28" i="159" s="1"/>
  <c r="DI29" i="159" s="1"/>
  <c r="DJ30" i="159" s="1"/>
  <c r="DK31" i="159" s="1"/>
  <c r="DL32" i="159" s="1"/>
  <c r="DM33" i="159" s="1"/>
  <c r="DN34" i="159" s="1"/>
  <c r="DO35" i="159" s="1"/>
  <c r="DP36" i="159" s="1"/>
  <c r="DQ37" i="159" s="1"/>
  <c r="CZ4" i="159"/>
  <c r="DA5" i="159" s="1"/>
  <c r="DB6" i="159" s="1"/>
  <c r="DC7" i="159" s="1"/>
  <c r="DD8" i="159" s="1"/>
  <c r="DE9" i="159" s="1"/>
  <c r="DF10" i="159" s="1"/>
  <c r="DG11" i="159" s="1"/>
  <c r="DH12" i="159" s="1"/>
  <c r="DI13" i="159" s="1"/>
  <c r="DJ14" i="159" s="1"/>
  <c r="DK15" i="159" s="1"/>
  <c r="DL16" i="159" s="1"/>
  <c r="DM17" i="159" s="1"/>
  <c r="DN18" i="159" s="1"/>
  <c r="DO19" i="159" s="1"/>
  <c r="DP20" i="159" s="1"/>
  <c r="DQ21" i="159" s="1"/>
  <c r="DP4" i="159"/>
  <c r="BF5" i="159"/>
  <c r="BG6" i="159" s="1"/>
  <c r="BH7" i="159" s="1"/>
  <c r="BI8" i="159" s="1"/>
  <c r="BJ9" i="159" s="1"/>
  <c r="BK10" i="159" s="1"/>
  <c r="BL11" i="159" s="1"/>
  <c r="BM12" i="159" s="1"/>
  <c r="BN13" i="159" s="1"/>
  <c r="BO14" i="159" s="1"/>
  <c r="BP15" i="159" s="1"/>
  <c r="BQ16" i="159" s="1"/>
  <c r="BR17" i="159" s="1"/>
  <c r="BS18" i="159" s="1"/>
  <c r="BT19" i="159" s="1"/>
  <c r="BU20" i="159" s="1"/>
  <c r="BV21" i="159" s="1"/>
  <c r="BW22" i="159" s="1"/>
  <c r="BX23" i="159" s="1"/>
  <c r="BY24" i="159" s="1"/>
  <c r="BZ25" i="159" s="1"/>
  <c r="CA26" i="159" s="1"/>
  <c r="CB27" i="159" s="1"/>
  <c r="CC28" i="159" s="1"/>
  <c r="CD29" i="159" s="1"/>
  <c r="CE30" i="159" s="1"/>
  <c r="CF31" i="159" s="1"/>
  <c r="CG32" i="159" s="1"/>
  <c r="CH33" i="159" s="1"/>
  <c r="CI34" i="159" s="1"/>
  <c r="CJ35" i="159" s="1"/>
  <c r="CK36" i="159" s="1"/>
  <c r="CL37" i="159" s="1"/>
  <c r="CM38" i="159" s="1"/>
  <c r="CN39" i="159" s="1"/>
  <c r="CD4" i="159"/>
  <c r="CE5" i="159" s="1"/>
  <c r="CF6" i="159" s="1"/>
  <c r="CG7" i="159" s="1"/>
  <c r="CH8" i="159" s="1"/>
  <c r="CI9" i="159" s="1"/>
  <c r="CJ10" i="159" s="1"/>
  <c r="CK11" i="159" s="1"/>
  <c r="CL12" i="159" s="1"/>
  <c r="CM13" i="159" s="1"/>
  <c r="CN14" i="159" s="1"/>
  <c r="CO15" i="159" s="1"/>
  <c r="CP16" i="159" s="1"/>
  <c r="CQ17" i="159" s="1"/>
  <c r="CR18" i="159" s="1"/>
  <c r="CS19" i="159" s="1"/>
  <c r="CT20" i="159" s="1"/>
  <c r="CU21" i="159" s="1"/>
  <c r="CV22" i="159" s="1"/>
  <c r="CW23" i="159" s="1"/>
  <c r="CX24" i="159" s="1"/>
  <c r="CY25" i="159" s="1"/>
  <c r="CZ26" i="159" s="1"/>
  <c r="DA27" i="159" s="1"/>
  <c r="DB28" i="159" s="1"/>
  <c r="DC29" i="159" s="1"/>
  <c r="DD30" i="159" s="1"/>
  <c r="DE31" i="159" s="1"/>
  <c r="DF32" i="159" s="1"/>
  <c r="DG33" i="159" s="1"/>
  <c r="DH34" i="159" s="1"/>
  <c r="DI35" i="159" s="1"/>
  <c r="DJ36" i="159" s="1"/>
  <c r="DK37" i="159" s="1"/>
  <c r="DL38" i="159" s="1"/>
  <c r="DM39" i="159" s="1"/>
  <c r="AS5" i="159"/>
  <c r="AT6" i="159" s="1"/>
  <c r="AU7" i="159" s="1"/>
  <c r="AV8" i="159" s="1"/>
  <c r="AW9" i="159" s="1"/>
  <c r="AX10" i="159" s="1"/>
  <c r="AY11" i="159" s="1"/>
  <c r="AZ12" i="159" s="1"/>
  <c r="BA13" i="159" s="1"/>
  <c r="BB14" i="159" s="1"/>
  <c r="BC15" i="159" s="1"/>
  <c r="BD16" i="159" s="1"/>
  <c r="BE17" i="159" s="1"/>
  <c r="BF18" i="159" s="1"/>
  <c r="BG19" i="159" s="1"/>
  <c r="BH20" i="159" s="1"/>
  <c r="BI21" i="159" s="1"/>
  <c r="BJ22" i="159" s="1"/>
  <c r="BK23" i="159" s="1"/>
  <c r="BL24" i="159" s="1"/>
  <c r="BM25" i="159" s="1"/>
  <c r="BN26" i="159" s="1"/>
  <c r="BO27" i="159" s="1"/>
  <c r="BP28" i="159" s="1"/>
  <c r="BQ29" i="159" s="1"/>
  <c r="BR30" i="159" s="1"/>
  <c r="BS31" i="159" s="1"/>
  <c r="BT32" i="159" s="1"/>
  <c r="BU33" i="159" s="1"/>
  <c r="BV34" i="159" s="1"/>
  <c r="BW35" i="159" s="1"/>
  <c r="BX36" i="159" s="1"/>
  <c r="BY37" i="159" s="1"/>
  <c r="BZ38" i="159" s="1"/>
  <c r="CA39" i="159" s="1"/>
  <c r="CW4" i="159"/>
  <c r="CX5" i="159" s="1"/>
  <c r="CY6" i="159" s="1"/>
  <c r="CZ7" i="159" s="1"/>
  <c r="DA8" i="159" s="1"/>
  <c r="DB9" i="159" s="1"/>
  <c r="DC10" i="159" s="1"/>
  <c r="DD11" i="159" s="1"/>
  <c r="DE12" i="159" s="1"/>
  <c r="DF13" i="159" s="1"/>
  <c r="DG14" i="159" s="1"/>
  <c r="DH15" i="159" s="1"/>
  <c r="DI16" i="159" s="1"/>
  <c r="DJ17" i="159" s="1"/>
  <c r="DK18" i="159" s="1"/>
  <c r="DL19" i="159" s="1"/>
  <c r="DM20" i="159" s="1"/>
  <c r="DN21" i="159" s="1"/>
  <c r="DO22" i="159" s="1"/>
  <c r="DP23" i="159" s="1"/>
  <c r="DQ24" i="159" s="1"/>
  <c r="AN5" i="159"/>
  <c r="AO6" i="159" s="1"/>
  <c r="AP7" i="159" s="1"/>
  <c r="AQ8" i="159" s="1"/>
  <c r="AR9" i="159" s="1"/>
  <c r="AS10" i="159" s="1"/>
  <c r="AT11" i="159" s="1"/>
  <c r="AU12" i="159" s="1"/>
  <c r="AV13" i="159" s="1"/>
  <c r="AW14" i="159" s="1"/>
  <c r="AX15" i="159" s="1"/>
  <c r="AY16" i="159" s="1"/>
  <c r="AZ17" i="159" s="1"/>
  <c r="BA18" i="159" s="1"/>
  <c r="BB19" i="159" s="1"/>
  <c r="BC20" i="159" s="1"/>
  <c r="BD21" i="159" s="1"/>
  <c r="BE22" i="159" s="1"/>
  <c r="BF23" i="159" s="1"/>
  <c r="BG24" i="159" s="1"/>
  <c r="BH25" i="159" s="1"/>
  <c r="BI26" i="159" s="1"/>
  <c r="BJ27" i="159" s="1"/>
  <c r="BK28" i="159" s="1"/>
  <c r="BL29" i="159" s="1"/>
  <c r="BM30" i="159" s="1"/>
  <c r="BN31" i="159" s="1"/>
  <c r="BO32" i="159" s="1"/>
  <c r="BP33" i="159" s="1"/>
  <c r="BQ34" i="159" s="1"/>
  <c r="BR35" i="159" s="1"/>
  <c r="BS36" i="159" s="1"/>
  <c r="BT37" i="159" s="1"/>
  <c r="BU38" i="159" s="1"/>
  <c r="BV39" i="159" s="1"/>
  <c r="AI5" i="159"/>
  <c r="AJ6" i="159" s="1"/>
  <c r="AK7" i="159" s="1"/>
  <c r="AL8" i="159" s="1"/>
  <c r="AM9" i="159" s="1"/>
  <c r="AN10" i="159" s="1"/>
  <c r="AO11" i="159" s="1"/>
  <c r="AP12" i="159" s="1"/>
  <c r="AQ13" i="159" s="1"/>
  <c r="AR14" i="159" s="1"/>
  <c r="AS15" i="159" s="1"/>
  <c r="AT16" i="159" s="1"/>
  <c r="AU17" i="159" s="1"/>
  <c r="AV18" i="159" s="1"/>
  <c r="AW19" i="159" s="1"/>
  <c r="AX20" i="159" s="1"/>
  <c r="AY21" i="159" s="1"/>
  <c r="AZ22" i="159" s="1"/>
  <c r="BA23" i="159" s="1"/>
  <c r="BB24" i="159" s="1"/>
  <c r="BC25" i="159" s="1"/>
  <c r="BD26" i="159" s="1"/>
  <c r="BE27" i="159" s="1"/>
  <c r="BF28" i="159" s="1"/>
  <c r="BG29" i="159" s="1"/>
  <c r="BH30" i="159" s="1"/>
  <c r="BI31" i="159" s="1"/>
  <c r="BJ32" i="159" s="1"/>
  <c r="BK33" i="159" s="1"/>
  <c r="BL34" i="159" s="1"/>
  <c r="BM35" i="159" s="1"/>
  <c r="BN36" i="159" s="1"/>
  <c r="BO37" i="159" s="1"/>
  <c r="BP38" i="159" s="1"/>
  <c r="BQ39" i="159" s="1"/>
  <c r="DH4" i="159"/>
  <c r="AY5" i="159"/>
  <c r="AZ6" i="159" s="1"/>
  <c r="BA7" i="159" s="1"/>
  <c r="BB8" i="159" s="1"/>
  <c r="BC9" i="159" s="1"/>
  <c r="BD10" i="159" s="1"/>
  <c r="BE11" i="159" s="1"/>
  <c r="BF12" i="159" s="1"/>
  <c r="BG13" i="159" s="1"/>
  <c r="BH14" i="159" s="1"/>
  <c r="BI15" i="159" s="1"/>
  <c r="BJ16" i="159" s="1"/>
  <c r="BK17" i="159" s="1"/>
  <c r="BL18" i="159" s="1"/>
  <c r="BM19" i="159" s="1"/>
  <c r="BN20" i="159" s="1"/>
  <c r="BO21" i="159" s="1"/>
  <c r="BP22" i="159" s="1"/>
  <c r="BQ23" i="159" s="1"/>
  <c r="BR24" i="159" s="1"/>
  <c r="BS25" i="159" s="1"/>
  <c r="BT26" i="159" s="1"/>
  <c r="BU27" i="159" s="1"/>
  <c r="BV28" i="159" s="1"/>
  <c r="BW29" i="159" s="1"/>
  <c r="BX30" i="159" s="1"/>
  <c r="BY31" i="159" s="1"/>
  <c r="BZ32" i="159" s="1"/>
  <c r="CA33" i="159" s="1"/>
  <c r="CB34" i="159" s="1"/>
  <c r="CC35" i="159" s="1"/>
  <c r="CD36" i="159" s="1"/>
  <c r="CE37" i="159" s="1"/>
  <c r="CF38" i="159" s="1"/>
  <c r="CG39" i="159" s="1"/>
  <c r="BS5" i="159"/>
  <c r="BT6" i="159" s="1"/>
  <c r="BU7" i="159" s="1"/>
  <c r="BV8" i="159" s="1"/>
  <c r="BW9" i="159" s="1"/>
  <c r="BX10" i="159" s="1"/>
  <c r="BY11" i="159" s="1"/>
  <c r="BZ12" i="159" s="1"/>
  <c r="CA13" i="159" s="1"/>
  <c r="CB14" i="159" s="1"/>
  <c r="CC15" i="159" s="1"/>
  <c r="CD16" i="159" s="1"/>
  <c r="CE17" i="159" s="1"/>
  <c r="CF18" i="159" s="1"/>
  <c r="CG19" i="159" s="1"/>
  <c r="CH20" i="159" s="1"/>
  <c r="CI21" i="159" s="1"/>
  <c r="CJ22" i="159" s="1"/>
  <c r="CK23" i="159" s="1"/>
  <c r="CL24" i="159" s="1"/>
  <c r="CM25" i="159" s="1"/>
  <c r="CN26" i="159" s="1"/>
  <c r="CO27" i="159" s="1"/>
  <c r="CP28" i="159" s="1"/>
  <c r="CQ29" i="159" s="1"/>
  <c r="CR30" i="159" s="1"/>
  <c r="CS31" i="159" s="1"/>
  <c r="CT32" i="159" s="1"/>
  <c r="CU33" i="159" s="1"/>
  <c r="CV34" i="159" s="1"/>
  <c r="CW35" i="159" s="1"/>
  <c r="CX36" i="159" s="1"/>
  <c r="CY37" i="159" s="1"/>
  <c r="CZ38" i="159" s="1"/>
  <c r="DA39" i="159" s="1"/>
  <c r="AT5" i="159"/>
  <c r="AU6" i="159" s="1"/>
  <c r="AV7" i="159" s="1"/>
  <c r="AW8" i="159" s="1"/>
  <c r="AX9" i="159" s="1"/>
  <c r="AY10" i="159" s="1"/>
  <c r="AZ11" i="159" s="1"/>
  <c r="BA12" i="159" s="1"/>
  <c r="BB13" i="159" s="1"/>
  <c r="BC14" i="159" s="1"/>
  <c r="BD15" i="159" s="1"/>
  <c r="BE16" i="159" s="1"/>
  <c r="BF17" i="159" s="1"/>
  <c r="BG18" i="159" s="1"/>
  <c r="BH19" i="159" s="1"/>
  <c r="BI20" i="159" s="1"/>
  <c r="BJ21" i="159" s="1"/>
  <c r="BK22" i="159" s="1"/>
  <c r="BL23" i="159" s="1"/>
  <c r="BM24" i="159" s="1"/>
  <c r="BN25" i="159" s="1"/>
  <c r="BO26" i="159" s="1"/>
  <c r="BP27" i="159" s="1"/>
  <c r="BQ28" i="159" s="1"/>
  <c r="BR29" i="159" s="1"/>
  <c r="BS30" i="159" s="1"/>
  <c r="BT31" i="159" s="1"/>
  <c r="BU32" i="159" s="1"/>
  <c r="BV33" i="159" s="1"/>
  <c r="BW34" i="159" s="1"/>
  <c r="BX35" i="159" s="1"/>
  <c r="BY36" i="159" s="1"/>
  <c r="BZ37" i="159" s="1"/>
  <c r="CA38" i="159" s="1"/>
  <c r="CB39" i="159" s="1"/>
  <c r="BD5" i="159"/>
  <c r="BE6" i="159" s="1"/>
  <c r="BF7" i="159" s="1"/>
  <c r="BG8" i="159" s="1"/>
  <c r="BH9" i="159" s="1"/>
  <c r="BI10" i="159" s="1"/>
  <c r="BJ11" i="159" s="1"/>
  <c r="BK12" i="159" s="1"/>
  <c r="BL13" i="159" s="1"/>
  <c r="BM14" i="159" s="1"/>
  <c r="BN15" i="159" s="1"/>
  <c r="BO16" i="159" s="1"/>
  <c r="BP17" i="159" s="1"/>
  <c r="BQ18" i="159" s="1"/>
  <c r="BR19" i="159" s="1"/>
  <c r="BS20" i="159" s="1"/>
  <c r="BT21" i="159" s="1"/>
  <c r="BU22" i="159" s="1"/>
  <c r="BV23" i="159" s="1"/>
  <c r="BW24" i="159" s="1"/>
  <c r="BX25" i="159" s="1"/>
  <c r="BY26" i="159" s="1"/>
  <c r="BZ27" i="159" s="1"/>
  <c r="CA28" i="159" s="1"/>
  <c r="CB29" i="159" s="1"/>
  <c r="CC30" i="159" s="1"/>
  <c r="CD31" i="159" s="1"/>
  <c r="CE32" i="159" s="1"/>
  <c r="CF33" i="159" s="1"/>
  <c r="CG34" i="159" s="1"/>
  <c r="CH35" i="159" s="1"/>
  <c r="CI36" i="159" s="1"/>
  <c r="CJ37" i="159" s="1"/>
  <c r="CK38" i="159" s="1"/>
  <c r="CL39" i="159" s="1"/>
  <c r="BY4" i="159"/>
  <c r="BK5" i="159"/>
  <c r="BL6" i="159" s="1"/>
  <c r="BM7" i="159" s="1"/>
  <c r="BN8" i="159" s="1"/>
  <c r="BO9" i="159" s="1"/>
  <c r="BP10" i="159" s="1"/>
  <c r="BQ11" i="159" s="1"/>
  <c r="BR12" i="159" s="1"/>
  <c r="BS13" i="159" s="1"/>
  <c r="BT14" i="159" s="1"/>
  <c r="BU15" i="159" s="1"/>
  <c r="BV16" i="159" s="1"/>
  <c r="BW17" i="159" s="1"/>
  <c r="BX18" i="159" s="1"/>
  <c r="BY19" i="159" s="1"/>
  <c r="BZ20" i="159" s="1"/>
  <c r="CA21" i="159" s="1"/>
  <c r="CB22" i="159" s="1"/>
  <c r="CC23" i="159" s="1"/>
  <c r="CD24" i="159" s="1"/>
  <c r="CE25" i="159" s="1"/>
  <c r="CF26" i="159" s="1"/>
  <c r="CG27" i="159" s="1"/>
  <c r="CH28" i="159" s="1"/>
  <c r="CI29" i="159" s="1"/>
  <c r="CJ30" i="159" s="1"/>
  <c r="CK31" i="159" s="1"/>
  <c r="CL32" i="159" s="1"/>
  <c r="CM33" i="159" s="1"/>
  <c r="CN34" i="159" s="1"/>
  <c r="CO35" i="159" s="1"/>
  <c r="CP36" i="159" s="1"/>
  <c r="CQ37" i="159" s="1"/>
  <c r="CR38" i="159" s="1"/>
  <c r="CS39" i="159" s="1"/>
  <c r="CF4" i="159"/>
  <c r="CT4" i="159"/>
  <c r="CU5" i="159" s="1"/>
  <c r="CV6" i="159" s="1"/>
  <c r="CW7" i="159" s="1"/>
  <c r="CX8" i="159" s="1"/>
  <c r="CY9" i="159" s="1"/>
  <c r="CZ10" i="159" s="1"/>
  <c r="DA11" i="159" s="1"/>
  <c r="DB12" i="159" s="1"/>
  <c r="DC13" i="159" s="1"/>
  <c r="DD14" i="159" s="1"/>
  <c r="DE15" i="159" s="1"/>
  <c r="DF16" i="159" s="1"/>
  <c r="DG17" i="159" s="1"/>
  <c r="DH18" i="159" s="1"/>
  <c r="DI19" i="159" s="1"/>
  <c r="DJ20" i="159" s="1"/>
  <c r="DK21" i="159" s="1"/>
  <c r="DL22" i="159" s="1"/>
  <c r="DM23" i="159" s="1"/>
  <c r="DN24" i="159" s="1"/>
  <c r="DO25" i="159" s="1"/>
  <c r="DP26" i="159" s="1"/>
  <c r="DQ27" i="159" s="1"/>
  <c r="DF4" i="159"/>
  <c r="H21" i="158"/>
  <c r="J21" i="158" s="1"/>
  <c r="K4" i="159"/>
  <c r="M4" i="159" s="1"/>
  <c r="G5" i="159"/>
  <c r="Q5" i="159" s="1"/>
  <c r="H20" i="158"/>
  <c r="J20" i="158" s="1"/>
  <c r="Q4" i="159"/>
  <c r="I4" i="159"/>
  <c r="R4" i="159"/>
  <c r="N5" i="159"/>
  <c r="N4" i="159"/>
  <c r="F21" i="158" l="1"/>
  <c r="I21" i="158" s="1"/>
  <c r="E22" i="158"/>
  <c r="P11" i="158" a="1"/>
  <c r="P11" i="158" s="1"/>
  <c r="BY5" i="159"/>
  <c r="BZ6" i="159" s="1"/>
  <c r="CA7" i="159" s="1"/>
  <c r="CB8" i="159" s="1"/>
  <c r="CC9" i="159" s="1"/>
  <c r="CD10" i="159" s="1"/>
  <c r="CE11" i="159" s="1"/>
  <c r="CF12" i="159" s="1"/>
  <c r="CG13" i="159" s="1"/>
  <c r="CH14" i="159" s="1"/>
  <c r="CI15" i="159" s="1"/>
  <c r="CJ16" i="159" s="1"/>
  <c r="CK17" i="159" s="1"/>
  <c r="CL18" i="159" s="1"/>
  <c r="CM19" i="159" s="1"/>
  <c r="CN20" i="159" s="1"/>
  <c r="CO21" i="159" s="1"/>
  <c r="CP22" i="159" s="1"/>
  <c r="CQ23" i="159" s="1"/>
  <c r="CR24" i="159" s="1"/>
  <c r="CS25" i="159" s="1"/>
  <c r="CT26" i="159" s="1"/>
  <c r="CU27" i="159" s="1"/>
  <c r="CV28" i="159" s="1"/>
  <c r="CW29" i="159" s="1"/>
  <c r="CX30" i="159" s="1"/>
  <c r="CY31" i="159" s="1"/>
  <c r="CZ32" i="159" s="1"/>
  <c r="DA33" i="159" s="1"/>
  <c r="DB34" i="159" s="1"/>
  <c r="DC35" i="159" s="1"/>
  <c r="DD36" i="159" s="1"/>
  <c r="DE37" i="159" s="1"/>
  <c r="DF38" i="159" s="1"/>
  <c r="DG39" i="159" s="1"/>
  <c r="CL5" i="159"/>
  <c r="CM6" i="159" s="1"/>
  <c r="CN7" i="159" s="1"/>
  <c r="CO8" i="159" s="1"/>
  <c r="CP9" i="159" s="1"/>
  <c r="CQ10" i="159" s="1"/>
  <c r="CR11" i="159" s="1"/>
  <c r="CS12" i="159" s="1"/>
  <c r="CT13" i="159" s="1"/>
  <c r="CU14" i="159" s="1"/>
  <c r="CV15" i="159" s="1"/>
  <c r="CW16" i="159" s="1"/>
  <c r="CX17" i="159" s="1"/>
  <c r="CY18" i="159" s="1"/>
  <c r="CZ19" i="159" s="1"/>
  <c r="DA20" i="159" s="1"/>
  <c r="DB21" i="159" s="1"/>
  <c r="DC22" i="159" s="1"/>
  <c r="DD23" i="159" s="1"/>
  <c r="DE24" i="159" s="1"/>
  <c r="DF25" i="159" s="1"/>
  <c r="DG26" i="159" s="1"/>
  <c r="DH27" i="159" s="1"/>
  <c r="DI28" i="159" s="1"/>
  <c r="DJ29" i="159" s="1"/>
  <c r="DK30" i="159" s="1"/>
  <c r="DL31" i="159" s="1"/>
  <c r="DM32" i="159" s="1"/>
  <c r="DN33" i="159" s="1"/>
  <c r="DO34" i="159" s="1"/>
  <c r="DP35" i="159" s="1"/>
  <c r="DQ36" i="159" s="1"/>
  <c r="DQ5" i="159"/>
  <c r="DE5" i="159"/>
  <c r="DF6" i="159" s="1"/>
  <c r="DG7" i="159" s="1"/>
  <c r="DH8" i="159" s="1"/>
  <c r="DI9" i="159" s="1"/>
  <c r="DJ10" i="159" s="1"/>
  <c r="DK11" i="159" s="1"/>
  <c r="DL12" i="159" s="1"/>
  <c r="DM13" i="159" s="1"/>
  <c r="DN14" i="159" s="1"/>
  <c r="DO15" i="159" s="1"/>
  <c r="DP16" i="159" s="1"/>
  <c r="DQ17" i="159" s="1"/>
  <c r="BG5" i="159"/>
  <c r="BH6" i="159" s="1"/>
  <c r="BI7" i="159" s="1"/>
  <c r="BJ8" i="159" s="1"/>
  <c r="BK9" i="159" s="1"/>
  <c r="BL10" i="159" s="1"/>
  <c r="BM11" i="159" s="1"/>
  <c r="BN12" i="159" s="1"/>
  <c r="BO13" i="159" s="1"/>
  <c r="BP14" i="159" s="1"/>
  <c r="DI5" i="159"/>
  <c r="DJ6" i="159" s="1"/>
  <c r="DK7" i="159" s="1"/>
  <c r="DL8" i="159" s="1"/>
  <c r="DM9" i="159" s="1"/>
  <c r="DN10" i="159" s="1"/>
  <c r="DO11" i="159" s="1"/>
  <c r="DP12" i="159" s="1"/>
  <c r="DQ13" i="159" s="1"/>
  <c r="DF5" i="159"/>
  <c r="DG6" i="159" s="1"/>
  <c r="DH7" i="159" s="1"/>
  <c r="DI8" i="159" s="1"/>
  <c r="DJ9" i="159" s="1"/>
  <c r="DK10" i="159" s="1"/>
  <c r="DL11" i="159" s="1"/>
  <c r="DM12" i="159" s="1"/>
  <c r="DN13" i="159" s="1"/>
  <c r="DO14" i="159" s="1"/>
  <c r="DP15" i="159" s="1"/>
  <c r="DQ16" i="159" s="1"/>
  <c r="CO5" i="159"/>
  <c r="CP6" i="159" s="1"/>
  <c r="CQ7" i="159" s="1"/>
  <c r="CR8" i="159" s="1"/>
  <c r="CS9" i="159" s="1"/>
  <c r="CT10" i="159" s="1"/>
  <c r="CU11" i="159" s="1"/>
  <c r="CV12" i="159" s="1"/>
  <c r="CW13" i="159" s="1"/>
  <c r="CX14" i="159" s="1"/>
  <c r="CY15" i="159" s="1"/>
  <c r="CZ16" i="159" s="1"/>
  <c r="DA17" i="159" s="1"/>
  <c r="DB18" i="159" s="1"/>
  <c r="DC19" i="159" s="1"/>
  <c r="DD20" i="159" s="1"/>
  <c r="DE21" i="159" s="1"/>
  <c r="DF22" i="159" s="1"/>
  <c r="DG23" i="159" s="1"/>
  <c r="DH24" i="159" s="1"/>
  <c r="DI25" i="159" s="1"/>
  <c r="DJ26" i="159" s="1"/>
  <c r="DK27" i="159" s="1"/>
  <c r="DL28" i="159" s="1"/>
  <c r="DM29" i="159" s="1"/>
  <c r="DN30" i="159" s="1"/>
  <c r="DO31" i="159" s="1"/>
  <c r="DP32" i="159" s="1"/>
  <c r="DQ33" i="159" s="1"/>
  <c r="BJ5" i="159"/>
  <c r="BK6" i="159" s="1"/>
  <c r="BL7" i="159" s="1"/>
  <c r="BM8" i="159" s="1"/>
  <c r="BN9" i="159" s="1"/>
  <c r="BO10" i="159" s="1"/>
  <c r="BP11" i="159" s="1"/>
  <c r="BQ12" i="159" s="1"/>
  <c r="BR13" i="159" s="1"/>
  <c r="BS14" i="159" s="1"/>
  <c r="BT15" i="159" s="1"/>
  <c r="BU16" i="159" s="1"/>
  <c r="BV17" i="159" s="1"/>
  <c r="BW18" i="159" s="1"/>
  <c r="BX19" i="159" s="1"/>
  <c r="BY20" i="159" s="1"/>
  <c r="BZ21" i="159" s="1"/>
  <c r="CA22" i="159" s="1"/>
  <c r="CB23" i="159" s="1"/>
  <c r="CC24" i="159" s="1"/>
  <c r="CD25" i="159" s="1"/>
  <c r="CE26" i="159" s="1"/>
  <c r="CF27" i="159" s="1"/>
  <c r="CG28" i="159" s="1"/>
  <c r="CH29" i="159" s="1"/>
  <c r="CI30" i="159" s="1"/>
  <c r="CJ31" i="159" s="1"/>
  <c r="CK32" i="159" s="1"/>
  <c r="CL33" i="159" s="1"/>
  <c r="CM34" i="159" s="1"/>
  <c r="CN35" i="159" s="1"/>
  <c r="CO36" i="159" s="1"/>
  <c r="CP37" i="159" s="1"/>
  <c r="CQ38" i="159" s="1"/>
  <c r="CR39" i="159" s="1"/>
  <c r="CT5" i="159"/>
  <c r="CU6" i="159" s="1"/>
  <c r="CV7" i="159" s="1"/>
  <c r="CW8" i="159" s="1"/>
  <c r="CX9" i="159" s="1"/>
  <c r="CY10" i="159" s="1"/>
  <c r="CW5" i="159"/>
  <c r="CX6" i="159" s="1"/>
  <c r="CY7" i="159" s="1"/>
  <c r="CZ8" i="159" s="1"/>
  <c r="DA9" i="159" s="1"/>
  <c r="DB10" i="159" s="1"/>
  <c r="DC11" i="159" s="1"/>
  <c r="DD12" i="159" s="1"/>
  <c r="DE13" i="159" s="1"/>
  <c r="DF14" i="159" s="1"/>
  <c r="DG15" i="159" s="1"/>
  <c r="DH16" i="159" s="1"/>
  <c r="DI17" i="159" s="1"/>
  <c r="DJ18" i="159" s="1"/>
  <c r="DK19" i="159" s="1"/>
  <c r="DL20" i="159" s="1"/>
  <c r="DM21" i="159" s="1"/>
  <c r="DN22" i="159" s="1"/>
  <c r="DO23" i="159" s="1"/>
  <c r="DP24" i="159" s="1"/>
  <c r="DQ25" i="159" s="1"/>
  <c r="BQ5" i="159"/>
  <c r="BR6" i="159" s="1"/>
  <c r="BS7" i="159" s="1"/>
  <c r="BT8" i="159" s="1"/>
  <c r="BU9" i="159" s="1"/>
  <c r="BV10" i="159" s="1"/>
  <c r="BW11" i="159" s="1"/>
  <c r="BX12" i="159" s="1"/>
  <c r="BY13" i="159" s="1"/>
  <c r="BZ14" i="159" s="1"/>
  <c r="CA15" i="159" s="1"/>
  <c r="CB16" i="159" s="1"/>
  <c r="CC17" i="159" s="1"/>
  <c r="CD18" i="159" s="1"/>
  <c r="CE19" i="159" s="1"/>
  <c r="CF20" i="159" s="1"/>
  <c r="CG21" i="159" s="1"/>
  <c r="CH22" i="159" s="1"/>
  <c r="CI23" i="159" s="1"/>
  <c r="CJ24" i="159" s="1"/>
  <c r="CK25" i="159" s="1"/>
  <c r="CL26" i="159" s="1"/>
  <c r="CM27" i="159" s="1"/>
  <c r="CN28" i="159" s="1"/>
  <c r="CO29" i="159" s="1"/>
  <c r="CP30" i="159" s="1"/>
  <c r="CQ31" i="159" s="1"/>
  <c r="CR32" i="159" s="1"/>
  <c r="CS33" i="159" s="1"/>
  <c r="CT34" i="159" s="1"/>
  <c r="CU35" i="159" s="1"/>
  <c r="CV36" i="159" s="1"/>
  <c r="CW37" i="159" s="1"/>
  <c r="CX38" i="159" s="1"/>
  <c r="CY39" i="159" s="1"/>
  <c r="BI5" i="159"/>
  <c r="BJ6" i="159" s="1"/>
  <c r="BK7" i="159" s="1"/>
  <c r="BL8" i="159" s="1"/>
  <c r="BM9" i="159" s="1"/>
  <c r="BN10" i="159" s="1"/>
  <c r="BO11" i="159" s="1"/>
  <c r="BP12" i="159" s="1"/>
  <c r="BQ13" i="159" s="1"/>
  <c r="BR14" i="159" s="1"/>
  <c r="BS15" i="159" s="1"/>
  <c r="BT16" i="159" s="1"/>
  <c r="BU17" i="159" s="1"/>
  <c r="BV18" i="159" s="1"/>
  <c r="BW19" i="159" s="1"/>
  <c r="BX20" i="159" s="1"/>
  <c r="BY21" i="159" s="1"/>
  <c r="BZ22" i="159" s="1"/>
  <c r="CA23" i="159" s="1"/>
  <c r="CB24" i="159" s="1"/>
  <c r="CC25" i="159" s="1"/>
  <c r="CD26" i="159" s="1"/>
  <c r="CE27" i="159" s="1"/>
  <c r="CF28" i="159" s="1"/>
  <c r="CG29" i="159" s="1"/>
  <c r="CH30" i="159" s="1"/>
  <c r="CI31" i="159" s="1"/>
  <c r="CJ32" i="159" s="1"/>
  <c r="CK33" i="159" s="1"/>
  <c r="CL34" i="159" s="1"/>
  <c r="CM35" i="159" s="1"/>
  <c r="CN36" i="159" s="1"/>
  <c r="CO37" i="159" s="1"/>
  <c r="CP38" i="159" s="1"/>
  <c r="CQ39" i="159" s="1"/>
  <c r="BZ5" i="159"/>
  <c r="CA6" i="159" s="1"/>
  <c r="CB7" i="159" s="1"/>
  <c r="CC8" i="159" s="1"/>
  <c r="CD9" i="159" s="1"/>
  <c r="CE10" i="159" s="1"/>
  <c r="CF11" i="159" s="1"/>
  <c r="CG12" i="159" s="1"/>
  <c r="CH13" i="159" s="1"/>
  <c r="CI14" i="159" s="1"/>
  <c r="CJ15" i="159" s="1"/>
  <c r="CK16" i="159" s="1"/>
  <c r="CL17" i="159" s="1"/>
  <c r="CM18" i="159" s="1"/>
  <c r="CN19" i="159" s="1"/>
  <c r="CO20" i="159" s="1"/>
  <c r="CP21" i="159" s="1"/>
  <c r="CQ22" i="159" s="1"/>
  <c r="CR23" i="159" s="1"/>
  <c r="CS24" i="159" s="1"/>
  <c r="CT25" i="159" s="1"/>
  <c r="CU26" i="159" s="1"/>
  <c r="CV27" i="159" s="1"/>
  <c r="CW28" i="159" s="1"/>
  <c r="CX29" i="159" s="1"/>
  <c r="CY30" i="159" s="1"/>
  <c r="CZ31" i="159" s="1"/>
  <c r="DA32" i="159" s="1"/>
  <c r="DB33" i="159" s="1"/>
  <c r="DC34" i="159" s="1"/>
  <c r="DD35" i="159" s="1"/>
  <c r="DE36" i="159" s="1"/>
  <c r="DF37" i="159" s="1"/>
  <c r="DG38" i="159" s="1"/>
  <c r="DH39" i="159" s="1"/>
  <c r="CZ5" i="159"/>
  <c r="DA6" i="159" s="1"/>
  <c r="DB7" i="159" s="1"/>
  <c r="DC8" i="159" s="1"/>
  <c r="DD9" i="159" s="1"/>
  <c r="DE10" i="159" s="1"/>
  <c r="DF11" i="159" s="1"/>
  <c r="DG12" i="159" s="1"/>
  <c r="DH13" i="159" s="1"/>
  <c r="DI14" i="159" s="1"/>
  <c r="DJ15" i="159" s="1"/>
  <c r="DK16" i="159" s="1"/>
  <c r="DL17" i="159" s="1"/>
  <c r="DM18" i="159" s="1"/>
  <c r="DN19" i="159" s="1"/>
  <c r="DO20" i="159" s="1"/>
  <c r="DP21" i="159" s="1"/>
  <c r="DQ22" i="159" s="1"/>
  <c r="AO5" i="159"/>
  <c r="AP6" i="159" s="1"/>
  <c r="AQ7" i="159" s="1"/>
  <c r="AR8" i="159" s="1"/>
  <c r="AS9" i="159" s="1"/>
  <c r="AT10" i="159" s="1"/>
  <c r="AU11" i="159" s="1"/>
  <c r="AV12" i="159" s="1"/>
  <c r="AW13" i="159" s="1"/>
  <c r="AX14" i="159" s="1"/>
  <c r="AY15" i="159" s="1"/>
  <c r="AZ16" i="159" s="1"/>
  <c r="BA17" i="159" s="1"/>
  <c r="BB18" i="159" s="1"/>
  <c r="BC19" i="159" s="1"/>
  <c r="BD20" i="159" s="1"/>
  <c r="BE21" i="159" s="1"/>
  <c r="BF22" i="159" s="1"/>
  <c r="BG23" i="159" s="1"/>
  <c r="BH24" i="159" s="1"/>
  <c r="BI25" i="159" s="1"/>
  <c r="BJ26" i="159" s="1"/>
  <c r="BK27" i="159" s="1"/>
  <c r="BL28" i="159" s="1"/>
  <c r="BM29" i="159" s="1"/>
  <c r="BN30" i="159" s="1"/>
  <c r="BO31" i="159" s="1"/>
  <c r="BP32" i="159" s="1"/>
  <c r="BQ33" i="159" s="1"/>
  <c r="BR34" i="159" s="1"/>
  <c r="BS35" i="159" s="1"/>
  <c r="BT36" i="159" s="1"/>
  <c r="BU37" i="159" s="1"/>
  <c r="BV38" i="159" s="1"/>
  <c r="BW39" i="159" s="1"/>
  <c r="DJ5" i="159"/>
  <c r="DK6" i="159" s="1"/>
  <c r="DL7" i="159" s="1"/>
  <c r="DM8" i="159" s="1"/>
  <c r="DN9" i="159" s="1"/>
  <c r="DO10" i="159" s="1"/>
  <c r="DP11" i="159" s="1"/>
  <c r="DQ12" i="159" s="1"/>
  <c r="DB5" i="159"/>
  <c r="DC6" i="159" s="1"/>
  <c r="DD7" i="159" s="1"/>
  <c r="DE8" i="159" s="1"/>
  <c r="DF9" i="159" s="1"/>
  <c r="DG10" i="159" s="1"/>
  <c r="DH11" i="159" s="1"/>
  <c r="DI12" i="159" s="1"/>
  <c r="DJ13" i="159" s="1"/>
  <c r="DK14" i="159" s="1"/>
  <c r="DL15" i="159" s="1"/>
  <c r="DM16" i="159" s="1"/>
  <c r="DN17" i="159" s="1"/>
  <c r="DO18" i="159" s="1"/>
  <c r="DP19" i="159" s="1"/>
  <c r="DQ20" i="159" s="1"/>
  <c r="CS5" i="159"/>
  <c r="CT6" i="159" s="1"/>
  <c r="CU7" i="159" s="1"/>
  <c r="CV8" i="159" s="1"/>
  <c r="CW9" i="159" s="1"/>
  <c r="CX10" i="159" s="1"/>
  <c r="CY11" i="159" s="1"/>
  <c r="CZ12" i="159" s="1"/>
  <c r="DA13" i="159" s="1"/>
  <c r="DB14" i="159" s="1"/>
  <c r="DC15" i="159" s="1"/>
  <c r="DD16" i="159" s="1"/>
  <c r="DE17" i="159" s="1"/>
  <c r="DF18" i="159" s="1"/>
  <c r="DG19" i="159" s="1"/>
  <c r="DH20" i="159" s="1"/>
  <c r="DI21" i="159" s="1"/>
  <c r="DJ22" i="159" s="1"/>
  <c r="DK23" i="159" s="1"/>
  <c r="DL24" i="159" s="1"/>
  <c r="DM25" i="159" s="1"/>
  <c r="DN26" i="159" s="1"/>
  <c r="DO27" i="159" s="1"/>
  <c r="DP28" i="159" s="1"/>
  <c r="DQ29" i="159" s="1"/>
  <c r="DG5" i="159"/>
  <c r="DH6" i="159" s="1"/>
  <c r="DI7" i="159" s="1"/>
  <c r="DJ8" i="159" s="1"/>
  <c r="DK9" i="159" s="1"/>
  <c r="DL10" i="159" s="1"/>
  <c r="DM11" i="159" s="1"/>
  <c r="DN12" i="159" s="1"/>
  <c r="DO13" i="159" s="1"/>
  <c r="DP14" i="159" s="1"/>
  <c r="DQ15" i="159" s="1"/>
  <c r="CD5" i="159"/>
  <c r="CE6" i="159" s="1"/>
  <c r="CF7" i="159" s="1"/>
  <c r="CG8" i="159" s="1"/>
  <c r="CH9" i="159" s="1"/>
  <c r="CI10" i="159" s="1"/>
  <c r="CJ11" i="159" s="1"/>
  <c r="CK12" i="159" s="1"/>
  <c r="CL13" i="159" s="1"/>
  <c r="CM14" i="159" s="1"/>
  <c r="CN15" i="159" s="1"/>
  <c r="CO16" i="159" s="1"/>
  <c r="CP17" i="159" s="1"/>
  <c r="CQ18" i="159" s="1"/>
  <c r="CR19" i="159" s="1"/>
  <c r="CS20" i="159" s="1"/>
  <c r="CT21" i="159" s="1"/>
  <c r="CU22" i="159" s="1"/>
  <c r="CV23" i="159" s="1"/>
  <c r="CW24" i="159" s="1"/>
  <c r="CX25" i="159" s="1"/>
  <c r="CY26" i="159" s="1"/>
  <c r="CZ27" i="159" s="1"/>
  <c r="DA28" i="159" s="1"/>
  <c r="DB29" i="159" s="1"/>
  <c r="DC30" i="159" s="1"/>
  <c r="DD31" i="159" s="1"/>
  <c r="DE32" i="159" s="1"/>
  <c r="DF33" i="159" s="1"/>
  <c r="DG34" i="159" s="1"/>
  <c r="DH35" i="159" s="1"/>
  <c r="DI36" i="159" s="1"/>
  <c r="DJ37" i="159" s="1"/>
  <c r="DK38" i="159" s="1"/>
  <c r="DL39" i="159" s="1"/>
  <c r="DM5" i="159"/>
  <c r="DN6" i="159" s="1"/>
  <c r="DO7" i="159" s="1"/>
  <c r="DP8" i="159" s="1"/>
  <c r="DQ9" i="159" s="1"/>
  <c r="CG5" i="159"/>
  <c r="CH6" i="159" s="1"/>
  <c r="CI7" i="159" s="1"/>
  <c r="CJ8" i="159" s="1"/>
  <c r="CK9" i="159" s="1"/>
  <c r="CL10" i="159" s="1"/>
  <c r="CM11" i="159" s="1"/>
  <c r="CN12" i="159" s="1"/>
  <c r="CO13" i="159" s="1"/>
  <c r="CP14" i="159" s="1"/>
  <c r="CQ15" i="159" s="1"/>
  <c r="CR16" i="159" s="1"/>
  <c r="CS17" i="159" s="1"/>
  <c r="CT18" i="159" s="1"/>
  <c r="CU19" i="159" s="1"/>
  <c r="CV20" i="159" s="1"/>
  <c r="CW21" i="159" s="1"/>
  <c r="CX22" i="159" s="1"/>
  <c r="CY23" i="159" s="1"/>
  <c r="CZ24" i="159" s="1"/>
  <c r="DA25" i="159" s="1"/>
  <c r="DB26" i="159" s="1"/>
  <c r="DC27" i="159" s="1"/>
  <c r="DD28" i="159" s="1"/>
  <c r="DE29" i="159" s="1"/>
  <c r="DF30" i="159" s="1"/>
  <c r="DG31" i="159" s="1"/>
  <c r="DH32" i="159" s="1"/>
  <c r="DI33" i="159" s="1"/>
  <c r="DJ34" i="159" s="1"/>
  <c r="DK35" i="159" s="1"/>
  <c r="DL36" i="159" s="1"/>
  <c r="DM37" i="159" s="1"/>
  <c r="DN38" i="159" s="1"/>
  <c r="DO39" i="159" s="1"/>
  <c r="J4" i="159"/>
  <c r="CI5" i="159"/>
  <c r="CJ6" i="159" s="1"/>
  <c r="CK7" i="159" s="1"/>
  <c r="CL8" i="159" s="1"/>
  <c r="CM9" i="159" s="1"/>
  <c r="CN10" i="159" s="1"/>
  <c r="CO11" i="159" s="1"/>
  <c r="CP12" i="159" s="1"/>
  <c r="CQ13" i="159" s="1"/>
  <c r="CR14" i="159" s="1"/>
  <c r="CS15" i="159" s="1"/>
  <c r="CT16" i="159" s="1"/>
  <c r="CU17" i="159" s="1"/>
  <c r="CV18" i="159" s="1"/>
  <c r="CW19" i="159" s="1"/>
  <c r="CX20" i="159" s="1"/>
  <c r="CY21" i="159" s="1"/>
  <c r="CZ22" i="159" s="1"/>
  <c r="DA23" i="159" s="1"/>
  <c r="DB24" i="159" s="1"/>
  <c r="DC25" i="159" s="1"/>
  <c r="DD26" i="159" s="1"/>
  <c r="DE27" i="159" s="1"/>
  <c r="DF28" i="159" s="1"/>
  <c r="DG29" i="159" s="1"/>
  <c r="DH30" i="159" s="1"/>
  <c r="DI31" i="159" s="1"/>
  <c r="DJ32" i="159" s="1"/>
  <c r="DK33" i="159" s="1"/>
  <c r="DL34" i="159" s="1"/>
  <c r="DM35" i="159" s="1"/>
  <c r="DN36" i="159" s="1"/>
  <c r="DO37" i="159" s="1"/>
  <c r="DP38" i="159" s="1"/>
  <c r="DQ39" i="159" s="1"/>
  <c r="DK5" i="159"/>
  <c r="DL6" i="159" s="1"/>
  <c r="DM7" i="159" s="1"/>
  <c r="DN8" i="159" s="1"/>
  <c r="DO9" i="159" s="1"/>
  <c r="DP10" i="159" s="1"/>
  <c r="DQ11" i="159" s="1"/>
  <c r="CV5" i="159"/>
  <c r="CW6" i="159" s="1"/>
  <c r="CX7" i="159" s="1"/>
  <c r="CY8" i="159" s="1"/>
  <c r="CZ9" i="159" s="1"/>
  <c r="DA10" i="159" s="1"/>
  <c r="DB11" i="159" s="1"/>
  <c r="DC12" i="159" s="1"/>
  <c r="DD13" i="159" s="1"/>
  <c r="DE14" i="159" s="1"/>
  <c r="DF15" i="159" s="1"/>
  <c r="DG16" i="159" s="1"/>
  <c r="DH17" i="159" s="1"/>
  <c r="DI18" i="159" s="1"/>
  <c r="DJ19" i="159" s="1"/>
  <c r="DK20" i="159" s="1"/>
  <c r="DL21" i="159" s="1"/>
  <c r="DM22" i="159" s="1"/>
  <c r="DN23" i="159" s="1"/>
  <c r="DO24" i="159" s="1"/>
  <c r="DP25" i="159" s="1"/>
  <c r="DQ26" i="159" s="1"/>
  <c r="CY5" i="159"/>
  <c r="CZ6" i="159" s="1"/>
  <c r="DA7" i="159" s="1"/>
  <c r="DB8" i="159" s="1"/>
  <c r="DC9" i="159" s="1"/>
  <c r="DD10" i="159" s="1"/>
  <c r="DE11" i="159" s="1"/>
  <c r="DF12" i="159" s="1"/>
  <c r="DG13" i="159" s="1"/>
  <c r="DH14" i="159" s="1"/>
  <c r="DI15" i="159" s="1"/>
  <c r="DJ16" i="159" s="1"/>
  <c r="DK17" i="159" s="1"/>
  <c r="DL18" i="159" s="1"/>
  <c r="DM19" i="159" s="1"/>
  <c r="DN20" i="159" s="1"/>
  <c r="DO21" i="159" s="1"/>
  <c r="DP22" i="159" s="1"/>
  <c r="DQ23" i="159" s="1"/>
  <c r="G20" i="158" a="1"/>
  <c r="G20" i="158" s="1"/>
  <c r="D23" i="158"/>
  <c r="E23" i="158" s="1"/>
  <c r="F23" i="158" s="1"/>
  <c r="I23" i="158" s="1"/>
  <c r="G21" i="158" a="1"/>
  <c r="G21" i="158" s="1"/>
  <c r="L4" i="159"/>
  <c r="P4" i="159" s="1"/>
  <c r="O4" i="159" s="1" a="1"/>
  <c r="O4" i="159" s="1"/>
  <c r="K5" i="159"/>
  <c r="R5" i="159"/>
  <c r="H5" i="159"/>
  <c r="I5" i="159" s="1"/>
  <c r="G6" i="159"/>
  <c r="H22" i="158"/>
  <c r="J22" i="158" s="1"/>
  <c r="P9" i="158" l="1" a="1"/>
  <c r="P9" i="158" s="1"/>
  <c r="F22" i="158"/>
  <c r="I22" i="158" s="1"/>
  <c r="H23" i="158"/>
  <c r="D24" i="158"/>
  <c r="G22" i="158" a="1"/>
  <c r="G22" i="158" s="1"/>
  <c r="J23" i="158"/>
  <c r="G23" i="158" s="1" a="1"/>
  <c r="G23" i="158" s="1"/>
  <c r="N6" i="159"/>
  <c r="R6" i="159"/>
  <c r="G7" i="159"/>
  <c r="Q6" i="159"/>
  <c r="H6" i="159"/>
  <c r="I6" i="159" s="1"/>
  <c r="K6" i="159"/>
  <c r="J6" i="159" s="1"/>
  <c r="J5" i="159"/>
  <c r="M5" i="159"/>
  <c r="L5" i="159"/>
  <c r="P5" i="159" s="1"/>
  <c r="O5" i="159" s="1" a="1"/>
  <c r="O5" i="159" s="1"/>
  <c r="E24" i="158"/>
  <c r="H24" i="158" s="1"/>
  <c r="D25" i="158"/>
  <c r="E25" i="158" s="1"/>
  <c r="F25" i="158" s="1"/>
  <c r="I25" i="158" s="1"/>
  <c r="D9" i="160" l="1"/>
  <c r="P15" i="158"/>
  <c r="J24" i="158"/>
  <c r="G24" i="158" s="1" a="1"/>
  <c r="G24" i="158" s="1"/>
  <c r="L6" i="159"/>
  <c r="P6" i="159" s="1"/>
  <c r="O6" i="159" s="1" a="1"/>
  <c r="O6" i="159" s="1"/>
  <c r="M6" i="159"/>
  <c r="N7" i="159"/>
  <c r="G8" i="159"/>
  <c r="K7" i="159"/>
  <c r="J7" i="159" s="1"/>
  <c r="R7" i="159"/>
  <c r="H7" i="159"/>
  <c r="I7" i="159" s="1"/>
  <c r="Q7" i="159"/>
  <c r="F24" i="158"/>
  <c r="I24" i="158" s="1"/>
  <c r="D26" i="158"/>
  <c r="E26" i="158" s="1"/>
  <c r="F26" i="158" s="1"/>
  <c r="I26" i="158" s="1"/>
  <c r="H25" i="158"/>
  <c r="AI3" i="160" l="1"/>
  <c r="BF3" i="160"/>
  <c r="BQ3" i="160"/>
  <c r="BK3" i="160"/>
  <c r="CF3" i="160"/>
  <c r="CD3" i="160"/>
  <c r="BD3" i="160"/>
  <c r="BV3" i="160"/>
  <c r="Y3" i="160"/>
  <c r="AB3" i="160"/>
  <c r="CV3" i="160"/>
  <c r="AS3" i="160"/>
  <c r="BP3" i="160"/>
  <c r="CA3" i="160"/>
  <c r="BU3" i="160"/>
  <c r="CW3" i="160"/>
  <c r="DK3" i="160"/>
  <c r="BT3" i="160"/>
  <c r="CM3" i="160"/>
  <c r="AT3" i="160"/>
  <c r="BC3" i="160"/>
  <c r="BZ3" i="160"/>
  <c r="CK3" i="160"/>
  <c r="CE3" i="160"/>
  <c r="DL3" i="160"/>
  <c r="AJ3" i="160"/>
  <c r="CL3" i="160"/>
  <c r="DC3" i="160"/>
  <c r="AR3" i="160"/>
  <c r="BJ3" i="160"/>
  <c r="CT3" i="160"/>
  <c r="DD3" i="160"/>
  <c r="DI3" i="160"/>
  <c r="V3" i="160"/>
  <c r="CP3" i="160"/>
  <c r="BM3" i="160"/>
  <c r="CJ3" i="160"/>
  <c r="CU3" i="160"/>
  <c r="CO3" i="160"/>
  <c r="AE3" i="160"/>
  <c r="BB3" i="160"/>
  <c r="DB3" i="160"/>
  <c r="W3" i="160"/>
  <c r="BI3" i="160"/>
  <c r="CB3" i="160"/>
  <c r="CY3" i="160"/>
  <c r="DQ3" i="160"/>
  <c r="BY3" i="160"/>
  <c r="BW3" i="160"/>
  <c r="DE3" i="160"/>
  <c r="AZ3" i="160"/>
  <c r="BS3" i="160"/>
  <c r="AX3" i="160"/>
  <c r="CR3" i="160"/>
  <c r="BR3" i="160"/>
  <c r="CG3" i="160"/>
  <c r="CQ3" i="160"/>
  <c r="DN3" i="160"/>
  <c r="AD3" i="160"/>
  <c r="X3" i="160"/>
  <c r="CH3" i="160"/>
  <c r="CZ3" i="160"/>
  <c r="BN3" i="160"/>
  <c r="BH3" i="160"/>
  <c r="DG3" i="160"/>
  <c r="AA3" i="160"/>
  <c r="DA3" i="160"/>
  <c r="AM3" i="160"/>
  <c r="AP3" i="160"/>
  <c r="AH3" i="160"/>
  <c r="CX3" i="160"/>
  <c r="DP3" i="160"/>
  <c r="AC3" i="160"/>
  <c r="BX3" i="160"/>
  <c r="Z3" i="160"/>
  <c r="BL3" i="160"/>
  <c r="AL3" i="160"/>
  <c r="AW3" i="160"/>
  <c r="AQ3" i="160"/>
  <c r="AY3" i="160"/>
  <c r="DM3" i="160"/>
  <c r="AG3" i="160"/>
  <c r="AN3" i="160"/>
  <c r="CN3" i="160"/>
  <c r="AU3" i="160"/>
  <c r="CS3" i="160"/>
  <c r="DF3" i="160"/>
  <c r="DO3" i="160"/>
  <c r="CI3" i="160"/>
  <c r="AO3" i="160"/>
  <c r="DH3" i="160"/>
  <c r="AV3" i="160"/>
  <c r="BG3" i="160"/>
  <c r="BA3" i="160"/>
  <c r="BO3" i="160"/>
  <c r="AF3" i="160"/>
  <c r="AK3" i="160"/>
  <c r="BE3" i="160"/>
  <c r="CC3" i="160"/>
  <c r="DJ3" i="160"/>
  <c r="J25" i="158"/>
  <c r="G25" i="158" s="1" a="1"/>
  <c r="G25" i="158" s="1"/>
  <c r="R8" i="159"/>
  <c r="H8" i="159"/>
  <c r="I8" i="159" s="1"/>
  <c r="G9" i="159"/>
  <c r="Q8" i="159"/>
  <c r="N8" i="159"/>
  <c r="K8" i="159"/>
  <c r="J8" i="159" s="1"/>
  <c r="M7" i="159"/>
  <c r="L7" i="159"/>
  <c r="P7" i="159" s="1"/>
  <c r="O7" i="159" s="1" a="1"/>
  <c r="O7" i="159" s="1"/>
  <c r="H26" i="158"/>
  <c r="D27" i="158"/>
  <c r="E27" i="158" s="1"/>
  <c r="F27" i="158" s="1"/>
  <c r="I27" i="158" s="1"/>
  <c r="L8" i="159" l="1"/>
  <c r="P8" i="159" s="1"/>
  <c r="O8" i="159" s="1" a="1"/>
  <c r="O8" i="159" s="1"/>
  <c r="J26" i="158"/>
  <c r="G26" i="158" s="1" a="1"/>
  <c r="G26" i="158" s="1"/>
  <c r="M8" i="159"/>
  <c r="K9" i="159"/>
  <c r="R9" i="159"/>
  <c r="Q9" i="159"/>
  <c r="H9" i="159"/>
  <c r="I9" i="159" s="1"/>
  <c r="N9" i="159"/>
  <c r="G10" i="159"/>
  <c r="H27" i="158"/>
  <c r="J27" i="158" s="1"/>
  <c r="D28" i="158"/>
  <c r="E28" i="158" s="1"/>
  <c r="F28" i="158" s="1"/>
  <c r="I28" i="158" s="1"/>
  <c r="G27" i="158" l="1" a="1"/>
  <c r="G27" i="158" s="1"/>
  <c r="G11" i="159"/>
  <c r="R10" i="159"/>
  <c r="N10" i="159"/>
  <c r="K10" i="159"/>
  <c r="J10" i="159" s="1"/>
  <c r="H10" i="159"/>
  <c r="I10" i="159" s="1"/>
  <c r="Q10" i="159"/>
  <c r="J9" i="159"/>
  <c r="L9" i="159"/>
  <c r="P9" i="159" s="1"/>
  <c r="O9" i="159" s="1" a="1"/>
  <c r="O9" i="159" s="1"/>
  <c r="M9" i="159"/>
  <c r="H28" i="158"/>
  <c r="D29" i="158"/>
  <c r="J28" i="158" l="1"/>
  <c r="G28" i="158" s="1" a="1"/>
  <c r="G28" i="158" s="1"/>
  <c r="M10" i="159"/>
  <c r="L10" i="159"/>
  <c r="P10" i="159" s="1"/>
  <c r="O10" i="159" s="1" a="1"/>
  <c r="O10" i="159" s="1"/>
  <c r="G12" i="159"/>
  <c r="R11" i="159"/>
  <c r="H11" i="159"/>
  <c r="I11" i="159" s="1"/>
  <c r="Q11" i="159"/>
  <c r="K11" i="159"/>
  <c r="N11" i="159"/>
  <c r="E29" i="158"/>
  <c r="H29" i="158" s="1"/>
  <c r="D30" i="158"/>
  <c r="E30" i="158" s="1"/>
  <c r="F30" i="158" s="1"/>
  <c r="I30" i="158" s="1"/>
  <c r="J29" i="158" l="1"/>
  <c r="G29" i="158" s="1" a="1"/>
  <c r="G29" i="158" s="1"/>
  <c r="J11" i="159"/>
  <c r="L11" i="159"/>
  <c r="P11" i="159" s="1"/>
  <c r="O11" i="159" s="1" a="1"/>
  <c r="O11" i="159" s="1"/>
  <c r="M11" i="159"/>
  <c r="G13" i="159"/>
  <c r="K12" i="159"/>
  <c r="H12" i="159"/>
  <c r="I12" i="159" s="1"/>
  <c r="R12" i="159"/>
  <c r="Q12" i="159"/>
  <c r="N12" i="159"/>
  <c r="F29" i="158"/>
  <c r="I29" i="158" s="1"/>
  <c r="D31" i="158"/>
  <c r="E31" i="158" s="1"/>
  <c r="F31" i="158" s="1"/>
  <c r="I31" i="158" s="1"/>
  <c r="H30" i="158"/>
  <c r="J30" i="158" l="1"/>
  <c r="G30" i="158" s="1" a="1"/>
  <c r="G30" i="158" s="1"/>
  <c r="Q13" i="159"/>
  <c r="N13" i="159"/>
  <c r="R13" i="159"/>
  <c r="G14" i="159"/>
  <c r="K13" i="159"/>
  <c r="H13" i="159"/>
  <c r="I13" i="159" s="1"/>
  <c r="J12" i="159"/>
  <c r="M12" i="159"/>
  <c r="L12" i="159"/>
  <c r="P12" i="159" s="1"/>
  <c r="O12" i="159" s="1" a="1"/>
  <c r="O12" i="159" s="1"/>
  <c r="H31" i="158"/>
  <c r="D32" i="158"/>
  <c r="E32" i="158" s="1"/>
  <c r="F32" i="158" s="1"/>
  <c r="I32" i="158" s="1"/>
  <c r="J31" i="158" l="1"/>
  <c r="G31" i="158" s="1" a="1"/>
  <c r="G31" i="158" s="1"/>
  <c r="J13" i="159"/>
  <c r="M13" i="159"/>
  <c r="L13" i="159"/>
  <c r="P13" i="159" s="1"/>
  <c r="O13" i="159" s="1" a="1"/>
  <c r="O13" i="159" s="1"/>
  <c r="H14" i="159"/>
  <c r="I14" i="159" s="1"/>
  <c r="R14" i="159"/>
  <c r="N14" i="159"/>
  <c r="K14" i="159"/>
  <c r="Q14" i="159"/>
  <c r="G15" i="159"/>
  <c r="H32" i="158"/>
  <c r="D33" i="158"/>
  <c r="E33" i="158" s="1"/>
  <c r="F33" i="158" s="1"/>
  <c r="I33" i="158" s="1"/>
  <c r="J32" i="158" l="1"/>
  <c r="G32" i="158" s="1" a="1"/>
  <c r="G32" i="158" s="1"/>
  <c r="J14" i="159"/>
  <c r="M14" i="159"/>
  <c r="L14" i="159"/>
  <c r="P14" i="159" s="1"/>
  <c r="O14" i="159" s="1" a="1"/>
  <c r="O14" i="159" s="1"/>
  <c r="G16" i="159"/>
  <c r="K15" i="159"/>
  <c r="H15" i="159"/>
  <c r="I15" i="159" s="1"/>
  <c r="Q15" i="159"/>
  <c r="N15" i="159"/>
  <c r="R15" i="159"/>
  <c r="D34" i="158"/>
  <c r="E34" i="158" s="1"/>
  <c r="F34" i="158" s="1"/>
  <c r="I34" i="158" s="1"/>
  <c r="H33" i="158"/>
  <c r="J33" i="158" l="1"/>
  <c r="G33" i="158" s="1" a="1"/>
  <c r="G33" i="158" s="1"/>
  <c r="J15" i="159"/>
  <c r="M15" i="159"/>
  <c r="L15" i="159"/>
  <c r="P15" i="159" s="1"/>
  <c r="O15" i="159" s="1" a="1"/>
  <c r="O15" i="159" s="1"/>
  <c r="H16" i="159"/>
  <c r="I16" i="159" s="1"/>
  <c r="K16" i="159"/>
  <c r="Q16" i="159"/>
  <c r="N16" i="159"/>
  <c r="G17" i="159"/>
  <c r="R16" i="159"/>
  <c r="D35" i="158"/>
  <c r="E35" i="158" s="1"/>
  <c r="F35" i="158" s="1"/>
  <c r="I35" i="158" s="1"/>
  <c r="H34" i="158"/>
  <c r="J34" i="158" l="1"/>
  <c r="G34" i="158" s="1" a="1"/>
  <c r="G34" i="158" s="1"/>
  <c r="J16" i="159"/>
  <c r="L16" i="159"/>
  <c r="P16" i="159" s="1"/>
  <c r="O16" i="159" s="1" a="1"/>
  <c r="O16" i="159" s="1"/>
  <c r="M16" i="159"/>
  <c r="G18" i="159"/>
  <c r="Q17" i="159"/>
  <c r="R17" i="159"/>
  <c r="N17" i="159"/>
  <c r="H17" i="159"/>
  <c r="I17" i="159" s="1"/>
  <c r="K17" i="159"/>
  <c r="L17" i="159" s="1"/>
  <c r="P17" i="159" s="1"/>
  <c r="O17" i="159" s="1" a="1"/>
  <c r="O17" i="159" s="1"/>
  <c r="D36" i="158"/>
  <c r="E36" i="158" s="1"/>
  <c r="F36" i="158" s="1"/>
  <c r="I36" i="158" s="1"/>
  <c r="H35" i="158"/>
  <c r="J35" i="158" l="1"/>
  <c r="G35" i="158" s="1" a="1"/>
  <c r="G35" i="158" s="1"/>
  <c r="N18" i="159"/>
  <c r="R18" i="159"/>
  <c r="Q18" i="159"/>
  <c r="G19" i="159"/>
  <c r="K18" i="159"/>
  <c r="J18" i="159" s="1"/>
  <c r="H18" i="159"/>
  <c r="I18" i="159" s="1"/>
  <c r="J17" i="159"/>
  <c r="M17" i="159"/>
  <c r="D37" i="158"/>
  <c r="E37" i="158" s="1"/>
  <c r="F37" i="158" s="1"/>
  <c r="I37" i="158" s="1"/>
  <c r="H36" i="158"/>
  <c r="J36" i="158" l="1"/>
  <c r="G36" i="158" s="1" a="1"/>
  <c r="G36" i="158" s="1"/>
  <c r="L18" i="159"/>
  <c r="P18" i="159" s="1"/>
  <c r="O18" i="159" s="1" a="1"/>
  <c r="O18" i="159" s="1"/>
  <c r="M18" i="159"/>
  <c r="K19" i="159"/>
  <c r="N19" i="159"/>
  <c r="G20" i="159"/>
  <c r="Q19" i="159"/>
  <c r="H19" i="159"/>
  <c r="I19" i="159" s="1"/>
  <c r="R19" i="159"/>
  <c r="H37" i="158"/>
  <c r="D38" i="158"/>
  <c r="E38" i="158" s="1"/>
  <c r="F38" i="158" s="1"/>
  <c r="I38" i="158" s="1"/>
  <c r="J37" i="158" l="1"/>
  <c r="G37" i="158" s="1" a="1"/>
  <c r="G37" i="158" s="1"/>
  <c r="K20" i="159"/>
  <c r="J20" i="159" s="1"/>
  <c r="N20" i="159"/>
  <c r="R20" i="159"/>
  <c r="G21" i="159"/>
  <c r="H20" i="159"/>
  <c r="I20" i="159" s="1"/>
  <c r="Q20" i="159"/>
  <c r="J19" i="159"/>
  <c r="M19" i="159"/>
  <c r="L19" i="159"/>
  <c r="P19" i="159" s="1"/>
  <c r="O19" i="159" s="1" a="1"/>
  <c r="O19" i="159" s="1"/>
  <c r="H38" i="158"/>
  <c r="D39" i="158"/>
  <c r="E39" i="158" s="1"/>
  <c r="F39" i="158" s="1"/>
  <c r="I39" i="158" s="1"/>
  <c r="J38" i="158" l="1"/>
  <c r="G38" i="158" s="1" a="1"/>
  <c r="G38" i="158" s="1"/>
  <c r="L20" i="159"/>
  <c r="P20" i="159" s="1"/>
  <c r="O20" i="159" s="1" a="1"/>
  <c r="O20" i="159" s="1"/>
  <c r="R21" i="159"/>
  <c r="Q21" i="159"/>
  <c r="G22" i="159"/>
  <c r="H21" i="159"/>
  <c r="I21" i="159" s="1"/>
  <c r="K21" i="159"/>
  <c r="J21" i="159" s="1"/>
  <c r="N21" i="159"/>
  <c r="M20" i="159"/>
  <c r="D40" i="158"/>
  <c r="E40" i="158" s="1"/>
  <c r="F40" i="158" s="1"/>
  <c r="I40" i="158" s="1"/>
  <c r="H39" i="158"/>
  <c r="J39" i="158" l="1"/>
  <c r="G39" i="158" s="1" a="1"/>
  <c r="G39" i="158" s="1"/>
  <c r="M21" i="159"/>
  <c r="L21" i="159"/>
  <c r="P21" i="159" s="1"/>
  <c r="O21" i="159" s="1" a="1"/>
  <c r="O21" i="159" s="1"/>
  <c r="N22" i="159"/>
  <c r="Q22" i="159"/>
  <c r="R22" i="159"/>
  <c r="G23" i="159"/>
  <c r="H22" i="159"/>
  <c r="I22" i="159" s="1"/>
  <c r="K22" i="159"/>
  <c r="D41" i="158"/>
  <c r="E41" i="158" s="1"/>
  <c r="F41" i="158" s="1"/>
  <c r="I41" i="158" s="1"/>
  <c r="H40" i="158"/>
  <c r="J40" i="158" l="1"/>
  <c r="G40" i="158" s="1" a="1"/>
  <c r="G40" i="158" s="1"/>
  <c r="J22" i="159"/>
  <c r="L22" i="159"/>
  <c r="P22" i="159" s="1"/>
  <c r="O22" i="159" s="1" a="1"/>
  <c r="O22" i="159" s="1"/>
  <c r="M22" i="159"/>
  <c r="H23" i="159"/>
  <c r="I23" i="159" s="1"/>
  <c r="K23" i="159"/>
  <c r="R23" i="159"/>
  <c r="Q23" i="159"/>
  <c r="N23" i="159"/>
  <c r="G24" i="159"/>
  <c r="D42" i="158"/>
  <c r="H41" i="158"/>
  <c r="J41" i="158" l="1"/>
  <c r="G41" i="158" s="1" a="1"/>
  <c r="G41" i="158" s="1"/>
  <c r="J23" i="159"/>
  <c r="L23" i="159"/>
  <c r="P23" i="159" s="1"/>
  <c r="O23" i="159" s="1" a="1"/>
  <c r="O23" i="159" s="1"/>
  <c r="M23" i="159"/>
  <c r="N24" i="159"/>
  <c r="G25" i="159"/>
  <c r="R24" i="159"/>
  <c r="K24" i="159"/>
  <c r="Q24" i="159"/>
  <c r="H24" i="159"/>
  <c r="I24" i="159" s="1"/>
  <c r="D43" i="158"/>
  <c r="E42" i="158"/>
  <c r="J24" i="159" l="1"/>
  <c r="M24" i="159"/>
  <c r="L24" i="159"/>
  <c r="P24" i="159" s="1"/>
  <c r="O24" i="159" s="1" a="1"/>
  <c r="O24" i="159" s="1"/>
  <c r="R25" i="159"/>
  <c r="Q25" i="159"/>
  <c r="G26" i="159"/>
  <c r="H25" i="159"/>
  <c r="I25" i="159" s="1"/>
  <c r="K25" i="159"/>
  <c r="J25" i="159" s="1"/>
  <c r="N25" i="159"/>
  <c r="H42" i="158"/>
  <c r="F42" i="158"/>
  <c r="I42" i="158" s="1"/>
  <c r="E43" i="158"/>
  <c r="D44" i="158"/>
  <c r="J42" i="158" l="1"/>
  <c r="G42" i="158" s="1" a="1"/>
  <c r="G42" i="158" s="1"/>
  <c r="M25" i="159"/>
  <c r="L25" i="159"/>
  <c r="P25" i="159" s="1"/>
  <c r="O25" i="159" s="1" a="1"/>
  <c r="O25" i="159" s="1"/>
  <c r="N26" i="159"/>
  <c r="G27" i="159"/>
  <c r="H26" i="159"/>
  <c r="I26" i="159" s="1"/>
  <c r="K26" i="159"/>
  <c r="J26" i="159" s="1"/>
  <c r="R26" i="159"/>
  <c r="Q26" i="159"/>
  <c r="H43" i="158"/>
  <c r="F43" i="158"/>
  <c r="I43" i="158" s="1"/>
  <c r="D45" i="158"/>
  <c r="E44" i="158"/>
  <c r="J43" i="158" l="1"/>
  <c r="G43" i="158" s="1" a="1"/>
  <c r="G43" i="158" s="1"/>
  <c r="L26" i="159"/>
  <c r="P26" i="159" s="1"/>
  <c r="O26" i="159" s="1" a="1"/>
  <c r="O26" i="159" s="1"/>
  <c r="M26" i="159"/>
  <c r="Q27" i="159"/>
  <c r="N27" i="159"/>
  <c r="G28" i="159"/>
  <c r="H27" i="159"/>
  <c r="I27" i="159" s="1"/>
  <c r="K27" i="159"/>
  <c r="R27" i="159"/>
  <c r="H44" i="158"/>
  <c r="F44" i="158"/>
  <c r="I44" i="158" s="1"/>
  <c r="D46" i="158"/>
  <c r="E45" i="158"/>
  <c r="J44" i="158" l="1"/>
  <c r="G44" i="158" s="1" a="1"/>
  <c r="G44" i="158" s="1"/>
  <c r="J27" i="159"/>
  <c r="M27" i="159"/>
  <c r="L27" i="159"/>
  <c r="P27" i="159" s="1"/>
  <c r="O27" i="159" s="1" a="1"/>
  <c r="O27" i="159" s="1"/>
  <c r="N28" i="159"/>
  <c r="G29" i="159"/>
  <c r="K28" i="159"/>
  <c r="J28" i="159" s="1"/>
  <c r="H28" i="159"/>
  <c r="I28" i="159" s="1"/>
  <c r="R28" i="159"/>
  <c r="Q28" i="159"/>
  <c r="H45" i="158"/>
  <c r="F45" i="158"/>
  <c r="I45" i="158" s="1"/>
  <c r="E46" i="158"/>
  <c r="D47" i="158"/>
  <c r="J45" i="158" l="1"/>
  <c r="G45" i="158" s="1" a="1"/>
  <c r="G45" i="158" s="1"/>
  <c r="M28" i="159"/>
  <c r="Q29" i="159"/>
  <c r="G30" i="159"/>
  <c r="K29" i="159"/>
  <c r="H29" i="159"/>
  <c r="I29" i="159" s="1"/>
  <c r="N29" i="159"/>
  <c r="R29" i="159"/>
  <c r="L28" i="159"/>
  <c r="P28" i="159" s="1"/>
  <c r="O28" i="159" s="1" a="1"/>
  <c r="O28" i="159" s="1"/>
  <c r="H46" i="158"/>
  <c r="F46" i="158"/>
  <c r="I46" i="158" s="1"/>
  <c r="D48" i="158"/>
  <c r="E47" i="158"/>
  <c r="J46" i="158" l="1"/>
  <c r="G46" i="158" s="1" a="1"/>
  <c r="G46" i="158" s="1"/>
  <c r="J29" i="159"/>
  <c r="L29" i="159"/>
  <c r="P29" i="159" s="1"/>
  <c r="O29" i="159" s="1" a="1"/>
  <c r="O29" i="159" s="1"/>
  <c r="M29" i="159"/>
  <c r="G31" i="159"/>
  <c r="K30" i="159"/>
  <c r="Q30" i="159"/>
  <c r="N30" i="159"/>
  <c r="H30" i="159"/>
  <c r="I30" i="159" s="1"/>
  <c r="R30" i="159"/>
  <c r="H47" i="158"/>
  <c r="F47" i="158"/>
  <c r="I47" i="158" s="1"/>
  <c r="D49" i="158"/>
  <c r="E48" i="158"/>
  <c r="J47" i="158" l="1"/>
  <c r="G47" i="158" s="1" a="1"/>
  <c r="G47" i="158" s="1"/>
  <c r="J30" i="159"/>
  <c r="M30" i="159"/>
  <c r="H31" i="159"/>
  <c r="I31" i="159" s="1"/>
  <c r="K31" i="159"/>
  <c r="R31" i="159"/>
  <c r="N31" i="159"/>
  <c r="Q31" i="159"/>
  <c r="G32" i="159"/>
  <c r="L30" i="159"/>
  <c r="P30" i="159" s="1"/>
  <c r="O30" i="159" s="1" a="1"/>
  <c r="O30" i="159" s="1"/>
  <c r="H48" i="158"/>
  <c r="F48" i="158"/>
  <c r="I48" i="158" s="1"/>
  <c r="D50" i="158"/>
  <c r="E49" i="158"/>
  <c r="J48" i="158" l="1"/>
  <c r="G48" i="158" s="1" a="1"/>
  <c r="G48" i="158" s="1"/>
  <c r="J31" i="159"/>
  <c r="M31" i="159"/>
  <c r="L31" i="159"/>
  <c r="P31" i="159" s="1"/>
  <c r="O31" i="159" s="1" a="1"/>
  <c r="O31" i="159" s="1"/>
  <c r="H32" i="159"/>
  <c r="I32" i="159" s="1"/>
  <c r="Q32" i="159"/>
  <c r="N32" i="159"/>
  <c r="R32" i="159"/>
  <c r="G33" i="159"/>
  <c r="K32" i="159"/>
  <c r="M32" i="159" s="1"/>
  <c r="H49" i="158"/>
  <c r="F49" i="158"/>
  <c r="I49" i="158" s="1"/>
  <c r="D51" i="158"/>
  <c r="E50" i="158"/>
  <c r="J49" i="158" l="1"/>
  <c r="G49" i="158" s="1" a="1"/>
  <c r="G49" i="158" s="1"/>
  <c r="J32" i="159"/>
  <c r="L32" i="159"/>
  <c r="P32" i="159" s="1"/>
  <c r="O32" i="159" s="1" a="1"/>
  <c r="O32" i="159" s="1"/>
  <c r="Q33" i="159"/>
  <c r="G34" i="159"/>
  <c r="H33" i="159"/>
  <c r="I33" i="159" s="1"/>
  <c r="K33" i="159"/>
  <c r="N33" i="159"/>
  <c r="R33" i="159"/>
  <c r="H50" i="158"/>
  <c r="F50" i="158"/>
  <c r="I50" i="158" s="1"/>
  <c r="D52" i="158"/>
  <c r="E51" i="158"/>
  <c r="J50" i="158" l="1"/>
  <c r="G50" i="158" s="1" a="1"/>
  <c r="G50" i="158" s="1"/>
  <c r="J33" i="159"/>
  <c r="M33" i="159"/>
  <c r="L33" i="159"/>
  <c r="P33" i="159" s="1"/>
  <c r="O33" i="159" s="1" a="1"/>
  <c r="O33" i="159" s="1"/>
  <c r="G35" i="159"/>
  <c r="K34" i="159"/>
  <c r="H34" i="159"/>
  <c r="I34" i="159" s="1"/>
  <c r="R34" i="159"/>
  <c r="Q34" i="159"/>
  <c r="N34" i="159"/>
  <c r="H51" i="158"/>
  <c r="F51" i="158"/>
  <c r="I51" i="158" s="1"/>
  <c r="E52" i="158"/>
  <c r="D53" i="158"/>
  <c r="J51" i="158" l="1"/>
  <c r="G51" i="158" s="1" a="1"/>
  <c r="G51" i="158" s="1"/>
  <c r="J34" i="159"/>
  <c r="M34" i="159"/>
  <c r="K35" i="159"/>
  <c r="G36" i="159"/>
  <c r="H35" i="159"/>
  <c r="I35" i="159" s="1"/>
  <c r="R35" i="159"/>
  <c r="Q35" i="159"/>
  <c r="N35" i="159"/>
  <c r="L34" i="159"/>
  <c r="P34" i="159" s="1"/>
  <c r="O34" i="159" s="1" a="1"/>
  <c r="O34" i="159" s="1"/>
  <c r="H52" i="158"/>
  <c r="F52" i="158"/>
  <c r="I52" i="158" s="1"/>
  <c r="D54" i="158"/>
  <c r="E53" i="158"/>
  <c r="F53" i="158" s="1"/>
  <c r="I53" i="158" s="1"/>
  <c r="J52" i="158" l="1"/>
  <c r="G52" i="158" s="1" a="1"/>
  <c r="G52" i="158" s="1"/>
  <c r="G37" i="159"/>
  <c r="K36" i="159"/>
  <c r="L36" i="159" s="1"/>
  <c r="P36" i="159" s="1"/>
  <c r="O36" i="159" s="1" a="1"/>
  <c r="O36" i="159" s="1"/>
  <c r="H36" i="159"/>
  <c r="I36" i="159" s="1"/>
  <c r="Q36" i="159"/>
  <c r="N36" i="159"/>
  <c r="R36" i="159"/>
  <c r="J35" i="159"/>
  <c r="L35" i="159"/>
  <c r="P35" i="159" s="1"/>
  <c r="O35" i="159" s="1" a="1"/>
  <c r="O35" i="159" s="1"/>
  <c r="M35" i="159"/>
  <c r="H53" i="158"/>
  <c r="D55" i="158"/>
  <c r="D11" i="160" s="1"/>
  <c r="E54" i="158"/>
  <c r="V30" i="160" l="1"/>
  <c r="AF30" i="160"/>
  <c r="AP30" i="160"/>
  <c r="AZ30" i="160"/>
  <c r="BJ30" i="160"/>
  <c r="BT30" i="160"/>
  <c r="CD30" i="160"/>
  <c r="CN30" i="160"/>
  <c r="CX30" i="160"/>
  <c r="DH30" i="160"/>
  <c r="V31" i="160"/>
  <c r="AF31" i="160"/>
  <c r="AP31" i="160"/>
  <c r="AZ31" i="160"/>
  <c r="BJ31" i="160"/>
  <c r="BT31" i="160"/>
  <c r="CD31" i="160"/>
  <c r="CN31" i="160"/>
  <c r="CX31" i="160"/>
  <c r="DH31" i="160"/>
  <c r="V32" i="160"/>
  <c r="AF32" i="160"/>
  <c r="AP32" i="160"/>
  <c r="AZ32" i="160"/>
  <c r="BJ32" i="160"/>
  <c r="BT32" i="160"/>
  <c r="CD32" i="160"/>
  <c r="CN32" i="160"/>
  <c r="CX32" i="160"/>
  <c r="DH32" i="160"/>
  <c r="V33" i="160"/>
  <c r="AF33" i="160"/>
  <c r="AP33" i="160"/>
  <c r="AZ33" i="160"/>
  <c r="BJ33" i="160"/>
  <c r="BT33" i="160"/>
  <c r="CD33" i="160"/>
  <c r="CN33" i="160"/>
  <c r="CX33" i="160"/>
  <c r="DH33" i="160"/>
  <c r="V34" i="160"/>
  <c r="AF34" i="160"/>
  <c r="AP34" i="160"/>
  <c r="AZ34" i="160"/>
  <c r="BJ34" i="160"/>
  <c r="BT34" i="160"/>
  <c r="CD34" i="160"/>
  <c r="CN34" i="160"/>
  <c r="CX34" i="160"/>
  <c r="DH34" i="160"/>
  <c r="V35" i="160"/>
  <c r="AF35" i="160"/>
  <c r="AP35" i="160"/>
  <c r="AZ35" i="160"/>
  <c r="BJ35" i="160"/>
  <c r="BT35" i="160"/>
  <c r="CD35" i="160"/>
  <c r="CN35" i="160"/>
  <c r="CX35" i="160"/>
  <c r="DH35" i="160"/>
  <c r="V36" i="160"/>
  <c r="AF36" i="160"/>
  <c r="AP36" i="160"/>
  <c r="AZ36" i="160"/>
  <c r="BJ36" i="160"/>
  <c r="BT36" i="160"/>
  <c r="CD36" i="160"/>
  <c r="CN36" i="160"/>
  <c r="CX36" i="160"/>
  <c r="DH36" i="160"/>
  <c r="V37" i="160"/>
  <c r="AF37" i="160"/>
  <c r="AP37" i="160"/>
  <c r="AZ37" i="160"/>
  <c r="BJ37" i="160"/>
  <c r="BT37" i="160"/>
  <c r="CD37" i="160"/>
  <c r="W30" i="160"/>
  <c r="X30" i="160"/>
  <c r="AH30" i="160"/>
  <c r="AR30" i="160"/>
  <c r="BB30" i="160"/>
  <c r="BL30" i="160"/>
  <c r="BV30" i="160"/>
  <c r="CF30" i="160"/>
  <c r="CP30" i="160"/>
  <c r="CZ30" i="160"/>
  <c r="DJ30" i="160"/>
  <c r="X31" i="160"/>
  <c r="AH31" i="160"/>
  <c r="AR31" i="160"/>
  <c r="BB31" i="160"/>
  <c r="BL31" i="160"/>
  <c r="BV31" i="160"/>
  <c r="CF31" i="160"/>
  <c r="CP31" i="160"/>
  <c r="CZ31" i="160"/>
  <c r="DJ31" i="160"/>
  <c r="X32" i="160"/>
  <c r="AH32" i="160"/>
  <c r="AR32" i="160"/>
  <c r="BB32" i="160"/>
  <c r="BL32" i="160"/>
  <c r="BV32" i="160"/>
  <c r="CF32" i="160"/>
  <c r="CP32" i="160"/>
  <c r="CZ32" i="160"/>
  <c r="DJ32" i="160"/>
  <c r="X33" i="160"/>
  <c r="AH33" i="160"/>
  <c r="AR33" i="160"/>
  <c r="BB33" i="160"/>
  <c r="BL33" i="160"/>
  <c r="BV33" i="160"/>
  <c r="CF33" i="160"/>
  <c r="CP33" i="160"/>
  <c r="CZ33" i="160"/>
  <c r="DJ33" i="160"/>
  <c r="X34" i="160"/>
  <c r="AH34" i="160"/>
  <c r="AR34" i="160"/>
  <c r="BB34" i="160"/>
  <c r="BL34" i="160"/>
  <c r="BV34" i="160"/>
  <c r="CF34" i="160"/>
  <c r="CP34" i="160"/>
  <c r="CZ34" i="160"/>
  <c r="DJ34" i="160"/>
  <c r="X35" i="160"/>
  <c r="AH35" i="160"/>
  <c r="AR35" i="160"/>
  <c r="BB35" i="160"/>
  <c r="BL35" i="160"/>
  <c r="BV35" i="160"/>
  <c r="CF35" i="160"/>
  <c r="CP35" i="160"/>
  <c r="CZ35" i="160"/>
  <c r="DJ35" i="160"/>
  <c r="X36" i="160"/>
  <c r="AH36" i="160"/>
  <c r="AR36" i="160"/>
  <c r="BB36" i="160"/>
  <c r="BL36" i="160"/>
  <c r="BV36" i="160"/>
  <c r="CF36" i="160"/>
  <c r="CP36" i="160"/>
  <c r="CZ36" i="160"/>
  <c r="DJ36" i="160"/>
  <c r="X37" i="160"/>
  <c r="AH37" i="160"/>
  <c r="AR37" i="160"/>
  <c r="BB37" i="160"/>
  <c r="BL37" i="160"/>
  <c r="BV37" i="160"/>
  <c r="CF37" i="160"/>
  <c r="CP37" i="160"/>
  <c r="CZ37" i="160"/>
  <c r="DJ37" i="160"/>
  <c r="V14" i="160"/>
  <c r="W15" i="160" s="1"/>
  <c r="X16" i="160" s="1"/>
  <c r="Y17" i="160" s="1"/>
  <c r="Z18" i="160" s="1"/>
  <c r="AA19" i="160" s="1"/>
  <c r="AB20" i="160" s="1"/>
  <c r="AC21" i="160" s="1"/>
  <c r="AD22" i="160" s="1"/>
  <c r="AE23" i="160" s="1"/>
  <c r="AF24" i="160" s="1"/>
  <c r="AG25" i="160" s="1"/>
  <c r="AH26" i="160" s="1"/>
  <c r="AI27" i="160" s="1"/>
  <c r="V22" i="160"/>
  <c r="W23" i="160" s="1"/>
  <c r="X24" i="160" s="1"/>
  <c r="Y25" i="160" s="1"/>
  <c r="Z26" i="160" s="1"/>
  <c r="AA27" i="160" s="1"/>
  <c r="Y28" i="160"/>
  <c r="AI28" i="160"/>
  <c r="Y30" i="160"/>
  <c r="Z30" i="160"/>
  <c r="AJ30" i="160"/>
  <c r="AT30" i="160"/>
  <c r="BD30" i="160"/>
  <c r="BN30" i="160"/>
  <c r="BX30" i="160"/>
  <c r="CH30" i="160"/>
  <c r="CR30" i="160"/>
  <c r="DB30" i="160"/>
  <c r="DL30" i="160"/>
  <c r="Z31" i="160"/>
  <c r="AJ31" i="160"/>
  <c r="AT31" i="160"/>
  <c r="BD31" i="160"/>
  <c r="BN31" i="160"/>
  <c r="BX31" i="160"/>
  <c r="CH31" i="160"/>
  <c r="CR31" i="160"/>
  <c r="DB31" i="160"/>
  <c r="DL31" i="160"/>
  <c r="Z32" i="160"/>
  <c r="AJ32" i="160"/>
  <c r="AT32" i="160"/>
  <c r="BD32" i="160"/>
  <c r="BN32" i="160"/>
  <c r="BX32" i="160"/>
  <c r="CH32" i="160"/>
  <c r="CR32" i="160"/>
  <c r="DB32" i="160"/>
  <c r="DL32" i="160"/>
  <c r="Z33" i="160"/>
  <c r="AJ33" i="160"/>
  <c r="AT33" i="160"/>
  <c r="BD33" i="160"/>
  <c r="BN33" i="160"/>
  <c r="BX33" i="160"/>
  <c r="CH33" i="160"/>
  <c r="CR33" i="160"/>
  <c r="DB33" i="160"/>
  <c r="DL33" i="160"/>
  <c r="Z34" i="160"/>
  <c r="AJ34" i="160"/>
  <c r="AT34" i="160"/>
  <c r="BD34" i="160"/>
  <c r="BN34" i="160"/>
  <c r="BX34" i="160"/>
  <c r="CH34" i="160"/>
  <c r="CR34" i="160"/>
  <c r="DB34" i="160"/>
  <c r="DL34" i="160"/>
  <c r="Z35" i="160"/>
  <c r="AJ35" i="160"/>
  <c r="AT35" i="160"/>
  <c r="BD35" i="160"/>
  <c r="BN35" i="160"/>
  <c r="BX35" i="160"/>
  <c r="CH35" i="160"/>
  <c r="CR35" i="160"/>
  <c r="DB35" i="160"/>
  <c r="DL35" i="160"/>
  <c r="Z36" i="160"/>
  <c r="AJ36" i="160"/>
  <c r="AT36" i="160"/>
  <c r="BD36" i="160"/>
  <c r="BN36" i="160"/>
  <c r="BX36" i="160"/>
  <c r="CH36" i="160"/>
  <c r="CR36" i="160"/>
  <c r="DB36" i="160"/>
  <c r="DL36" i="160"/>
  <c r="Z37" i="160"/>
  <c r="AJ37" i="160"/>
  <c r="AT37" i="160"/>
  <c r="BD37" i="160"/>
  <c r="BN37" i="160"/>
  <c r="BX37" i="160"/>
  <c r="CH37" i="160"/>
  <c r="CR37" i="160"/>
  <c r="DB37" i="160"/>
  <c r="DL37" i="160"/>
  <c r="V8" i="160"/>
  <c r="W9" i="160" s="1"/>
  <c r="X10" i="160" s="1"/>
  <c r="Y11" i="160" s="1"/>
  <c r="Z12" i="160" s="1"/>
  <c r="AA13" i="160" s="1"/>
  <c r="AB14" i="160" s="1"/>
  <c r="AC15" i="160" s="1"/>
  <c r="AD16" i="160" s="1"/>
  <c r="AE17" i="160" s="1"/>
  <c r="AF18" i="160" s="1"/>
  <c r="AG19" i="160" s="1"/>
  <c r="AH20" i="160" s="1"/>
  <c r="AI21" i="160" s="1"/>
  <c r="AJ22" i="160" s="1"/>
  <c r="AK23" i="160" s="1"/>
  <c r="AL24" i="160" s="1"/>
  <c r="AM25" i="160" s="1"/>
  <c r="AN26" i="160" s="1"/>
  <c r="AO27" i="160" s="1"/>
  <c r="V15" i="160"/>
  <c r="W16" i="160" s="1"/>
  <c r="X17" i="160" s="1"/>
  <c r="Y18" i="160" s="1"/>
  <c r="Z19" i="160" s="1"/>
  <c r="AA20" i="160" s="1"/>
  <c r="AB21" i="160" s="1"/>
  <c r="AC22" i="160" s="1"/>
  <c r="AD23" i="160" s="1"/>
  <c r="AE24" i="160" s="1"/>
  <c r="AF25" i="160" s="1"/>
  <c r="AG26" i="160" s="1"/>
  <c r="AH27" i="160" s="1"/>
  <c r="V23" i="160"/>
  <c r="W24" i="160" s="1"/>
  <c r="X25" i="160" s="1"/>
  <c r="Y26" i="160" s="1"/>
  <c r="Z27" i="160" s="1"/>
  <c r="AA28" i="160"/>
  <c r="AK28" i="160"/>
  <c r="AA30" i="160"/>
  <c r="AB30" i="160"/>
  <c r="AL30" i="160"/>
  <c r="AV30" i="160"/>
  <c r="AC30" i="160"/>
  <c r="AM30" i="160"/>
  <c r="AW30" i="160"/>
  <c r="BG30" i="160"/>
  <c r="BQ30" i="160"/>
  <c r="CA30" i="160"/>
  <c r="CK30" i="160"/>
  <c r="CU30" i="160"/>
  <c r="AD30" i="160"/>
  <c r="AN30" i="160"/>
  <c r="AX30" i="160"/>
  <c r="BH30" i="160"/>
  <c r="BR30" i="160"/>
  <c r="CB30" i="160"/>
  <c r="CL30" i="160"/>
  <c r="CV30" i="160"/>
  <c r="DF30" i="160"/>
  <c r="DP30" i="160"/>
  <c r="AD31" i="160"/>
  <c r="AN31" i="160"/>
  <c r="AX31" i="160"/>
  <c r="BH31" i="160"/>
  <c r="BR31" i="160"/>
  <c r="CB31" i="160"/>
  <c r="CL31" i="160"/>
  <c r="CV31" i="160"/>
  <c r="DF31" i="160"/>
  <c r="DP31" i="160"/>
  <c r="AD32" i="160"/>
  <c r="AN32" i="160"/>
  <c r="AX32" i="160"/>
  <c r="BH32" i="160"/>
  <c r="BR32" i="160"/>
  <c r="CB32" i="160"/>
  <c r="CL32" i="160"/>
  <c r="CV32" i="160"/>
  <c r="DF32" i="160"/>
  <c r="DP32" i="160"/>
  <c r="AD33" i="160"/>
  <c r="AN33" i="160"/>
  <c r="AX33" i="160"/>
  <c r="BH33" i="160"/>
  <c r="BR33" i="160"/>
  <c r="CB33" i="160"/>
  <c r="CL33" i="160"/>
  <c r="CV33" i="160"/>
  <c r="DF33" i="160"/>
  <c r="DP33" i="160"/>
  <c r="AD34" i="160"/>
  <c r="AN34" i="160"/>
  <c r="AX34" i="160"/>
  <c r="BH34" i="160"/>
  <c r="BR34" i="160"/>
  <c r="CB34" i="160"/>
  <c r="CL34" i="160"/>
  <c r="CV34" i="160"/>
  <c r="DF34" i="160"/>
  <c r="DP34" i="160"/>
  <c r="AD35" i="160"/>
  <c r="AN35" i="160"/>
  <c r="AX35" i="160"/>
  <c r="BH35" i="160"/>
  <c r="BR35" i="160"/>
  <c r="CB35" i="160"/>
  <c r="CL35" i="160"/>
  <c r="CV35" i="160"/>
  <c r="DF35" i="160"/>
  <c r="DP35" i="160"/>
  <c r="AD36" i="160"/>
  <c r="AN36" i="160"/>
  <c r="AX36" i="160"/>
  <c r="BH36" i="160"/>
  <c r="BR36" i="160"/>
  <c r="CB36" i="160"/>
  <c r="CL36" i="160"/>
  <c r="CV36" i="160"/>
  <c r="DF36" i="160"/>
  <c r="DP36" i="160"/>
  <c r="AD37" i="160"/>
  <c r="AN37" i="160"/>
  <c r="AX37" i="160"/>
  <c r="BH37" i="160"/>
  <c r="BR37" i="160"/>
  <c r="CB37" i="160"/>
  <c r="CL37" i="160"/>
  <c r="CV37" i="160"/>
  <c r="DF37" i="160"/>
  <c r="DP37" i="160"/>
  <c r="V11" i="160"/>
  <c r="W12" i="160" s="1"/>
  <c r="X13" i="160" s="1"/>
  <c r="Y14" i="160" s="1"/>
  <c r="Z15" i="160" s="1"/>
  <c r="AA16" i="160" s="1"/>
  <c r="AB17" i="160" s="1"/>
  <c r="AC18" i="160" s="1"/>
  <c r="AD19" i="160" s="1"/>
  <c r="AE20" i="160" s="1"/>
  <c r="AF21" i="160" s="1"/>
  <c r="AG22" i="160" s="1"/>
  <c r="AH23" i="160" s="1"/>
  <c r="AI24" i="160" s="1"/>
  <c r="AJ25" i="160" s="1"/>
  <c r="AK26" i="160" s="1"/>
  <c r="AL27" i="160" s="1"/>
  <c r="V18" i="160"/>
  <c r="W19" i="160" s="1"/>
  <c r="X20" i="160" s="1"/>
  <c r="Y21" i="160" s="1"/>
  <c r="Z22" i="160" s="1"/>
  <c r="AA23" i="160" s="1"/>
  <c r="AB24" i="160" s="1"/>
  <c r="AC25" i="160" s="1"/>
  <c r="AD26" i="160" s="1"/>
  <c r="AE27" i="160" s="1"/>
  <c r="V27" i="160"/>
  <c r="AE28" i="160"/>
  <c r="AO28" i="160"/>
  <c r="AE30" i="160"/>
  <c r="AO30" i="160"/>
  <c r="AY30" i="160"/>
  <c r="BI30" i="160"/>
  <c r="BS30" i="160"/>
  <c r="CC30" i="160"/>
  <c r="CM30" i="160"/>
  <c r="CW30" i="160"/>
  <c r="DG30" i="160"/>
  <c r="DQ30" i="160"/>
  <c r="AE31" i="160"/>
  <c r="AO31" i="160"/>
  <c r="AY31" i="160"/>
  <c r="BI31" i="160"/>
  <c r="BS31" i="160"/>
  <c r="CC31" i="160"/>
  <c r="CM31" i="160"/>
  <c r="CW31" i="160"/>
  <c r="DG31" i="160"/>
  <c r="DQ31" i="160"/>
  <c r="AE32" i="160"/>
  <c r="AO32" i="160"/>
  <c r="AY32" i="160"/>
  <c r="BI32" i="160"/>
  <c r="BS32" i="160"/>
  <c r="CC32" i="160"/>
  <c r="CM32" i="160"/>
  <c r="CW32" i="160"/>
  <c r="DG32" i="160"/>
  <c r="DQ32" i="160"/>
  <c r="AE33" i="160"/>
  <c r="AO33" i="160"/>
  <c r="AY33" i="160"/>
  <c r="AG30" i="160"/>
  <c r="BK30" i="160"/>
  <c r="CI30" i="160"/>
  <c r="DE30" i="160"/>
  <c r="AC31" i="160"/>
  <c r="AW31" i="160"/>
  <c r="BQ31" i="160"/>
  <c r="CK31" i="160"/>
  <c r="DE31" i="160"/>
  <c r="AC32" i="160"/>
  <c r="AW32" i="160"/>
  <c r="BQ32" i="160"/>
  <c r="CK32" i="160"/>
  <c r="DE32" i="160"/>
  <c r="AC33" i="160"/>
  <c r="AW33" i="160"/>
  <c r="BP33" i="160"/>
  <c r="CG33" i="160"/>
  <c r="CW33" i="160"/>
  <c r="DN33" i="160"/>
  <c r="AI34" i="160"/>
  <c r="AY34" i="160"/>
  <c r="BP34" i="160"/>
  <c r="CG34" i="160"/>
  <c r="CW34" i="160"/>
  <c r="DN34" i="160"/>
  <c r="AI35" i="160"/>
  <c r="AY35" i="160"/>
  <c r="BP35" i="160"/>
  <c r="CG35" i="160"/>
  <c r="CW35" i="160"/>
  <c r="DN35" i="160"/>
  <c r="AI36" i="160"/>
  <c r="AY36" i="160"/>
  <c r="BP36" i="160"/>
  <c r="CG36" i="160"/>
  <c r="CW36" i="160"/>
  <c r="DN36" i="160"/>
  <c r="AI37" i="160"/>
  <c r="AY37" i="160"/>
  <c r="BP37" i="160"/>
  <c r="CG37" i="160"/>
  <c r="CU37" i="160"/>
  <c r="DI37" i="160"/>
  <c r="V20" i="160"/>
  <c r="W21" i="160" s="1"/>
  <c r="X22" i="160" s="1"/>
  <c r="Y23" i="160" s="1"/>
  <c r="Z24" i="160" s="1"/>
  <c r="AA25" i="160" s="1"/>
  <c r="AB26" i="160" s="1"/>
  <c r="AC27" i="160" s="1"/>
  <c r="AB28" i="160"/>
  <c r="AP28" i="160"/>
  <c r="AZ28" i="160"/>
  <c r="BJ28" i="160"/>
  <c r="BT28" i="160"/>
  <c r="CD28" i="160"/>
  <c r="CN28" i="160"/>
  <c r="CX28" i="160"/>
  <c r="DH28" i="160"/>
  <c r="V29" i="160"/>
  <c r="AF29" i="160"/>
  <c r="AP29" i="160"/>
  <c r="AZ29" i="160"/>
  <c r="BJ29" i="160"/>
  <c r="BT29" i="160"/>
  <c r="CD29" i="160"/>
  <c r="CN29" i="160"/>
  <c r="CX29" i="160"/>
  <c r="DH29" i="160"/>
  <c r="AV4" i="160"/>
  <c r="AW5" i="160" s="1"/>
  <c r="AX6" i="160" s="1"/>
  <c r="AY7" i="160" s="1"/>
  <c r="AZ8" i="160" s="1"/>
  <c r="BA9" i="160" s="1"/>
  <c r="BB10" i="160" s="1"/>
  <c r="BC11" i="160" s="1"/>
  <c r="BD12" i="160" s="1"/>
  <c r="BE13" i="160" s="1"/>
  <c r="BF14" i="160" s="1"/>
  <c r="BG15" i="160" s="1"/>
  <c r="BH16" i="160" s="1"/>
  <c r="BI17" i="160" s="1"/>
  <c r="BJ18" i="160" s="1"/>
  <c r="BK19" i="160" s="1"/>
  <c r="BL20" i="160" s="1"/>
  <c r="BM21" i="160" s="1"/>
  <c r="BN22" i="160" s="1"/>
  <c r="BO23" i="160" s="1"/>
  <c r="BP24" i="160" s="1"/>
  <c r="BQ25" i="160" s="1"/>
  <c r="BR26" i="160" s="1"/>
  <c r="BS27" i="160" s="1"/>
  <c r="BF4" i="160"/>
  <c r="BG5" i="160" s="1"/>
  <c r="BH6" i="160" s="1"/>
  <c r="BI7" i="160" s="1"/>
  <c r="BJ8" i="160" s="1"/>
  <c r="BK9" i="160" s="1"/>
  <c r="BL10" i="160" s="1"/>
  <c r="BM11" i="160" s="1"/>
  <c r="BN12" i="160" s="1"/>
  <c r="BO13" i="160" s="1"/>
  <c r="BP14" i="160" s="1"/>
  <c r="BQ15" i="160" s="1"/>
  <c r="BR16" i="160" s="1"/>
  <c r="BS17" i="160" s="1"/>
  <c r="BT18" i="160" s="1"/>
  <c r="BU19" i="160" s="1"/>
  <c r="BV20" i="160" s="1"/>
  <c r="BW21" i="160" s="1"/>
  <c r="BX22" i="160" s="1"/>
  <c r="BY23" i="160" s="1"/>
  <c r="BZ24" i="160" s="1"/>
  <c r="CA25" i="160" s="1"/>
  <c r="CB26" i="160" s="1"/>
  <c r="CC27" i="160" s="1"/>
  <c r="BP4" i="160"/>
  <c r="BQ5" i="160" s="1"/>
  <c r="BR6" i="160" s="1"/>
  <c r="BS7" i="160" s="1"/>
  <c r="BT8" i="160" s="1"/>
  <c r="BU9" i="160" s="1"/>
  <c r="BV10" i="160" s="1"/>
  <c r="BW11" i="160" s="1"/>
  <c r="BX12" i="160" s="1"/>
  <c r="BY13" i="160" s="1"/>
  <c r="BZ14" i="160" s="1"/>
  <c r="CA15" i="160" s="1"/>
  <c r="CB16" i="160" s="1"/>
  <c r="CC17" i="160" s="1"/>
  <c r="CD18" i="160" s="1"/>
  <c r="CE19" i="160" s="1"/>
  <c r="CF20" i="160" s="1"/>
  <c r="CG21" i="160" s="1"/>
  <c r="CH22" i="160" s="1"/>
  <c r="CI23" i="160" s="1"/>
  <c r="CJ24" i="160" s="1"/>
  <c r="CK25" i="160" s="1"/>
  <c r="CL26" i="160" s="1"/>
  <c r="CM27" i="160" s="1"/>
  <c r="BZ4" i="160"/>
  <c r="CA5" i="160" s="1"/>
  <c r="CB6" i="160" s="1"/>
  <c r="CC7" i="160" s="1"/>
  <c r="CD8" i="160" s="1"/>
  <c r="CE9" i="160" s="1"/>
  <c r="CF10" i="160" s="1"/>
  <c r="CG11" i="160" s="1"/>
  <c r="CH12" i="160" s="1"/>
  <c r="CI13" i="160" s="1"/>
  <c r="CJ14" i="160" s="1"/>
  <c r="CK15" i="160" s="1"/>
  <c r="CL16" i="160" s="1"/>
  <c r="CM17" i="160" s="1"/>
  <c r="CN18" i="160" s="1"/>
  <c r="CO19" i="160" s="1"/>
  <c r="CP20" i="160" s="1"/>
  <c r="CQ21" i="160" s="1"/>
  <c r="CR22" i="160" s="1"/>
  <c r="CS23" i="160" s="1"/>
  <c r="CT24" i="160" s="1"/>
  <c r="CU25" i="160" s="1"/>
  <c r="CV26" i="160" s="1"/>
  <c r="CW27" i="160" s="1"/>
  <c r="CJ4" i="160"/>
  <c r="CK5" i="160" s="1"/>
  <c r="CL6" i="160" s="1"/>
  <c r="CM7" i="160" s="1"/>
  <c r="CN8" i="160" s="1"/>
  <c r="CO9" i="160" s="1"/>
  <c r="CP10" i="160" s="1"/>
  <c r="CQ11" i="160" s="1"/>
  <c r="CR12" i="160" s="1"/>
  <c r="CS13" i="160" s="1"/>
  <c r="CT14" i="160" s="1"/>
  <c r="CU15" i="160" s="1"/>
  <c r="CV16" i="160" s="1"/>
  <c r="CW17" i="160" s="1"/>
  <c r="CX18" i="160" s="1"/>
  <c r="CY19" i="160" s="1"/>
  <c r="CZ20" i="160" s="1"/>
  <c r="DA21" i="160" s="1"/>
  <c r="DB22" i="160" s="1"/>
  <c r="DC23" i="160" s="1"/>
  <c r="DD24" i="160" s="1"/>
  <c r="DE25" i="160" s="1"/>
  <c r="DF26" i="160" s="1"/>
  <c r="DG27" i="160" s="1"/>
  <c r="CT4" i="160"/>
  <c r="CU5" i="160" s="1"/>
  <c r="CV6" i="160" s="1"/>
  <c r="CW7" i="160" s="1"/>
  <c r="CX8" i="160" s="1"/>
  <c r="CY9" i="160" s="1"/>
  <c r="CZ10" i="160" s="1"/>
  <c r="DA11" i="160" s="1"/>
  <c r="DB12" i="160" s="1"/>
  <c r="DC13" i="160" s="1"/>
  <c r="DD14" i="160" s="1"/>
  <c r="DE15" i="160" s="1"/>
  <c r="DF16" i="160" s="1"/>
  <c r="DG17" i="160" s="1"/>
  <c r="DH18" i="160" s="1"/>
  <c r="DI19" i="160" s="1"/>
  <c r="DJ20" i="160" s="1"/>
  <c r="DK21" i="160" s="1"/>
  <c r="DL22" i="160" s="1"/>
  <c r="DM23" i="160" s="1"/>
  <c r="DN24" i="160" s="1"/>
  <c r="DO25" i="160" s="1"/>
  <c r="DP26" i="160" s="1"/>
  <c r="DQ27" i="160" s="1"/>
  <c r="DD4" i="160"/>
  <c r="DE5" i="160" s="1"/>
  <c r="DF6" i="160" s="1"/>
  <c r="DG7" i="160" s="1"/>
  <c r="DH8" i="160" s="1"/>
  <c r="DI9" i="160" s="1"/>
  <c r="DJ10" i="160" s="1"/>
  <c r="DK11" i="160" s="1"/>
  <c r="DL12" i="160" s="1"/>
  <c r="DM13" i="160" s="1"/>
  <c r="DN14" i="160" s="1"/>
  <c r="DO15" i="160" s="1"/>
  <c r="DP16" i="160" s="1"/>
  <c r="DQ17" i="160" s="1"/>
  <c r="DN4" i="160"/>
  <c r="DO5" i="160" s="1"/>
  <c r="DP6" i="160" s="1"/>
  <c r="DQ7" i="160" s="1"/>
  <c r="AC4" i="160"/>
  <c r="AD5" i="160" s="1"/>
  <c r="AE6" i="160" s="1"/>
  <c r="AF7" i="160" s="1"/>
  <c r="AG8" i="160" s="1"/>
  <c r="AH9" i="160" s="1"/>
  <c r="AI10" i="160" s="1"/>
  <c r="AJ11" i="160" s="1"/>
  <c r="AK12" i="160" s="1"/>
  <c r="AL13" i="160" s="1"/>
  <c r="AM14" i="160" s="1"/>
  <c r="AN15" i="160" s="1"/>
  <c r="AO16" i="160" s="1"/>
  <c r="AP17" i="160" s="1"/>
  <c r="AQ18" i="160" s="1"/>
  <c r="AR19" i="160" s="1"/>
  <c r="AS20" i="160" s="1"/>
  <c r="AT21" i="160" s="1"/>
  <c r="AU22" i="160" s="1"/>
  <c r="AV23" i="160" s="1"/>
  <c r="AW24" i="160" s="1"/>
  <c r="AX25" i="160" s="1"/>
  <c r="AY26" i="160" s="1"/>
  <c r="AZ27" i="160" s="1"/>
  <c r="AM4" i="160"/>
  <c r="AN5" i="160" s="1"/>
  <c r="AO6" i="160" s="1"/>
  <c r="AP7" i="160" s="1"/>
  <c r="AQ8" i="160" s="1"/>
  <c r="AR9" i="160" s="1"/>
  <c r="AS10" i="160" s="1"/>
  <c r="AT11" i="160" s="1"/>
  <c r="AU12" i="160" s="1"/>
  <c r="AV13" i="160" s="1"/>
  <c r="AW14" i="160" s="1"/>
  <c r="AX15" i="160" s="1"/>
  <c r="AY16" i="160" s="1"/>
  <c r="AZ17" i="160" s="1"/>
  <c r="BA18" i="160" s="1"/>
  <c r="BB19" i="160" s="1"/>
  <c r="BC20" i="160" s="1"/>
  <c r="BD21" i="160" s="1"/>
  <c r="BE22" i="160" s="1"/>
  <c r="BF23" i="160" s="1"/>
  <c r="BG24" i="160" s="1"/>
  <c r="BH25" i="160" s="1"/>
  <c r="BI26" i="160" s="1"/>
  <c r="BJ27" i="160" s="1"/>
  <c r="AI30" i="160"/>
  <c r="BM30" i="160"/>
  <c r="CJ30" i="160"/>
  <c r="DI30" i="160"/>
  <c r="AK30" i="160"/>
  <c r="BO30" i="160"/>
  <c r="CO30" i="160"/>
  <c r="DK30" i="160"/>
  <c r="AI31" i="160"/>
  <c r="BC31" i="160"/>
  <c r="AQ30" i="160"/>
  <c r="BP30" i="160"/>
  <c r="CQ30" i="160"/>
  <c r="DM30" i="160"/>
  <c r="AK31" i="160"/>
  <c r="BE31" i="160"/>
  <c r="BY31" i="160"/>
  <c r="CS31" i="160"/>
  <c r="DM31" i="160"/>
  <c r="AK32" i="160"/>
  <c r="BE32" i="160"/>
  <c r="BY32" i="160"/>
  <c r="CS32" i="160"/>
  <c r="DM32" i="160"/>
  <c r="AK33" i="160"/>
  <c r="BE33" i="160"/>
  <c r="BU33" i="160"/>
  <c r="CK33" i="160"/>
  <c r="DC33" i="160"/>
  <c r="W34" i="160"/>
  <c r="AM34" i="160"/>
  <c r="BE34" i="160"/>
  <c r="BU34" i="160"/>
  <c r="CK34" i="160"/>
  <c r="DC34" i="160"/>
  <c r="W35" i="160"/>
  <c r="AM35" i="160"/>
  <c r="BE35" i="160"/>
  <c r="BU35" i="160"/>
  <c r="CK35" i="160"/>
  <c r="DC35" i="160"/>
  <c r="W36" i="160"/>
  <c r="AM36" i="160"/>
  <c r="BE36" i="160"/>
  <c r="BU36" i="160"/>
  <c r="CK36" i="160"/>
  <c r="DC36" i="160"/>
  <c r="W37" i="160"/>
  <c r="AM37" i="160"/>
  <c r="BE37" i="160"/>
  <c r="BU37" i="160"/>
  <c r="CK37" i="160"/>
  <c r="CY37" i="160"/>
  <c r="DN37" i="160"/>
  <c r="V24" i="160"/>
  <c r="W25" i="160" s="1"/>
  <c r="X26" i="160" s="1"/>
  <c r="Y27" i="160" s="1"/>
  <c r="AF28" i="160"/>
  <c r="AS28" i="160"/>
  <c r="BC28" i="160"/>
  <c r="BM28" i="160"/>
  <c r="BW28" i="160"/>
  <c r="CG28" i="160"/>
  <c r="CQ28" i="160"/>
  <c r="DA28" i="160"/>
  <c r="DK28" i="160"/>
  <c r="Y29" i="160"/>
  <c r="AI29" i="160"/>
  <c r="AS29" i="160"/>
  <c r="BC29" i="160"/>
  <c r="BM29" i="160"/>
  <c r="BW29" i="160"/>
  <c r="CG29" i="160"/>
  <c r="CQ29" i="160"/>
  <c r="DA29" i="160"/>
  <c r="DK29" i="160"/>
  <c r="AY4" i="160"/>
  <c r="AZ5" i="160" s="1"/>
  <c r="BA6" i="160" s="1"/>
  <c r="BB7" i="160" s="1"/>
  <c r="BC8" i="160" s="1"/>
  <c r="BD9" i="160" s="1"/>
  <c r="BE10" i="160" s="1"/>
  <c r="BF11" i="160" s="1"/>
  <c r="BG12" i="160" s="1"/>
  <c r="BH13" i="160" s="1"/>
  <c r="BI14" i="160" s="1"/>
  <c r="BJ15" i="160" s="1"/>
  <c r="BK16" i="160" s="1"/>
  <c r="BL17" i="160" s="1"/>
  <c r="BM18" i="160" s="1"/>
  <c r="BN19" i="160" s="1"/>
  <c r="BO20" i="160" s="1"/>
  <c r="BP21" i="160" s="1"/>
  <c r="BQ22" i="160" s="1"/>
  <c r="BR23" i="160" s="1"/>
  <c r="BS24" i="160" s="1"/>
  <c r="BT25" i="160" s="1"/>
  <c r="BU26" i="160" s="1"/>
  <c r="BV27" i="160" s="1"/>
  <c r="BI4" i="160"/>
  <c r="BJ5" i="160" s="1"/>
  <c r="BK6" i="160" s="1"/>
  <c r="BL7" i="160" s="1"/>
  <c r="BM8" i="160" s="1"/>
  <c r="BN9" i="160" s="1"/>
  <c r="BO10" i="160" s="1"/>
  <c r="BP11" i="160" s="1"/>
  <c r="BQ12" i="160" s="1"/>
  <c r="BR13" i="160" s="1"/>
  <c r="BS14" i="160" s="1"/>
  <c r="BT15" i="160" s="1"/>
  <c r="BU16" i="160" s="1"/>
  <c r="BV17" i="160" s="1"/>
  <c r="BW18" i="160" s="1"/>
  <c r="BX19" i="160" s="1"/>
  <c r="BY20" i="160" s="1"/>
  <c r="BZ21" i="160" s="1"/>
  <c r="CA22" i="160" s="1"/>
  <c r="CB23" i="160" s="1"/>
  <c r="CC24" i="160" s="1"/>
  <c r="CD25" i="160" s="1"/>
  <c r="CE26" i="160" s="1"/>
  <c r="CF27" i="160" s="1"/>
  <c r="BS4" i="160"/>
  <c r="BT5" i="160" s="1"/>
  <c r="BU6" i="160" s="1"/>
  <c r="BV7" i="160" s="1"/>
  <c r="BW8" i="160" s="1"/>
  <c r="BX9" i="160" s="1"/>
  <c r="BY10" i="160" s="1"/>
  <c r="BZ11" i="160" s="1"/>
  <c r="CA12" i="160" s="1"/>
  <c r="CB13" i="160" s="1"/>
  <c r="CC14" i="160" s="1"/>
  <c r="CD15" i="160" s="1"/>
  <c r="CE16" i="160" s="1"/>
  <c r="CF17" i="160" s="1"/>
  <c r="CG18" i="160" s="1"/>
  <c r="CH19" i="160" s="1"/>
  <c r="CI20" i="160" s="1"/>
  <c r="CJ21" i="160" s="1"/>
  <c r="CK22" i="160" s="1"/>
  <c r="CL23" i="160" s="1"/>
  <c r="CM24" i="160" s="1"/>
  <c r="CN25" i="160" s="1"/>
  <c r="CO26" i="160" s="1"/>
  <c r="CP27" i="160" s="1"/>
  <c r="CC4" i="160"/>
  <c r="CD5" i="160" s="1"/>
  <c r="CE6" i="160" s="1"/>
  <c r="CF7" i="160" s="1"/>
  <c r="CG8" i="160" s="1"/>
  <c r="CH9" i="160" s="1"/>
  <c r="CI10" i="160" s="1"/>
  <c r="CJ11" i="160" s="1"/>
  <c r="CK12" i="160" s="1"/>
  <c r="CL13" i="160" s="1"/>
  <c r="CM14" i="160" s="1"/>
  <c r="CN15" i="160" s="1"/>
  <c r="CO16" i="160" s="1"/>
  <c r="CP17" i="160" s="1"/>
  <c r="CQ18" i="160" s="1"/>
  <c r="CR19" i="160" s="1"/>
  <c r="CS20" i="160" s="1"/>
  <c r="CT21" i="160" s="1"/>
  <c r="CU22" i="160" s="1"/>
  <c r="CV23" i="160" s="1"/>
  <c r="CW24" i="160" s="1"/>
  <c r="CX25" i="160" s="1"/>
  <c r="CY26" i="160" s="1"/>
  <c r="CZ27" i="160" s="1"/>
  <c r="CM4" i="160"/>
  <c r="CN5" i="160" s="1"/>
  <c r="CO6" i="160" s="1"/>
  <c r="CP7" i="160" s="1"/>
  <c r="CQ8" i="160" s="1"/>
  <c r="CR9" i="160" s="1"/>
  <c r="CS10" i="160" s="1"/>
  <c r="CT11" i="160" s="1"/>
  <c r="CU12" i="160" s="1"/>
  <c r="CV13" i="160" s="1"/>
  <c r="CW14" i="160" s="1"/>
  <c r="CX15" i="160" s="1"/>
  <c r="CY16" i="160" s="1"/>
  <c r="CZ17" i="160" s="1"/>
  <c r="DA18" i="160" s="1"/>
  <c r="DB19" i="160" s="1"/>
  <c r="DC20" i="160" s="1"/>
  <c r="DD21" i="160" s="1"/>
  <c r="DE22" i="160" s="1"/>
  <c r="DF23" i="160" s="1"/>
  <c r="DG24" i="160" s="1"/>
  <c r="DH25" i="160" s="1"/>
  <c r="DI26" i="160" s="1"/>
  <c r="DJ27" i="160" s="1"/>
  <c r="CW4" i="160"/>
  <c r="CX5" i="160" s="1"/>
  <c r="CY6" i="160" s="1"/>
  <c r="CZ7" i="160" s="1"/>
  <c r="DA8" i="160" s="1"/>
  <c r="DB9" i="160" s="1"/>
  <c r="DC10" i="160" s="1"/>
  <c r="DD11" i="160" s="1"/>
  <c r="DE12" i="160" s="1"/>
  <c r="DF13" i="160" s="1"/>
  <c r="DG14" i="160" s="1"/>
  <c r="DH15" i="160" s="1"/>
  <c r="DI16" i="160" s="1"/>
  <c r="DJ17" i="160" s="1"/>
  <c r="DK18" i="160" s="1"/>
  <c r="DL19" i="160" s="1"/>
  <c r="DM20" i="160" s="1"/>
  <c r="DN21" i="160" s="1"/>
  <c r="DO22" i="160" s="1"/>
  <c r="DP23" i="160" s="1"/>
  <c r="DQ24" i="160" s="1"/>
  <c r="DG4" i="160"/>
  <c r="DH5" i="160" s="1"/>
  <c r="DI6" i="160" s="1"/>
  <c r="DJ7" i="160" s="1"/>
  <c r="DK8" i="160" s="1"/>
  <c r="DL9" i="160" s="1"/>
  <c r="DM10" i="160" s="1"/>
  <c r="DN11" i="160" s="1"/>
  <c r="DO12" i="160" s="1"/>
  <c r="DP13" i="160" s="1"/>
  <c r="DQ14" i="160" s="1"/>
  <c r="DQ4" i="160"/>
  <c r="AF4" i="160"/>
  <c r="AG5" i="160" s="1"/>
  <c r="AH6" i="160" s="1"/>
  <c r="AI7" i="160" s="1"/>
  <c r="AJ8" i="160" s="1"/>
  <c r="AK9" i="160" s="1"/>
  <c r="AL10" i="160" s="1"/>
  <c r="AM11" i="160" s="1"/>
  <c r="AN12" i="160" s="1"/>
  <c r="AO13" i="160" s="1"/>
  <c r="AP14" i="160" s="1"/>
  <c r="AQ15" i="160" s="1"/>
  <c r="AR16" i="160" s="1"/>
  <c r="AS17" i="160" s="1"/>
  <c r="AT18" i="160" s="1"/>
  <c r="AU19" i="160" s="1"/>
  <c r="AV20" i="160" s="1"/>
  <c r="AW21" i="160" s="1"/>
  <c r="AX22" i="160" s="1"/>
  <c r="AY23" i="160" s="1"/>
  <c r="AZ24" i="160" s="1"/>
  <c r="BA25" i="160" s="1"/>
  <c r="BB26" i="160" s="1"/>
  <c r="BC27" i="160" s="1"/>
  <c r="AP4" i="160"/>
  <c r="AQ5" i="160" s="1"/>
  <c r="AR6" i="160" s="1"/>
  <c r="AS7" i="160" s="1"/>
  <c r="AT8" i="160" s="1"/>
  <c r="AU9" i="160" s="1"/>
  <c r="AV10" i="160" s="1"/>
  <c r="AW11" i="160" s="1"/>
  <c r="AX12" i="160" s="1"/>
  <c r="AY13" i="160" s="1"/>
  <c r="AZ14" i="160" s="1"/>
  <c r="BA15" i="160" s="1"/>
  <c r="BB16" i="160" s="1"/>
  <c r="BC17" i="160" s="1"/>
  <c r="BD18" i="160" s="1"/>
  <c r="BE19" i="160" s="1"/>
  <c r="BF20" i="160" s="1"/>
  <c r="BG21" i="160" s="1"/>
  <c r="BH22" i="160" s="1"/>
  <c r="BI23" i="160" s="1"/>
  <c r="BJ24" i="160" s="1"/>
  <c r="BK25" i="160" s="1"/>
  <c r="BL26" i="160" s="1"/>
  <c r="BM27" i="160" s="1"/>
  <c r="AS30" i="160"/>
  <c r="BU30" i="160"/>
  <c r="CS30" i="160"/>
  <c r="DN30" i="160"/>
  <c r="AL31" i="160"/>
  <c r="BF31" i="160"/>
  <c r="BZ31" i="160"/>
  <c r="CT31" i="160"/>
  <c r="DN31" i="160"/>
  <c r="AL32" i="160"/>
  <c r="BF32" i="160"/>
  <c r="BZ32" i="160"/>
  <c r="CT32" i="160"/>
  <c r="DN32" i="160"/>
  <c r="AL33" i="160"/>
  <c r="BF33" i="160"/>
  <c r="BW33" i="160"/>
  <c r="CM33" i="160"/>
  <c r="DD33" i="160"/>
  <c r="Y34" i="160"/>
  <c r="AO34" i="160"/>
  <c r="BF34" i="160"/>
  <c r="BW34" i="160"/>
  <c r="CM34" i="160"/>
  <c r="DD34" i="160"/>
  <c r="Y35" i="160"/>
  <c r="AO35" i="160"/>
  <c r="BF35" i="160"/>
  <c r="BW35" i="160"/>
  <c r="CM35" i="160"/>
  <c r="DD35" i="160"/>
  <c r="Y36" i="160"/>
  <c r="AO36" i="160"/>
  <c r="BF36" i="160"/>
  <c r="BW36" i="160"/>
  <c r="CM36" i="160"/>
  <c r="DD36" i="160"/>
  <c r="Y37" i="160"/>
  <c r="AO37" i="160"/>
  <c r="BF37" i="160"/>
  <c r="BW37" i="160"/>
  <c r="CM37" i="160"/>
  <c r="DA37" i="160"/>
  <c r="DO37" i="160"/>
  <c r="V13" i="160"/>
  <c r="W14" i="160" s="1"/>
  <c r="X15" i="160" s="1"/>
  <c r="Y16" i="160" s="1"/>
  <c r="Z17" i="160" s="1"/>
  <c r="AA18" i="160" s="1"/>
  <c r="AB19" i="160" s="1"/>
  <c r="AC20" i="160" s="1"/>
  <c r="AD21" i="160" s="1"/>
  <c r="AE22" i="160" s="1"/>
  <c r="AF23" i="160" s="1"/>
  <c r="AG24" i="160" s="1"/>
  <c r="AH25" i="160" s="1"/>
  <c r="AI26" i="160" s="1"/>
  <c r="AJ27" i="160" s="1"/>
  <c r="V25" i="160"/>
  <c r="W26" i="160" s="1"/>
  <c r="X27" i="160" s="1"/>
  <c r="AG28" i="160"/>
  <c r="AT28" i="160"/>
  <c r="BD28" i="160"/>
  <c r="BN28" i="160"/>
  <c r="BX28" i="160"/>
  <c r="CH28" i="160"/>
  <c r="CR28" i="160"/>
  <c r="DB28" i="160"/>
  <c r="DL28" i="160"/>
  <c r="Z29" i="160"/>
  <c r="AJ29" i="160"/>
  <c r="AT29" i="160"/>
  <c r="BD29" i="160"/>
  <c r="BN29" i="160"/>
  <c r="BX29" i="160"/>
  <c r="CH29" i="160"/>
  <c r="CR29" i="160"/>
  <c r="DB29" i="160"/>
  <c r="DL29" i="160"/>
  <c r="AZ4" i="160"/>
  <c r="BA5" i="160" s="1"/>
  <c r="BB6" i="160" s="1"/>
  <c r="BC7" i="160" s="1"/>
  <c r="BD8" i="160" s="1"/>
  <c r="BE9" i="160" s="1"/>
  <c r="BF10" i="160" s="1"/>
  <c r="BG11" i="160" s="1"/>
  <c r="BH12" i="160" s="1"/>
  <c r="BI13" i="160" s="1"/>
  <c r="BJ14" i="160" s="1"/>
  <c r="BK15" i="160" s="1"/>
  <c r="BL16" i="160" s="1"/>
  <c r="BM17" i="160" s="1"/>
  <c r="BN18" i="160" s="1"/>
  <c r="BO19" i="160" s="1"/>
  <c r="BP20" i="160" s="1"/>
  <c r="BQ21" i="160" s="1"/>
  <c r="BR22" i="160" s="1"/>
  <c r="BS23" i="160" s="1"/>
  <c r="BT24" i="160" s="1"/>
  <c r="BU25" i="160" s="1"/>
  <c r="BV26" i="160" s="1"/>
  <c r="BW27" i="160" s="1"/>
  <c r="BJ4" i="160"/>
  <c r="BK5" i="160" s="1"/>
  <c r="BL6" i="160" s="1"/>
  <c r="BM7" i="160" s="1"/>
  <c r="BN8" i="160" s="1"/>
  <c r="BO9" i="160" s="1"/>
  <c r="BP10" i="160" s="1"/>
  <c r="BQ11" i="160" s="1"/>
  <c r="BR12" i="160" s="1"/>
  <c r="BS13" i="160" s="1"/>
  <c r="BT14" i="160" s="1"/>
  <c r="BU15" i="160" s="1"/>
  <c r="BV16" i="160" s="1"/>
  <c r="BW17" i="160" s="1"/>
  <c r="BX18" i="160" s="1"/>
  <c r="BY19" i="160" s="1"/>
  <c r="BZ20" i="160" s="1"/>
  <c r="CA21" i="160" s="1"/>
  <c r="CB22" i="160" s="1"/>
  <c r="CC23" i="160" s="1"/>
  <c r="CD24" i="160" s="1"/>
  <c r="CE25" i="160" s="1"/>
  <c r="CF26" i="160" s="1"/>
  <c r="CG27" i="160" s="1"/>
  <c r="BT4" i="160"/>
  <c r="BU5" i="160" s="1"/>
  <c r="BV6" i="160" s="1"/>
  <c r="BW7" i="160" s="1"/>
  <c r="BX8" i="160" s="1"/>
  <c r="BY9" i="160" s="1"/>
  <c r="BZ10" i="160" s="1"/>
  <c r="CA11" i="160" s="1"/>
  <c r="CB12" i="160" s="1"/>
  <c r="CC13" i="160" s="1"/>
  <c r="CD14" i="160" s="1"/>
  <c r="CE15" i="160" s="1"/>
  <c r="CF16" i="160" s="1"/>
  <c r="CG17" i="160" s="1"/>
  <c r="CH18" i="160" s="1"/>
  <c r="CI19" i="160" s="1"/>
  <c r="CJ20" i="160" s="1"/>
  <c r="CK21" i="160" s="1"/>
  <c r="CL22" i="160" s="1"/>
  <c r="CM23" i="160" s="1"/>
  <c r="CN24" i="160" s="1"/>
  <c r="CO25" i="160" s="1"/>
  <c r="CP26" i="160" s="1"/>
  <c r="CQ27" i="160" s="1"/>
  <c r="CD4" i="160"/>
  <c r="CE5" i="160" s="1"/>
  <c r="CF6" i="160" s="1"/>
  <c r="CG7" i="160" s="1"/>
  <c r="CH8" i="160" s="1"/>
  <c r="CI9" i="160" s="1"/>
  <c r="CJ10" i="160" s="1"/>
  <c r="CK11" i="160" s="1"/>
  <c r="CL12" i="160" s="1"/>
  <c r="CM13" i="160" s="1"/>
  <c r="CN14" i="160" s="1"/>
  <c r="CO15" i="160" s="1"/>
  <c r="CP16" i="160" s="1"/>
  <c r="CQ17" i="160" s="1"/>
  <c r="CR18" i="160" s="1"/>
  <c r="CS19" i="160" s="1"/>
  <c r="CT20" i="160" s="1"/>
  <c r="CU21" i="160" s="1"/>
  <c r="CV22" i="160" s="1"/>
  <c r="CW23" i="160" s="1"/>
  <c r="CX24" i="160" s="1"/>
  <c r="CY25" i="160" s="1"/>
  <c r="CZ26" i="160" s="1"/>
  <c r="DA27" i="160" s="1"/>
  <c r="CN4" i="160"/>
  <c r="CO5" i="160" s="1"/>
  <c r="CP6" i="160" s="1"/>
  <c r="CQ7" i="160" s="1"/>
  <c r="CR8" i="160" s="1"/>
  <c r="CS9" i="160" s="1"/>
  <c r="CT10" i="160" s="1"/>
  <c r="CU11" i="160" s="1"/>
  <c r="CV12" i="160" s="1"/>
  <c r="CW13" i="160" s="1"/>
  <c r="CX14" i="160" s="1"/>
  <c r="CY15" i="160" s="1"/>
  <c r="CZ16" i="160" s="1"/>
  <c r="DA17" i="160" s="1"/>
  <c r="DB18" i="160" s="1"/>
  <c r="DC19" i="160" s="1"/>
  <c r="DD20" i="160" s="1"/>
  <c r="DE21" i="160" s="1"/>
  <c r="DF22" i="160" s="1"/>
  <c r="DG23" i="160" s="1"/>
  <c r="DH24" i="160" s="1"/>
  <c r="DI25" i="160" s="1"/>
  <c r="DJ26" i="160" s="1"/>
  <c r="DK27" i="160" s="1"/>
  <c r="CX4" i="160"/>
  <c r="CY5" i="160" s="1"/>
  <c r="CZ6" i="160" s="1"/>
  <c r="DA7" i="160" s="1"/>
  <c r="DB8" i="160" s="1"/>
  <c r="DC9" i="160" s="1"/>
  <c r="DD10" i="160" s="1"/>
  <c r="DE11" i="160" s="1"/>
  <c r="DF12" i="160" s="1"/>
  <c r="DG13" i="160" s="1"/>
  <c r="DH14" i="160" s="1"/>
  <c r="DI15" i="160" s="1"/>
  <c r="DJ16" i="160" s="1"/>
  <c r="DK17" i="160" s="1"/>
  <c r="DL18" i="160" s="1"/>
  <c r="DM19" i="160" s="1"/>
  <c r="DN20" i="160" s="1"/>
  <c r="DO21" i="160" s="1"/>
  <c r="DP22" i="160" s="1"/>
  <c r="DQ23" i="160" s="1"/>
  <c r="DH4" i="160"/>
  <c r="DI5" i="160" s="1"/>
  <c r="DJ6" i="160" s="1"/>
  <c r="DK7" i="160" s="1"/>
  <c r="DL8" i="160" s="1"/>
  <c r="DM9" i="160" s="1"/>
  <c r="DN10" i="160" s="1"/>
  <c r="DO11" i="160" s="1"/>
  <c r="DP12" i="160" s="1"/>
  <c r="DQ13" i="160" s="1"/>
  <c r="W4" i="160"/>
  <c r="X5" i="160" s="1"/>
  <c r="Y6" i="160" s="1"/>
  <c r="Z7" i="160" s="1"/>
  <c r="AA8" i="160" s="1"/>
  <c r="AB9" i="160" s="1"/>
  <c r="AC10" i="160" s="1"/>
  <c r="AD11" i="160" s="1"/>
  <c r="AE12" i="160" s="1"/>
  <c r="AF13" i="160" s="1"/>
  <c r="AG14" i="160" s="1"/>
  <c r="AH15" i="160" s="1"/>
  <c r="AI16" i="160" s="1"/>
  <c r="AJ17" i="160" s="1"/>
  <c r="AK18" i="160" s="1"/>
  <c r="AL19" i="160" s="1"/>
  <c r="AM20" i="160" s="1"/>
  <c r="AN21" i="160" s="1"/>
  <c r="AO22" i="160" s="1"/>
  <c r="AP23" i="160" s="1"/>
  <c r="AQ24" i="160" s="1"/>
  <c r="AR25" i="160" s="1"/>
  <c r="AS26" i="160" s="1"/>
  <c r="AT27" i="160" s="1"/>
  <c r="AG4" i="160"/>
  <c r="AH5" i="160" s="1"/>
  <c r="AI6" i="160" s="1"/>
  <c r="AJ7" i="160" s="1"/>
  <c r="AK8" i="160" s="1"/>
  <c r="AL9" i="160" s="1"/>
  <c r="AM10" i="160" s="1"/>
  <c r="AN11" i="160" s="1"/>
  <c r="AO12" i="160" s="1"/>
  <c r="AP13" i="160" s="1"/>
  <c r="AQ14" i="160" s="1"/>
  <c r="AR15" i="160" s="1"/>
  <c r="AS16" i="160" s="1"/>
  <c r="AT17" i="160" s="1"/>
  <c r="AU18" i="160" s="1"/>
  <c r="AV19" i="160" s="1"/>
  <c r="AW20" i="160" s="1"/>
  <c r="AX21" i="160" s="1"/>
  <c r="AY22" i="160" s="1"/>
  <c r="AZ23" i="160" s="1"/>
  <c r="BA24" i="160" s="1"/>
  <c r="BB25" i="160" s="1"/>
  <c r="BC26" i="160" s="1"/>
  <c r="BD27" i="160" s="1"/>
  <c r="AQ4" i="160"/>
  <c r="AR5" i="160" s="1"/>
  <c r="AS6" i="160" s="1"/>
  <c r="AT7" i="160" s="1"/>
  <c r="AU8" i="160" s="1"/>
  <c r="AV9" i="160" s="1"/>
  <c r="AW10" i="160" s="1"/>
  <c r="AX11" i="160" s="1"/>
  <c r="AY12" i="160" s="1"/>
  <c r="AZ13" i="160" s="1"/>
  <c r="BA14" i="160" s="1"/>
  <c r="BB15" i="160" s="1"/>
  <c r="BC16" i="160" s="1"/>
  <c r="BD17" i="160" s="1"/>
  <c r="BE18" i="160" s="1"/>
  <c r="BF19" i="160" s="1"/>
  <c r="BG20" i="160" s="1"/>
  <c r="BH21" i="160" s="1"/>
  <c r="BI22" i="160" s="1"/>
  <c r="BJ23" i="160" s="1"/>
  <c r="BK24" i="160" s="1"/>
  <c r="BL25" i="160" s="1"/>
  <c r="BM26" i="160" s="1"/>
  <c r="BN27" i="160" s="1"/>
  <c r="AU30" i="160"/>
  <c r="BW30" i="160"/>
  <c r="CT30" i="160"/>
  <c r="DO30" i="160"/>
  <c r="AM31" i="160"/>
  <c r="BG31" i="160"/>
  <c r="CA31" i="160"/>
  <c r="CU31" i="160"/>
  <c r="DO31" i="160"/>
  <c r="AM32" i="160"/>
  <c r="BG32" i="160"/>
  <c r="CA32" i="160"/>
  <c r="CU32" i="160"/>
  <c r="DO32" i="160"/>
  <c r="AM33" i="160"/>
  <c r="BG33" i="160"/>
  <c r="BY33" i="160"/>
  <c r="CO33" i="160"/>
  <c r="DE33" i="160"/>
  <c r="AA34" i="160"/>
  <c r="AQ34" i="160"/>
  <c r="BG34" i="160"/>
  <c r="BY34" i="160"/>
  <c r="CO34" i="160"/>
  <c r="DE34" i="160"/>
  <c r="AA35" i="160"/>
  <c r="AQ35" i="160"/>
  <c r="BG35" i="160"/>
  <c r="BY35" i="160"/>
  <c r="CO35" i="160"/>
  <c r="DE35" i="160"/>
  <c r="AA36" i="160"/>
  <c r="AQ36" i="160"/>
  <c r="BG36" i="160"/>
  <c r="BY36" i="160"/>
  <c r="CO36" i="160"/>
  <c r="DE36" i="160"/>
  <c r="AA37" i="160"/>
  <c r="AQ37" i="160"/>
  <c r="BG37" i="160"/>
  <c r="BY37" i="160"/>
  <c r="CN37" i="160"/>
  <c r="DC37" i="160"/>
  <c r="DQ37" i="160"/>
  <c r="V26" i="160"/>
  <c r="W27" i="160" s="1"/>
  <c r="BA30" i="160"/>
  <c r="BY30" i="160"/>
  <c r="CY30" i="160"/>
  <c r="W31" i="160"/>
  <c r="AQ31" i="160"/>
  <c r="BK31" i="160"/>
  <c r="CE31" i="160"/>
  <c r="CY31" i="160"/>
  <c r="W32" i="160"/>
  <c r="AQ32" i="160"/>
  <c r="BK32" i="160"/>
  <c r="CE32" i="160"/>
  <c r="CY32" i="160"/>
  <c r="W33" i="160"/>
  <c r="AQ33" i="160"/>
  <c r="BI33" i="160"/>
  <c r="BZ33" i="160"/>
  <c r="CQ33" i="160"/>
  <c r="DG33" i="160"/>
  <c r="AB34" i="160"/>
  <c r="AS34" i="160"/>
  <c r="BI34" i="160"/>
  <c r="BZ34" i="160"/>
  <c r="CQ34" i="160"/>
  <c r="DG34" i="160"/>
  <c r="AB35" i="160"/>
  <c r="AS35" i="160"/>
  <c r="BC30" i="160"/>
  <c r="BZ30" i="160"/>
  <c r="DA30" i="160"/>
  <c r="Y31" i="160"/>
  <c r="AS31" i="160"/>
  <c r="BM31" i="160"/>
  <c r="CG31" i="160"/>
  <c r="DA31" i="160"/>
  <c r="Y32" i="160"/>
  <c r="AS32" i="160"/>
  <c r="BM32" i="160"/>
  <c r="CG32" i="160"/>
  <c r="DA32" i="160"/>
  <c r="Y33" i="160"/>
  <c r="AS33" i="160"/>
  <c r="BK33" i="160"/>
  <c r="CA33" i="160"/>
  <c r="CS33" i="160"/>
  <c r="DI33" i="160"/>
  <c r="AC34" i="160"/>
  <c r="AU34" i="160"/>
  <c r="BK34" i="160"/>
  <c r="CA34" i="160"/>
  <c r="CS34" i="160"/>
  <c r="DI34" i="160"/>
  <c r="AC35" i="160"/>
  <c r="AU35" i="160"/>
  <c r="BK35" i="160"/>
  <c r="CA35" i="160"/>
  <c r="CS35" i="160"/>
  <c r="DI35" i="160"/>
  <c r="AC36" i="160"/>
  <c r="AU36" i="160"/>
  <c r="BK36" i="160"/>
  <c r="CA36" i="160"/>
  <c r="CS36" i="160"/>
  <c r="DI36" i="160"/>
  <c r="AC37" i="160"/>
  <c r="AU37" i="160"/>
  <c r="BK37" i="160"/>
  <c r="CA37" i="160"/>
  <c r="CQ37" i="160"/>
  <c r="DE37" i="160"/>
  <c r="V6" i="160"/>
  <c r="W7" i="160" s="1"/>
  <c r="X8" i="160" s="1"/>
  <c r="Y9" i="160" s="1"/>
  <c r="Z10" i="160" s="1"/>
  <c r="AA11" i="160" s="1"/>
  <c r="AB12" i="160" s="1"/>
  <c r="AC13" i="160" s="1"/>
  <c r="AD14" i="160" s="1"/>
  <c r="AE15" i="160" s="1"/>
  <c r="AF16" i="160" s="1"/>
  <c r="AG17" i="160" s="1"/>
  <c r="AH18" i="160" s="1"/>
  <c r="AI19" i="160" s="1"/>
  <c r="AJ20" i="160" s="1"/>
  <c r="AK21" i="160" s="1"/>
  <c r="AL22" i="160" s="1"/>
  <c r="AM23" i="160" s="1"/>
  <c r="AN24" i="160" s="1"/>
  <c r="AO25" i="160" s="1"/>
  <c r="AP26" i="160" s="1"/>
  <c r="AQ27" i="160" s="1"/>
  <c r="W28" i="160"/>
  <c r="AL28" i="160"/>
  <c r="AW28" i="160"/>
  <c r="BG28" i="160"/>
  <c r="BQ28" i="160"/>
  <c r="CA28" i="160"/>
  <c r="CK28" i="160"/>
  <c r="CU28" i="160"/>
  <c r="DE28" i="160"/>
  <c r="DO28" i="160"/>
  <c r="AC29" i="160"/>
  <c r="AM29" i="160"/>
  <c r="AW29" i="160"/>
  <c r="BG29" i="160"/>
  <c r="BQ29" i="160"/>
  <c r="CA29" i="160"/>
  <c r="CK29" i="160"/>
  <c r="CU29" i="160"/>
  <c r="DE29" i="160"/>
  <c r="DO29" i="160"/>
  <c r="BC4" i="160"/>
  <c r="BD5" i="160" s="1"/>
  <c r="BE6" i="160" s="1"/>
  <c r="BF7" i="160" s="1"/>
  <c r="BG8" i="160" s="1"/>
  <c r="BH9" i="160" s="1"/>
  <c r="BI10" i="160" s="1"/>
  <c r="BJ11" i="160" s="1"/>
  <c r="BK12" i="160" s="1"/>
  <c r="BL13" i="160" s="1"/>
  <c r="BM14" i="160" s="1"/>
  <c r="BN15" i="160" s="1"/>
  <c r="BO16" i="160" s="1"/>
  <c r="BP17" i="160" s="1"/>
  <c r="BQ18" i="160" s="1"/>
  <c r="BR19" i="160" s="1"/>
  <c r="BS20" i="160" s="1"/>
  <c r="BT21" i="160" s="1"/>
  <c r="BU22" i="160" s="1"/>
  <c r="BV23" i="160" s="1"/>
  <c r="BW24" i="160" s="1"/>
  <c r="BX25" i="160" s="1"/>
  <c r="BY26" i="160" s="1"/>
  <c r="BZ27" i="160" s="1"/>
  <c r="BM4" i="160"/>
  <c r="BN5" i="160" s="1"/>
  <c r="BO6" i="160" s="1"/>
  <c r="BP7" i="160" s="1"/>
  <c r="BQ8" i="160" s="1"/>
  <c r="BR9" i="160" s="1"/>
  <c r="BS10" i="160" s="1"/>
  <c r="BT11" i="160" s="1"/>
  <c r="BU12" i="160" s="1"/>
  <c r="BV13" i="160" s="1"/>
  <c r="BW14" i="160" s="1"/>
  <c r="BX15" i="160" s="1"/>
  <c r="BY16" i="160" s="1"/>
  <c r="BZ17" i="160" s="1"/>
  <c r="CA18" i="160" s="1"/>
  <c r="CB19" i="160" s="1"/>
  <c r="CC20" i="160" s="1"/>
  <c r="CD21" i="160" s="1"/>
  <c r="CE22" i="160" s="1"/>
  <c r="CF23" i="160" s="1"/>
  <c r="CG24" i="160" s="1"/>
  <c r="CH25" i="160" s="1"/>
  <c r="CI26" i="160" s="1"/>
  <c r="CJ27" i="160" s="1"/>
  <c r="BW4" i="160"/>
  <c r="BX5" i="160" s="1"/>
  <c r="BY6" i="160" s="1"/>
  <c r="BZ7" i="160" s="1"/>
  <c r="CA8" i="160" s="1"/>
  <c r="CB9" i="160" s="1"/>
  <c r="CC10" i="160" s="1"/>
  <c r="CD11" i="160" s="1"/>
  <c r="CE12" i="160" s="1"/>
  <c r="CF13" i="160" s="1"/>
  <c r="CG14" i="160" s="1"/>
  <c r="CH15" i="160" s="1"/>
  <c r="CI16" i="160" s="1"/>
  <c r="CJ17" i="160" s="1"/>
  <c r="CK18" i="160" s="1"/>
  <c r="CL19" i="160" s="1"/>
  <c r="CM20" i="160" s="1"/>
  <c r="CN21" i="160" s="1"/>
  <c r="CO22" i="160" s="1"/>
  <c r="CP23" i="160" s="1"/>
  <c r="CQ24" i="160" s="1"/>
  <c r="CR25" i="160" s="1"/>
  <c r="CS26" i="160" s="1"/>
  <c r="CT27" i="160" s="1"/>
  <c r="CG4" i="160"/>
  <c r="CH5" i="160" s="1"/>
  <c r="CI6" i="160" s="1"/>
  <c r="CJ7" i="160" s="1"/>
  <c r="CK8" i="160" s="1"/>
  <c r="CL9" i="160" s="1"/>
  <c r="CM10" i="160" s="1"/>
  <c r="CN11" i="160" s="1"/>
  <c r="CO12" i="160" s="1"/>
  <c r="CP13" i="160" s="1"/>
  <c r="CQ14" i="160" s="1"/>
  <c r="CR15" i="160" s="1"/>
  <c r="CS16" i="160" s="1"/>
  <c r="CT17" i="160" s="1"/>
  <c r="CU18" i="160" s="1"/>
  <c r="CV19" i="160" s="1"/>
  <c r="CW20" i="160" s="1"/>
  <c r="CX21" i="160" s="1"/>
  <c r="CY22" i="160" s="1"/>
  <c r="CZ23" i="160" s="1"/>
  <c r="DA24" i="160" s="1"/>
  <c r="DB25" i="160" s="1"/>
  <c r="DC26" i="160" s="1"/>
  <c r="DD27" i="160" s="1"/>
  <c r="CQ4" i="160"/>
  <c r="CR5" i="160" s="1"/>
  <c r="CS6" i="160" s="1"/>
  <c r="CT7" i="160" s="1"/>
  <c r="CU8" i="160" s="1"/>
  <c r="CV9" i="160" s="1"/>
  <c r="CW10" i="160" s="1"/>
  <c r="CX11" i="160" s="1"/>
  <c r="CY12" i="160" s="1"/>
  <c r="CZ13" i="160" s="1"/>
  <c r="DA14" i="160" s="1"/>
  <c r="DB15" i="160" s="1"/>
  <c r="DC16" i="160" s="1"/>
  <c r="DD17" i="160" s="1"/>
  <c r="DE18" i="160" s="1"/>
  <c r="DF19" i="160" s="1"/>
  <c r="DG20" i="160" s="1"/>
  <c r="DH21" i="160" s="1"/>
  <c r="DI22" i="160" s="1"/>
  <c r="DJ23" i="160" s="1"/>
  <c r="DK24" i="160" s="1"/>
  <c r="DL25" i="160" s="1"/>
  <c r="DM26" i="160" s="1"/>
  <c r="DN27" i="160" s="1"/>
  <c r="DA4" i="160"/>
  <c r="DB5" i="160" s="1"/>
  <c r="DC6" i="160" s="1"/>
  <c r="DD7" i="160" s="1"/>
  <c r="DE8" i="160" s="1"/>
  <c r="DF9" i="160" s="1"/>
  <c r="DG10" i="160" s="1"/>
  <c r="DH11" i="160" s="1"/>
  <c r="DI12" i="160" s="1"/>
  <c r="DJ13" i="160" s="1"/>
  <c r="DK14" i="160" s="1"/>
  <c r="DL15" i="160" s="1"/>
  <c r="DM16" i="160" s="1"/>
  <c r="DN17" i="160" s="1"/>
  <c r="DO18" i="160" s="1"/>
  <c r="DP19" i="160" s="1"/>
  <c r="DQ20" i="160" s="1"/>
  <c r="DK4" i="160"/>
  <c r="DL5" i="160" s="1"/>
  <c r="DM6" i="160" s="1"/>
  <c r="DN7" i="160" s="1"/>
  <c r="DO8" i="160" s="1"/>
  <c r="DP9" i="160" s="1"/>
  <c r="DQ10" i="160" s="1"/>
  <c r="Z4" i="160"/>
  <c r="AA5" i="160" s="1"/>
  <c r="AB6" i="160" s="1"/>
  <c r="AC7" i="160" s="1"/>
  <c r="AD8" i="160" s="1"/>
  <c r="AE9" i="160" s="1"/>
  <c r="AF10" i="160" s="1"/>
  <c r="AG11" i="160" s="1"/>
  <c r="AH12" i="160" s="1"/>
  <c r="AI13" i="160" s="1"/>
  <c r="AJ14" i="160" s="1"/>
  <c r="AK15" i="160" s="1"/>
  <c r="AL16" i="160" s="1"/>
  <c r="AM17" i="160" s="1"/>
  <c r="AN18" i="160" s="1"/>
  <c r="AO19" i="160" s="1"/>
  <c r="AP20" i="160" s="1"/>
  <c r="AQ21" i="160" s="1"/>
  <c r="AR22" i="160" s="1"/>
  <c r="AS23" i="160" s="1"/>
  <c r="AT24" i="160" s="1"/>
  <c r="AU25" i="160" s="1"/>
  <c r="AV26" i="160" s="1"/>
  <c r="AW27" i="160" s="1"/>
  <c r="AJ4" i="160"/>
  <c r="AK5" i="160" s="1"/>
  <c r="AL6" i="160" s="1"/>
  <c r="AM7" i="160" s="1"/>
  <c r="AN8" i="160" s="1"/>
  <c r="AO9" i="160" s="1"/>
  <c r="AP10" i="160" s="1"/>
  <c r="AQ11" i="160" s="1"/>
  <c r="AR12" i="160" s="1"/>
  <c r="AS13" i="160" s="1"/>
  <c r="AT14" i="160" s="1"/>
  <c r="AU15" i="160" s="1"/>
  <c r="AV16" i="160" s="1"/>
  <c r="AW17" i="160" s="1"/>
  <c r="AX18" i="160" s="1"/>
  <c r="AY19" i="160" s="1"/>
  <c r="AZ20" i="160" s="1"/>
  <c r="BA21" i="160" s="1"/>
  <c r="BB22" i="160" s="1"/>
  <c r="BC23" i="160" s="1"/>
  <c r="BD24" i="160" s="1"/>
  <c r="BE25" i="160" s="1"/>
  <c r="BF26" i="160" s="1"/>
  <c r="BG27" i="160" s="1"/>
  <c r="AT4" i="160"/>
  <c r="AU5" i="160" s="1"/>
  <c r="AV6" i="160" s="1"/>
  <c r="AW7" i="160" s="1"/>
  <c r="AX8" i="160" s="1"/>
  <c r="AY9" i="160" s="1"/>
  <c r="AZ10" i="160" s="1"/>
  <c r="BA11" i="160" s="1"/>
  <c r="BB12" i="160" s="1"/>
  <c r="BC13" i="160" s="1"/>
  <c r="BD14" i="160" s="1"/>
  <c r="BE15" i="160" s="1"/>
  <c r="BF16" i="160" s="1"/>
  <c r="BG17" i="160" s="1"/>
  <c r="BH18" i="160" s="1"/>
  <c r="BI19" i="160" s="1"/>
  <c r="BJ20" i="160" s="1"/>
  <c r="BK21" i="160" s="1"/>
  <c r="BL22" i="160" s="1"/>
  <c r="BM23" i="160" s="1"/>
  <c r="BN24" i="160" s="1"/>
  <c r="BO25" i="160" s="1"/>
  <c r="BP26" i="160" s="1"/>
  <c r="BQ27" i="160" s="1"/>
  <c r="BE30" i="160"/>
  <c r="CE30" i="160"/>
  <c r="DC30" i="160"/>
  <c r="AA31" i="160"/>
  <c r="AU31" i="160"/>
  <c r="BO31" i="160"/>
  <c r="CI31" i="160"/>
  <c r="DC31" i="160"/>
  <c r="AA32" i="160"/>
  <c r="AU32" i="160"/>
  <c r="BO32" i="160"/>
  <c r="CI32" i="160"/>
  <c r="DC32" i="160"/>
  <c r="AA33" i="160"/>
  <c r="AU33" i="160"/>
  <c r="BM33" i="160"/>
  <c r="CC33" i="160"/>
  <c r="CT33" i="160"/>
  <c r="DK33" i="160"/>
  <c r="AE34" i="160"/>
  <c r="AV34" i="160"/>
  <c r="BM34" i="160"/>
  <c r="CC34" i="160"/>
  <c r="CT34" i="160"/>
  <c r="DK34" i="160"/>
  <c r="AE35" i="160"/>
  <c r="AV35" i="160"/>
  <c r="BM35" i="160"/>
  <c r="CC35" i="160"/>
  <c r="CT35" i="160"/>
  <c r="DK35" i="160"/>
  <c r="AE36" i="160"/>
  <c r="AV36" i="160"/>
  <c r="BM36" i="160"/>
  <c r="CC36" i="160"/>
  <c r="CT36" i="160"/>
  <c r="DK36" i="160"/>
  <c r="AE37" i="160"/>
  <c r="AV37" i="160"/>
  <c r="BM37" i="160"/>
  <c r="CC37" i="160"/>
  <c r="CS37" i="160"/>
  <c r="DG37" i="160"/>
  <c r="V7" i="160"/>
  <c r="W8" i="160" s="1"/>
  <c r="X9" i="160" s="1"/>
  <c r="Y10" i="160" s="1"/>
  <c r="Z11" i="160" s="1"/>
  <c r="AA12" i="160" s="1"/>
  <c r="AB13" i="160" s="1"/>
  <c r="AC14" i="160" s="1"/>
  <c r="AD15" i="160" s="1"/>
  <c r="AE16" i="160" s="1"/>
  <c r="AF17" i="160" s="1"/>
  <c r="AG18" i="160" s="1"/>
  <c r="AH19" i="160" s="1"/>
  <c r="AI20" i="160" s="1"/>
  <c r="AJ21" i="160" s="1"/>
  <c r="AK22" i="160" s="1"/>
  <c r="AL23" i="160" s="1"/>
  <c r="AM24" i="160" s="1"/>
  <c r="AN25" i="160" s="1"/>
  <c r="AO26" i="160" s="1"/>
  <c r="AP27" i="160" s="1"/>
  <c r="V17" i="160"/>
  <c r="W18" i="160" s="1"/>
  <c r="X19" i="160" s="1"/>
  <c r="Y20" i="160" s="1"/>
  <c r="Z21" i="160" s="1"/>
  <c r="AA22" i="160" s="1"/>
  <c r="AB23" i="160" s="1"/>
  <c r="AC24" i="160" s="1"/>
  <c r="AD25" i="160" s="1"/>
  <c r="AE26" i="160" s="1"/>
  <c r="AF27" i="160" s="1"/>
  <c r="X28" i="160"/>
  <c r="AM28" i="160"/>
  <c r="AX28" i="160"/>
  <c r="BH28" i="160"/>
  <c r="BR28" i="160"/>
  <c r="CB28" i="160"/>
  <c r="CL28" i="160"/>
  <c r="CV28" i="160"/>
  <c r="DF28" i="160"/>
  <c r="DP28" i="160"/>
  <c r="AD29" i="160"/>
  <c r="AN29" i="160"/>
  <c r="AX29" i="160"/>
  <c r="BH29" i="160"/>
  <c r="BR29" i="160"/>
  <c r="CB29" i="160"/>
  <c r="CL29" i="160"/>
  <c r="CV29" i="160"/>
  <c r="DF29" i="160"/>
  <c r="DP29" i="160"/>
  <c r="BD4" i="160"/>
  <c r="BE5" i="160" s="1"/>
  <c r="BF6" i="160" s="1"/>
  <c r="BG7" i="160" s="1"/>
  <c r="BH8" i="160" s="1"/>
  <c r="BI9" i="160" s="1"/>
  <c r="BJ10" i="160" s="1"/>
  <c r="BK11" i="160" s="1"/>
  <c r="BL12" i="160" s="1"/>
  <c r="BM13" i="160" s="1"/>
  <c r="BN14" i="160" s="1"/>
  <c r="BO15" i="160" s="1"/>
  <c r="BP16" i="160" s="1"/>
  <c r="BQ17" i="160" s="1"/>
  <c r="BR18" i="160" s="1"/>
  <c r="BS19" i="160" s="1"/>
  <c r="BT20" i="160" s="1"/>
  <c r="BU21" i="160" s="1"/>
  <c r="BV22" i="160" s="1"/>
  <c r="BW23" i="160" s="1"/>
  <c r="BX24" i="160" s="1"/>
  <c r="BY25" i="160" s="1"/>
  <c r="BZ26" i="160" s="1"/>
  <c r="CA27" i="160" s="1"/>
  <c r="BN4" i="160"/>
  <c r="BO5" i="160" s="1"/>
  <c r="BP6" i="160" s="1"/>
  <c r="BQ7" i="160" s="1"/>
  <c r="BR8" i="160" s="1"/>
  <c r="BS9" i="160" s="1"/>
  <c r="BT10" i="160" s="1"/>
  <c r="BU11" i="160" s="1"/>
  <c r="BV12" i="160" s="1"/>
  <c r="BW13" i="160" s="1"/>
  <c r="BX14" i="160" s="1"/>
  <c r="BY15" i="160" s="1"/>
  <c r="BZ16" i="160" s="1"/>
  <c r="CA17" i="160" s="1"/>
  <c r="CB18" i="160" s="1"/>
  <c r="CC19" i="160" s="1"/>
  <c r="CD20" i="160" s="1"/>
  <c r="CE21" i="160" s="1"/>
  <c r="CF22" i="160" s="1"/>
  <c r="CG23" i="160" s="1"/>
  <c r="CH24" i="160" s="1"/>
  <c r="CI25" i="160" s="1"/>
  <c r="CJ26" i="160" s="1"/>
  <c r="CK27" i="160" s="1"/>
  <c r="BX4" i="160"/>
  <c r="BY5" i="160" s="1"/>
  <c r="BZ6" i="160" s="1"/>
  <c r="CA7" i="160" s="1"/>
  <c r="CB8" i="160" s="1"/>
  <c r="CC9" i="160" s="1"/>
  <c r="CD10" i="160" s="1"/>
  <c r="CE11" i="160" s="1"/>
  <c r="CF12" i="160" s="1"/>
  <c r="CG13" i="160" s="1"/>
  <c r="CH14" i="160" s="1"/>
  <c r="CI15" i="160" s="1"/>
  <c r="CJ16" i="160" s="1"/>
  <c r="CK17" i="160" s="1"/>
  <c r="CL18" i="160" s="1"/>
  <c r="CM19" i="160" s="1"/>
  <c r="CN20" i="160" s="1"/>
  <c r="CO21" i="160" s="1"/>
  <c r="CP22" i="160" s="1"/>
  <c r="CQ23" i="160" s="1"/>
  <c r="CR24" i="160" s="1"/>
  <c r="CS25" i="160" s="1"/>
  <c r="CT26" i="160" s="1"/>
  <c r="CU27" i="160" s="1"/>
  <c r="CH4" i="160"/>
  <c r="CI5" i="160" s="1"/>
  <c r="CJ6" i="160" s="1"/>
  <c r="CK7" i="160" s="1"/>
  <c r="CL8" i="160" s="1"/>
  <c r="CM9" i="160" s="1"/>
  <c r="CN10" i="160" s="1"/>
  <c r="CO11" i="160" s="1"/>
  <c r="CP12" i="160" s="1"/>
  <c r="CQ13" i="160" s="1"/>
  <c r="CR14" i="160" s="1"/>
  <c r="CS15" i="160" s="1"/>
  <c r="CT16" i="160" s="1"/>
  <c r="CU17" i="160" s="1"/>
  <c r="CV18" i="160" s="1"/>
  <c r="CW19" i="160" s="1"/>
  <c r="CX20" i="160" s="1"/>
  <c r="CY21" i="160" s="1"/>
  <c r="CZ22" i="160" s="1"/>
  <c r="DA23" i="160" s="1"/>
  <c r="DB24" i="160" s="1"/>
  <c r="DC25" i="160" s="1"/>
  <c r="DD26" i="160" s="1"/>
  <c r="DE27" i="160" s="1"/>
  <c r="CR4" i="160"/>
  <c r="CS5" i="160" s="1"/>
  <c r="CT6" i="160" s="1"/>
  <c r="CU7" i="160" s="1"/>
  <c r="CV8" i="160" s="1"/>
  <c r="CW9" i="160" s="1"/>
  <c r="CX10" i="160" s="1"/>
  <c r="CY11" i="160" s="1"/>
  <c r="CZ12" i="160" s="1"/>
  <c r="DA13" i="160" s="1"/>
  <c r="DB14" i="160" s="1"/>
  <c r="DC15" i="160" s="1"/>
  <c r="DD16" i="160" s="1"/>
  <c r="DE17" i="160" s="1"/>
  <c r="DF18" i="160" s="1"/>
  <c r="DG19" i="160" s="1"/>
  <c r="DH20" i="160" s="1"/>
  <c r="DI21" i="160" s="1"/>
  <c r="DJ22" i="160" s="1"/>
  <c r="DK23" i="160" s="1"/>
  <c r="DL24" i="160" s="1"/>
  <c r="DM25" i="160" s="1"/>
  <c r="DN26" i="160" s="1"/>
  <c r="DO27" i="160" s="1"/>
  <c r="DB4" i="160"/>
  <c r="DC5" i="160" s="1"/>
  <c r="DD6" i="160" s="1"/>
  <c r="DE7" i="160" s="1"/>
  <c r="DF8" i="160" s="1"/>
  <c r="DG9" i="160" s="1"/>
  <c r="DH10" i="160" s="1"/>
  <c r="DI11" i="160" s="1"/>
  <c r="DJ12" i="160" s="1"/>
  <c r="DK13" i="160" s="1"/>
  <c r="DL14" i="160" s="1"/>
  <c r="DM15" i="160" s="1"/>
  <c r="DN16" i="160" s="1"/>
  <c r="DO17" i="160" s="1"/>
  <c r="DP18" i="160" s="1"/>
  <c r="DQ19" i="160" s="1"/>
  <c r="DL4" i="160"/>
  <c r="DM5" i="160" s="1"/>
  <c r="DN6" i="160" s="1"/>
  <c r="DO7" i="160" s="1"/>
  <c r="DP8" i="160" s="1"/>
  <c r="DQ9" i="160" s="1"/>
  <c r="AA4" i="160"/>
  <c r="AB5" i="160" s="1"/>
  <c r="AC6" i="160" s="1"/>
  <c r="AD7" i="160" s="1"/>
  <c r="AE8" i="160" s="1"/>
  <c r="AF9" i="160" s="1"/>
  <c r="AG10" i="160" s="1"/>
  <c r="AH11" i="160" s="1"/>
  <c r="AI12" i="160" s="1"/>
  <c r="AJ13" i="160" s="1"/>
  <c r="AK14" i="160" s="1"/>
  <c r="AL15" i="160" s="1"/>
  <c r="AM16" i="160" s="1"/>
  <c r="AN17" i="160" s="1"/>
  <c r="AO18" i="160" s="1"/>
  <c r="AP19" i="160" s="1"/>
  <c r="AQ20" i="160" s="1"/>
  <c r="AR21" i="160" s="1"/>
  <c r="AS22" i="160" s="1"/>
  <c r="AT23" i="160" s="1"/>
  <c r="AU24" i="160" s="1"/>
  <c r="AV25" i="160" s="1"/>
  <c r="AW26" i="160" s="1"/>
  <c r="AX27" i="160" s="1"/>
  <c r="AK4" i="160"/>
  <c r="AL5" i="160" s="1"/>
  <c r="AM6" i="160" s="1"/>
  <c r="AN7" i="160" s="1"/>
  <c r="AO8" i="160" s="1"/>
  <c r="AP9" i="160" s="1"/>
  <c r="AQ10" i="160" s="1"/>
  <c r="AR11" i="160" s="1"/>
  <c r="AS12" i="160" s="1"/>
  <c r="AT13" i="160" s="1"/>
  <c r="AU14" i="160" s="1"/>
  <c r="AV15" i="160" s="1"/>
  <c r="AW16" i="160" s="1"/>
  <c r="AX17" i="160" s="1"/>
  <c r="AY18" i="160" s="1"/>
  <c r="AZ19" i="160" s="1"/>
  <c r="BA20" i="160" s="1"/>
  <c r="BB21" i="160" s="1"/>
  <c r="BC22" i="160" s="1"/>
  <c r="BD23" i="160" s="1"/>
  <c r="BE24" i="160" s="1"/>
  <c r="BF25" i="160" s="1"/>
  <c r="BG26" i="160" s="1"/>
  <c r="BH27" i="160" s="1"/>
  <c r="AU4" i="160"/>
  <c r="AV5" i="160" s="1"/>
  <c r="AW6" i="160" s="1"/>
  <c r="AX7" i="160" s="1"/>
  <c r="AY8" i="160" s="1"/>
  <c r="AZ9" i="160" s="1"/>
  <c r="BA10" i="160" s="1"/>
  <c r="BB11" i="160" s="1"/>
  <c r="BC12" i="160" s="1"/>
  <c r="BD13" i="160" s="1"/>
  <c r="BE14" i="160" s="1"/>
  <c r="BF15" i="160" s="1"/>
  <c r="BG16" i="160" s="1"/>
  <c r="BH17" i="160" s="1"/>
  <c r="BI18" i="160" s="1"/>
  <c r="BJ19" i="160" s="1"/>
  <c r="BK20" i="160" s="1"/>
  <c r="BL21" i="160" s="1"/>
  <c r="BM22" i="160" s="1"/>
  <c r="BN23" i="160" s="1"/>
  <c r="BO24" i="160" s="1"/>
  <c r="BP25" i="160" s="1"/>
  <c r="BQ26" i="160" s="1"/>
  <c r="BR27" i="160" s="1"/>
  <c r="BF30" i="160"/>
  <c r="CJ31" i="160"/>
  <c r="BA32" i="160"/>
  <c r="DK32" i="160"/>
  <c r="CE33" i="160"/>
  <c r="AK34" i="160"/>
  <c r="CJ34" i="160"/>
  <c r="AW35" i="160"/>
  <c r="CJ35" i="160"/>
  <c r="AG36" i="160"/>
  <c r="BS36" i="160"/>
  <c r="DM36" i="160"/>
  <c r="BC37" i="160"/>
  <c r="CT37" i="160"/>
  <c r="V12" i="160"/>
  <c r="W13" i="160" s="1"/>
  <c r="X14" i="160" s="1"/>
  <c r="Y15" i="160" s="1"/>
  <c r="Z16" i="160" s="1"/>
  <c r="AA17" i="160" s="1"/>
  <c r="AB18" i="160" s="1"/>
  <c r="AC19" i="160" s="1"/>
  <c r="AD20" i="160" s="1"/>
  <c r="AE21" i="160" s="1"/>
  <c r="AF22" i="160" s="1"/>
  <c r="AG23" i="160" s="1"/>
  <c r="AH24" i="160" s="1"/>
  <c r="AI25" i="160" s="1"/>
  <c r="AJ26" i="160" s="1"/>
  <c r="AK27" i="160" s="1"/>
  <c r="AJ28" i="160"/>
  <c r="BF28" i="160"/>
  <c r="BZ28" i="160"/>
  <c r="CT28" i="160"/>
  <c r="DN28" i="160"/>
  <c r="AL29" i="160"/>
  <c r="BF29" i="160"/>
  <c r="BZ29" i="160"/>
  <c r="CT29" i="160"/>
  <c r="DN29" i="160"/>
  <c r="BL4" i="160"/>
  <c r="BM5" i="160" s="1"/>
  <c r="BN6" i="160" s="1"/>
  <c r="BO7" i="160" s="1"/>
  <c r="BP8" i="160" s="1"/>
  <c r="BQ9" i="160" s="1"/>
  <c r="BR10" i="160" s="1"/>
  <c r="BS11" i="160" s="1"/>
  <c r="BT12" i="160" s="1"/>
  <c r="BU13" i="160" s="1"/>
  <c r="BV14" i="160" s="1"/>
  <c r="BW15" i="160" s="1"/>
  <c r="BX16" i="160" s="1"/>
  <c r="BY17" i="160" s="1"/>
  <c r="BZ18" i="160" s="1"/>
  <c r="CA19" i="160" s="1"/>
  <c r="CB20" i="160" s="1"/>
  <c r="CC21" i="160" s="1"/>
  <c r="CD22" i="160" s="1"/>
  <c r="CE23" i="160" s="1"/>
  <c r="CF24" i="160" s="1"/>
  <c r="CG25" i="160" s="1"/>
  <c r="CH26" i="160" s="1"/>
  <c r="CI27" i="160" s="1"/>
  <c r="CF4" i="160"/>
  <c r="CG5" i="160" s="1"/>
  <c r="CH6" i="160" s="1"/>
  <c r="CI7" i="160" s="1"/>
  <c r="CJ8" i="160" s="1"/>
  <c r="CK9" i="160" s="1"/>
  <c r="CL10" i="160" s="1"/>
  <c r="CM11" i="160" s="1"/>
  <c r="CN12" i="160" s="1"/>
  <c r="CO13" i="160" s="1"/>
  <c r="CP14" i="160" s="1"/>
  <c r="CQ15" i="160" s="1"/>
  <c r="CR16" i="160" s="1"/>
  <c r="CS17" i="160" s="1"/>
  <c r="CT18" i="160" s="1"/>
  <c r="CU19" i="160" s="1"/>
  <c r="CV20" i="160" s="1"/>
  <c r="CW21" i="160" s="1"/>
  <c r="CX22" i="160" s="1"/>
  <c r="CY23" i="160" s="1"/>
  <c r="CZ24" i="160" s="1"/>
  <c r="DA25" i="160" s="1"/>
  <c r="DB26" i="160" s="1"/>
  <c r="DC27" i="160" s="1"/>
  <c r="CZ4" i="160"/>
  <c r="DA5" i="160" s="1"/>
  <c r="DB6" i="160" s="1"/>
  <c r="DC7" i="160" s="1"/>
  <c r="DD8" i="160" s="1"/>
  <c r="DE9" i="160" s="1"/>
  <c r="DF10" i="160" s="1"/>
  <c r="DG11" i="160" s="1"/>
  <c r="DH12" i="160" s="1"/>
  <c r="DI13" i="160" s="1"/>
  <c r="DJ14" i="160" s="1"/>
  <c r="DK15" i="160" s="1"/>
  <c r="DL16" i="160" s="1"/>
  <c r="DM17" i="160" s="1"/>
  <c r="DN18" i="160" s="1"/>
  <c r="DO19" i="160" s="1"/>
  <c r="DP20" i="160" s="1"/>
  <c r="DQ21" i="160" s="1"/>
  <c r="Y4" i="160"/>
  <c r="Z5" i="160" s="1"/>
  <c r="AA6" i="160" s="1"/>
  <c r="AB7" i="160" s="1"/>
  <c r="AC8" i="160" s="1"/>
  <c r="AD9" i="160" s="1"/>
  <c r="AE10" i="160" s="1"/>
  <c r="AF11" i="160" s="1"/>
  <c r="AG12" i="160" s="1"/>
  <c r="AH13" i="160" s="1"/>
  <c r="AI14" i="160" s="1"/>
  <c r="AJ15" i="160" s="1"/>
  <c r="AK16" i="160" s="1"/>
  <c r="AL17" i="160" s="1"/>
  <c r="AM18" i="160" s="1"/>
  <c r="AN19" i="160" s="1"/>
  <c r="AO20" i="160" s="1"/>
  <c r="AP21" i="160" s="1"/>
  <c r="AQ22" i="160" s="1"/>
  <c r="AR23" i="160" s="1"/>
  <c r="AS24" i="160" s="1"/>
  <c r="AT25" i="160" s="1"/>
  <c r="AU26" i="160" s="1"/>
  <c r="AV27" i="160" s="1"/>
  <c r="AS4" i="160"/>
  <c r="AT5" i="160" s="1"/>
  <c r="AU6" i="160" s="1"/>
  <c r="AV7" i="160" s="1"/>
  <c r="AW8" i="160" s="1"/>
  <c r="AX9" i="160" s="1"/>
  <c r="AY10" i="160" s="1"/>
  <c r="AZ11" i="160" s="1"/>
  <c r="BA12" i="160" s="1"/>
  <c r="BB13" i="160" s="1"/>
  <c r="BC14" i="160" s="1"/>
  <c r="BD15" i="160" s="1"/>
  <c r="BE16" i="160" s="1"/>
  <c r="BF17" i="160" s="1"/>
  <c r="BG18" i="160" s="1"/>
  <c r="BH19" i="160" s="1"/>
  <c r="BI20" i="160" s="1"/>
  <c r="BJ21" i="160" s="1"/>
  <c r="BK22" i="160" s="1"/>
  <c r="BL23" i="160" s="1"/>
  <c r="BM24" i="160" s="1"/>
  <c r="BN25" i="160" s="1"/>
  <c r="BO26" i="160" s="1"/>
  <c r="BP27" i="160" s="1"/>
  <c r="CG30" i="160"/>
  <c r="CO31" i="160"/>
  <c r="BC32" i="160"/>
  <c r="AB33" i="160"/>
  <c r="CI33" i="160"/>
  <c r="AL34" i="160"/>
  <c r="CU34" i="160"/>
  <c r="BA35" i="160"/>
  <c r="CQ35" i="160"/>
  <c r="AK36" i="160"/>
  <c r="BZ36" i="160"/>
  <c r="DO36" i="160"/>
  <c r="BI37" i="160"/>
  <c r="CW37" i="160"/>
  <c r="V16" i="160"/>
  <c r="W17" i="160" s="1"/>
  <c r="X18" i="160" s="1"/>
  <c r="Y19" i="160" s="1"/>
  <c r="Z20" i="160" s="1"/>
  <c r="AA21" i="160" s="1"/>
  <c r="AB22" i="160" s="1"/>
  <c r="AC23" i="160" s="1"/>
  <c r="AD24" i="160" s="1"/>
  <c r="AE25" i="160" s="1"/>
  <c r="AF26" i="160" s="1"/>
  <c r="AG27" i="160" s="1"/>
  <c r="AN28" i="160"/>
  <c r="BI28" i="160"/>
  <c r="CC28" i="160"/>
  <c r="CW28" i="160"/>
  <c r="DQ28" i="160"/>
  <c r="AO29" i="160"/>
  <c r="BI29" i="160"/>
  <c r="CC29" i="160"/>
  <c r="CW29" i="160"/>
  <c r="DQ29" i="160"/>
  <c r="BO4" i="160"/>
  <c r="BP5" i="160" s="1"/>
  <c r="BQ6" i="160" s="1"/>
  <c r="BR7" i="160" s="1"/>
  <c r="BS8" i="160" s="1"/>
  <c r="BT9" i="160" s="1"/>
  <c r="BU10" i="160" s="1"/>
  <c r="BV11" i="160" s="1"/>
  <c r="BW12" i="160" s="1"/>
  <c r="BX13" i="160" s="1"/>
  <c r="BY14" i="160" s="1"/>
  <c r="BZ15" i="160" s="1"/>
  <c r="CA16" i="160" s="1"/>
  <c r="CB17" i="160" s="1"/>
  <c r="CC18" i="160" s="1"/>
  <c r="CD19" i="160" s="1"/>
  <c r="CE20" i="160" s="1"/>
  <c r="CF21" i="160" s="1"/>
  <c r="CG22" i="160" s="1"/>
  <c r="CH23" i="160" s="1"/>
  <c r="CI24" i="160" s="1"/>
  <c r="CJ25" i="160" s="1"/>
  <c r="CK26" i="160" s="1"/>
  <c r="CL27" i="160" s="1"/>
  <c r="CI4" i="160"/>
  <c r="CJ5" i="160" s="1"/>
  <c r="CK6" i="160" s="1"/>
  <c r="CL7" i="160" s="1"/>
  <c r="CM8" i="160" s="1"/>
  <c r="CN9" i="160" s="1"/>
  <c r="CO10" i="160" s="1"/>
  <c r="CP11" i="160" s="1"/>
  <c r="CQ12" i="160" s="1"/>
  <c r="CR13" i="160" s="1"/>
  <c r="CS14" i="160" s="1"/>
  <c r="CT15" i="160" s="1"/>
  <c r="CU16" i="160" s="1"/>
  <c r="CV17" i="160" s="1"/>
  <c r="CW18" i="160" s="1"/>
  <c r="CX19" i="160" s="1"/>
  <c r="CY20" i="160" s="1"/>
  <c r="CZ21" i="160" s="1"/>
  <c r="DA22" i="160" s="1"/>
  <c r="DB23" i="160" s="1"/>
  <c r="DC24" i="160" s="1"/>
  <c r="DD25" i="160" s="1"/>
  <c r="DE26" i="160" s="1"/>
  <c r="DF27" i="160" s="1"/>
  <c r="DC4" i="160"/>
  <c r="DD5" i="160" s="1"/>
  <c r="DE6" i="160" s="1"/>
  <c r="DF7" i="160" s="1"/>
  <c r="DG8" i="160" s="1"/>
  <c r="DH9" i="160" s="1"/>
  <c r="DI10" i="160" s="1"/>
  <c r="DJ11" i="160" s="1"/>
  <c r="DK12" i="160" s="1"/>
  <c r="DL13" i="160" s="1"/>
  <c r="DM14" i="160" s="1"/>
  <c r="DN15" i="160" s="1"/>
  <c r="DO16" i="160" s="1"/>
  <c r="DP17" i="160" s="1"/>
  <c r="DQ18" i="160" s="1"/>
  <c r="AB4" i="160"/>
  <c r="AC5" i="160" s="1"/>
  <c r="AD6" i="160" s="1"/>
  <c r="AE7" i="160" s="1"/>
  <c r="AF8" i="160" s="1"/>
  <c r="AG9" i="160" s="1"/>
  <c r="AH10" i="160" s="1"/>
  <c r="AI11" i="160" s="1"/>
  <c r="AJ12" i="160" s="1"/>
  <c r="AK13" i="160" s="1"/>
  <c r="AL14" i="160" s="1"/>
  <c r="AM15" i="160" s="1"/>
  <c r="AN16" i="160" s="1"/>
  <c r="AO17" i="160" s="1"/>
  <c r="AP18" i="160" s="1"/>
  <c r="AQ19" i="160" s="1"/>
  <c r="AR20" i="160" s="1"/>
  <c r="AS21" i="160" s="1"/>
  <c r="AT22" i="160" s="1"/>
  <c r="AU23" i="160" s="1"/>
  <c r="AV24" i="160" s="1"/>
  <c r="AW25" i="160" s="1"/>
  <c r="AX26" i="160" s="1"/>
  <c r="AY27" i="160" s="1"/>
  <c r="V4" i="160"/>
  <c r="W5" i="160" s="1"/>
  <c r="X6" i="160" s="1"/>
  <c r="Y7" i="160" s="1"/>
  <c r="Z8" i="160" s="1"/>
  <c r="AA9" i="160" s="1"/>
  <c r="AB10" i="160" s="1"/>
  <c r="AC11" i="160" s="1"/>
  <c r="AD12" i="160" s="1"/>
  <c r="AE13" i="160" s="1"/>
  <c r="AF14" i="160" s="1"/>
  <c r="AG15" i="160" s="1"/>
  <c r="AH16" i="160" s="1"/>
  <c r="AI17" i="160" s="1"/>
  <c r="AJ18" i="160" s="1"/>
  <c r="AK19" i="160" s="1"/>
  <c r="AL20" i="160" s="1"/>
  <c r="AM21" i="160" s="1"/>
  <c r="AN22" i="160" s="1"/>
  <c r="AO23" i="160" s="1"/>
  <c r="AP24" i="160" s="1"/>
  <c r="AQ25" i="160" s="1"/>
  <c r="AR26" i="160" s="1"/>
  <c r="AS27" i="160" s="1"/>
  <c r="BW31" i="160"/>
  <c r="V10" i="160"/>
  <c r="W11" i="160" s="1"/>
  <c r="X12" i="160" s="1"/>
  <c r="Y13" i="160" s="1"/>
  <c r="Z14" i="160" s="1"/>
  <c r="AA15" i="160" s="1"/>
  <c r="AB16" i="160" s="1"/>
  <c r="AC17" i="160" s="1"/>
  <c r="AD18" i="160" s="1"/>
  <c r="AE19" i="160" s="1"/>
  <c r="AF20" i="160" s="1"/>
  <c r="AG21" i="160" s="1"/>
  <c r="AH22" i="160" s="1"/>
  <c r="AI23" i="160" s="1"/>
  <c r="AJ24" i="160" s="1"/>
  <c r="AK25" i="160" s="1"/>
  <c r="AL26" i="160" s="1"/>
  <c r="AM27" i="160" s="1"/>
  <c r="AK29" i="160"/>
  <c r="BK4" i="160"/>
  <c r="BL5" i="160" s="1"/>
  <c r="BM6" i="160" s="1"/>
  <c r="BN7" i="160" s="1"/>
  <c r="BO8" i="160" s="1"/>
  <c r="BP9" i="160" s="1"/>
  <c r="BQ10" i="160" s="1"/>
  <c r="BR11" i="160" s="1"/>
  <c r="BS12" i="160" s="1"/>
  <c r="BT13" i="160" s="1"/>
  <c r="BU14" i="160" s="1"/>
  <c r="BV15" i="160" s="1"/>
  <c r="BW16" i="160" s="1"/>
  <c r="BX17" i="160" s="1"/>
  <c r="BY18" i="160" s="1"/>
  <c r="BZ19" i="160" s="1"/>
  <c r="CA20" i="160" s="1"/>
  <c r="CB21" i="160" s="1"/>
  <c r="CC22" i="160" s="1"/>
  <c r="CD23" i="160" s="1"/>
  <c r="CE24" i="160" s="1"/>
  <c r="CF25" i="160" s="1"/>
  <c r="CG26" i="160" s="1"/>
  <c r="CH27" i="160" s="1"/>
  <c r="AR4" i="160"/>
  <c r="AS5" i="160" s="1"/>
  <c r="AT6" i="160" s="1"/>
  <c r="AU7" i="160" s="1"/>
  <c r="AV8" i="160" s="1"/>
  <c r="AW9" i="160" s="1"/>
  <c r="AX10" i="160" s="1"/>
  <c r="AY11" i="160" s="1"/>
  <c r="AZ12" i="160" s="1"/>
  <c r="BA13" i="160" s="1"/>
  <c r="BB14" i="160" s="1"/>
  <c r="BC15" i="160" s="1"/>
  <c r="BD16" i="160" s="1"/>
  <c r="BE17" i="160" s="1"/>
  <c r="BF18" i="160" s="1"/>
  <c r="BG19" i="160" s="1"/>
  <c r="BH20" i="160" s="1"/>
  <c r="BI21" i="160" s="1"/>
  <c r="BJ22" i="160" s="1"/>
  <c r="BK23" i="160" s="1"/>
  <c r="BL24" i="160" s="1"/>
  <c r="BM25" i="160" s="1"/>
  <c r="BN26" i="160" s="1"/>
  <c r="BO27" i="160" s="1"/>
  <c r="DD30" i="160"/>
  <c r="CQ31" i="160"/>
  <c r="BP32" i="160"/>
  <c r="AG33" i="160"/>
  <c r="CJ33" i="160"/>
  <c r="AW34" i="160"/>
  <c r="CY34" i="160"/>
  <c r="BC35" i="160"/>
  <c r="CU35" i="160"/>
  <c r="AL36" i="160"/>
  <c r="CE36" i="160"/>
  <c r="DQ36" i="160"/>
  <c r="BO37" i="160"/>
  <c r="CX37" i="160"/>
  <c r="V19" i="160"/>
  <c r="W20" i="160" s="1"/>
  <c r="X21" i="160" s="1"/>
  <c r="Y22" i="160" s="1"/>
  <c r="Z23" i="160" s="1"/>
  <c r="AA24" i="160" s="1"/>
  <c r="AB25" i="160" s="1"/>
  <c r="AC26" i="160" s="1"/>
  <c r="AD27" i="160" s="1"/>
  <c r="AQ28" i="160"/>
  <c r="BK28" i="160"/>
  <c r="CE28" i="160"/>
  <c r="CY28" i="160"/>
  <c r="W29" i="160"/>
  <c r="AQ29" i="160"/>
  <c r="BK29" i="160"/>
  <c r="CE29" i="160"/>
  <c r="CY29" i="160"/>
  <c r="AW4" i="160"/>
  <c r="AX5" i="160" s="1"/>
  <c r="AY6" i="160" s="1"/>
  <c r="AZ7" i="160" s="1"/>
  <c r="BA8" i="160" s="1"/>
  <c r="BB9" i="160" s="1"/>
  <c r="BC10" i="160" s="1"/>
  <c r="BD11" i="160" s="1"/>
  <c r="BE12" i="160" s="1"/>
  <c r="BF13" i="160" s="1"/>
  <c r="BG14" i="160" s="1"/>
  <c r="BH15" i="160" s="1"/>
  <c r="BI16" i="160" s="1"/>
  <c r="BJ17" i="160" s="1"/>
  <c r="BK18" i="160" s="1"/>
  <c r="BL19" i="160" s="1"/>
  <c r="BM20" i="160" s="1"/>
  <c r="BN21" i="160" s="1"/>
  <c r="BO22" i="160" s="1"/>
  <c r="BP23" i="160" s="1"/>
  <c r="BQ24" i="160" s="1"/>
  <c r="BR25" i="160" s="1"/>
  <c r="BS26" i="160" s="1"/>
  <c r="BT27" i="160" s="1"/>
  <c r="BQ4" i="160"/>
  <c r="BR5" i="160" s="1"/>
  <c r="BS6" i="160" s="1"/>
  <c r="BT7" i="160" s="1"/>
  <c r="BU8" i="160" s="1"/>
  <c r="BV9" i="160" s="1"/>
  <c r="BW10" i="160" s="1"/>
  <c r="BX11" i="160" s="1"/>
  <c r="BY12" i="160" s="1"/>
  <c r="BZ13" i="160" s="1"/>
  <c r="CA14" i="160" s="1"/>
  <c r="CB15" i="160" s="1"/>
  <c r="CC16" i="160" s="1"/>
  <c r="CD17" i="160" s="1"/>
  <c r="CE18" i="160" s="1"/>
  <c r="CF19" i="160" s="1"/>
  <c r="CG20" i="160" s="1"/>
  <c r="CH21" i="160" s="1"/>
  <c r="CI22" i="160" s="1"/>
  <c r="CJ23" i="160" s="1"/>
  <c r="CK24" i="160" s="1"/>
  <c r="CL25" i="160" s="1"/>
  <c r="CM26" i="160" s="1"/>
  <c r="CN27" i="160" s="1"/>
  <c r="CK4" i="160"/>
  <c r="CL5" i="160" s="1"/>
  <c r="CM6" i="160" s="1"/>
  <c r="CN7" i="160" s="1"/>
  <c r="CO8" i="160" s="1"/>
  <c r="CP9" i="160" s="1"/>
  <c r="CQ10" i="160" s="1"/>
  <c r="CR11" i="160" s="1"/>
  <c r="CS12" i="160" s="1"/>
  <c r="CT13" i="160" s="1"/>
  <c r="CU14" i="160" s="1"/>
  <c r="CV15" i="160" s="1"/>
  <c r="CW16" i="160" s="1"/>
  <c r="CX17" i="160" s="1"/>
  <c r="CY18" i="160" s="1"/>
  <c r="CZ19" i="160" s="1"/>
  <c r="DA20" i="160" s="1"/>
  <c r="DB21" i="160" s="1"/>
  <c r="DC22" i="160" s="1"/>
  <c r="DD23" i="160" s="1"/>
  <c r="DE24" i="160" s="1"/>
  <c r="DF25" i="160" s="1"/>
  <c r="DG26" i="160" s="1"/>
  <c r="DH27" i="160" s="1"/>
  <c r="DE4" i="160"/>
  <c r="DF5" i="160" s="1"/>
  <c r="DG6" i="160" s="1"/>
  <c r="DH7" i="160" s="1"/>
  <c r="DI8" i="160" s="1"/>
  <c r="DJ9" i="160" s="1"/>
  <c r="DK10" i="160" s="1"/>
  <c r="DL11" i="160" s="1"/>
  <c r="DM12" i="160" s="1"/>
  <c r="DN13" i="160" s="1"/>
  <c r="DO14" i="160" s="1"/>
  <c r="DP15" i="160" s="1"/>
  <c r="DQ16" i="160" s="1"/>
  <c r="AD4" i="160"/>
  <c r="AE5" i="160" s="1"/>
  <c r="AF6" i="160" s="1"/>
  <c r="AG7" i="160" s="1"/>
  <c r="AH8" i="160" s="1"/>
  <c r="AI9" i="160" s="1"/>
  <c r="AJ10" i="160" s="1"/>
  <c r="AK11" i="160" s="1"/>
  <c r="AL12" i="160" s="1"/>
  <c r="AM13" i="160" s="1"/>
  <c r="AN14" i="160" s="1"/>
  <c r="AO15" i="160" s="1"/>
  <c r="AP16" i="160" s="1"/>
  <c r="AQ17" i="160" s="1"/>
  <c r="AR18" i="160" s="1"/>
  <c r="AS19" i="160" s="1"/>
  <c r="AT20" i="160" s="1"/>
  <c r="AU21" i="160" s="1"/>
  <c r="AV22" i="160" s="1"/>
  <c r="AW23" i="160" s="1"/>
  <c r="AX24" i="160" s="1"/>
  <c r="AY25" i="160" s="1"/>
  <c r="AZ26" i="160" s="1"/>
  <c r="BA27" i="160" s="1"/>
  <c r="AB31" i="160"/>
  <c r="DD31" i="160"/>
  <c r="BU32" i="160"/>
  <c r="AI33" i="160"/>
  <c r="CU33" i="160"/>
  <c r="BA34" i="160"/>
  <c r="DA34" i="160"/>
  <c r="BI35" i="160"/>
  <c r="CY35" i="160"/>
  <c r="AS36" i="160"/>
  <c r="CI36" i="160"/>
  <c r="AB37" i="160"/>
  <c r="BQ37" i="160"/>
  <c r="DD37" i="160"/>
  <c r="V21" i="160"/>
  <c r="W22" i="160" s="1"/>
  <c r="X23" i="160" s="1"/>
  <c r="Y24" i="160" s="1"/>
  <c r="Z25" i="160" s="1"/>
  <c r="AA26" i="160" s="1"/>
  <c r="AB27" i="160" s="1"/>
  <c r="AR28" i="160"/>
  <c r="BL28" i="160"/>
  <c r="CF28" i="160"/>
  <c r="CZ28" i="160"/>
  <c r="X29" i="160"/>
  <c r="AR29" i="160"/>
  <c r="BL29" i="160"/>
  <c r="CF29" i="160"/>
  <c r="CZ29" i="160"/>
  <c r="AX4" i="160"/>
  <c r="AY5" i="160" s="1"/>
  <c r="AZ6" i="160" s="1"/>
  <c r="BA7" i="160" s="1"/>
  <c r="BB8" i="160" s="1"/>
  <c r="BC9" i="160" s="1"/>
  <c r="BD10" i="160" s="1"/>
  <c r="BE11" i="160" s="1"/>
  <c r="BF12" i="160" s="1"/>
  <c r="BG13" i="160" s="1"/>
  <c r="BH14" i="160" s="1"/>
  <c r="BI15" i="160" s="1"/>
  <c r="BJ16" i="160" s="1"/>
  <c r="BK17" i="160" s="1"/>
  <c r="BL18" i="160" s="1"/>
  <c r="BM19" i="160" s="1"/>
  <c r="BN20" i="160" s="1"/>
  <c r="BO21" i="160" s="1"/>
  <c r="BP22" i="160" s="1"/>
  <c r="BQ23" i="160" s="1"/>
  <c r="BR24" i="160" s="1"/>
  <c r="BS25" i="160" s="1"/>
  <c r="BT26" i="160" s="1"/>
  <c r="BU27" i="160" s="1"/>
  <c r="BR4" i="160"/>
  <c r="BS5" i="160" s="1"/>
  <c r="BT6" i="160" s="1"/>
  <c r="BU7" i="160" s="1"/>
  <c r="BV8" i="160" s="1"/>
  <c r="BW9" i="160" s="1"/>
  <c r="BX10" i="160" s="1"/>
  <c r="BY11" i="160" s="1"/>
  <c r="BZ12" i="160" s="1"/>
  <c r="CA13" i="160" s="1"/>
  <c r="CB14" i="160" s="1"/>
  <c r="CC15" i="160" s="1"/>
  <c r="CD16" i="160" s="1"/>
  <c r="CE17" i="160" s="1"/>
  <c r="CF18" i="160" s="1"/>
  <c r="CG19" i="160" s="1"/>
  <c r="CH20" i="160" s="1"/>
  <c r="CI21" i="160" s="1"/>
  <c r="CJ22" i="160" s="1"/>
  <c r="CK23" i="160" s="1"/>
  <c r="CL24" i="160" s="1"/>
  <c r="CM25" i="160" s="1"/>
  <c r="CN26" i="160" s="1"/>
  <c r="CO27" i="160" s="1"/>
  <c r="CL4" i="160"/>
  <c r="CM5" i="160" s="1"/>
  <c r="CN6" i="160" s="1"/>
  <c r="CO7" i="160" s="1"/>
  <c r="CP8" i="160" s="1"/>
  <c r="CQ9" i="160" s="1"/>
  <c r="CR10" i="160" s="1"/>
  <c r="CS11" i="160" s="1"/>
  <c r="CT12" i="160" s="1"/>
  <c r="CU13" i="160" s="1"/>
  <c r="CV14" i="160" s="1"/>
  <c r="CW15" i="160" s="1"/>
  <c r="CX16" i="160" s="1"/>
  <c r="CY17" i="160" s="1"/>
  <c r="CZ18" i="160" s="1"/>
  <c r="DA19" i="160" s="1"/>
  <c r="DB20" i="160" s="1"/>
  <c r="DC21" i="160" s="1"/>
  <c r="DD22" i="160" s="1"/>
  <c r="DE23" i="160" s="1"/>
  <c r="DF24" i="160" s="1"/>
  <c r="DG25" i="160" s="1"/>
  <c r="DH26" i="160" s="1"/>
  <c r="DI27" i="160" s="1"/>
  <c r="DF4" i="160"/>
  <c r="DG5" i="160" s="1"/>
  <c r="DH6" i="160" s="1"/>
  <c r="DI7" i="160" s="1"/>
  <c r="DJ8" i="160" s="1"/>
  <c r="DK9" i="160" s="1"/>
  <c r="DL10" i="160" s="1"/>
  <c r="DM11" i="160" s="1"/>
  <c r="DN12" i="160" s="1"/>
  <c r="DO13" i="160" s="1"/>
  <c r="DP14" i="160" s="1"/>
  <c r="DQ15" i="160" s="1"/>
  <c r="AE4" i="160"/>
  <c r="AF5" i="160" s="1"/>
  <c r="AG6" i="160" s="1"/>
  <c r="AH7" i="160" s="1"/>
  <c r="AI8" i="160" s="1"/>
  <c r="AJ9" i="160" s="1"/>
  <c r="AK10" i="160" s="1"/>
  <c r="AL11" i="160" s="1"/>
  <c r="AM12" i="160" s="1"/>
  <c r="AN13" i="160" s="1"/>
  <c r="AO14" i="160" s="1"/>
  <c r="AP15" i="160" s="1"/>
  <c r="AQ16" i="160" s="1"/>
  <c r="AR17" i="160" s="1"/>
  <c r="AS18" i="160" s="1"/>
  <c r="AT19" i="160" s="1"/>
  <c r="AU20" i="160" s="1"/>
  <c r="AV21" i="160" s="1"/>
  <c r="AW22" i="160" s="1"/>
  <c r="AX23" i="160" s="1"/>
  <c r="AY24" i="160" s="1"/>
  <c r="AZ25" i="160" s="1"/>
  <c r="BA26" i="160" s="1"/>
  <c r="BB27" i="160" s="1"/>
  <c r="AK35" i="160"/>
  <c r="BS33" i="160"/>
  <c r="CI35" i="160"/>
  <c r="BQ36" i="160"/>
  <c r="BA37" i="160"/>
  <c r="AH28" i="160"/>
  <c r="BY28" i="160"/>
  <c r="DM28" i="160"/>
  <c r="BY29" i="160"/>
  <c r="DM29" i="160"/>
  <c r="CY4" i="160"/>
  <c r="CZ5" i="160" s="1"/>
  <c r="DA6" i="160" s="1"/>
  <c r="DB7" i="160" s="1"/>
  <c r="DC8" i="160" s="1"/>
  <c r="DD9" i="160" s="1"/>
  <c r="DE10" i="160" s="1"/>
  <c r="DF11" i="160" s="1"/>
  <c r="DG12" i="160" s="1"/>
  <c r="DH13" i="160" s="1"/>
  <c r="DI14" i="160" s="1"/>
  <c r="DJ15" i="160" s="1"/>
  <c r="DK16" i="160" s="1"/>
  <c r="DL17" i="160" s="1"/>
  <c r="DM18" i="160" s="1"/>
  <c r="DN19" i="160" s="1"/>
  <c r="DO20" i="160" s="1"/>
  <c r="DP21" i="160" s="1"/>
  <c r="DQ22" i="160" s="1"/>
  <c r="AG31" i="160"/>
  <c r="DI31" i="160"/>
  <c r="BW32" i="160"/>
  <c r="AV33" i="160"/>
  <c r="CY33" i="160"/>
  <c r="BC34" i="160"/>
  <c r="DM34" i="160"/>
  <c r="BO35" i="160"/>
  <c r="DA35" i="160"/>
  <c r="AW36" i="160"/>
  <c r="CJ36" i="160"/>
  <c r="AG37" i="160"/>
  <c r="BS37" i="160"/>
  <c r="DH37" i="160"/>
  <c r="AU28" i="160"/>
  <c r="BO28" i="160"/>
  <c r="CI28" i="160"/>
  <c r="DC28" i="160"/>
  <c r="AA29" i="160"/>
  <c r="AU29" i="160"/>
  <c r="BO29" i="160"/>
  <c r="CI29" i="160"/>
  <c r="DC29" i="160"/>
  <c r="BA4" i="160"/>
  <c r="BB5" i="160" s="1"/>
  <c r="BC6" i="160" s="1"/>
  <c r="BD7" i="160" s="1"/>
  <c r="BE8" i="160" s="1"/>
  <c r="BF9" i="160" s="1"/>
  <c r="BG10" i="160" s="1"/>
  <c r="BH11" i="160" s="1"/>
  <c r="BI12" i="160" s="1"/>
  <c r="BJ13" i="160" s="1"/>
  <c r="BK14" i="160" s="1"/>
  <c r="BL15" i="160" s="1"/>
  <c r="BM16" i="160" s="1"/>
  <c r="BN17" i="160" s="1"/>
  <c r="BO18" i="160" s="1"/>
  <c r="BP19" i="160" s="1"/>
  <c r="BQ20" i="160" s="1"/>
  <c r="BR21" i="160" s="1"/>
  <c r="BS22" i="160" s="1"/>
  <c r="BT23" i="160" s="1"/>
  <c r="BU24" i="160" s="1"/>
  <c r="BV25" i="160" s="1"/>
  <c r="BW26" i="160" s="1"/>
  <c r="BX27" i="160" s="1"/>
  <c r="BU4" i="160"/>
  <c r="BV5" i="160" s="1"/>
  <c r="BW6" i="160" s="1"/>
  <c r="BX7" i="160" s="1"/>
  <c r="BY8" i="160" s="1"/>
  <c r="BZ9" i="160" s="1"/>
  <c r="CA10" i="160" s="1"/>
  <c r="CB11" i="160" s="1"/>
  <c r="CC12" i="160" s="1"/>
  <c r="CD13" i="160" s="1"/>
  <c r="CE14" i="160" s="1"/>
  <c r="CF15" i="160" s="1"/>
  <c r="CG16" i="160" s="1"/>
  <c r="CH17" i="160" s="1"/>
  <c r="CI18" i="160" s="1"/>
  <c r="CJ19" i="160" s="1"/>
  <c r="CK20" i="160" s="1"/>
  <c r="CL21" i="160" s="1"/>
  <c r="CM22" i="160" s="1"/>
  <c r="CN23" i="160" s="1"/>
  <c r="CO24" i="160" s="1"/>
  <c r="CP25" i="160" s="1"/>
  <c r="CQ26" i="160" s="1"/>
  <c r="CR27" i="160" s="1"/>
  <c r="CO4" i="160"/>
  <c r="CP5" i="160" s="1"/>
  <c r="CQ6" i="160" s="1"/>
  <c r="CR7" i="160" s="1"/>
  <c r="CS8" i="160" s="1"/>
  <c r="CT9" i="160" s="1"/>
  <c r="CU10" i="160" s="1"/>
  <c r="CV11" i="160" s="1"/>
  <c r="CW12" i="160" s="1"/>
  <c r="CX13" i="160" s="1"/>
  <c r="CY14" i="160" s="1"/>
  <c r="CZ15" i="160" s="1"/>
  <c r="DA16" i="160" s="1"/>
  <c r="DB17" i="160" s="1"/>
  <c r="DC18" i="160" s="1"/>
  <c r="DD19" i="160" s="1"/>
  <c r="DE20" i="160" s="1"/>
  <c r="DF21" i="160" s="1"/>
  <c r="DG22" i="160" s="1"/>
  <c r="DH23" i="160" s="1"/>
  <c r="DI24" i="160" s="1"/>
  <c r="DJ25" i="160" s="1"/>
  <c r="DK26" i="160" s="1"/>
  <c r="DL27" i="160" s="1"/>
  <c r="DI4" i="160"/>
  <c r="DJ5" i="160" s="1"/>
  <c r="DK6" i="160" s="1"/>
  <c r="DL7" i="160" s="1"/>
  <c r="DM8" i="160" s="1"/>
  <c r="DN9" i="160" s="1"/>
  <c r="DO10" i="160" s="1"/>
  <c r="DP11" i="160" s="1"/>
  <c r="DQ12" i="160" s="1"/>
  <c r="AH4" i="160"/>
  <c r="AI5" i="160" s="1"/>
  <c r="AJ6" i="160" s="1"/>
  <c r="AK7" i="160" s="1"/>
  <c r="AL8" i="160" s="1"/>
  <c r="AM9" i="160" s="1"/>
  <c r="AN10" i="160" s="1"/>
  <c r="AO11" i="160" s="1"/>
  <c r="AP12" i="160" s="1"/>
  <c r="AQ13" i="160" s="1"/>
  <c r="AR14" i="160" s="1"/>
  <c r="AS15" i="160" s="1"/>
  <c r="AT16" i="160" s="1"/>
  <c r="AU17" i="160" s="1"/>
  <c r="AV18" i="160" s="1"/>
  <c r="AW19" i="160" s="1"/>
  <c r="AX20" i="160" s="1"/>
  <c r="AY21" i="160" s="1"/>
  <c r="AZ22" i="160" s="1"/>
  <c r="BA23" i="160" s="1"/>
  <c r="BB24" i="160" s="1"/>
  <c r="BC25" i="160" s="1"/>
  <c r="BD26" i="160" s="1"/>
  <c r="BE27" i="160" s="1"/>
  <c r="CE34" i="160"/>
  <c r="AG34" i="160"/>
  <c r="AL35" i="160"/>
  <c r="AB36" i="160"/>
  <c r="DG36" i="160"/>
  <c r="CO37" i="160"/>
  <c r="BE28" i="160"/>
  <c r="CS28" i="160"/>
  <c r="BE29" i="160"/>
  <c r="CS29" i="160"/>
  <c r="CE4" i="160"/>
  <c r="CF5" i="160" s="1"/>
  <c r="CG6" i="160" s="1"/>
  <c r="CH7" i="160" s="1"/>
  <c r="CI8" i="160" s="1"/>
  <c r="CJ9" i="160" s="1"/>
  <c r="CK10" i="160" s="1"/>
  <c r="CL11" i="160" s="1"/>
  <c r="CM12" i="160" s="1"/>
  <c r="CN13" i="160" s="1"/>
  <c r="CO14" i="160" s="1"/>
  <c r="CP15" i="160" s="1"/>
  <c r="CQ16" i="160" s="1"/>
  <c r="CR17" i="160" s="1"/>
  <c r="CS18" i="160" s="1"/>
  <c r="CT19" i="160" s="1"/>
  <c r="CU20" i="160" s="1"/>
  <c r="CV21" i="160" s="1"/>
  <c r="CW22" i="160" s="1"/>
  <c r="CX23" i="160" s="1"/>
  <c r="CY24" i="160" s="1"/>
  <c r="CZ25" i="160" s="1"/>
  <c r="DA26" i="160" s="1"/>
  <c r="DB27" i="160" s="1"/>
  <c r="AV31" i="160"/>
  <c r="DK31" i="160"/>
  <c r="CJ32" i="160"/>
  <c r="BA33" i="160"/>
  <c r="DA33" i="160"/>
  <c r="BO34" i="160"/>
  <c r="DO34" i="160"/>
  <c r="BQ35" i="160"/>
  <c r="DG35" i="160"/>
  <c r="BA36" i="160"/>
  <c r="CQ36" i="160"/>
  <c r="AK37" i="160"/>
  <c r="BZ37" i="160"/>
  <c r="DK37" i="160"/>
  <c r="V28" i="160"/>
  <c r="AV28" i="160"/>
  <c r="BP28" i="160"/>
  <c r="CJ28" i="160"/>
  <c r="DD28" i="160"/>
  <c r="AB29" i="160"/>
  <c r="AV29" i="160"/>
  <c r="BP29" i="160"/>
  <c r="CJ29" i="160"/>
  <c r="DD29" i="160"/>
  <c r="BB4" i="160"/>
  <c r="BC5" i="160" s="1"/>
  <c r="BD6" i="160" s="1"/>
  <c r="BE7" i="160" s="1"/>
  <c r="BF8" i="160" s="1"/>
  <c r="BG9" i="160" s="1"/>
  <c r="BH10" i="160" s="1"/>
  <c r="BI11" i="160" s="1"/>
  <c r="BJ12" i="160" s="1"/>
  <c r="BK13" i="160" s="1"/>
  <c r="BL14" i="160" s="1"/>
  <c r="BM15" i="160" s="1"/>
  <c r="BN16" i="160" s="1"/>
  <c r="BO17" i="160" s="1"/>
  <c r="BP18" i="160" s="1"/>
  <c r="BQ19" i="160" s="1"/>
  <c r="BR20" i="160" s="1"/>
  <c r="BS21" i="160" s="1"/>
  <c r="BT22" i="160" s="1"/>
  <c r="BU23" i="160" s="1"/>
  <c r="BV24" i="160" s="1"/>
  <c r="BW25" i="160" s="1"/>
  <c r="BX26" i="160" s="1"/>
  <c r="BY27" i="160" s="1"/>
  <c r="BV4" i="160"/>
  <c r="BW5" i="160" s="1"/>
  <c r="BX6" i="160" s="1"/>
  <c r="BY7" i="160" s="1"/>
  <c r="BZ8" i="160" s="1"/>
  <c r="CA9" i="160" s="1"/>
  <c r="CB10" i="160" s="1"/>
  <c r="CC11" i="160" s="1"/>
  <c r="CD12" i="160" s="1"/>
  <c r="CE13" i="160" s="1"/>
  <c r="CF14" i="160" s="1"/>
  <c r="CG15" i="160" s="1"/>
  <c r="CH16" i="160" s="1"/>
  <c r="CI17" i="160" s="1"/>
  <c r="CJ18" i="160" s="1"/>
  <c r="CK19" i="160" s="1"/>
  <c r="CL20" i="160" s="1"/>
  <c r="CM21" i="160" s="1"/>
  <c r="CN22" i="160" s="1"/>
  <c r="CO23" i="160" s="1"/>
  <c r="CP24" i="160" s="1"/>
  <c r="CQ25" i="160" s="1"/>
  <c r="CR26" i="160" s="1"/>
  <c r="CS27" i="160" s="1"/>
  <c r="CP4" i="160"/>
  <c r="CQ5" i="160" s="1"/>
  <c r="CR6" i="160" s="1"/>
  <c r="CS7" i="160" s="1"/>
  <c r="CT8" i="160" s="1"/>
  <c r="CU9" i="160" s="1"/>
  <c r="CV10" i="160" s="1"/>
  <c r="CW11" i="160" s="1"/>
  <c r="CX12" i="160" s="1"/>
  <c r="CY13" i="160" s="1"/>
  <c r="CZ14" i="160" s="1"/>
  <c r="DA15" i="160" s="1"/>
  <c r="DB16" i="160" s="1"/>
  <c r="DC17" i="160" s="1"/>
  <c r="DD18" i="160" s="1"/>
  <c r="DE19" i="160" s="1"/>
  <c r="DF20" i="160" s="1"/>
  <c r="DG21" i="160" s="1"/>
  <c r="DH22" i="160" s="1"/>
  <c r="DI23" i="160" s="1"/>
  <c r="DJ24" i="160" s="1"/>
  <c r="DK25" i="160" s="1"/>
  <c r="DL26" i="160" s="1"/>
  <c r="DM27" i="160" s="1"/>
  <c r="DJ4" i="160"/>
  <c r="DK5" i="160" s="1"/>
  <c r="DL6" i="160" s="1"/>
  <c r="DM7" i="160" s="1"/>
  <c r="DN8" i="160" s="1"/>
  <c r="DO9" i="160" s="1"/>
  <c r="DP10" i="160" s="1"/>
  <c r="DQ11" i="160" s="1"/>
  <c r="AI4" i="160"/>
  <c r="AJ5" i="160" s="1"/>
  <c r="AK6" i="160" s="1"/>
  <c r="AL7" i="160" s="1"/>
  <c r="AM8" i="160" s="1"/>
  <c r="AN9" i="160" s="1"/>
  <c r="AO10" i="160" s="1"/>
  <c r="AP11" i="160" s="1"/>
  <c r="AQ12" i="160" s="1"/>
  <c r="AR13" i="160" s="1"/>
  <c r="AS14" i="160" s="1"/>
  <c r="AT15" i="160" s="1"/>
  <c r="AU16" i="160" s="1"/>
  <c r="AV17" i="160" s="1"/>
  <c r="AW18" i="160" s="1"/>
  <c r="AX19" i="160" s="1"/>
  <c r="AY20" i="160" s="1"/>
  <c r="AZ21" i="160" s="1"/>
  <c r="BA22" i="160" s="1"/>
  <c r="BB23" i="160" s="1"/>
  <c r="BC24" i="160" s="1"/>
  <c r="BD25" i="160" s="1"/>
  <c r="BE26" i="160" s="1"/>
  <c r="BF27" i="160" s="1"/>
  <c r="AV32" i="160"/>
  <c r="X4" i="160"/>
  <c r="Y5" i="160" s="1"/>
  <c r="Z6" i="160" s="1"/>
  <c r="AA7" i="160" s="1"/>
  <c r="AB8" i="160" s="1"/>
  <c r="AC9" i="160" s="1"/>
  <c r="AD10" i="160" s="1"/>
  <c r="AE11" i="160" s="1"/>
  <c r="AF12" i="160" s="1"/>
  <c r="AG13" i="160" s="1"/>
  <c r="AH14" i="160" s="1"/>
  <c r="AI15" i="160" s="1"/>
  <c r="AJ16" i="160" s="1"/>
  <c r="AK17" i="160" s="1"/>
  <c r="AL18" i="160" s="1"/>
  <c r="AM19" i="160" s="1"/>
  <c r="AN20" i="160" s="1"/>
  <c r="AO21" i="160" s="1"/>
  <c r="AP22" i="160" s="1"/>
  <c r="AQ23" i="160" s="1"/>
  <c r="AR24" i="160" s="1"/>
  <c r="AS25" i="160" s="1"/>
  <c r="AT26" i="160" s="1"/>
  <c r="AU27" i="160" s="1"/>
  <c r="BA31" i="160"/>
  <c r="AB32" i="160"/>
  <c r="CO32" i="160"/>
  <c r="BC33" i="160"/>
  <c r="DM33" i="160"/>
  <c r="BQ34" i="160"/>
  <c r="DQ34" i="160"/>
  <c r="BS35" i="160"/>
  <c r="DM35" i="160"/>
  <c r="BC36" i="160"/>
  <c r="CU36" i="160"/>
  <c r="AL37" i="160"/>
  <c r="CE37" i="160"/>
  <c r="DM37" i="160"/>
  <c r="Z28" i="160"/>
  <c r="AY28" i="160"/>
  <c r="BS28" i="160"/>
  <c r="CM28" i="160"/>
  <c r="DG28" i="160"/>
  <c r="AE29" i="160"/>
  <c r="AY29" i="160"/>
  <c r="BS29" i="160"/>
  <c r="CM29" i="160"/>
  <c r="DG29" i="160"/>
  <c r="BE4" i="160"/>
  <c r="BF5" i="160" s="1"/>
  <c r="BG6" i="160" s="1"/>
  <c r="BH7" i="160" s="1"/>
  <c r="BI8" i="160" s="1"/>
  <c r="BJ9" i="160" s="1"/>
  <c r="BK10" i="160" s="1"/>
  <c r="BL11" i="160" s="1"/>
  <c r="BM12" i="160" s="1"/>
  <c r="BN13" i="160" s="1"/>
  <c r="BO14" i="160" s="1"/>
  <c r="BP15" i="160" s="1"/>
  <c r="BQ16" i="160" s="1"/>
  <c r="BR17" i="160" s="1"/>
  <c r="BS18" i="160" s="1"/>
  <c r="BT19" i="160" s="1"/>
  <c r="BU20" i="160" s="1"/>
  <c r="BV21" i="160" s="1"/>
  <c r="BW22" i="160" s="1"/>
  <c r="BX23" i="160" s="1"/>
  <c r="BY24" i="160" s="1"/>
  <c r="BZ25" i="160" s="1"/>
  <c r="CA26" i="160" s="1"/>
  <c r="CB27" i="160" s="1"/>
  <c r="BY4" i="160"/>
  <c r="BZ5" i="160" s="1"/>
  <c r="CA6" i="160" s="1"/>
  <c r="CB7" i="160" s="1"/>
  <c r="CC8" i="160" s="1"/>
  <c r="CD9" i="160" s="1"/>
  <c r="CE10" i="160" s="1"/>
  <c r="CF11" i="160" s="1"/>
  <c r="CG12" i="160" s="1"/>
  <c r="CH13" i="160" s="1"/>
  <c r="CI14" i="160" s="1"/>
  <c r="CJ15" i="160" s="1"/>
  <c r="CK16" i="160" s="1"/>
  <c r="CL17" i="160" s="1"/>
  <c r="CM18" i="160" s="1"/>
  <c r="CN19" i="160" s="1"/>
  <c r="CO20" i="160" s="1"/>
  <c r="CP21" i="160" s="1"/>
  <c r="CQ22" i="160" s="1"/>
  <c r="CR23" i="160" s="1"/>
  <c r="CS24" i="160" s="1"/>
  <c r="CT25" i="160" s="1"/>
  <c r="CU26" i="160" s="1"/>
  <c r="CV27" i="160" s="1"/>
  <c r="CS4" i="160"/>
  <c r="CT5" i="160" s="1"/>
  <c r="CU6" i="160" s="1"/>
  <c r="CV7" i="160" s="1"/>
  <c r="CW8" i="160" s="1"/>
  <c r="CX9" i="160" s="1"/>
  <c r="CY10" i="160" s="1"/>
  <c r="CZ11" i="160" s="1"/>
  <c r="DA12" i="160" s="1"/>
  <c r="DB13" i="160" s="1"/>
  <c r="DC14" i="160" s="1"/>
  <c r="DD15" i="160" s="1"/>
  <c r="DE16" i="160" s="1"/>
  <c r="DF17" i="160" s="1"/>
  <c r="DG18" i="160" s="1"/>
  <c r="DH19" i="160" s="1"/>
  <c r="DI20" i="160" s="1"/>
  <c r="DJ21" i="160" s="1"/>
  <c r="DK22" i="160" s="1"/>
  <c r="DL23" i="160" s="1"/>
  <c r="DM24" i="160" s="1"/>
  <c r="DN25" i="160" s="1"/>
  <c r="DO26" i="160" s="1"/>
  <c r="DP27" i="160" s="1"/>
  <c r="DM4" i="160"/>
  <c r="DN5" i="160" s="1"/>
  <c r="DO6" i="160" s="1"/>
  <c r="DP7" i="160" s="1"/>
  <c r="DQ8" i="160" s="1"/>
  <c r="AL4" i="160"/>
  <c r="AM5" i="160" s="1"/>
  <c r="AN6" i="160" s="1"/>
  <c r="AO7" i="160" s="1"/>
  <c r="AP8" i="160" s="1"/>
  <c r="AQ9" i="160" s="1"/>
  <c r="AR10" i="160" s="1"/>
  <c r="AS11" i="160" s="1"/>
  <c r="AT12" i="160" s="1"/>
  <c r="AU13" i="160" s="1"/>
  <c r="AV14" i="160" s="1"/>
  <c r="AW15" i="160" s="1"/>
  <c r="AX16" i="160" s="1"/>
  <c r="AY17" i="160" s="1"/>
  <c r="AZ18" i="160" s="1"/>
  <c r="BA19" i="160" s="1"/>
  <c r="BB20" i="160" s="1"/>
  <c r="BC21" i="160" s="1"/>
  <c r="BD22" i="160" s="1"/>
  <c r="BE23" i="160" s="1"/>
  <c r="BF24" i="160" s="1"/>
  <c r="BG25" i="160" s="1"/>
  <c r="BH26" i="160" s="1"/>
  <c r="BI27" i="160" s="1"/>
  <c r="AI32" i="160"/>
  <c r="CJ37" i="160"/>
  <c r="BV28" i="160"/>
  <c r="DJ28" i="160"/>
  <c r="BB29" i="160"/>
  <c r="BV29" i="160"/>
  <c r="DJ29" i="160"/>
  <c r="CB4" i="160"/>
  <c r="CC5" i="160" s="1"/>
  <c r="CD6" i="160" s="1"/>
  <c r="CE7" i="160" s="1"/>
  <c r="CF8" i="160" s="1"/>
  <c r="CG9" i="160" s="1"/>
  <c r="CH10" i="160" s="1"/>
  <c r="CI11" i="160" s="1"/>
  <c r="CJ12" i="160" s="1"/>
  <c r="CK13" i="160" s="1"/>
  <c r="CL14" i="160" s="1"/>
  <c r="CM15" i="160" s="1"/>
  <c r="CN16" i="160" s="1"/>
  <c r="CO17" i="160" s="1"/>
  <c r="CP18" i="160" s="1"/>
  <c r="CQ19" i="160" s="1"/>
  <c r="CR20" i="160" s="1"/>
  <c r="CS21" i="160" s="1"/>
  <c r="CT22" i="160" s="1"/>
  <c r="CU23" i="160" s="1"/>
  <c r="CV24" i="160" s="1"/>
  <c r="CW25" i="160" s="1"/>
  <c r="CX26" i="160" s="1"/>
  <c r="CY27" i="160" s="1"/>
  <c r="DP4" i="160"/>
  <c r="DQ5" i="160" s="1"/>
  <c r="CI34" i="160"/>
  <c r="BP31" i="160"/>
  <c r="AG32" i="160"/>
  <c r="CQ32" i="160"/>
  <c r="BO33" i="160"/>
  <c r="DO33" i="160"/>
  <c r="BS34" i="160"/>
  <c r="AG35" i="160"/>
  <c r="BZ35" i="160"/>
  <c r="DO35" i="160"/>
  <c r="BI36" i="160"/>
  <c r="CY36" i="160"/>
  <c r="AS37" i="160"/>
  <c r="CI37" i="160"/>
  <c r="V5" i="160"/>
  <c r="W6" i="160" s="1"/>
  <c r="X7" i="160" s="1"/>
  <c r="Y8" i="160" s="1"/>
  <c r="Z9" i="160" s="1"/>
  <c r="AA10" i="160" s="1"/>
  <c r="AB11" i="160" s="1"/>
  <c r="AC12" i="160" s="1"/>
  <c r="AD13" i="160" s="1"/>
  <c r="AE14" i="160" s="1"/>
  <c r="AF15" i="160" s="1"/>
  <c r="AG16" i="160" s="1"/>
  <c r="AH17" i="160" s="1"/>
  <c r="AI18" i="160" s="1"/>
  <c r="AJ19" i="160" s="1"/>
  <c r="AK20" i="160" s="1"/>
  <c r="AL21" i="160" s="1"/>
  <c r="AM22" i="160" s="1"/>
  <c r="AN23" i="160" s="1"/>
  <c r="AO24" i="160" s="1"/>
  <c r="AP25" i="160" s="1"/>
  <c r="AQ26" i="160" s="1"/>
  <c r="AR27" i="160" s="1"/>
  <c r="AC28" i="160"/>
  <c r="BA28" i="160"/>
  <c r="BU28" i="160"/>
  <c r="CO28" i="160"/>
  <c r="DI28" i="160"/>
  <c r="AG29" i="160"/>
  <c r="BA29" i="160"/>
  <c r="BU29" i="160"/>
  <c r="CO29" i="160"/>
  <c r="DI29" i="160"/>
  <c r="BG4" i="160"/>
  <c r="BH5" i="160" s="1"/>
  <c r="BI6" i="160" s="1"/>
  <c r="BJ7" i="160" s="1"/>
  <c r="BK8" i="160" s="1"/>
  <c r="BL9" i="160" s="1"/>
  <c r="BM10" i="160" s="1"/>
  <c r="BN11" i="160" s="1"/>
  <c r="BO12" i="160" s="1"/>
  <c r="BP13" i="160" s="1"/>
  <c r="BQ14" i="160" s="1"/>
  <c r="BR15" i="160" s="1"/>
  <c r="BS16" i="160" s="1"/>
  <c r="BT17" i="160" s="1"/>
  <c r="BU18" i="160" s="1"/>
  <c r="BV19" i="160" s="1"/>
  <c r="BW20" i="160" s="1"/>
  <c r="BX21" i="160" s="1"/>
  <c r="BY22" i="160" s="1"/>
  <c r="BZ23" i="160" s="1"/>
  <c r="CA24" i="160" s="1"/>
  <c r="CB25" i="160" s="1"/>
  <c r="CC26" i="160" s="1"/>
  <c r="CD27" i="160" s="1"/>
  <c r="CA4" i="160"/>
  <c r="CB5" i="160" s="1"/>
  <c r="CC6" i="160" s="1"/>
  <c r="CD7" i="160" s="1"/>
  <c r="CE8" i="160" s="1"/>
  <c r="CF9" i="160" s="1"/>
  <c r="CG10" i="160" s="1"/>
  <c r="CH11" i="160" s="1"/>
  <c r="CI12" i="160" s="1"/>
  <c r="CJ13" i="160" s="1"/>
  <c r="CK14" i="160" s="1"/>
  <c r="CL15" i="160" s="1"/>
  <c r="CM16" i="160" s="1"/>
  <c r="CN17" i="160" s="1"/>
  <c r="CO18" i="160" s="1"/>
  <c r="CP19" i="160" s="1"/>
  <c r="CQ20" i="160" s="1"/>
  <c r="CR21" i="160" s="1"/>
  <c r="CS22" i="160" s="1"/>
  <c r="CT23" i="160" s="1"/>
  <c r="CU24" i="160" s="1"/>
  <c r="CV25" i="160" s="1"/>
  <c r="CW26" i="160" s="1"/>
  <c r="CX27" i="160" s="1"/>
  <c r="CU4" i="160"/>
  <c r="CV5" i="160" s="1"/>
  <c r="CW6" i="160" s="1"/>
  <c r="CX7" i="160" s="1"/>
  <c r="CY8" i="160" s="1"/>
  <c r="CZ9" i="160" s="1"/>
  <c r="DA10" i="160" s="1"/>
  <c r="DB11" i="160" s="1"/>
  <c r="DC12" i="160" s="1"/>
  <c r="DD13" i="160" s="1"/>
  <c r="DE14" i="160" s="1"/>
  <c r="DF15" i="160" s="1"/>
  <c r="DG16" i="160" s="1"/>
  <c r="DH17" i="160" s="1"/>
  <c r="DI18" i="160" s="1"/>
  <c r="DJ19" i="160" s="1"/>
  <c r="DK20" i="160" s="1"/>
  <c r="DL21" i="160" s="1"/>
  <c r="DM22" i="160" s="1"/>
  <c r="DN23" i="160" s="1"/>
  <c r="DO24" i="160" s="1"/>
  <c r="DP25" i="160" s="1"/>
  <c r="DQ26" i="160" s="1"/>
  <c r="DO4" i="160"/>
  <c r="DP5" i="160" s="1"/>
  <c r="DQ6" i="160" s="1"/>
  <c r="AN4" i="160"/>
  <c r="AO5" i="160" s="1"/>
  <c r="AP6" i="160" s="1"/>
  <c r="AQ7" i="160" s="1"/>
  <c r="AR8" i="160" s="1"/>
  <c r="AS9" i="160" s="1"/>
  <c r="AT10" i="160" s="1"/>
  <c r="AU11" i="160" s="1"/>
  <c r="AV12" i="160" s="1"/>
  <c r="AW13" i="160" s="1"/>
  <c r="AX14" i="160" s="1"/>
  <c r="AY15" i="160" s="1"/>
  <c r="AZ16" i="160" s="1"/>
  <c r="BA17" i="160" s="1"/>
  <c r="BB18" i="160" s="1"/>
  <c r="BC19" i="160" s="1"/>
  <c r="BD20" i="160" s="1"/>
  <c r="BE21" i="160" s="1"/>
  <c r="BF22" i="160" s="1"/>
  <c r="BG23" i="160" s="1"/>
  <c r="BH24" i="160" s="1"/>
  <c r="BI25" i="160" s="1"/>
  <c r="BJ26" i="160" s="1"/>
  <c r="BK27" i="160" s="1"/>
  <c r="BU31" i="160"/>
  <c r="DD32" i="160"/>
  <c r="BQ33" i="160"/>
  <c r="DQ33" i="160"/>
  <c r="CE35" i="160"/>
  <c r="DQ35" i="160"/>
  <c r="BO36" i="160"/>
  <c r="DA36" i="160"/>
  <c r="AW37" i="160"/>
  <c r="V9" i="160"/>
  <c r="W10" i="160" s="1"/>
  <c r="X11" i="160" s="1"/>
  <c r="Y12" i="160" s="1"/>
  <c r="Z13" i="160" s="1"/>
  <c r="AA14" i="160" s="1"/>
  <c r="AB15" i="160" s="1"/>
  <c r="AC16" i="160" s="1"/>
  <c r="AD17" i="160" s="1"/>
  <c r="AE18" i="160" s="1"/>
  <c r="AF19" i="160" s="1"/>
  <c r="AG20" i="160" s="1"/>
  <c r="AH21" i="160" s="1"/>
  <c r="AI22" i="160" s="1"/>
  <c r="AJ23" i="160" s="1"/>
  <c r="AK24" i="160" s="1"/>
  <c r="AL25" i="160" s="1"/>
  <c r="AM26" i="160" s="1"/>
  <c r="AN27" i="160" s="1"/>
  <c r="AD28" i="160"/>
  <c r="BB28" i="160"/>
  <c r="CP28" i="160"/>
  <c r="AH29" i="160"/>
  <c r="CP29" i="160"/>
  <c r="BH4" i="160"/>
  <c r="BI5" i="160" s="1"/>
  <c r="BJ6" i="160" s="1"/>
  <c r="BK7" i="160" s="1"/>
  <c r="BL8" i="160" s="1"/>
  <c r="BM9" i="160" s="1"/>
  <c r="BN10" i="160" s="1"/>
  <c r="BO11" i="160" s="1"/>
  <c r="BP12" i="160" s="1"/>
  <c r="BQ13" i="160" s="1"/>
  <c r="BR14" i="160" s="1"/>
  <c r="BS15" i="160" s="1"/>
  <c r="BT16" i="160" s="1"/>
  <c r="BU17" i="160" s="1"/>
  <c r="BV18" i="160" s="1"/>
  <c r="BW19" i="160" s="1"/>
  <c r="BX20" i="160" s="1"/>
  <c r="BY21" i="160" s="1"/>
  <c r="BZ22" i="160" s="1"/>
  <c r="CA23" i="160" s="1"/>
  <c r="CB24" i="160" s="1"/>
  <c r="CC25" i="160" s="1"/>
  <c r="CD26" i="160" s="1"/>
  <c r="CE27" i="160" s="1"/>
  <c r="CV4" i="160"/>
  <c r="CW5" i="160" s="1"/>
  <c r="CX6" i="160" s="1"/>
  <c r="CY7" i="160" s="1"/>
  <c r="CZ8" i="160" s="1"/>
  <c r="DA9" i="160" s="1"/>
  <c r="DB10" i="160" s="1"/>
  <c r="DC11" i="160" s="1"/>
  <c r="DD12" i="160" s="1"/>
  <c r="DE13" i="160" s="1"/>
  <c r="DF14" i="160" s="1"/>
  <c r="DG15" i="160" s="1"/>
  <c r="DH16" i="160" s="1"/>
  <c r="DI17" i="160" s="1"/>
  <c r="DJ18" i="160" s="1"/>
  <c r="DK19" i="160" s="1"/>
  <c r="DL20" i="160" s="1"/>
  <c r="DM21" i="160" s="1"/>
  <c r="DN22" i="160" s="1"/>
  <c r="DO23" i="160" s="1"/>
  <c r="DP24" i="160" s="1"/>
  <c r="DQ25" i="160" s="1"/>
  <c r="AO4" i="160"/>
  <c r="AP5" i="160" s="1"/>
  <c r="AQ6" i="160" s="1"/>
  <c r="AR7" i="160" s="1"/>
  <c r="AS8" i="160" s="1"/>
  <c r="AT9" i="160" s="1"/>
  <c r="AU10" i="160" s="1"/>
  <c r="AV11" i="160" s="1"/>
  <c r="AW12" i="160" s="1"/>
  <c r="AX13" i="160" s="1"/>
  <c r="AY14" i="160" s="1"/>
  <c r="AZ15" i="160" s="1"/>
  <c r="BA16" i="160" s="1"/>
  <c r="BB17" i="160" s="1"/>
  <c r="BC18" i="160" s="1"/>
  <c r="BD19" i="160" s="1"/>
  <c r="BE20" i="160" s="1"/>
  <c r="BF21" i="160" s="1"/>
  <c r="BG22" i="160" s="1"/>
  <c r="BH23" i="160" s="1"/>
  <c r="BI24" i="160" s="1"/>
  <c r="BJ25" i="160" s="1"/>
  <c r="BK26" i="160" s="1"/>
  <c r="BL27" i="160" s="1"/>
  <c r="DI32" i="160"/>
  <c r="J53" i="158"/>
  <c r="G53" i="158" s="1" a="1"/>
  <c r="G53" i="158" s="1"/>
  <c r="B36" i="160"/>
  <c r="V38" i="160"/>
  <c r="W39" i="160" s="1"/>
  <c r="AE38" i="160"/>
  <c r="AF39" i="160" s="1"/>
  <c r="AG40" i="160" s="1"/>
  <c r="AH41" i="160" s="1"/>
  <c r="AI42" i="160" s="1"/>
  <c r="B31" i="160"/>
  <c r="AU38" i="160"/>
  <c r="AV39" i="160" s="1"/>
  <c r="AW40" i="160" s="1"/>
  <c r="AX41" i="160" s="1"/>
  <c r="AY42" i="160" s="1"/>
  <c r="AV38" i="160"/>
  <c r="AW39" i="160" s="1"/>
  <c r="AX40" i="160" s="1"/>
  <c r="AY41" i="160" s="1"/>
  <c r="AZ42" i="160" s="1"/>
  <c r="B38" i="160"/>
  <c r="Y38" i="160"/>
  <c r="Z39" i="160" s="1"/>
  <c r="B32" i="160"/>
  <c r="AL38" i="160"/>
  <c r="AM39" i="160" s="1"/>
  <c r="AN40" i="160" s="1"/>
  <c r="AO41" i="160" s="1"/>
  <c r="AP42" i="160" s="1"/>
  <c r="W38" i="160"/>
  <c r="X39" i="160" s="1"/>
  <c r="B35" i="160"/>
  <c r="AA38" i="160"/>
  <c r="AB39" i="160" s="1"/>
  <c r="AC40" i="160" s="1"/>
  <c r="AH38" i="160"/>
  <c r="AI39" i="160" s="1"/>
  <c r="AJ40" i="160" s="1"/>
  <c r="AK41" i="160" s="1"/>
  <c r="AL42" i="160" s="1"/>
  <c r="AS38" i="160"/>
  <c r="AT39" i="160" s="1"/>
  <c r="AU40" i="160" s="1"/>
  <c r="AV41" i="160" s="1"/>
  <c r="AW42" i="160" s="1"/>
  <c r="AW38" i="160"/>
  <c r="AX39" i="160" s="1"/>
  <c r="AY40" i="160" s="1"/>
  <c r="AZ41" i="160" s="1"/>
  <c r="BA42" i="160" s="1"/>
  <c r="AO38" i="160"/>
  <c r="AP39" i="160" s="1"/>
  <c r="AQ40" i="160" s="1"/>
  <c r="AR41" i="160" s="1"/>
  <c r="AS42" i="160" s="1"/>
  <c r="V39" i="160"/>
  <c r="AG38" i="160"/>
  <c r="AH39" i="160" s="1"/>
  <c r="AI40" i="160" s="1"/>
  <c r="AJ41" i="160" s="1"/>
  <c r="AK42" i="160" s="1"/>
  <c r="AC38" i="160"/>
  <c r="AD39" i="160" s="1"/>
  <c r="AE40" i="160" s="1"/>
  <c r="G4" i="160"/>
  <c r="G5" i="160" s="1"/>
  <c r="G6" i="160" s="1"/>
  <c r="H6" i="160" s="1"/>
  <c r="AM38" i="160"/>
  <c r="AN39" i="160" s="1"/>
  <c r="AO40" i="160" s="1"/>
  <c r="AP41" i="160" s="1"/>
  <c r="AQ42" i="160" s="1"/>
  <c r="AG42" i="160"/>
  <c r="B30" i="160"/>
  <c r="B34" i="160"/>
  <c r="AJ38" i="160"/>
  <c r="AK39" i="160" s="1"/>
  <c r="AL40" i="160" s="1"/>
  <c r="AM41" i="160" s="1"/>
  <c r="AN42" i="160" s="1"/>
  <c r="AF38" i="160"/>
  <c r="AG39" i="160" s="1"/>
  <c r="AH40" i="160" s="1"/>
  <c r="AI41" i="160" s="1"/>
  <c r="AJ42" i="160" s="1"/>
  <c r="B39" i="160"/>
  <c r="B33" i="160"/>
  <c r="AD38" i="160"/>
  <c r="AE39" i="160" s="1"/>
  <c r="AF40" i="160" s="1"/>
  <c r="AG41" i="160" s="1"/>
  <c r="AH42" i="160" s="1"/>
  <c r="AQ38" i="160"/>
  <c r="AR39" i="160" s="1"/>
  <c r="AS40" i="160" s="1"/>
  <c r="AT41" i="160" s="1"/>
  <c r="AU42" i="160" s="1"/>
  <c r="AK38" i="160"/>
  <c r="AL39" i="160" s="1"/>
  <c r="AM40" i="160" s="1"/>
  <c r="AN41" i="160" s="1"/>
  <c r="AO42" i="160" s="1"/>
  <c r="AB38" i="160"/>
  <c r="AC39" i="160" s="1"/>
  <c r="AD40" i="160" s="1"/>
  <c r="X38" i="160"/>
  <c r="Y39" i="160" s="1"/>
  <c r="AI38" i="160"/>
  <c r="AJ39" i="160" s="1"/>
  <c r="AK40" i="160" s="1"/>
  <c r="AL41" i="160" s="1"/>
  <c r="AM42" i="160" s="1"/>
  <c r="D25" i="160"/>
  <c r="AN38" i="160"/>
  <c r="AO39" i="160" s="1"/>
  <c r="AP40" i="160" s="1"/>
  <c r="AQ41" i="160" s="1"/>
  <c r="AR42" i="160" s="1"/>
  <c r="AP38" i="160"/>
  <c r="AQ39" i="160" s="1"/>
  <c r="AR40" i="160" s="1"/>
  <c r="AS41" i="160" s="1"/>
  <c r="AT42" i="160" s="1"/>
  <c r="Z41" i="160"/>
  <c r="B37" i="160"/>
  <c r="Z38" i="160"/>
  <c r="AA39" i="160" s="1"/>
  <c r="AB40" i="160" s="1"/>
  <c r="AR38" i="160"/>
  <c r="AS39" i="160" s="1"/>
  <c r="AT40" i="160" s="1"/>
  <c r="AU41" i="160" s="1"/>
  <c r="AV42" i="160" s="1"/>
  <c r="AT38" i="160"/>
  <c r="AU39" i="160" s="1"/>
  <c r="AV40" i="160" s="1"/>
  <c r="AW41" i="160" s="1"/>
  <c r="AX42" i="160" s="1"/>
  <c r="J36" i="159"/>
  <c r="M36" i="159"/>
  <c r="G38" i="159"/>
  <c r="H37" i="159"/>
  <c r="I37" i="159" s="1"/>
  <c r="K37" i="159"/>
  <c r="R37" i="159"/>
  <c r="Q37" i="159"/>
  <c r="N37" i="159"/>
  <c r="H54" i="158"/>
  <c r="F54" i="158"/>
  <c r="I54" i="158" s="1"/>
  <c r="E55" i="158"/>
  <c r="J54" i="158" l="1"/>
  <c r="G54" i="158" s="1" a="1"/>
  <c r="G54" i="158" s="1"/>
  <c r="BC38" i="160"/>
  <c r="BD39" i="160" s="1"/>
  <c r="BE40" i="160" s="1"/>
  <c r="BF41" i="160" s="1"/>
  <c r="BG42" i="160" s="1"/>
  <c r="BD38" i="160"/>
  <c r="BE39" i="160" s="1"/>
  <c r="BF40" i="160" s="1"/>
  <c r="BG41" i="160" s="1"/>
  <c r="BH42" i="160" s="1"/>
  <c r="BA38" i="160"/>
  <c r="BB39" i="160" s="1"/>
  <c r="BC40" i="160" s="1"/>
  <c r="BD41" i="160" s="1"/>
  <c r="BE42" i="160" s="1"/>
  <c r="AZ38" i="160"/>
  <c r="BA39" i="160" s="1"/>
  <c r="BB40" i="160" s="1"/>
  <c r="BC41" i="160" s="1"/>
  <c r="BD42" i="160" s="1"/>
  <c r="AX38" i="160"/>
  <c r="AY39" i="160" s="1"/>
  <c r="AZ40" i="160" s="1"/>
  <c r="BA41" i="160" s="1"/>
  <c r="BB42" i="160" s="1"/>
  <c r="BB38" i="160"/>
  <c r="BC39" i="160" s="1"/>
  <c r="BD40" i="160" s="1"/>
  <c r="BE41" i="160" s="1"/>
  <c r="BF42" i="160" s="1"/>
  <c r="AY38" i="160"/>
  <c r="AZ39" i="160" s="1"/>
  <c r="BA40" i="160" s="1"/>
  <c r="BB41" i="160" s="1"/>
  <c r="BC42" i="160" s="1"/>
  <c r="K6" i="160"/>
  <c r="M6" i="160" s="1"/>
  <c r="K4" i="160"/>
  <c r="M4" i="160" s="1"/>
  <c r="K5" i="160"/>
  <c r="M5" i="160" s="1"/>
  <c r="H4" i="160"/>
  <c r="N6" i="160"/>
  <c r="G7" i="160"/>
  <c r="H5" i="160"/>
  <c r="N4" i="160"/>
  <c r="N5" i="160"/>
  <c r="J37" i="159"/>
  <c r="L37" i="159"/>
  <c r="P37" i="159" s="1"/>
  <c r="O37" i="159" s="1" a="1"/>
  <c r="O37" i="159" s="1"/>
  <c r="M37" i="159"/>
  <c r="N38" i="159"/>
  <c r="R38" i="159"/>
  <c r="Q38" i="159"/>
  <c r="G39" i="159"/>
  <c r="K38" i="159"/>
  <c r="M38" i="159" s="1"/>
  <c r="H38" i="159"/>
  <c r="I38" i="159" s="1"/>
  <c r="H55" i="158"/>
  <c r="F55" i="158"/>
  <c r="I55" i="158" s="1"/>
  <c r="J55" i="158" l="1"/>
  <c r="G55" i="158" s="1" a="1"/>
  <c r="G55" i="158" s="1"/>
  <c r="N7" i="160"/>
  <c r="G8" i="160"/>
  <c r="K7" i="160"/>
  <c r="H7" i="160"/>
  <c r="BV38" i="160"/>
  <c r="BW39" i="160" s="1"/>
  <c r="BX40" i="160" s="1"/>
  <c r="BY41" i="160" s="1"/>
  <c r="BZ42" i="160" s="1"/>
  <c r="BK38" i="160"/>
  <c r="BL39" i="160" s="1"/>
  <c r="BM40" i="160" s="1"/>
  <c r="BN41" i="160" s="1"/>
  <c r="BO42" i="160" s="1"/>
  <c r="CK38" i="160"/>
  <c r="CL39" i="160" s="1"/>
  <c r="CM40" i="160" s="1"/>
  <c r="CN41" i="160" s="1"/>
  <c r="CO42" i="160" s="1"/>
  <c r="CS38" i="160"/>
  <c r="CT39" i="160" s="1"/>
  <c r="CU40" i="160" s="1"/>
  <c r="CV41" i="160" s="1"/>
  <c r="CW42" i="160" s="1"/>
  <c r="F21" i="160"/>
  <c r="F34" i="160"/>
  <c r="CR38" i="160"/>
  <c r="CS39" i="160" s="1"/>
  <c r="CT40" i="160" s="1"/>
  <c r="CU41" i="160" s="1"/>
  <c r="CV42" i="160" s="1"/>
  <c r="F4" i="160"/>
  <c r="F39" i="160"/>
  <c r="CF38" i="160"/>
  <c r="CG39" i="160" s="1"/>
  <c r="CH40" i="160" s="1"/>
  <c r="CI41" i="160" s="1"/>
  <c r="CJ42" i="160" s="1"/>
  <c r="D39" i="160"/>
  <c r="CQ38" i="160"/>
  <c r="CR39" i="160" s="1"/>
  <c r="CS40" i="160" s="1"/>
  <c r="CT41" i="160" s="1"/>
  <c r="CU42" i="160" s="1"/>
  <c r="F6" i="160"/>
  <c r="F17" i="160"/>
  <c r="F23" i="160"/>
  <c r="CB38" i="160"/>
  <c r="CC39" i="160" s="1"/>
  <c r="CD40" i="160" s="1"/>
  <c r="CE41" i="160" s="1"/>
  <c r="CF42" i="160" s="1"/>
  <c r="F11" i="160"/>
  <c r="BZ38" i="160"/>
  <c r="CA39" i="160" s="1"/>
  <c r="CB40" i="160" s="1"/>
  <c r="CC41" i="160" s="1"/>
  <c r="CD42" i="160" s="1"/>
  <c r="F25" i="160"/>
  <c r="CL38" i="160"/>
  <c r="CM39" i="160" s="1"/>
  <c r="CN40" i="160" s="1"/>
  <c r="CO41" i="160" s="1"/>
  <c r="CP42" i="160" s="1"/>
  <c r="F36" i="160"/>
  <c r="CA38" i="160"/>
  <c r="CB39" i="160" s="1"/>
  <c r="CC40" i="160" s="1"/>
  <c r="CD41" i="160" s="1"/>
  <c r="CE42" i="160" s="1"/>
  <c r="F24" i="160"/>
  <c r="CT38" i="160"/>
  <c r="CU39" i="160" s="1"/>
  <c r="CV40" i="160" s="1"/>
  <c r="CW41" i="160" s="1"/>
  <c r="CX42" i="160" s="1"/>
  <c r="F15" i="160"/>
  <c r="D37" i="160"/>
  <c r="F16" i="160"/>
  <c r="CH38" i="160"/>
  <c r="CI39" i="160" s="1"/>
  <c r="CJ40" i="160" s="1"/>
  <c r="CK41" i="160" s="1"/>
  <c r="CL42" i="160" s="1"/>
  <c r="BP38" i="160"/>
  <c r="BQ39" i="160" s="1"/>
  <c r="BR40" i="160" s="1"/>
  <c r="BS41" i="160" s="1"/>
  <c r="BT42" i="160" s="1"/>
  <c r="BO38" i="160"/>
  <c r="BP39" i="160" s="1"/>
  <c r="BQ40" i="160" s="1"/>
  <c r="BR41" i="160" s="1"/>
  <c r="BS42" i="160" s="1"/>
  <c r="F12" i="160"/>
  <c r="BN38" i="160"/>
  <c r="BO39" i="160" s="1"/>
  <c r="BP40" i="160" s="1"/>
  <c r="BQ41" i="160" s="1"/>
  <c r="BR42" i="160" s="1"/>
  <c r="F5" i="160"/>
  <c r="F32" i="160"/>
  <c r="BY38" i="160"/>
  <c r="BZ39" i="160" s="1"/>
  <c r="CA40" i="160" s="1"/>
  <c r="CB41" i="160" s="1"/>
  <c r="CC42" i="160" s="1"/>
  <c r="CE38" i="160"/>
  <c r="CF39" i="160" s="1"/>
  <c r="CG40" i="160" s="1"/>
  <c r="CH41" i="160" s="1"/>
  <c r="CI42" i="160" s="1"/>
  <c r="BT38" i="160"/>
  <c r="BU39" i="160" s="1"/>
  <c r="BV40" i="160" s="1"/>
  <c r="BW41" i="160" s="1"/>
  <c r="BX42" i="160" s="1"/>
  <c r="CP38" i="160"/>
  <c r="CQ39" i="160" s="1"/>
  <c r="CR40" i="160" s="1"/>
  <c r="CS41" i="160" s="1"/>
  <c r="CT42" i="160" s="1"/>
  <c r="CU38" i="160"/>
  <c r="CV39" i="160" s="1"/>
  <c r="CW40" i="160" s="1"/>
  <c r="CX41" i="160" s="1"/>
  <c r="CY42" i="160" s="1"/>
  <c r="F13" i="160"/>
  <c r="D35" i="160"/>
  <c r="BU38" i="160"/>
  <c r="BV39" i="160" s="1"/>
  <c r="BW40" i="160" s="1"/>
  <c r="BX41" i="160" s="1"/>
  <c r="BY42" i="160" s="1"/>
  <c r="CC38" i="160"/>
  <c r="CD39" i="160" s="1"/>
  <c r="CE40" i="160" s="1"/>
  <c r="CF41" i="160" s="1"/>
  <c r="CG42" i="160" s="1"/>
  <c r="D15" i="160"/>
  <c r="D36" i="160"/>
  <c r="F26" i="160"/>
  <c r="D32" i="160"/>
  <c r="BX38" i="160"/>
  <c r="BY39" i="160" s="1"/>
  <c r="BZ40" i="160" s="1"/>
  <c r="CA41" i="160" s="1"/>
  <c r="CB42" i="160" s="1"/>
  <c r="Z40" i="160"/>
  <c r="BS38" i="160"/>
  <c r="BT39" i="160" s="1"/>
  <c r="BU40" i="160" s="1"/>
  <c r="BV41" i="160" s="1"/>
  <c r="BW42" i="160" s="1"/>
  <c r="F8" i="160"/>
  <c r="CW38" i="160"/>
  <c r="CX39" i="160" s="1"/>
  <c r="CY40" i="160" s="1"/>
  <c r="CZ41" i="160" s="1"/>
  <c r="DA42" i="160" s="1"/>
  <c r="F9" i="160"/>
  <c r="BW38" i="160"/>
  <c r="BX39" i="160" s="1"/>
  <c r="BY40" i="160" s="1"/>
  <c r="BZ41" i="160" s="1"/>
  <c r="CA42" i="160" s="1"/>
  <c r="BQ38" i="160"/>
  <c r="BR39" i="160" s="1"/>
  <c r="BS40" i="160" s="1"/>
  <c r="BT41" i="160" s="1"/>
  <c r="BU42" i="160" s="1"/>
  <c r="D30" i="160"/>
  <c r="D38" i="160"/>
  <c r="F7" i="160"/>
  <c r="D31" i="160"/>
  <c r="BR38" i="160"/>
  <c r="BS39" i="160" s="1"/>
  <c r="BT40" i="160" s="1"/>
  <c r="BU41" i="160" s="1"/>
  <c r="BV42" i="160" s="1"/>
  <c r="BL38" i="160"/>
  <c r="BM39" i="160" s="1"/>
  <c r="BN40" i="160" s="1"/>
  <c r="BO41" i="160" s="1"/>
  <c r="BP42" i="160" s="1"/>
  <c r="F35" i="160"/>
  <c r="F10" i="160"/>
  <c r="F20" i="160"/>
  <c r="F22" i="160"/>
  <c r="CM38" i="160"/>
  <c r="CN39" i="160" s="1"/>
  <c r="CO40" i="160" s="1"/>
  <c r="CP41" i="160" s="1"/>
  <c r="CQ42" i="160" s="1"/>
  <c r="BM38" i="160"/>
  <c r="BN39" i="160" s="1"/>
  <c r="BO40" i="160" s="1"/>
  <c r="BP41" i="160" s="1"/>
  <c r="BQ42" i="160" s="1"/>
  <c r="F18" i="160"/>
  <c r="CJ38" i="160"/>
  <c r="CK39" i="160" s="1"/>
  <c r="CL40" i="160" s="1"/>
  <c r="CM41" i="160" s="1"/>
  <c r="CN42" i="160" s="1"/>
  <c r="F19" i="160"/>
  <c r="F30" i="160"/>
  <c r="F27" i="160"/>
  <c r="F38" i="160"/>
  <c r="F31" i="160"/>
  <c r="D34" i="160"/>
  <c r="F29" i="160"/>
  <c r="F28" i="160"/>
  <c r="CV38" i="160"/>
  <c r="CW39" i="160" s="1"/>
  <c r="CX40" i="160" s="1"/>
  <c r="CY41" i="160" s="1"/>
  <c r="CZ42" i="160" s="1"/>
  <c r="F37" i="160"/>
  <c r="CG38" i="160"/>
  <c r="CH39" i="160" s="1"/>
  <c r="CI40" i="160" s="1"/>
  <c r="CJ41" i="160" s="1"/>
  <c r="CK42" i="160" s="1"/>
  <c r="CI38" i="160"/>
  <c r="CJ39" i="160" s="1"/>
  <c r="CK40" i="160" s="1"/>
  <c r="CL41" i="160" s="1"/>
  <c r="CM42" i="160" s="1"/>
  <c r="F33" i="160"/>
  <c r="CD38" i="160"/>
  <c r="CE39" i="160" s="1"/>
  <c r="CF40" i="160" s="1"/>
  <c r="CG41" i="160" s="1"/>
  <c r="CH42" i="160" s="1"/>
  <c r="D33" i="160"/>
  <c r="CO38" i="160"/>
  <c r="CP39" i="160" s="1"/>
  <c r="CQ40" i="160" s="1"/>
  <c r="CR41" i="160" s="1"/>
  <c r="CS42" i="160" s="1"/>
  <c r="F14" i="160"/>
  <c r="CN38" i="160"/>
  <c r="CO39" i="160" s="1"/>
  <c r="CP40" i="160" s="1"/>
  <c r="CQ41" i="160" s="1"/>
  <c r="CR42" i="160" s="1"/>
  <c r="K39" i="159"/>
  <c r="J39" i="159" s="1"/>
  <c r="R39" i="159"/>
  <c r="H39" i="159"/>
  <c r="I39" i="159" s="1"/>
  <c r="Q39" i="159"/>
  <c r="N39" i="159"/>
  <c r="J38" i="159"/>
  <c r="L38" i="159"/>
  <c r="P38" i="159" s="1"/>
  <c r="O38" i="159" s="1" a="1"/>
  <c r="O38" i="159" s="1"/>
  <c r="BH38" i="160" l="1"/>
  <c r="BI39" i="160" s="1"/>
  <c r="BJ40" i="160" s="1"/>
  <c r="BK41" i="160" s="1"/>
  <c r="BL42" i="160" s="1"/>
  <c r="BF38" i="160"/>
  <c r="BG39" i="160" s="1"/>
  <c r="BH40" i="160" s="1"/>
  <c r="BI41" i="160" s="1"/>
  <c r="BJ42" i="160" s="1"/>
  <c r="BI38" i="160"/>
  <c r="BJ39" i="160" s="1"/>
  <c r="BK40" i="160" s="1"/>
  <c r="BL41" i="160" s="1"/>
  <c r="BM42" i="160" s="1"/>
  <c r="BJ38" i="160"/>
  <c r="BK39" i="160" s="1"/>
  <c r="BL40" i="160" s="1"/>
  <c r="BM41" i="160" s="1"/>
  <c r="BN42" i="160" s="1"/>
  <c r="BG38" i="160"/>
  <c r="BH39" i="160" s="1"/>
  <c r="BI40" i="160" s="1"/>
  <c r="BJ41" i="160" s="1"/>
  <c r="BK42" i="160" s="1"/>
  <c r="BE38" i="160"/>
  <c r="BF39" i="160" s="1"/>
  <c r="BG40" i="160" s="1"/>
  <c r="BH41" i="160" s="1"/>
  <c r="BI42" i="160" s="1"/>
  <c r="DF38" i="160"/>
  <c r="DG39" i="160" s="1"/>
  <c r="DH40" i="160" s="1"/>
  <c r="DI41" i="160" s="1"/>
  <c r="DJ42" i="160" s="1"/>
  <c r="DJ38" i="160"/>
  <c r="DK39" i="160" s="1"/>
  <c r="DL40" i="160" s="1"/>
  <c r="DM41" i="160" s="1"/>
  <c r="DN42" i="160" s="1"/>
  <c r="DM38" i="160"/>
  <c r="DN39" i="160" s="1"/>
  <c r="DO40" i="160" s="1"/>
  <c r="DP41" i="160" s="1"/>
  <c r="DQ42" i="160" s="1"/>
  <c r="DK38" i="160"/>
  <c r="DL39" i="160" s="1"/>
  <c r="DM40" i="160" s="1"/>
  <c r="DN41" i="160" s="1"/>
  <c r="DO42" i="160" s="1"/>
  <c r="DE38" i="160"/>
  <c r="DF39" i="160" s="1"/>
  <c r="DG40" i="160" s="1"/>
  <c r="DH41" i="160" s="1"/>
  <c r="DI42" i="160" s="1"/>
  <c r="DD38" i="160"/>
  <c r="DE39" i="160" s="1"/>
  <c r="DF40" i="160" s="1"/>
  <c r="DG41" i="160" s="1"/>
  <c r="DH42" i="160" s="1"/>
  <c r="CZ38" i="160"/>
  <c r="DA39" i="160" s="1"/>
  <c r="DB40" i="160" s="1"/>
  <c r="DC41" i="160" s="1"/>
  <c r="DD42" i="160" s="1"/>
  <c r="CX38" i="160"/>
  <c r="CY39" i="160" s="1"/>
  <c r="CZ40" i="160" s="1"/>
  <c r="DA41" i="160" s="1"/>
  <c r="DB42" i="160" s="1"/>
  <c r="DA38" i="160"/>
  <c r="DB39" i="160" s="1"/>
  <c r="DC40" i="160" s="1"/>
  <c r="DD41" i="160" s="1"/>
  <c r="DE42" i="160" s="1"/>
  <c r="CY38" i="160"/>
  <c r="CZ39" i="160" s="1"/>
  <c r="DA40" i="160" s="1"/>
  <c r="DB41" i="160" s="1"/>
  <c r="DC42" i="160" s="1"/>
  <c r="DO38" i="160"/>
  <c r="DP39" i="160" s="1"/>
  <c r="DQ40" i="160" s="1"/>
  <c r="DL38" i="160"/>
  <c r="DM39" i="160" s="1"/>
  <c r="DN40" i="160" s="1"/>
  <c r="DO41" i="160" s="1"/>
  <c r="DP42" i="160" s="1"/>
  <c r="DH38" i="160"/>
  <c r="DI39" i="160" s="1"/>
  <c r="DJ40" i="160" s="1"/>
  <c r="DK41" i="160" s="1"/>
  <c r="DL42" i="160" s="1"/>
  <c r="DQ38" i="160"/>
  <c r="DN38" i="160"/>
  <c r="DO39" i="160" s="1"/>
  <c r="DP40" i="160" s="1"/>
  <c r="DQ41" i="160" s="1"/>
  <c r="DG38" i="160"/>
  <c r="DH39" i="160" s="1"/>
  <c r="DI40" i="160" s="1"/>
  <c r="DJ41" i="160" s="1"/>
  <c r="DK42" i="160" s="1"/>
  <c r="DI38" i="160"/>
  <c r="DJ39" i="160" s="1"/>
  <c r="DK40" i="160" s="1"/>
  <c r="DL41" i="160" s="1"/>
  <c r="DM42" i="160" s="1"/>
  <c r="DC38" i="160"/>
  <c r="DD39" i="160" s="1"/>
  <c r="DE40" i="160" s="1"/>
  <c r="DF41" i="160" s="1"/>
  <c r="DG42" i="160" s="1"/>
  <c r="DP38" i="160"/>
  <c r="DQ39" i="160" s="1"/>
  <c r="M39" i="159"/>
  <c r="L39" i="159"/>
  <c r="P39" i="159" s="1"/>
  <c r="O39" i="159" s="1" a="1"/>
  <c r="O39" i="159" s="1"/>
  <c r="R7" i="160"/>
  <c r="Q7" i="160"/>
  <c r="J7" i="160"/>
  <c r="Q6" i="160"/>
  <c r="R6" i="160"/>
  <c r="J6" i="160"/>
  <c r="L6" i="160"/>
  <c r="P6" i="160" s="1"/>
  <c r="O6" i="160" s="1" a="1"/>
  <c r="O6" i="160" s="1"/>
  <c r="I6" i="160"/>
  <c r="L4" i="160"/>
  <c r="P4" i="160" s="1"/>
  <c r="O4" i="160" s="1" a="1"/>
  <c r="O4" i="160" s="1"/>
  <c r="Q4" i="160"/>
  <c r="R4" i="160"/>
  <c r="J4" i="160"/>
  <c r="I4" i="160"/>
  <c r="L7" i="160"/>
  <c r="P7" i="160" s="1"/>
  <c r="O7" i="160" s="1" a="1"/>
  <c r="O7" i="160" s="1"/>
  <c r="R5" i="160"/>
  <c r="Q5" i="160"/>
  <c r="J5" i="160"/>
  <c r="L5" i="160"/>
  <c r="P5" i="160" s="1"/>
  <c r="O5" i="160" s="1" a="1"/>
  <c r="O5" i="160" s="1"/>
  <c r="I5" i="160"/>
  <c r="M7" i="160"/>
  <c r="I7" i="160"/>
  <c r="N8" i="160"/>
  <c r="G9" i="160"/>
  <c r="R9" i="160" s="1"/>
  <c r="H8" i="160"/>
  <c r="I8" i="160" s="1"/>
  <c r="K8" i="160"/>
  <c r="J8" i="160" s="1"/>
  <c r="R8" i="160"/>
  <c r="Q8" i="160"/>
  <c r="DB38" i="160" l="1"/>
  <c r="DC39" i="160" s="1"/>
  <c r="DD40" i="160" s="1"/>
  <c r="DE41" i="160" s="1"/>
  <c r="DF42" i="160" s="1"/>
  <c r="L8" i="160"/>
  <c r="P8" i="160" s="1"/>
  <c r="O8" i="160" s="1" a="1"/>
  <c r="O8" i="160" s="1"/>
  <c r="Q9" i="160"/>
  <c r="M8" i="160"/>
  <c r="N9" i="160"/>
  <c r="G10" i="160"/>
  <c r="K9" i="160"/>
  <c r="H9" i="160"/>
  <c r="I9" i="160" s="1"/>
  <c r="N10" i="160" l="1"/>
  <c r="G11" i="160"/>
  <c r="K10" i="160"/>
  <c r="J10" i="160" s="1"/>
  <c r="H10" i="160"/>
  <c r="I10" i="160" s="1"/>
  <c r="R10" i="160"/>
  <c r="Q10" i="160"/>
  <c r="J9" i="160"/>
  <c r="L9" i="160"/>
  <c r="P9" i="160" s="1"/>
  <c r="O9" i="160" s="1" a="1"/>
  <c r="O9" i="160" s="1"/>
  <c r="M9" i="160"/>
  <c r="L10" i="160" l="1"/>
  <c r="P10" i="160" s="1"/>
  <c r="O10" i="160" s="1" a="1"/>
  <c r="O10" i="160" s="1"/>
  <c r="M10" i="160"/>
  <c r="N11" i="160"/>
  <c r="G12" i="160"/>
  <c r="H11" i="160"/>
  <c r="I11" i="160" s="1"/>
  <c r="K11" i="160"/>
  <c r="J11" i="160" s="1"/>
  <c r="Q11" i="160"/>
  <c r="R11" i="160"/>
  <c r="L11" i="160" l="1"/>
  <c r="P11" i="160" s="1"/>
  <c r="O11" i="160" s="1" a="1"/>
  <c r="O11" i="160" s="1"/>
  <c r="M11" i="160"/>
  <c r="N12" i="160"/>
  <c r="G13" i="160"/>
  <c r="H12" i="160"/>
  <c r="I12" i="160" s="1"/>
  <c r="K12" i="160"/>
  <c r="L12" i="160" s="1"/>
  <c r="P12" i="160" s="1"/>
  <c r="O12" i="160" s="1" a="1"/>
  <c r="O12" i="160" s="1"/>
  <c r="R12" i="160"/>
  <c r="Q12" i="160"/>
  <c r="N13" i="160" l="1"/>
  <c r="G14" i="160"/>
  <c r="H13" i="160"/>
  <c r="I13" i="160" s="1"/>
  <c r="K13" i="160"/>
  <c r="J13" i="160" s="1"/>
  <c r="R13" i="160"/>
  <c r="Q13" i="160"/>
  <c r="M12" i="160"/>
  <c r="J12" i="160"/>
  <c r="L13" i="160" l="1"/>
  <c r="P13" i="160" s="1"/>
  <c r="O13" i="160" s="1" a="1"/>
  <c r="O13" i="160" s="1"/>
  <c r="M13" i="160"/>
  <c r="N14" i="160"/>
  <c r="G15" i="160"/>
  <c r="K14" i="160"/>
  <c r="J14" i="160" s="1"/>
  <c r="H14" i="160"/>
  <c r="I14" i="160" s="1"/>
  <c r="R14" i="160"/>
  <c r="Q14" i="160"/>
  <c r="M14" i="160" l="1"/>
  <c r="N15" i="160"/>
  <c r="G16" i="160"/>
  <c r="K15" i="160"/>
  <c r="J15" i="160" s="1"/>
  <c r="H15" i="160"/>
  <c r="I15" i="160" s="1"/>
  <c r="R15" i="160"/>
  <c r="Q15" i="160"/>
  <c r="L14" i="160"/>
  <c r="P14" i="160" s="1"/>
  <c r="O14" i="160" s="1" a="1"/>
  <c r="O14" i="160" s="1"/>
  <c r="L15" i="160" l="1"/>
  <c r="P15" i="160" s="1"/>
  <c r="O15" i="160" s="1" a="1"/>
  <c r="O15" i="160" s="1"/>
  <c r="M15" i="160"/>
  <c r="N16" i="160"/>
  <c r="G17" i="160"/>
  <c r="H16" i="160"/>
  <c r="I16" i="160" s="1"/>
  <c r="K16" i="160"/>
  <c r="J16" i="160" s="1"/>
  <c r="R16" i="160"/>
  <c r="Q16" i="160"/>
  <c r="L16" i="160" l="1"/>
  <c r="P16" i="160" s="1"/>
  <c r="O16" i="160" s="1" a="1"/>
  <c r="O16" i="160" s="1"/>
  <c r="M16" i="160"/>
  <c r="N17" i="160"/>
  <c r="G18" i="160"/>
  <c r="K17" i="160"/>
  <c r="J17" i="160" s="1"/>
  <c r="H17" i="160"/>
  <c r="I17" i="160" s="1"/>
  <c r="Q17" i="160"/>
  <c r="R17" i="160"/>
  <c r="AF19" i="145"/>
  <c r="M17" i="160" l="1"/>
  <c r="N18" i="160"/>
  <c r="G19" i="160"/>
  <c r="K18" i="160"/>
  <c r="J18" i="160" s="1"/>
  <c r="H18" i="160"/>
  <c r="I18" i="160" s="1"/>
  <c r="Q18" i="160"/>
  <c r="R18" i="160"/>
  <c r="L17" i="160"/>
  <c r="P17" i="160" s="1"/>
  <c r="O17" i="160" s="1" a="1"/>
  <c r="O17" i="160" s="1"/>
  <c r="L18" i="160" l="1"/>
  <c r="P18" i="160" s="1"/>
  <c r="O18" i="160" s="1" a="1"/>
  <c r="O18" i="160" s="1"/>
  <c r="M18" i="160"/>
  <c r="N19" i="160"/>
  <c r="G20" i="160"/>
  <c r="K19" i="160"/>
  <c r="L19" i="160" s="1"/>
  <c r="P19" i="160" s="1"/>
  <c r="O19" i="160" s="1" a="1"/>
  <c r="O19" i="160" s="1"/>
  <c r="H19" i="160"/>
  <c r="I19" i="160" s="1"/>
  <c r="Q19" i="160"/>
  <c r="R19" i="160"/>
  <c r="S7" i="145"/>
  <c r="V173" i="145"/>
  <c r="V174" i="145"/>
  <c r="V175" i="145"/>
  <c r="V176" i="145"/>
  <c r="V177" i="145"/>
  <c r="V178" i="145"/>
  <c r="V179" i="145"/>
  <c r="V180" i="145"/>
  <c r="V181" i="145"/>
  <c r="V182" i="145"/>
  <c r="V183" i="145"/>
  <c r="V184" i="145"/>
  <c r="V185" i="145"/>
  <c r="V141" i="145"/>
  <c r="V142" i="145"/>
  <c r="V143" i="145"/>
  <c r="V144" i="145"/>
  <c r="V145" i="145"/>
  <c r="V146" i="145"/>
  <c r="V147" i="145"/>
  <c r="V148" i="145"/>
  <c r="V149" i="145"/>
  <c r="V150" i="145"/>
  <c r="V151" i="145"/>
  <c r="V152" i="145"/>
  <c r="V153" i="145"/>
  <c r="V154" i="145"/>
  <c r="V155" i="145"/>
  <c r="V156" i="145"/>
  <c r="V157" i="145"/>
  <c r="V158" i="145"/>
  <c r="V159" i="145"/>
  <c r="V160" i="145"/>
  <c r="V161" i="145"/>
  <c r="V162" i="145"/>
  <c r="V163" i="145"/>
  <c r="V164" i="145"/>
  <c r="V165" i="145"/>
  <c r="V166" i="145"/>
  <c r="V167" i="145"/>
  <c r="V168" i="145"/>
  <c r="V169" i="145"/>
  <c r="V170" i="145"/>
  <c r="V171" i="145"/>
  <c r="V172" i="145"/>
  <c r="V110" i="145"/>
  <c r="V111" i="145"/>
  <c r="V112" i="145"/>
  <c r="V113" i="145"/>
  <c r="V114" i="145"/>
  <c r="V115" i="145"/>
  <c r="V116" i="145"/>
  <c r="V117" i="145"/>
  <c r="V118" i="145"/>
  <c r="V119" i="145"/>
  <c r="V120" i="145"/>
  <c r="V121" i="145"/>
  <c r="V122" i="145"/>
  <c r="V123" i="145"/>
  <c r="V124" i="145"/>
  <c r="V125" i="145"/>
  <c r="V126" i="145"/>
  <c r="V127" i="145"/>
  <c r="V128" i="145"/>
  <c r="V129" i="145"/>
  <c r="V130" i="145"/>
  <c r="V131" i="145"/>
  <c r="V132" i="145"/>
  <c r="V133" i="145"/>
  <c r="V134" i="145"/>
  <c r="V135" i="145"/>
  <c r="V136" i="145"/>
  <c r="V137" i="145"/>
  <c r="V138" i="145"/>
  <c r="V139" i="145"/>
  <c r="V140" i="145"/>
  <c r="V75" i="145"/>
  <c r="V76" i="145"/>
  <c r="V77" i="145"/>
  <c r="V78" i="145"/>
  <c r="V79" i="145"/>
  <c r="V80" i="145"/>
  <c r="V81" i="145"/>
  <c r="V82" i="145"/>
  <c r="V83" i="145"/>
  <c r="V84" i="145"/>
  <c r="V85" i="145"/>
  <c r="V86" i="145"/>
  <c r="V87" i="145"/>
  <c r="V88" i="145"/>
  <c r="V89" i="145"/>
  <c r="V90" i="145"/>
  <c r="V91" i="145"/>
  <c r="V92" i="145"/>
  <c r="V93" i="145"/>
  <c r="V94" i="145"/>
  <c r="V95" i="145"/>
  <c r="V96" i="145"/>
  <c r="V97" i="145"/>
  <c r="V98" i="145"/>
  <c r="V99" i="145"/>
  <c r="V100" i="145"/>
  <c r="V101" i="145"/>
  <c r="V102" i="145"/>
  <c r="V103" i="145"/>
  <c r="V104" i="145"/>
  <c r="V105" i="145"/>
  <c r="V106" i="145"/>
  <c r="V107" i="145"/>
  <c r="V108" i="145"/>
  <c r="V109" i="145"/>
  <c r="V47" i="145"/>
  <c r="V48" i="145"/>
  <c r="V50" i="145"/>
  <c r="V51" i="145"/>
  <c r="V52" i="145"/>
  <c r="V53" i="145"/>
  <c r="V54" i="145"/>
  <c r="V55" i="145"/>
  <c r="V56" i="145"/>
  <c r="V57" i="145"/>
  <c r="V58" i="145"/>
  <c r="V59" i="145"/>
  <c r="V60" i="145"/>
  <c r="V61" i="145"/>
  <c r="V62" i="145"/>
  <c r="V63" i="145"/>
  <c r="V64" i="145"/>
  <c r="V65" i="145"/>
  <c r="V66" i="145"/>
  <c r="V67" i="145"/>
  <c r="V68" i="145"/>
  <c r="V69" i="145"/>
  <c r="V70" i="145"/>
  <c r="V71" i="145"/>
  <c r="V72" i="145"/>
  <c r="V73" i="145"/>
  <c r="V74" i="145"/>
  <c r="V35" i="145"/>
  <c r="V36" i="145"/>
  <c r="V37" i="145"/>
  <c r="V38" i="145"/>
  <c r="V39" i="145"/>
  <c r="V44" i="145"/>
  <c r="V45" i="145"/>
  <c r="V46" i="145"/>
  <c r="V7" i="145"/>
  <c r="V9" i="145"/>
  <c r="V11" i="145"/>
  <c r="V12" i="145"/>
  <c r="V13" i="145"/>
  <c r="V14" i="145"/>
  <c r="V15" i="145"/>
  <c r="V16" i="145"/>
  <c r="V17" i="145"/>
  <c r="V18" i="145"/>
  <c r="M19" i="160" l="1"/>
  <c r="J19" i="160"/>
  <c r="N20" i="160"/>
  <c r="G21" i="160"/>
  <c r="H20" i="160"/>
  <c r="I20" i="160" s="1"/>
  <c r="K20" i="160"/>
  <c r="J20" i="160" s="1"/>
  <c r="Q20" i="160"/>
  <c r="R20" i="160"/>
  <c r="P56" i="147"/>
  <c r="D68" i="147" s="1"/>
  <c r="M20" i="160" l="1"/>
  <c r="N21" i="160"/>
  <c r="G22" i="160"/>
  <c r="H21" i="160"/>
  <c r="I21" i="160" s="1"/>
  <c r="K21" i="160"/>
  <c r="J21" i="160" s="1"/>
  <c r="Q21" i="160"/>
  <c r="R21" i="160"/>
  <c r="L20" i="160"/>
  <c r="P20" i="160" s="1"/>
  <c r="O20" i="160" s="1" a="1"/>
  <c r="O20" i="160" s="1"/>
  <c r="M21" i="160" l="1"/>
  <c r="N22" i="160"/>
  <c r="G23" i="160"/>
  <c r="H22" i="160"/>
  <c r="I22" i="160" s="1"/>
  <c r="K22" i="160"/>
  <c r="L22" i="160" s="1"/>
  <c r="P22" i="160" s="1"/>
  <c r="O22" i="160" s="1" a="1"/>
  <c r="O22" i="160" s="1"/>
  <c r="R22" i="160"/>
  <c r="Q22" i="160"/>
  <c r="L21" i="160"/>
  <c r="P21" i="160" s="1"/>
  <c r="O21" i="160" s="1" a="1"/>
  <c r="O21" i="160" s="1"/>
  <c r="N23" i="160" l="1"/>
  <c r="G24" i="160"/>
  <c r="K23" i="160"/>
  <c r="J23" i="160" s="1"/>
  <c r="H23" i="160"/>
  <c r="I23" i="160" s="1"/>
  <c r="Q23" i="160"/>
  <c r="R23" i="160"/>
  <c r="M22" i="160"/>
  <c r="J22" i="160"/>
  <c r="D72" i="147"/>
  <c r="C72" i="147"/>
  <c r="C69" i="147"/>
  <c r="D73" i="147" s="1"/>
  <c r="C43" i="147"/>
  <c r="D47" i="147" s="1"/>
  <c r="D46" i="147"/>
  <c r="C46" i="147"/>
  <c r="D20" i="147"/>
  <c r="C20" i="147"/>
  <c r="P77" i="145"/>
  <c r="N77" i="145" s="1"/>
  <c r="L77" i="145" s="1"/>
  <c r="J77" i="145" s="1"/>
  <c r="H77" i="145" s="1"/>
  <c r="F77" i="145" s="1"/>
  <c r="P78" i="145"/>
  <c r="N78" i="145" s="1"/>
  <c r="L78" i="145" s="1"/>
  <c r="J78" i="145" s="1"/>
  <c r="H78" i="145" s="1"/>
  <c r="F78" i="145" s="1"/>
  <c r="AF185" i="145"/>
  <c r="AD185" i="145"/>
  <c r="AB185" i="145"/>
  <c r="Y185" i="145" s="1"/>
  <c r="AF184" i="145"/>
  <c r="AB184" i="145" s="1"/>
  <c r="AD184" i="145"/>
  <c r="AF183" i="145"/>
  <c r="AB183" i="145" s="1"/>
  <c r="AD183" i="145"/>
  <c r="AF182" i="145"/>
  <c r="AB182" i="145" s="1"/>
  <c r="AD182" i="145"/>
  <c r="AF181" i="145"/>
  <c r="AB181" i="145" s="1"/>
  <c r="AD181" i="145"/>
  <c r="AF180" i="145"/>
  <c r="AB180" i="145" s="1"/>
  <c r="Y180" i="145" s="1"/>
  <c r="AD180" i="145"/>
  <c r="AF179" i="145"/>
  <c r="AB179" i="145" s="1"/>
  <c r="S179" i="145" s="1"/>
  <c r="P179" i="145" s="1"/>
  <c r="N179" i="145" s="1"/>
  <c r="L179" i="145" s="1"/>
  <c r="J179" i="145" s="1"/>
  <c r="H179" i="145" s="1"/>
  <c r="F179" i="145" s="1"/>
  <c r="AD179" i="145"/>
  <c r="AF178" i="145"/>
  <c r="AB178" i="145" s="1"/>
  <c r="AD178" i="145"/>
  <c r="AF177" i="145"/>
  <c r="AB177" i="145" s="1"/>
  <c r="AD177" i="145"/>
  <c r="AF176" i="145"/>
  <c r="AB176" i="145" s="1"/>
  <c r="AD176" i="145"/>
  <c r="AF175" i="145"/>
  <c r="AB175" i="145" s="1"/>
  <c r="AD175" i="145"/>
  <c r="AF174" i="145"/>
  <c r="AB174" i="145" s="1"/>
  <c r="S174" i="145" s="1"/>
  <c r="P174" i="145" s="1"/>
  <c r="N174" i="145" s="1"/>
  <c r="L174" i="145" s="1"/>
  <c r="J174" i="145" s="1"/>
  <c r="H174" i="145" s="1"/>
  <c r="F174" i="145" s="1"/>
  <c r="AD174" i="145"/>
  <c r="AF173" i="145"/>
  <c r="AB173" i="145" s="1"/>
  <c r="S173" i="145" s="1"/>
  <c r="P173" i="145" s="1"/>
  <c r="N173" i="145" s="1"/>
  <c r="L173" i="145" s="1"/>
  <c r="J173" i="145" s="1"/>
  <c r="H173" i="145" s="1"/>
  <c r="F173" i="145" s="1"/>
  <c r="AD173" i="145"/>
  <c r="AF172" i="145"/>
  <c r="AB172" i="145" s="1"/>
  <c r="AD172" i="145"/>
  <c r="AF171" i="145"/>
  <c r="AB171" i="145" s="1"/>
  <c r="AD171" i="145"/>
  <c r="AF170" i="145"/>
  <c r="AB170" i="145" s="1"/>
  <c r="AD170" i="145"/>
  <c r="AF169" i="145"/>
  <c r="AB169" i="145" s="1"/>
  <c r="S169" i="145" s="1"/>
  <c r="P169" i="145" s="1"/>
  <c r="N169" i="145" s="1"/>
  <c r="L169" i="145" s="1"/>
  <c r="J169" i="145" s="1"/>
  <c r="H169" i="145" s="1"/>
  <c r="F169" i="145" s="1"/>
  <c r="AD169" i="145"/>
  <c r="AF168" i="145"/>
  <c r="AB168" i="145" s="1"/>
  <c r="Y168" i="145" s="1"/>
  <c r="AD168" i="145"/>
  <c r="AF167" i="145"/>
  <c r="AB167" i="145" s="1"/>
  <c r="AD167" i="145"/>
  <c r="AF166" i="145"/>
  <c r="AB166" i="145" s="1"/>
  <c r="AD166" i="145"/>
  <c r="AF165" i="145"/>
  <c r="AB165" i="145" s="1"/>
  <c r="AD165" i="145"/>
  <c r="AF164" i="145"/>
  <c r="AB164" i="145" s="1"/>
  <c r="S164" i="145" s="1"/>
  <c r="P164" i="145" s="1"/>
  <c r="N164" i="145" s="1"/>
  <c r="L164" i="145" s="1"/>
  <c r="J164" i="145" s="1"/>
  <c r="H164" i="145" s="1"/>
  <c r="F164" i="145" s="1"/>
  <c r="AD164" i="145"/>
  <c r="AF163" i="145"/>
  <c r="AB163" i="145" s="1"/>
  <c r="Y163" i="145" s="1"/>
  <c r="AD163" i="145"/>
  <c r="AF162" i="145"/>
  <c r="AB162" i="145" s="1"/>
  <c r="AD162" i="145"/>
  <c r="AF161" i="145"/>
  <c r="AB161" i="145" s="1"/>
  <c r="AD161" i="145"/>
  <c r="AF160" i="145"/>
  <c r="AB160" i="145" s="1"/>
  <c r="AD160" i="145"/>
  <c r="AF159" i="145"/>
  <c r="AB159" i="145" s="1"/>
  <c r="S159" i="145" s="1"/>
  <c r="P159" i="145" s="1"/>
  <c r="N159" i="145" s="1"/>
  <c r="L159" i="145" s="1"/>
  <c r="J159" i="145" s="1"/>
  <c r="H159" i="145" s="1"/>
  <c r="F159" i="145" s="1"/>
  <c r="AD159" i="145"/>
  <c r="AF158" i="145"/>
  <c r="AB158" i="145" s="1"/>
  <c r="Y158" i="145" s="1"/>
  <c r="AD158" i="145"/>
  <c r="AF157" i="145"/>
  <c r="AB157" i="145" s="1"/>
  <c r="AD157" i="145"/>
  <c r="AF156" i="145"/>
  <c r="AB156" i="145" s="1"/>
  <c r="AD156" i="145"/>
  <c r="AF155" i="145"/>
  <c r="AB155" i="145" s="1"/>
  <c r="AD155" i="145"/>
  <c r="AF154" i="145"/>
  <c r="AB154" i="145" s="1"/>
  <c r="S154" i="145" s="1"/>
  <c r="P154" i="145" s="1"/>
  <c r="N154" i="145" s="1"/>
  <c r="L154" i="145" s="1"/>
  <c r="J154" i="145" s="1"/>
  <c r="H154" i="145" s="1"/>
  <c r="F154" i="145" s="1"/>
  <c r="AD154" i="145"/>
  <c r="AF153" i="145"/>
  <c r="AB153" i="145" s="1"/>
  <c r="Y153" i="145" s="1"/>
  <c r="AD153" i="145"/>
  <c r="AF152" i="145"/>
  <c r="AB152" i="145" s="1"/>
  <c r="AD152" i="145"/>
  <c r="AF151" i="145"/>
  <c r="AB151" i="145" s="1"/>
  <c r="AD151" i="145"/>
  <c r="AF150" i="145"/>
  <c r="AB150" i="145" s="1"/>
  <c r="AD150" i="145"/>
  <c r="AF149" i="145"/>
  <c r="AB149" i="145" s="1"/>
  <c r="S149" i="145" s="1"/>
  <c r="P149" i="145" s="1"/>
  <c r="N149" i="145" s="1"/>
  <c r="L149" i="145" s="1"/>
  <c r="J149" i="145" s="1"/>
  <c r="H149" i="145" s="1"/>
  <c r="F149" i="145" s="1"/>
  <c r="AD149" i="145"/>
  <c r="AF148" i="145"/>
  <c r="AB148" i="145" s="1"/>
  <c r="Y148" i="145" s="1"/>
  <c r="AD148" i="145"/>
  <c r="AF147" i="145"/>
  <c r="AB147" i="145" s="1"/>
  <c r="AD147" i="145"/>
  <c r="AF146" i="145"/>
  <c r="AB146" i="145" s="1"/>
  <c r="AD146" i="145"/>
  <c r="AF145" i="145"/>
  <c r="AD145" i="145"/>
  <c r="AB145" i="145"/>
  <c r="Y145" i="145" s="1"/>
  <c r="AF144" i="145"/>
  <c r="AB144" i="145" s="1"/>
  <c r="S144" i="145" s="1"/>
  <c r="P144" i="145" s="1"/>
  <c r="N144" i="145" s="1"/>
  <c r="L144" i="145" s="1"/>
  <c r="J144" i="145" s="1"/>
  <c r="H144" i="145" s="1"/>
  <c r="F144" i="145" s="1"/>
  <c r="AD144" i="145"/>
  <c r="AF143" i="145"/>
  <c r="AB143" i="145" s="1"/>
  <c r="Y143" i="145" s="1"/>
  <c r="AD143" i="145"/>
  <c r="AF142" i="145"/>
  <c r="AB142" i="145" s="1"/>
  <c r="AD142" i="145"/>
  <c r="AF141" i="145"/>
  <c r="AB141" i="145" s="1"/>
  <c r="AD141" i="145"/>
  <c r="AF140" i="145"/>
  <c r="AB140" i="145" s="1"/>
  <c r="AD140" i="145"/>
  <c r="AF139" i="145"/>
  <c r="AB139" i="145" s="1"/>
  <c r="S139" i="145" s="1"/>
  <c r="P139" i="145" s="1"/>
  <c r="N139" i="145" s="1"/>
  <c r="L139" i="145" s="1"/>
  <c r="J139" i="145" s="1"/>
  <c r="H139" i="145" s="1"/>
  <c r="F139" i="145" s="1"/>
  <c r="AD139" i="145"/>
  <c r="AF138" i="145"/>
  <c r="AB138" i="145" s="1"/>
  <c r="Y138" i="145" s="1"/>
  <c r="AD138" i="145"/>
  <c r="AF137" i="145"/>
  <c r="AB137" i="145" s="1"/>
  <c r="AD137" i="145"/>
  <c r="AF136" i="145"/>
  <c r="AB136" i="145" s="1"/>
  <c r="AD136" i="145"/>
  <c r="AF135" i="145"/>
  <c r="AB135" i="145" s="1"/>
  <c r="AD135" i="145"/>
  <c r="AF134" i="145"/>
  <c r="AB134" i="145" s="1"/>
  <c r="S134" i="145" s="1"/>
  <c r="P134" i="145" s="1"/>
  <c r="N134" i="145" s="1"/>
  <c r="L134" i="145" s="1"/>
  <c r="J134" i="145" s="1"/>
  <c r="H134" i="145" s="1"/>
  <c r="F134" i="145" s="1"/>
  <c r="AD134" i="145"/>
  <c r="AF133" i="145"/>
  <c r="AB133" i="145" s="1"/>
  <c r="Y133" i="145" s="1"/>
  <c r="AD133" i="145"/>
  <c r="AF132" i="145"/>
  <c r="AB132" i="145" s="1"/>
  <c r="AD132" i="145"/>
  <c r="AF131" i="145"/>
  <c r="AB131" i="145" s="1"/>
  <c r="AD131" i="145"/>
  <c r="AF130" i="145"/>
  <c r="AB130" i="145" s="1"/>
  <c r="AD130" i="145"/>
  <c r="AF129" i="145"/>
  <c r="AB129" i="145" s="1"/>
  <c r="S129" i="145" s="1"/>
  <c r="P129" i="145" s="1"/>
  <c r="N129" i="145" s="1"/>
  <c r="L129" i="145" s="1"/>
  <c r="J129" i="145" s="1"/>
  <c r="H129" i="145" s="1"/>
  <c r="F129" i="145" s="1"/>
  <c r="AD129" i="145"/>
  <c r="AF128" i="145"/>
  <c r="AB128" i="145" s="1"/>
  <c r="Y128" i="145" s="1"/>
  <c r="AD128" i="145"/>
  <c r="AF127" i="145"/>
  <c r="AB127" i="145" s="1"/>
  <c r="AD127" i="145"/>
  <c r="AF126" i="145"/>
  <c r="AB126" i="145" s="1"/>
  <c r="AD126" i="145"/>
  <c r="AF125" i="145"/>
  <c r="AB125" i="145" s="1"/>
  <c r="AD125" i="145"/>
  <c r="AF124" i="145"/>
  <c r="AB124" i="145" s="1"/>
  <c r="S124" i="145" s="1"/>
  <c r="P124" i="145" s="1"/>
  <c r="N124" i="145" s="1"/>
  <c r="L124" i="145" s="1"/>
  <c r="J124" i="145" s="1"/>
  <c r="H124" i="145" s="1"/>
  <c r="F124" i="145" s="1"/>
  <c r="AD124" i="145"/>
  <c r="AF123" i="145"/>
  <c r="AB123" i="145" s="1"/>
  <c r="Y123" i="145" s="1"/>
  <c r="AD123" i="145"/>
  <c r="AF122" i="145"/>
  <c r="AB122" i="145" s="1"/>
  <c r="AD122" i="145"/>
  <c r="AF121" i="145"/>
  <c r="AB121" i="145" s="1"/>
  <c r="AD121" i="145"/>
  <c r="AF120" i="145"/>
  <c r="AB120" i="145" s="1"/>
  <c r="AD120" i="145"/>
  <c r="AF119" i="145"/>
  <c r="AB119" i="145" s="1"/>
  <c r="S119" i="145" s="1"/>
  <c r="P119" i="145" s="1"/>
  <c r="N119" i="145" s="1"/>
  <c r="L119" i="145" s="1"/>
  <c r="J119" i="145" s="1"/>
  <c r="H119" i="145" s="1"/>
  <c r="F119" i="145" s="1"/>
  <c r="AD119" i="145"/>
  <c r="AF118" i="145"/>
  <c r="AB118" i="145" s="1"/>
  <c r="Y118" i="145" s="1"/>
  <c r="AD118" i="145"/>
  <c r="AF117" i="145"/>
  <c r="AB117" i="145" s="1"/>
  <c r="AD117" i="145"/>
  <c r="AF116" i="145"/>
  <c r="AB116" i="145" s="1"/>
  <c r="AD116" i="145"/>
  <c r="AF115" i="145"/>
  <c r="AB115" i="145" s="1"/>
  <c r="AD115" i="145"/>
  <c r="AF114" i="145"/>
  <c r="AB114" i="145" s="1"/>
  <c r="S114" i="145" s="1"/>
  <c r="P114" i="145" s="1"/>
  <c r="N114" i="145" s="1"/>
  <c r="L114" i="145" s="1"/>
  <c r="J114" i="145" s="1"/>
  <c r="H114" i="145" s="1"/>
  <c r="F114" i="145" s="1"/>
  <c r="AD114" i="145"/>
  <c r="AF113" i="145"/>
  <c r="AB113" i="145" s="1"/>
  <c r="Y113" i="145" s="1"/>
  <c r="AD113" i="145"/>
  <c r="AF112" i="145"/>
  <c r="AB112" i="145" s="1"/>
  <c r="AD112" i="145"/>
  <c r="AF111" i="145"/>
  <c r="AB111" i="145" s="1"/>
  <c r="AD111" i="145"/>
  <c r="AF110" i="145"/>
  <c r="AB110" i="145" s="1"/>
  <c r="AD110" i="145"/>
  <c r="AF109" i="145"/>
  <c r="AB109" i="145" s="1"/>
  <c r="S109" i="145" s="1"/>
  <c r="P109" i="145" s="1"/>
  <c r="N109" i="145" s="1"/>
  <c r="L109" i="145" s="1"/>
  <c r="J109" i="145" s="1"/>
  <c r="H109" i="145" s="1"/>
  <c r="F109" i="145" s="1"/>
  <c r="AD109" i="145"/>
  <c r="AF108" i="145"/>
  <c r="AB108" i="145" s="1"/>
  <c r="Y108" i="145" s="1"/>
  <c r="AD108" i="145"/>
  <c r="AF107" i="145"/>
  <c r="AB107" i="145" s="1"/>
  <c r="AD107" i="145"/>
  <c r="AF106" i="145"/>
  <c r="AB106" i="145" s="1"/>
  <c r="AD106" i="145"/>
  <c r="AF105" i="145"/>
  <c r="AB105" i="145" s="1"/>
  <c r="AD105" i="145"/>
  <c r="AF104" i="145"/>
  <c r="AB104" i="145" s="1"/>
  <c r="S104" i="145" s="1"/>
  <c r="P104" i="145" s="1"/>
  <c r="N104" i="145" s="1"/>
  <c r="L104" i="145" s="1"/>
  <c r="J104" i="145" s="1"/>
  <c r="H104" i="145" s="1"/>
  <c r="F104" i="145" s="1"/>
  <c r="AD104" i="145"/>
  <c r="AF103" i="145"/>
  <c r="AB103" i="145" s="1"/>
  <c r="Y103" i="145" s="1"/>
  <c r="AD103" i="145"/>
  <c r="AF102" i="145"/>
  <c r="AB102" i="145" s="1"/>
  <c r="AD102" i="145"/>
  <c r="AF101" i="145"/>
  <c r="AB101" i="145" s="1"/>
  <c r="AD101" i="145"/>
  <c r="AF100" i="145"/>
  <c r="AB100" i="145" s="1"/>
  <c r="AD100" i="145"/>
  <c r="AF99" i="145"/>
  <c r="AB99" i="145" s="1"/>
  <c r="S99" i="145" s="1"/>
  <c r="P99" i="145" s="1"/>
  <c r="N99" i="145" s="1"/>
  <c r="L99" i="145" s="1"/>
  <c r="J99" i="145" s="1"/>
  <c r="H99" i="145" s="1"/>
  <c r="F99" i="145" s="1"/>
  <c r="AD99" i="145"/>
  <c r="AF98" i="145"/>
  <c r="AB98" i="145" s="1"/>
  <c r="Y98" i="145" s="1"/>
  <c r="AD98" i="145"/>
  <c r="AF97" i="145"/>
  <c r="AB97" i="145" s="1"/>
  <c r="AD97" i="145"/>
  <c r="AF96" i="145"/>
  <c r="AB96" i="145" s="1"/>
  <c r="AD96" i="145"/>
  <c r="AF95" i="145"/>
  <c r="AB95" i="145" s="1"/>
  <c r="Y95" i="145" s="1"/>
  <c r="AD95" i="145"/>
  <c r="AF94" i="145"/>
  <c r="AB94" i="145" s="1"/>
  <c r="S94" i="145" s="1"/>
  <c r="P94" i="145" s="1"/>
  <c r="N94" i="145" s="1"/>
  <c r="L94" i="145" s="1"/>
  <c r="J94" i="145" s="1"/>
  <c r="H94" i="145" s="1"/>
  <c r="F94" i="145" s="1"/>
  <c r="AD94" i="145"/>
  <c r="AF93" i="145"/>
  <c r="AB93" i="145" s="1"/>
  <c r="Y93" i="145" s="1"/>
  <c r="AD93" i="145"/>
  <c r="AF92" i="145"/>
  <c r="AB92" i="145" s="1"/>
  <c r="AD92" i="145"/>
  <c r="AF91" i="145"/>
  <c r="AB91" i="145" s="1"/>
  <c r="AD91" i="145"/>
  <c r="AF90" i="145"/>
  <c r="AB90" i="145" s="1"/>
  <c r="AD90" i="145"/>
  <c r="AF89" i="145"/>
  <c r="AB89" i="145" s="1"/>
  <c r="S89" i="145" s="1"/>
  <c r="P89" i="145" s="1"/>
  <c r="N89" i="145" s="1"/>
  <c r="L89" i="145" s="1"/>
  <c r="J89" i="145" s="1"/>
  <c r="H89" i="145" s="1"/>
  <c r="F89" i="145" s="1"/>
  <c r="AD89" i="145"/>
  <c r="AF88" i="145"/>
  <c r="AB88" i="145" s="1"/>
  <c r="Y88" i="145" s="1"/>
  <c r="AD88" i="145"/>
  <c r="AF87" i="145"/>
  <c r="AB87" i="145" s="1"/>
  <c r="AD87" i="145"/>
  <c r="AF86" i="145"/>
  <c r="AB86" i="145" s="1"/>
  <c r="AD86" i="145"/>
  <c r="AF85" i="145"/>
  <c r="AB85" i="145" s="1"/>
  <c r="AD85" i="145"/>
  <c r="AF84" i="145"/>
  <c r="AB84" i="145" s="1"/>
  <c r="S84" i="145" s="1"/>
  <c r="P84" i="145" s="1"/>
  <c r="N84" i="145" s="1"/>
  <c r="L84" i="145" s="1"/>
  <c r="J84" i="145" s="1"/>
  <c r="H84" i="145" s="1"/>
  <c r="F84" i="145" s="1"/>
  <c r="AD84" i="145"/>
  <c r="AF83" i="145"/>
  <c r="AB83" i="145" s="1"/>
  <c r="Y83" i="145" s="1"/>
  <c r="AD83" i="145"/>
  <c r="AF82" i="145"/>
  <c r="AB82" i="145" s="1"/>
  <c r="AD82" i="145"/>
  <c r="AF81" i="145"/>
  <c r="AB81" i="145" s="1"/>
  <c r="AD81" i="145"/>
  <c r="AF80" i="145"/>
  <c r="AB80" i="145" s="1"/>
  <c r="AD80" i="145"/>
  <c r="AF79" i="145"/>
  <c r="AB79" i="145" s="1"/>
  <c r="S79" i="145" s="1"/>
  <c r="P79" i="145" s="1"/>
  <c r="N79" i="145" s="1"/>
  <c r="L79" i="145" s="1"/>
  <c r="J79" i="145" s="1"/>
  <c r="H79" i="145" s="1"/>
  <c r="F79" i="145" s="1"/>
  <c r="AD79" i="145"/>
  <c r="AD78" i="145"/>
  <c r="Y78" i="145"/>
  <c r="AD77" i="145"/>
  <c r="Y77" i="145"/>
  <c r="AF76" i="145"/>
  <c r="AB76" i="145" s="1"/>
  <c r="AD76" i="145"/>
  <c r="AF75" i="145"/>
  <c r="AB75" i="145" s="1"/>
  <c r="AD75" i="145"/>
  <c r="AF74" i="145"/>
  <c r="AB74" i="145" s="1"/>
  <c r="AD74" i="145"/>
  <c r="AF73" i="145"/>
  <c r="AB73" i="145" s="1"/>
  <c r="S73" i="145" s="1"/>
  <c r="P73" i="145" s="1"/>
  <c r="N73" i="145" s="1"/>
  <c r="L73" i="145" s="1"/>
  <c r="J73" i="145" s="1"/>
  <c r="H73" i="145" s="1"/>
  <c r="F73" i="145" s="1"/>
  <c r="AD73" i="145"/>
  <c r="AF72" i="145"/>
  <c r="AB72" i="145" s="1"/>
  <c r="Y72" i="145" s="1"/>
  <c r="AD72" i="145"/>
  <c r="AF71" i="145"/>
  <c r="AB71" i="145" s="1"/>
  <c r="AD71" i="145"/>
  <c r="AF70" i="145"/>
  <c r="AB70" i="145" s="1"/>
  <c r="AD70" i="145"/>
  <c r="AF69" i="145"/>
  <c r="AB69" i="145" s="1"/>
  <c r="AD69" i="145"/>
  <c r="AF68" i="145"/>
  <c r="AB68" i="145" s="1"/>
  <c r="S68" i="145" s="1"/>
  <c r="P68" i="145" s="1"/>
  <c r="N68" i="145" s="1"/>
  <c r="L68" i="145" s="1"/>
  <c r="J68" i="145" s="1"/>
  <c r="H68" i="145" s="1"/>
  <c r="F68" i="145" s="1"/>
  <c r="AD68" i="145"/>
  <c r="AF67" i="145"/>
  <c r="AB67" i="145" s="1"/>
  <c r="Y67" i="145" s="1"/>
  <c r="AD67" i="145"/>
  <c r="AF66" i="145"/>
  <c r="AB66" i="145" s="1"/>
  <c r="AD66" i="145"/>
  <c r="AF65" i="145"/>
  <c r="AB65" i="145" s="1"/>
  <c r="AD65" i="145"/>
  <c r="AF64" i="145"/>
  <c r="AB64" i="145" s="1"/>
  <c r="AD64" i="145"/>
  <c r="AF63" i="145"/>
  <c r="AB63" i="145" s="1"/>
  <c r="S63" i="145" s="1"/>
  <c r="P63" i="145" s="1"/>
  <c r="N63" i="145" s="1"/>
  <c r="L63" i="145" s="1"/>
  <c r="J63" i="145" s="1"/>
  <c r="H63" i="145" s="1"/>
  <c r="F63" i="145" s="1"/>
  <c r="AD63" i="145"/>
  <c r="AF62" i="145"/>
  <c r="AB62" i="145" s="1"/>
  <c r="Y62" i="145" s="1"/>
  <c r="AD62" i="145"/>
  <c r="AF61" i="145"/>
  <c r="AB61" i="145" s="1"/>
  <c r="AD61" i="145"/>
  <c r="AF60" i="145"/>
  <c r="AB60" i="145" s="1"/>
  <c r="AD60" i="145"/>
  <c r="AF59" i="145"/>
  <c r="AB59" i="145" s="1"/>
  <c r="AD59" i="145"/>
  <c r="AF58" i="145"/>
  <c r="AB58" i="145" s="1"/>
  <c r="S58" i="145" s="1"/>
  <c r="P58" i="145" s="1"/>
  <c r="N58" i="145" s="1"/>
  <c r="L58" i="145" s="1"/>
  <c r="J58" i="145" s="1"/>
  <c r="H58" i="145" s="1"/>
  <c r="F58" i="145" s="1"/>
  <c r="AD58" i="145"/>
  <c r="AF57" i="145"/>
  <c r="AB57" i="145" s="1"/>
  <c r="Y57" i="145" s="1"/>
  <c r="AD57" i="145"/>
  <c r="AF56" i="145"/>
  <c r="AB56" i="145" s="1"/>
  <c r="AD56" i="145"/>
  <c r="AF55" i="145"/>
  <c r="AB55" i="145" s="1"/>
  <c r="AD55" i="145"/>
  <c r="AF54" i="145"/>
  <c r="AB54" i="145" s="1"/>
  <c r="AD54" i="145"/>
  <c r="AF53" i="145"/>
  <c r="AB53" i="145" s="1"/>
  <c r="S53" i="145" s="1"/>
  <c r="P53" i="145" s="1"/>
  <c r="N53" i="145" s="1"/>
  <c r="L53" i="145" s="1"/>
  <c r="J53" i="145" s="1"/>
  <c r="H53" i="145" s="1"/>
  <c r="F53" i="145" s="1"/>
  <c r="AD53" i="145"/>
  <c r="AF52" i="145"/>
  <c r="AB52" i="145" s="1"/>
  <c r="Y52" i="145" s="1"/>
  <c r="AD52" i="145"/>
  <c r="AF51" i="145"/>
  <c r="AB51" i="145" s="1"/>
  <c r="AD51" i="145"/>
  <c r="AF50" i="145"/>
  <c r="AB50" i="145" s="1"/>
  <c r="AD50" i="145"/>
  <c r="AF49" i="145"/>
  <c r="AB49" i="145" s="1"/>
  <c r="AD49" i="145"/>
  <c r="AF48" i="145"/>
  <c r="AB48" i="145" s="1"/>
  <c r="S48" i="145" s="1"/>
  <c r="P48" i="145" s="1"/>
  <c r="N48" i="145" s="1"/>
  <c r="L48" i="145" s="1"/>
  <c r="J48" i="145" s="1"/>
  <c r="H48" i="145" s="1"/>
  <c r="F48" i="145" s="1"/>
  <c r="AD48" i="145"/>
  <c r="AF47" i="145"/>
  <c r="AB47" i="145" s="1"/>
  <c r="Y47" i="145" s="1"/>
  <c r="AD47" i="145"/>
  <c r="AF46" i="145"/>
  <c r="AB46" i="145" s="1"/>
  <c r="AD46" i="145"/>
  <c r="AF45" i="145"/>
  <c r="AB45" i="145" s="1"/>
  <c r="AD45" i="145"/>
  <c r="AF44" i="145"/>
  <c r="AB44" i="145" s="1"/>
  <c r="Y44" i="145" s="1"/>
  <c r="AD44" i="145"/>
  <c r="AF43" i="145"/>
  <c r="AB43" i="145" s="1"/>
  <c r="AD43" i="145"/>
  <c r="AF42" i="145"/>
  <c r="AB42" i="145" s="1"/>
  <c r="Y42" i="145" s="1"/>
  <c r="V42" i="145" s="1"/>
  <c r="AD42" i="145"/>
  <c r="AF41" i="145"/>
  <c r="AB41" i="145" s="1"/>
  <c r="AD41" i="145"/>
  <c r="AF40" i="145"/>
  <c r="AB40" i="145" s="1"/>
  <c r="AD40" i="145"/>
  <c r="AF39" i="145"/>
  <c r="AB39" i="145" s="1"/>
  <c r="AD39" i="145"/>
  <c r="AF38" i="145"/>
  <c r="AB38" i="145" s="1"/>
  <c r="S38" i="145" s="1"/>
  <c r="P38" i="145" s="1"/>
  <c r="N38" i="145" s="1"/>
  <c r="L38" i="145" s="1"/>
  <c r="J38" i="145" s="1"/>
  <c r="H38" i="145" s="1"/>
  <c r="F38" i="145" s="1"/>
  <c r="AD38" i="145"/>
  <c r="AF37" i="145"/>
  <c r="AB37" i="145" s="1"/>
  <c r="Y37" i="145" s="1"/>
  <c r="AD37" i="145"/>
  <c r="AF36" i="145"/>
  <c r="AB36" i="145" s="1"/>
  <c r="AD36" i="145"/>
  <c r="AF35" i="145"/>
  <c r="AB35" i="145" s="1"/>
  <c r="AD35" i="145"/>
  <c r="AF34" i="145"/>
  <c r="AB34" i="145" s="1"/>
  <c r="Y34" i="145" s="1"/>
  <c r="V34" i="145" s="1"/>
  <c r="AD34" i="145"/>
  <c r="AF33" i="145"/>
  <c r="AB33" i="145" s="1"/>
  <c r="AD33" i="145"/>
  <c r="AF32" i="145"/>
  <c r="AB32" i="145" s="1"/>
  <c r="Y32" i="145" s="1"/>
  <c r="V32" i="145" s="1"/>
  <c r="AD32" i="145"/>
  <c r="AF31" i="145"/>
  <c r="AB31" i="145" s="1"/>
  <c r="AD31" i="145"/>
  <c r="AF30" i="145"/>
  <c r="AB30" i="145" s="1"/>
  <c r="AD30" i="145"/>
  <c r="AF29" i="145"/>
  <c r="AB29" i="145" s="1"/>
  <c r="AD29" i="145"/>
  <c r="AF28" i="145"/>
  <c r="AB28" i="145" s="1"/>
  <c r="AD28" i="145"/>
  <c r="AF27" i="145"/>
  <c r="AB27" i="145" s="1"/>
  <c r="Y27" i="145" s="1"/>
  <c r="V27" i="145" s="1"/>
  <c r="AD27" i="145"/>
  <c r="AF26" i="145"/>
  <c r="AB26" i="145" s="1"/>
  <c r="AD26" i="145"/>
  <c r="AF25" i="145"/>
  <c r="AB25" i="145" s="1"/>
  <c r="AD25" i="145"/>
  <c r="AF24" i="145"/>
  <c r="AB24" i="145" s="1"/>
  <c r="AD24" i="145"/>
  <c r="AF23" i="145"/>
  <c r="AB23" i="145" s="1"/>
  <c r="AD23" i="145"/>
  <c r="AF22" i="145"/>
  <c r="AB22" i="145" s="1"/>
  <c r="Y22" i="145" s="1"/>
  <c r="V22" i="145" s="1"/>
  <c r="AD22" i="145"/>
  <c r="AF21" i="145"/>
  <c r="AB21" i="145" s="1"/>
  <c r="AD21" i="145"/>
  <c r="AF20" i="145"/>
  <c r="AB20" i="145" s="1"/>
  <c r="AD20" i="145"/>
  <c r="AB19" i="145"/>
  <c r="AD19" i="145"/>
  <c r="AF18" i="145"/>
  <c r="AB18" i="145" s="1"/>
  <c r="S18" i="145" s="1"/>
  <c r="P18" i="145" s="1"/>
  <c r="N18" i="145" s="1"/>
  <c r="L18" i="145" s="1"/>
  <c r="J18" i="145" s="1"/>
  <c r="H18" i="145" s="1"/>
  <c r="F18" i="145" s="1"/>
  <c r="AF17" i="145"/>
  <c r="AB17" i="145" s="1"/>
  <c r="Y17" i="145" s="1"/>
  <c r="AD17" i="145"/>
  <c r="AF16" i="145"/>
  <c r="AB16" i="145" s="1"/>
  <c r="AD16" i="145"/>
  <c r="AF15" i="145"/>
  <c r="AB15" i="145" s="1"/>
  <c r="AD15" i="145"/>
  <c r="AF14" i="145"/>
  <c r="AB14" i="145" s="1"/>
  <c r="AD14" i="145"/>
  <c r="AF13" i="145"/>
  <c r="AB13" i="145" s="1"/>
  <c r="S13" i="145" s="1"/>
  <c r="P13" i="145" s="1"/>
  <c r="N13" i="145" s="1"/>
  <c r="L13" i="145" s="1"/>
  <c r="J13" i="145" s="1"/>
  <c r="H13" i="145" s="1"/>
  <c r="F13" i="145" s="1"/>
  <c r="AD13" i="145"/>
  <c r="AF12" i="145"/>
  <c r="AB12" i="145" s="1"/>
  <c r="Y12" i="145" s="1"/>
  <c r="AD12" i="145"/>
  <c r="AF11" i="145"/>
  <c r="AB11" i="145" s="1"/>
  <c r="AD11" i="145"/>
  <c r="AF10" i="145"/>
  <c r="AB10" i="145" s="1"/>
  <c r="AF9" i="145"/>
  <c r="AB9" i="145" s="1"/>
  <c r="Y9" i="145" s="1"/>
  <c r="AD9" i="145"/>
  <c r="AF8" i="145"/>
  <c r="AB8" i="145" s="1"/>
  <c r="Y8" i="145" s="1"/>
  <c r="V8" i="145" s="1"/>
  <c r="S8" i="145" s="1"/>
  <c r="AD8" i="145"/>
  <c r="AF7" i="145"/>
  <c r="AB7" i="145" s="1"/>
  <c r="AD7" i="145"/>
  <c r="AF6" i="145"/>
  <c r="AB6" i="145" s="1"/>
  <c r="Y6" i="145" s="1"/>
  <c r="V6" i="145" s="1"/>
  <c r="S6" i="145" s="1"/>
  <c r="P6" i="145" s="1"/>
  <c r="N6" i="145" s="1"/>
  <c r="L6" i="145" s="1"/>
  <c r="J6" i="145" s="1"/>
  <c r="H6" i="145" s="1"/>
  <c r="AD6" i="145"/>
  <c r="AL2" i="145"/>
  <c r="AL3" i="145" s="1"/>
  <c r="L23" i="160" l="1"/>
  <c r="P23" i="160" s="1"/>
  <c r="O23" i="160" s="1" a="1"/>
  <c r="O23" i="160" s="1"/>
  <c r="M23" i="160"/>
  <c r="N24" i="160"/>
  <c r="G25" i="160"/>
  <c r="H24" i="160"/>
  <c r="I24" i="160" s="1"/>
  <c r="K24" i="160"/>
  <c r="J24" i="160" s="1"/>
  <c r="R24" i="160"/>
  <c r="Q24" i="160"/>
  <c r="C17" i="147"/>
  <c r="D21" i="147" s="1"/>
  <c r="C73" i="147"/>
  <c r="C47" i="147"/>
  <c r="AD18" i="145"/>
  <c r="F6" i="145"/>
  <c r="S85" i="145"/>
  <c r="P85" i="145" s="1"/>
  <c r="N85" i="145" s="1"/>
  <c r="L85" i="145" s="1"/>
  <c r="J85" i="145" s="1"/>
  <c r="H85" i="145" s="1"/>
  <c r="F85" i="145" s="1"/>
  <c r="Y85" i="145"/>
  <c r="S135" i="145"/>
  <c r="P135" i="145" s="1"/>
  <c r="N135" i="145" s="1"/>
  <c r="L135" i="145" s="1"/>
  <c r="J135" i="145" s="1"/>
  <c r="H135" i="145" s="1"/>
  <c r="F135" i="145" s="1"/>
  <c r="Y135" i="145"/>
  <c r="Y115" i="145"/>
  <c r="S115" i="145"/>
  <c r="P115" i="145" s="1"/>
  <c r="N115" i="145" s="1"/>
  <c r="L115" i="145" s="1"/>
  <c r="J115" i="145" s="1"/>
  <c r="H115" i="145" s="1"/>
  <c r="F115" i="145" s="1"/>
  <c r="Y125" i="145"/>
  <c r="S125" i="145"/>
  <c r="P125" i="145" s="1"/>
  <c r="N125" i="145" s="1"/>
  <c r="L125" i="145" s="1"/>
  <c r="J125" i="145" s="1"/>
  <c r="H125" i="145" s="1"/>
  <c r="F125" i="145" s="1"/>
  <c r="S178" i="145"/>
  <c r="P178" i="145" s="1"/>
  <c r="N178" i="145" s="1"/>
  <c r="L178" i="145" s="1"/>
  <c r="J178" i="145" s="1"/>
  <c r="H178" i="145" s="1"/>
  <c r="F178" i="145" s="1"/>
  <c r="Y178" i="145"/>
  <c r="Y155" i="145"/>
  <c r="S155" i="145"/>
  <c r="P155" i="145" s="1"/>
  <c r="N155" i="145" s="1"/>
  <c r="L155" i="145" s="1"/>
  <c r="J155" i="145" s="1"/>
  <c r="H155" i="145" s="1"/>
  <c r="F155" i="145" s="1"/>
  <c r="Y165" i="145"/>
  <c r="S165" i="145"/>
  <c r="P165" i="145" s="1"/>
  <c r="N165" i="145" s="1"/>
  <c r="L165" i="145" s="1"/>
  <c r="J165" i="145" s="1"/>
  <c r="H165" i="145" s="1"/>
  <c r="F165" i="145" s="1"/>
  <c r="Y105" i="145"/>
  <c r="S105" i="145"/>
  <c r="P105" i="145" s="1"/>
  <c r="N105" i="145" s="1"/>
  <c r="L105" i="145" s="1"/>
  <c r="J105" i="145" s="1"/>
  <c r="H105" i="145" s="1"/>
  <c r="F105" i="145" s="1"/>
  <c r="S95" i="145"/>
  <c r="P95" i="145" s="1"/>
  <c r="N95" i="145" s="1"/>
  <c r="L95" i="145" s="1"/>
  <c r="J95" i="145" s="1"/>
  <c r="H95" i="145" s="1"/>
  <c r="F95" i="145" s="1"/>
  <c r="S145" i="145"/>
  <c r="P145" i="145" s="1"/>
  <c r="N145" i="145" s="1"/>
  <c r="L145" i="145" s="1"/>
  <c r="J145" i="145" s="1"/>
  <c r="H145" i="145" s="1"/>
  <c r="F145" i="145" s="1"/>
  <c r="Y64" i="145"/>
  <c r="S64" i="145"/>
  <c r="P64" i="145" s="1"/>
  <c r="N64" i="145" s="1"/>
  <c r="L64" i="145" s="1"/>
  <c r="J64" i="145" s="1"/>
  <c r="H64" i="145" s="1"/>
  <c r="F64" i="145" s="1"/>
  <c r="Y69" i="145"/>
  <c r="S69" i="145"/>
  <c r="P69" i="145" s="1"/>
  <c r="N69" i="145" s="1"/>
  <c r="L69" i="145" s="1"/>
  <c r="J69" i="145" s="1"/>
  <c r="H69" i="145" s="1"/>
  <c r="F69" i="145" s="1"/>
  <c r="Y90" i="145"/>
  <c r="S90" i="145"/>
  <c r="P90" i="145" s="1"/>
  <c r="N90" i="145" s="1"/>
  <c r="L90" i="145" s="1"/>
  <c r="J90" i="145" s="1"/>
  <c r="H90" i="145" s="1"/>
  <c r="F90" i="145" s="1"/>
  <c r="Y140" i="145"/>
  <c r="S140" i="145"/>
  <c r="P140" i="145" s="1"/>
  <c r="N140" i="145" s="1"/>
  <c r="L140" i="145" s="1"/>
  <c r="J140" i="145" s="1"/>
  <c r="H140" i="145" s="1"/>
  <c r="F140" i="145" s="1"/>
  <c r="Y74" i="145"/>
  <c r="S74" i="145"/>
  <c r="P74" i="145" s="1"/>
  <c r="N74" i="145" s="1"/>
  <c r="L74" i="145" s="1"/>
  <c r="J74" i="145" s="1"/>
  <c r="H74" i="145" s="1"/>
  <c r="F74" i="145" s="1"/>
  <c r="Y120" i="145"/>
  <c r="S120" i="145"/>
  <c r="P120" i="145" s="1"/>
  <c r="N120" i="145" s="1"/>
  <c r="L120" i="145" s="1"/>
  <c r="J120" i="145" s="1"/>
  <c r="H120" i="145" s="1"/>
  <c r="F120" i="145" s="1"/>
  <c r="Y14" i="145"/>
  <c r="S14" i="145"/>
  <c r="P14" i="145" s="1"/>
  <c r="N14" i="145" s="1"/>
  <c r="L14" i="145" s="1"/>
  <c r="J14" i="145" s="1"/>
  <c r="H14" i="145" s="1"/>
  <c r="F14" i="145" s="1"/>
  <c r="Y19" i="145"/>
  <c r="V19" i="145" s="1"/>
  <c r="S19" i="145" s="1"/>
  <c r="P19" i="145" s="1"/>
  <c r="N19" i="145" s="1"/>
  <c r="L19" i="145" s="1"/>
  <c r="J19" i="145" s="1"/>
  <c r="H19" i="145" s="1"/>
  <c r="F19" i="145" s="1"/>
  <c r="Y170" i="145"/>
  <c r="S170" i="145"/>
  <c r="P170" i="145" s="1"/>
  <c r="N170" i="145" s="1"/>
  <c r="L170" i="145" s="1"/>
  <c r="J170" i="145" s="1"/>
  <c r="H170" i="145" s="1"/>
  <c r="F170" i="145" s="1"/>
  <c r="Y24" i="145"/>
  <c r="V24" i="145" s="1"/>
  <c r="S24" i="145"/>
  <c r="P24" i="145" s="1"/>
  <c r="N24" i="145" s="1"/>
  <c r="L24" i="145" s="1"/>
  <c r="J24" i="145" s="1"/>
  <c r="H24" i="145" s="1"/>
  <c r="F24" i="145" s="1"/>
  <c r="Y29" i="145"/>
  <c r="V29" i="145" s="1"/>
  <c r="S29" i="145"/>
  <c r="P29" i="145" s="1"/>
  <c r="N29" i="145" s="1"/>
  <c r="L29" i="145" s="1"/>
  <c r="J29" i="145" s="1"/>
  <c r="H29" i="145" s="1"/>
  <c r="F29" i="145" s="1"/>
  <c r="Y100" i="145"/>
  <c r="S100" i="145"/>
  <c r="P100" i="145" s="1"/>
  <c r="N100" i="145" s="1"/>
  <c r="L100" i="145" s="1"/>
  <c r="J100" i="145" s="1"/>
  <c r="H100" i="145" s="1"/>
  <c r="F100" i="145" s="1"/>
  <c r="Y150" i="145"/>
  <c r="S150" i="145"/>
  <c r="P150" i="145" s="1"/>
  <c r="N150" i="145" s="1"/>
  <c r="L150" i="145" s="1"/>
  <c r="J150" i="145" s="1"/>
  <c r="H150" i="145" s="1"/>
  <c r="F150" i="145" s="1"/>
  <c r="Y175" i="145"/>
  <c r="S175" i="145"/>
  <c r="P175" i="145" s="1"/>
  <c r="N175" i="145" s="1"/>
  <c r="L175" i="145" s="1"/>
  <c r="J175" i="145" s="1"/>
  <c r="H175" i="145" s="1"/>
  <c r="F175" i="145" s="1"/>
  <c r="Y39" i="145"/>
  <c r="S39" i="145"/>
  <c r="P39" i="145" s="1"/>
  <c r="N39" i="145" s="1"/>
  <c r="L39" i="145" s="1"/>
  <c r="J39" i="145" s="1"/>
  <c r="H39" i="145" s="1"/>
  <c r="F39" i="145" s="1"/>
  <c r="Y80" i="145"/>
  <c r="S80" i="145"/>
  <c r="P80" i="145" s="1"/>
  <c r="N80" i="145" s="1"/>
  <c r="L80" i="145" s="1"/>
  <c r="J80" i="145" s="1"/>
  <c r="H80" i="145" s="1"/>
  <c r="F80" i="145" s="1"/>
  <c r="Y130" i="145"/>
  <c r="S130" i="145"/>
  <c r="P130" i="145" s="1"/>
  <c r="N130" i="145" s="1"/>
  <c r="L130" i="145" s="1"/>
  <c r="J130" i="145" s="1"/>
  <c r="H130" i="145" s="1"/>
  <c r="F130" i="145" s="1"/>
  <c r="Y49" i="145"/>
  <c r="V49" i="145" s="1"/>
  <c r="S49" i="145"/>
  <c r="P49" i="145" s="1"/>
  <c r="N49" i="145" s="1"/>
  <c r="L49" i="145" s="1"/>
  <c r="J49" i="145" s="1"/>
  <c r="H49" i="145" s="1"/>
  <c r="F49" i="145" s="1"/>
  <c r="Y110" i="145"/>
  <c r="S110" i="145"/>
  <c r="P110" i="145" s="1"/>
  <c r="N110" i="145" s="1"/>
  <c r="L110" i="145" s="1"/>
  <c r="J110" i="145" s="1"/>
  <c r="H110" i="145" s="1"/>
  <c r="F110" i="145" s="1"/>
  <c r="Y160" i="145"/>
  <c r="S160" i="145"/>
  <c r="P160" i="145" s="1"/>
  <c r="N160" i="145" s="1"/>
  <c r="L160" i="145" s="1"/>
  <c r="J160" i="145" s="1"/>
  <c r="H160" i="145" s="1"/>
  <c r="F160" i="145" s="1"/>
  <c r="Y54" i="145"/>
  <c r="S54" i="145"/>
  <c r="P54" i="145" s="1"/>
  <c r="N54" i="145" s="1"/>
  <c r="L54" i="145" s="1"/>
  <c r="J54" i="145" s="1"/>
  <c r="H54" i="145" s="1"/>
  <c r="F54" i="145" s="1"/>
  <c r="Y59" i="145"/>
  <c r="S59" i="145"/>
  <c r="P59" i="145" s="1"/>
  <c r="N59" i="145" s="1"/>
  <c r="L59" i="145" s="1"/>
  <c r="J59" i="145" s="1"/>
  <c r="H59" i="145" s="1"/>
  <c r="F59" i="145" s="1"/>
  <c r="S34" i="145"/>
  <c r="P34" i="145" s="1"/>
  <c r="N34" i="145" s="1"/>
  <c r="L34" i="145" s="1"/>
  <c r="J34" i="145" s="1"/>
  <c r="H34" i="145" s="1"/>
  <c r="F34" i="145" s="1"/>
  <c r="S44" i="145"/>
  <c r="P44" i="145" s="1"/>
  <c r="N44" i="145" s="1"/>
  <c r="L44" i="145" s="1"/>
  <c r="J44" i="145" s="1"/>
  <c r="H44" i="145" s="1"/>
  <c r="F44" i="145" s="1"/>
  <c r="S180" i="145"/>
  <c r="P180" i="145" s="1"/>
  <c r="N180" i="145" s="1"/>
  <c r="L180" i="145" s="1"/>
  <c r="J180" i="145" s="1"/>
  <c r="H180" i="145" s="1"/>
  <c r="F180" i="145" s="1"/>
  <c r="S9" i="145"/>
  <c r="P9" i="145" s="1"/>
  <c r="N9" i="145" s="1"/>
  <c r="L9" i="145" s="1"/>
  <c r="J9" i="145" s="1"/>
  <c r="H9" i="145" s="1"/>
  <c r="F9" i="145" s="1"/>
  <c r="Y173" i="145"/>
  <c r="Y16" i="145"/>
  <c r="S16" i="145"/>
  <c r="P16" i="145" s="1"/>
  <c r="N16" i="145" s="1"/>
  <c r="L16" i="145" s="1"/>
  <c r="Y26" i="145"/>
  <c r="V26" i="145" s="1"/>
  <c r="S26" i="145"/>
  <c r="P26" i="145" s="1"/>
  <c r="N26" i="145" s="1"/>
  <c r="L26" i="145" s="1"/>
  <c r="J26" i="145" s="1"/>
  <c r="H26" i="145" s="1"/>
  <c r="F26" i="145" s="1"/>
  <c r="Y36" i="145"/>
  <c r="S36" i="145"/>
  <c r="P36" i="145" s="1"/>
  <c r="N36" i="145" s="1"/>
  <c r="L36" i="145" s="1"/>
  <c r="J36" i="145" s="1"/>
  <c r="H36" i="145" s="1"/>
  <c r="F36" i="145" s="1"/>
  <c r="Y46" i="145"/>
  <c r="S46" i="145"/>
  <c r="P46" i="145" s="1"/>
  <c r="N46" i="145" s="1"/>
  <c r="L46" i="145" s="1"/>
  <c r="J46" i="145" s="1"/>
  <c r="H46" i="145" s="1"/>
  <c r="F46" i="145" s="1"/>
  <c r="Y56" i="145"/>
  <c r="S56" i="145"/>
  <c r="P56" i="145" s="1"/>
  <c r="N56" i="145" s="1"/>
  <c r="L56" i="145" s="1"/>
  <c r="J56" i="145" s="1"/>
  <c r="H56" i="145" s="1"/>
  <c r="F56" i="145" s="1"/>
  <c r="Y66" i="145"/>
  <c r="S66" i="145"/>
  <c r="P66" i="145" s="1"/>
  <c r="N66" i="145" s="1"/>
  <c r="L66" i="145" s="1"/>
  <c r="J66" i="145" s="1"/>
  <c r="H66" i="145" s="1"/>
  <c r="F66" i="145" s="1"/>
  <c r="Y76" i="145"/>
  <c r="S76" i="145"/>
  <c r="P76" i="145" s="1"/>
  <c r="N76" i="145" s="1"/>
  <c r="L76" i="145" s="1"/>
  <c r="J76" i="145" s="1"/>
  <c r="H76" i="145" s="1"/>
  <c r="F76" i="145" s="1"/>
  <c r="Y181" i="145"/>
  <c r="S181" i="145"/>
  <c r="P181" i="145" s="1"/>
  <c r="N181" i="145" s="1"/>
  <c r="L181" i="145" s="1"/>
  <c r="J181" i="145" s="1"/>
  <c r="H181" i="145" s="1"/>
  <c r="F181" i="145" s="1"/>
  <c r="Y86" i="145"/>
  <c r="S86" i="145"/>
  <c r="P86" i="145" s="1"/>
  <c r="N86" i="145" s="1"/>
  <c r="L86" i="145" s="1"/>
  <c r="J86" i="145" s="1"/>
  <c r="H86" i="145" s="1"/>
  <c r="F86" i="145" s="1"/>
  <c r="Y96" i="145"/>
  <c r="S96" i="145"/>
  <c r="P96" i="145" s="1"/>
  <c r="N96" i="145" s="1"/>
  <c r="L96" i="145" s="1"/>
  <c r="J96" i="145" s="1"/>
  <c r="H96" i="145" s="1"/>
  <c r="F96" i="145" s="1"/>
  <c r="Y106" i="145"/>
  <c r="S106" i="145"/>
  <c r="P106" i="145" s="1"/>
  <c r="N106" i="145" s="1"/>
  <c r="L106" i="145" s="1"/>
  <c r="J106" i="145" s="1"/>
  <c r="H106" i="145" s="1"/>
  <c r="F106" i="145" s="1"/>
  <c r="Y116" i="145"/>
  <c r="S116" i="145"/>
  <c r="P116" i="145" s="1"/>
  <c r="N116" i="145" s="1"/>
  <c r="L116" i="145" s="1"/>
  <c r="J116" i="145" s="1"/>
  <c r="H116" i="145" s="1"/>
  <c r="F116" i="145" s="1"/>
  <c r="Y126" i="145"/>
  <c r="S126" i="145"/>
  <c r="P126" i="145" s="1"/>
  <c r="N126" i="145" s="1"/>
  <c r="L126" i="145" s="1"/>
  <c r="J126" i="145" s="1"/>
  <c r="H126" i="145" s="1"/>
  <c r="F126" i="145" s="1"/>
  <c r="Y136" i="145"/>
  <c r="S136" i="145"/>
  <c r="P136" i="145" s="1"/>
  <c r="N136" i="145" s="1"/>
  <c r="L136" i="145" s="1"/>
  <c r="J136" i="145" s="1"/>
  <c r="H136" i="145" s="1"/>
  <c r="F136" i="145" s="1"/>
  <c r="Y146" i="145"/>
  <c r="S146" i="145"/>
  <c r="P146" i="145" s="1"/>
  <c r="N146" i="145" s="1"/>
  <c r="L146" i="145" s="1"/>
  <c r="J146" i="145" s="1"/>
  <c r="H146" i="145" s="1"/>
  <c r="F146" i="145" s="1"/>
  <c r="Y156" i="145"/>
  <c r="S156" i="145"/>
  <c r="P156" i="145" s="1"/>
  <c r="N156" i="145" s="1"/>
  <c r="L156" i="145" s="1"/>
  <c r="J156" i="145" s="1"/>
  <c r="H156" i="145" s="1"/>
  <c r="F156" i="145" s="1"/>
  <c r="Y166" i="145"/>
  <c r="S166" i="145"/>
  <c r="P166" i="145" s="1"/>
  <c r="N166" i="145" s="1"/>
  <c r="L166" i="145" s="1"/>
  <c r="J166" i="145" s="1"/>
  <c r="H166" i="145" s="1"/>
  <c r="F166" i="145" s="1"/>
  <c r="Y182" i="145"/>
  <c r="S182" i="145"/>
  <c r="P182" i="145" s="1"/>
  <c r="N182" i="145" s="1"/>
  <c r="L182" i="145" s="1"/>
  <c r="J182" i="145" s="1"/>
  <c r="H182" i="145" s="1"/>
  <c r="F182" i="145" s="1"/>
  <c r="Y10" i="145"/>
  <c r="V10" i="145" s="1"/>
  <c r="S10" i="145"/>
  <c r="AD10" i="145" s="1"/>
  <c r="Y20" i="145"/>
  <c r="V20" i="145" s="1"/>
  <c r="S20" i="145" s="1"/>
  <c r="P20" i="145" s="1"/>
  <c r="N20" i="145" s="1"/>
  <c r="L20" i="145" s="1"/>
  <c r="J20" i="145" s="1"/>
  <c r="H20" i="145" s="1"/>
  <c r="F20" i="145" s="1"/>
  <c r="Y30" i="145"/>
  <c r="V30" i="145" s="1"/>
  <c r="S30" i="145" s="1"/>
  <c r="P30" i="145" s="1"/>
  <c r="N30" i="145" s="1"/>
  <c r="L30" i="145" s="1"/>
  <c r="J30" i="145" s="1"/>
  <c r="H30" i="145" s="1"/>
  <c r="F30" i="145" s="1"/>
  <c r="Y40" i="145"/>
  <c r="V40" i="145" s="1"/>
  <c r="S40" i="145" s="1"/>
  <c r="P40" i="145" s="1"/>
  <c r="N40" i="145" s="1"/>
  <c r="L40" i="145" s="1"/>
  <c r="J40" i="145" s="1"/>
  <c r="H40" i="145" s="1"/>
  <c r="F40" i="145" s="1"/>
  <c r="Y50" i="145"/>
  <c r="S50" i="145"/>
  <c r="P50" i="145" s="1"/>
  <c r="N50" i="145" s="1"/>
  <c r="L50" i="145" s="1"/>
  <c r="J50" i="145" s="1"/>
  <c r="H50" i="145" s="1"/>
  <c r="F50" i="145" s="1"/>
  <c r="Y60" i="145"/>
  <c r="S60" i="145"/>
  <c r="P60" i="145" s="1"/>
  <c r="N60" i="145" s="1"/>
  <c r="L60" i="145" s="1"/>
  <c r="J60" i="145" s="1"/>
  <c r="H60" i="145" s="1"/>
  <c r="F60" i="145" s="1"/>
  <c r="Y70" i="145"/>
  <c r="S70" i="145"/>
  <c r="P70" i="145" s="1"/>
  <c r="N70" i="145" s="1"/>
  <c r="L70" i="145" s="1"/>
  <c r="J70" i="145" s="1"/>
  <c r="H70" i="145" s="1"/>
  <c r="F70" i="145" s="1"/>
  <c r="Y87" i="145"/>
  <c r="S87" i="145"/>
  <c r="P87" i="145" s="1"/>
  <c r="N87" i="145" s="1"/>
  <c r="L87" i="145" s="1"/>
  <c r="J87" i="145" s="1"/>
  <c r="H87" i="145" s="1"/>
  <c r="F87" i="145" s="1"/>
  <c r="Y97" i="145"/>
  <c r="S97" i="145"/>
  <c r="P97" i="145" s="1"/>
  <c r="N97" i="145" s="1"/>
  <c r="L97" i="145" s="1"/>
  <c r="J97" i="145" s="1"/>
  <c r="H97" i="145" s="1"/>
  <c r="F97" i="145" s="1"/>
  <c r="Y107" i="145"/>
  <c r="S107" i="145"/>
  <c r="P107" i="145" s="1"/>
  <c r="N107" i="145" s="1"/>
  <c r="L107" i="145" s="1"/>
  <c r="J107" i="145" s="1"/>
  <c r="H107" i="145" s="1"/>
  <c r="F107" i="145" s="1"/>
  <c r="Y117" i="145"/>
  <c r="S117" i="145"/>
  <c r="P117" i="145" s="1"/>
  <c r="N117" i="145" s="1"/>
  <c r="L117" i="145" s="1"/>
  <c r="J117" i="145" s="1"/>
  <c r="H117" i="145" s="1"/>
  <c r="F117" i="145" s="1"/>
  <c r="Y127" i="145"/>
  <c r="S127" i="145"/>
  <c r="P127" i="145" s="1"/>
  <c r="N127" i="145" s="1"/>
  <c r="L127" i="145" s="1"/>
  <c r="J127" i="145" s="1"/>
  <c r="H127" i="145" s="1"/>
  <c r="F127" i="145" s="1"/>
  <c r="Y137" i="145"/>
  <c r="S137" i="145"/>
  <c r="P137" i="145" s="1"/>
  <c r="N137" i="145" s="1"/>
  <c r="L137" i="145" s="1"/>
  <c r="J137" i="145" s="1"/>
  <c r="H137" i="145" s="1"/>
  <c r="F137" i="145" s="1"/>
  <c r="Y147" i="145"/>
  <c r="S147" i="145"/>
  <c r="P147" i="145" s="1"/>
  <c r="N147" i="145" s="1"/>
  <c r="L147" i="145" s="1"/>
  <c r="J147" i="145" s="1"/>
  <c r="H147" i="145" s="1"/>
  <c r="F147" i="145" s="1"/>
  <c r="Y157" i="145"/>
  <c r="S157" i="145"/>
  <c r="P157" i="145" s="1"/>
  <c r="N157" i="145" s="1"/>
  <c r="L157" i="145" s="1"/>
  <c r="J157" i="145" s="1"/>
  <c r="H157" i="145" s="1"/>
  <c r="F157" i="145" s="1"/>
  <c r="Y167" i="145"/>
  <c r="S167" i="145"/>
  <c r="P167" i="145" s="1"/>
  <c r="N167" i="145" s="1"/>
  <c r="L167" i="145" s="1"/>
  <c r="J167" i="145" s="1"/>
  <c r="H167" i="145" s="1"/>
  <c r="F167" i="145" s="1"/>
  <c r="Y176" i="145"/>
  <c r="S176" i="145"/>
  <c r="P176" i="145" s="1"/>
  <c r="N176" i="145" s="1"/>
  <c r="L176" i="145" s="1"/>
  <c r="J176" i="145" s="1"/>
  <c r="H176" i="145" s="1"/>
  <c r="F176" i="145" s="1"/>
  <c r="Y183" i="145"/>
  <c r="S183" i="145"/>
  <c r="P183" i="145" s="1"/>
  <c r="N183" i="145" s="1"/>
  <c r="L183" i="145" s="1"/>
  <c r="J183" i="145" s="1"/>
  <c r="H183" i="145" s="1"/>
  <c r="F183" i="145" s="1"/>
  <c r="Y11" i="145"/>
  <c r="S11" i="145"/>
  <c r="P11" i="145" s="1"/>
  <c r="N11" i="145" s="1"/>
  <c r="L11" i="145" s="1"/>
  <c r="J11" i="145" s="1"/>
  <c r="H11" i="145" s="1"/>
  <c r="F11" i="145" s="1"/>
  <c r="Y21" i="145"/>
  <c r="V21" i="145" s="1"/>
  <c r="S21" i="145"/>
  <c r="P21" i="145" s="1"/>
  <c r="N21" i="145" s="1"/>
  <c r="L21" i="145" s="1"/>
  <c r="J21" i="145" s="1"/>
  <c r="H21" i="145" s="1"/>
  <c r="F21" i="145" s="1"/>
  <c r="Y31" i="145"/>
  <c r="V31" i="145" s="1"/>
  <c r="S31" i="145" s="1"/>
  <c r="P31" i="145" s="1"/>
  <c r="N31" i="145" s="1"/>
  <c r="L31" i="145" s="1"/>
  <c r="J31" i="145" s="1"/>
  <c r="H31" i="145" s="1"/>
  <c r="F31" i="145" s="1"/>
  <c r="Y41" i="145"/>
  <c r="V41" i="145" s="1"/>
  <c r="S41" i="145"/>
  <c r="P41" i="145" s="1"/>
  <c r="N41" i="145" s="1"/>
  <c r="L41" i="145" s="1"/>
  <c r="J41" i="145" s="1"/>
  <c r="H41" i="145" s="1"/>
  <c r="F41" i="145" s="1"/>
  <c r="Y51" i="145"/>
  <c r="S51" i="145"/>
  <c r="P51" i="145" s="1"/>
  <c r="N51" i="145" s="1"/>
  <c r="L51" i="145" s="1"/>
  <c r="J51" i="145" s="1"/>
  <c r="H51" i="145" s="1"/>
  <c r="F51" i="145" s="1"/>
  <c r="Y61" i="145"/>
  <c r="S61" i="145"/>
  <c r="P61" i="145" s="1"/>
  <c r="N61" i="145" s="1"/>
  <c r="L61" i="145" s="1"/>
  <c r="J61" i="145" s="1"/>
  <c r="H61" i="145" s="1"/>
  <c r="F61" i="145" s="1"/>
  <c r="Y71" i="145"/>
  <c r="S71" i="145"/>
  <c r="P71" i="145" s="1"/>
  <c r="N71" i="145" s="1"/>
  <c r="L71" i="145" s="1"/>
  <c r="J71" i="145" s="1"/>
  <c r="H71" i="145" s="1"/>
  <c r="F71" i="145" s="1"/>
  <c r="Y177" i="145"/>
  <c r="S177" i="145"/>
  <c r="P177" i="145" s="1"/>
  <c r="N177" i="145" s="1"/>
  <c r="L177" i="145" s="1"/>
  <c r="J177" i="145" s="1"/>
  <c r="H177" i="145" s="1"/>
  <c r="F177" i="145" s="1"/>
  <c r="Y81" i="145"/>
  <c r="S81" i="145"/>
  <c r="P81" i="145" s="1"/>
  <c r="N81" i="145" s="1"/>
  <c r="L81" i="145" s="1"/>
  <c r="J81" i="145" s="1"/>
  <c r="H81" i="145" s="1"/>
  <c r="F81" i="145" s="1"/>
  <c r="Y91" i="145"/>
  <c r="S91" i="145"/>
  <c r="P91" i="145" s="1"/>
  <c r="N91" i="145" s="1"/>
  <c r="L91" i="145" s="1"/>
  <c r="J91" i="145" s="1"/>
  <c r="H91" i="145" s="1"/>
  <c r="F91" i="145" s="1"/>
  <c r="Y101" i="145"/>
  <c r="S101" i="145"/>
  <c r="P101" i="145" s="1"/>
  <c r="N101" i="145" s="1"/>
  <c r="L101" i="145" s="1"/>
  <c r="J101" i="145" s="1"/>
  <c r="H101" i="145" s="1"/>
  <c r="F101" i="145" s="1"/>
  <c r="Y111" i="145"/>
  <c r="S111" i="145"/>
  <c r="P111" i="145" s="1"/>
  <c r="N111" i="145" s="1"/>
  <c r="L111" i="145" s="1"/>
  <c r="J111" i="145" s="1"/>
  <c r="H111" i="145" s="1"/>
  <c r="F111" i="145" s="1"/>
  <c r="Y121" i="145"/>
  <c r="S121" i="145"/>
  <c r="P121" i="145" s="1"/>
  <c r="N121" i="145" s="1"/>
  <c r="L121" i="145" s="1"/>
  <c r="J121" i="145" s="1"/>
  <c r="H121" i="145" s="1"/>
  <c r="F121" i="145" s="1"/>
  <c r="Y131" i="145"/>
  <c r="S131" i="145"/>
  <c r="P131" i="145" s="1"/>
  <c r="N131" i="145" s="1"/>
  <c r="L131" i="145" s="1"/>
  <c r="J131" i="145" s="1"/>
  <c r="H131" i="145" s="1"/>
  <c r="F131" i="145" s="1"/>
  <c r="Y141" i="145"/>
  <c r="S141" i="145"/>
  <c r="P141" i="145" s="1"/>
  <c r="N141" i="145" s="1"/>
  <c r="L141" i="145" s="1"/>
  <c r="J141" i="145" s="1"/>
  <c r="H141" i="145" s="1"/>
  <c r="F141" i="145" s="1"/>
  <c r="Y151" i="145"/>
  <c r="S151" i="145"/>
  <c r="P151" i="145" s="1"/>
  <c r="N151" i="145" s="1"/>
  <c r="L151" i="145" s="1"/>
  <c r="J151" i="145" s="1"/>
  <c r="H151" i="145" s="1"/>
  <c r="F151" i="145" s="1"/>
  <c r="Y161" i="145"/>
  <c r="S161" i="145"/>
  <c r="P161" i="145" s="1"/>
  <c r="N161" i="145" s="1"/>
  <c r="L161" i="145" s="1"/>
  <c r="J161" i="145" s="1"/>
  <c r="H161" i="145" s="1"/>
  <c r="F161" i="145" s="1"/>
  <c r="Y171" i="145"/>
  <c r="S171" i="145"/>
  <c r="P171" i="145" s="1"/>
  <c r="N171" i="145" s="1"/>
  <c r="L171" i="145" s="1"/>
  <c r="J171" i="145" s="1"/>
  <c r="H171" i="145" s="1"/>
  <c r="F171" i="145" s="1"/>
  <c r="S184" i="145"/>
  <c r="P184" i="145" s="1"/>
  <c r="N184" i="145" s="1"/>
  <c r="L184" i="145" s="1"/>
  <c r="J184" i="145" s="1"/>
  <c r="H184" i="145" s="1"/>
  <c r="F184" i="145" s="1"/>
  <c r="Y184" i="145"/>
  <c r="Y7" i="145"/>
  <c r="P7" i="145"/>
  <c r="N7" i="145" s="1"/>
  <c r="L7" i="145" s="1"/>
  <c r="J7" i="145" s="1"/>
  <c r="H7" i="145" s="1"/>
  <c r="F7" i="145" s="1"/>
  <c r="Y15" i="145"/>
  <c r="S15" i="145"/>
  <c r="P15" i="145" s="1"/>
  <c r="N15" i="145" s="1"/>
  <c r="L15" i="145" s="1"/>
  <c r="J15" i="145" s="1"/>
  <c r="H15" i="145" s="1"/>
  <c r="F15" i="145" s="1"/>
  <c r="Y25" i="145"/>
  <c r="V25" i="145" s="1"/>
  <c r="S25" i="145" s="1"/>
  <c r="P25" i="145" s="1"/>
  <c r="N25" i="145" s="1"/>
  <c r="L25" i="145" s="1"/>
  <c r="J25" i="145" s="1"/>
  <c r="H25" i="145" s="1"/>
  <c r="F25" i="145" s="1"/>
  <c r="Y35" i="145"/>
  <c r="S35" i="145"/>
  <c r="P35" i="145" s="1"/>
  <c r="N35" i="145" s="1"/>
  <c r="L35" i="145" s="1"/>
  <c r="J35" i="145" s="1"/>
  <c r="H35" i="145" s="1"/>
  <c r="F35" i="145" s="1"/>
  <c r="Y45" i="145"/>
  <c r="S45" i="145"/>
  <c r="P45" i="145" s="1"/>
  <c r="N45" i="145" s="1"/>
  <c r="L45" i="145" s="1"/>
  <c r="J45" i="145" s="1"/>
  <c r="H45" i="145" s="1"/>
  <c r="F45" i="145" s="1"/>
  <c r="Y55" i="145"/>
  <c r="S55" i="145"/>
  <c r="P55" i="145" s="1"/>
  <c r="N55" i="145" s="1"/>
  <c r="L55" i="145" s="1"/>
  <c r="J55" i="145" s="1"/>
  <c r="H55" i="145" s="1"/>
  <c r="F55" i="145" s="1"/>
  <c r="Y65" i="145"/>
  <c r="S65" i="145"/>
  <c r="P65" i="145" s="1"/>
  <c r="N65" i="145" s="1"/>
  <c r="L65" i="145" s="1"/>
  <c r="J65" i="145" s="1"/>
  <c r="H65" i="145" s="1"/>
  <c r="F65" i="145" s="1"/>
  <c r="Y75" i="145"/>
  <c r="S75" i="145"/>
  <c r="P75" i="145" s="1"/>
  <c r="N75" i="145" s="1"/>
  <c r="L75" i="145" s="1"/>
  <c r="J75" i="145" s="1"/>
  <c r="H75" i="145" s="1"/>
  <c r="F75" i="145" s="1"/>
  <c r="Y82" i="145"/>
  <c r="S82" i="145"/>
  <c r="P82" i="145" s="1"/>
  <c r="N82" i="145" s="1"/>
  <c r="L82" i="145" s="1"/>
  <c r="J82" i="145" s="1"/>
  <c r="H82" i="145" s="1"/>
  <c r="F82" i="145" s="1"/>
  <c r="Y92" i="145"/>
  <c r="S92" i="145"/>
  <c r="P92" i="145" s="1"/>
  <c r="N92" i="145" s="1"/>
  <c r="L92" i="145" s="1"/>
  <c r="J92" i="145" s="1"/>
  <c r="H92" i="145" s="1"/>
  <c r="F92" i="145" s="1"/>
  <c r="Y102" i="145"/>
  <c r="S102" i="145"/>
  <c r="P102" i="145" s="1"/>
  <c r="N102" i="145" s="1"/>
  <c r="L102" i="145" s="1"/>
  <c r="J102" i="145" s="1"/>
  <c r="H102" i="145" s="1"/>
  <c r="F102" i="145" s="1"/>
  <c r="Y112" i="145"/>
  <c r="S112" i="145"/>
  <c r="P112" i="145" s="1"/>
  <c r="N112" i="145" s="1"/>
  <c r="L112" i="145" s="1"/>
  <c r="J112" i="145" s="1"/>
  <c r="H112" i="145" s="1"/>
  <c r="F112" i="145" s="1"/>
  <c r="Y122" i="145"/>
  <c r="S122" i="145"/>
  <c r="P122" i="145" s="1"/>
  <c r="N122" i="145" s="1"/>
  <c r="L122" i="145" s="1"/>
  <c r="J122" i="145" s="1"/>
  <c r="H122" i="145" s="1"/>
  <c r="F122" i="145" s="1"/>
  <c r="Y132" i="145"/>
  <c r="S132" i="145"/>
  <c r="P132" i="145" s="1"/>
  <c r="N132" i="145" s="1"/>
  <c r="L132" i="145" s="1"/>
  <c r="J132" i="145" s="1"/>
  <c r="H132" i="145" s="1"/>
  <c r="F132" i="145" s="1"/>
  <c r="Y142" i="145"/>
  <c r="S142" i="145"/>
  <c r="P142" i="145" s="1"/>
  <c r="N142" i="145" s="1"/>
  <c r="L142" i="145" s="1"/>
  <c r="J142" i="145" s="1"/>
  <c r="H142" i="145" s="1"/>
  <c r="F142" i="145" s="1"/>
  <c r="Y152" i="145"/>
  <c r="S152" i="145"/>
  <c r="P152" i="145" s="1"/>
  <c r="N152" i="145" s="1"/>
  <c r="L152" i="145" s="1"/>
  <c r="J152" i="145" s="1"/>
  <c r="H152" i="145" s="1"/>
  <c r="F152" i="145" s="1"/>
  <c r="Y162" i="145"/>
  <c r="S162" i="145"/>
  <c r="P162" i="145" s="1"/>
  <c r="N162" i="145" s="1"/>
  <c r="L162" i="145" s="1"/>
  <c r="J162" i="145" s="1"/>
  <c r="H162" i="145" s="1"/>
  <c r="F162" i="145" s="1"/>
  <c r="Y172" i="145"/>
  <c r="S172" i="145"/>
  <c r="P172" i="145" s="1"/>
  <c r="N172" i="145" s="1"/>
  <c r="L172" i="145" s="1"/>
  <c r="J172" i="145" s="1"/>
  <c r="H172" i="145" s="1"/>
  <c r="F172" i="145" s="1"/>
  <c r="Y13" i="145"/>
  <c r="Y18" i="145"/>
  <c r="Y23" i="145"/>
  <c r="V23" i="145" s="1"/>
  <c r="S23" i="145" s="1"/>
  <c r="P23" i="145" s="1"/>
  <c r="N23" i="145" s="1"/>
  <c r="L23" i="145" s="1"/>
  <c r="J23" i="145" s="1"/>
  <c r="H23" i="145" s="1"/>
  <c r="F23" i="145" s="1"/>
  <c r="Y28" i="145"/>
  <c r="V28" i="145" s="1"/>
  <c r="S28" i="145" s="1"/>
  <c r="P28" i="145" s="1"/>
  <c r="N28" i="145" s="1"/>
  <c r="L28" i="145" s="1"/>
  <c r="J28" i="145" s="1"/>
  <c r="H28" i="145" s="1"/>
  <c r="F28" i="145" s="1"/>
  <c r="Y33" i="145"/>
  <c r="V33" i="145" s="1"/>
  <c r="S33" i="145" s="1"/>
  <c r="P33" i="145" s="1"/>
  <c r="N33" i="145" s="1"/>
  <c r="L33" i="145" s="1"/>
  <c r="J33" i="145" s="1"/>
  <c r="H33" i="145" s="1"/>
  <c r="F33" i="145" s="1"/>
  <c r="Y38" i="145"/>
  <c r="Y43" i="145"/>
  <c r="V43" i="145" s="1"/>
  <c r="S43" i="145" s="1"/>
  <c r="P43" i="145" s="1"/>
  <c r="N43" i="145" s="1"/>
  <c r="L43" i="145" s="1"/>
  <c r="J43" i="145" s="1"/>
  <c r="H43" i="145" s="1"/>
  <c r="F43" i="145" s="1"/>
  <c r="Y48" i="145"/>
  <c r="Y53" i="145"/>
  <c r="Y58" i="145"/>
  <c r="Y63" i="145"/>
  <c r="Y68" i="145"/>
  <c r="Y73" i="145"/>
  <c r="Y79" i="145"/>
  <c r="Y84" i="145"/>
  <c r="Y89" i="145"/>
  <c r="Y94" i="145"/>
  <c r="Y99" i="145"/>
  <c r="Y104" i="145"/>
  <c r="Y109" i="145"/>
  <c r="Y114" i="145"/>
  <c r="Y119" i="145"/>
  <c r="Y124" i="145"/>
  <c r="Y129" i="145"/>
  <c r="Y134" i="145"/>
  <c r="Y139" i="145"/>
  <c r="Y144" i="145"/>
  <c r="Y149" i="145"/>
  <c r="Y154" i="145"/>
  <c r="Y159" i="145"/>
  <c r="Y164" i="145"/>
  <c r="Y169" i="145"/>
  <c r="Y174" i="145"/>
  <c r="Y179" i="145"/>
  <c r="P8" i="145"/>
  <c r="N8" i="145" s="1"/>
  <c r="L8" i="145" s="1"/>
  <c r="J8" i="145" s="1"/>
  <c r="H8" i="145" s="1"/>
  <c r="F8" i="145" s="1"/>
  <c r="S12" i="145"/>
  <c r="P12" i="145" s="1"/>
  <c r="N12" i="145" s="1"/>
  <c r="L12" i="145" s="1"/>
  <c r="J12" i="145" s="1"/>
  <c r="H12" i="145" s="1"/>
  <c r="F12" i="145" s="1"/>
  <c r="S17" i="145"/>
  <c r="P17" i="145" s="1"/>
  <c r="N17" i="145" s="1"/>
  <c r="L17" i="145" s="1"/>
  <c r="J17" i="145" s="1"/>
  <c r="H17" i="145" s="1"/>
  <c r="F17" i="145" s="1"/>
  <c r="S22" i="145"/>
  <c r="P22" i="145" s="1"/>
  <c r="N22" i="145" s="1"/>
  <c r="L22" i="145" s="1"/>
  <c r="J22" i="145" s="1"/>
  <c r="H22" i="145" s="1"/>
  <c r="F22" i="145" s="1"/>
  <c r="S27" i="145"/>
  <c r="P27" i="145" s="1"/>
  <c r="N27" i="145" s="1"/>
  <c r="L27" i="145" s="1"/>
  <c r="J27" i="145" s="1"/>
  <c r="H27" i="145" s="1"/>
  <c r="F27" i="145" s="1"/>
  <c r="S32" i="145"/>
  <c r="P32" i="145" s="1"/>
  <c r="N32" i="145" s="1"/>
  <c r="L32" i="145" s="1"/>
  <c r="J32" i="145" s="1"/>
  <c r="H32" i="145" s="1"/>
  <c r="F32" i="145" s="1"/>
  <c r="S37" i="145"/>
  <c r="P37" i="145" s="1"/>
  <c r="N37" i="145" s="1"/>
  <c r="L37" i="145" s="1"/>
  <c r="J37" i="145" s="1"/>
  <c r="H37" i="145" s="1"/>
  <c r="F37" i="145" s="1"/>
  <c r="S42" i="145"/>
  <c r="P42" i="145" s="1"/>
  <c r="N42" i="145" s="1"/>
  <c r="L42" i="145" s="1"/>
  <c r="J42" i="145" s="1"/>
  <c r="H42" i="145" s="1"/>
  <c r="F42" i="145" s="1"/>
  <c r="S47" i="145"/>
  <c r="P47" i="145" s="1"/>
  <c r="N47" i="145" s="1"/>
  <c r="L47" i="145" s="1"/>
  <c r="J47" i="145" s="1"/>
  <c r="H47" i="145" s="1"/>
  <c r="F47" i="145" s="1"/>
  <c r="S52" i="145"/>
  <c r="P52" i="145" s="1"/>
  <c r="N52" i="145" s="1"/>
  <c r="L52" i="145" s="1"/>
  <c r="J52" i="145" s="1"/>
  <c r="H52" i="145" s="1"/>
  <c r="F52" i="145" s="1"/>
  <c r="S57" i="145"/>
  <c r="P57" i="145" s="1"/>
  <c r="N57" i="145" s="1"/>
  <c r="L57" i="145" s="1"/>
  <c r="J57" i="145" s="1"/>
  <c r="H57" i="145" s="1"/>
  <c r="F57" i="145" s="1"/>
  <c r="S62" i="145"/>
  <c r="P62" i="145" s="1"/>
  <c r="N62" i="145" s="1"/>
  <c r="L62" i="145" s="1"/>
  <c r="J62" i="145" s="1"/>
  <c r="H62" i="145" s="1"/>
  <c r="F62" i="145" s="1"/>
  <c r="S67" i="145"/>
  <c r="P67" i="145" s="1"/>
  <c r="N67" i="145" s="1"/>
  <c r="L67" i="145" s="1"/>
  <c r="J67" i="145" s="1"/>
  <c r="H67" i="145" s="1"/>
  <c r="F67" i="145" s="1"/>
  <c r="S72" i="145"/>
  <c r="P72" i="145" s="1"/>
  <c r="N72" i="145" s="1"/>
  <c r="L72" i="145" s="1"/>
  <c r="J72" i="145" s="1"/>
  <c r="H72" i="145" s="1"/>
  <c r="F72" i="145" s="1"/>
  <c r="S83" i="145"/>
  <c r="P83" i="145" s="1"/>
  <c r="N83" i="145" s="1"/>
  <c r="L83" i="145" s="1"/>
  <c r="J83" i="145" s="1"/>
  <c r="H83" i="145" s="1"/>
  <c r="F83" i="145" s="1"/>
  <c r="S88" i="145"/>
  <c r="P88" i="145" s="1"/>
  <c r="N88" i="145" s="1"/>
  <c r="L88" i="145" s="1"/>
  <c r="J88" i="145" s="1"/>
  <c r="H88" i="145" s="1"/>
  <c r="F88" i="145" s="1"/>
  <c r="S93" i="145"/>
  <c r="P93" i="145" s="1"/>
  <c r="N93" i="145" s="1"/>
  <c r="L93" i="145" s="1"/>
  <c r="J93" i="145" s="1"/>
  <c r="H93" i="145" s="1"/>
  <c r="F93" i="145" s="1"/>
  <c r="S98" i="145"/>
  <c r="P98" i="145" s="1"/>
  <c r="N98" i="145" s="1"/>
  <c r="L98" i="145" s="1"/>
  <c r="J98" i="145" s="1"/>
  <c r="H98" i="145" s="1"/>
  <c r="F98" i="145" s="1"/>
  <c r="S103" i="145"/>
  <c r="P103" i="145" s="1"/>
  <c r="N103" i="145" s="1"/>
  <c r="L103" i="145" s="1"/>
  <c r="J103" i="145" s="1"/>
  <c r="H103" i="145" s="1"/>
  <c r="F103" i="145" s="1"/>
  <c r="S108" i="145"/>
  <c r="P108" i="145" s="1"/>
  <c r="N108" i="145" s="1"/>
  <c r="L108" i="145" s="1"/>
  <c r="J108" i="145" s="1"/>
  <c r="H108" i="145" s="1"/>
  <c r="F108" i="145" s="1"/>
  <c r="S113" i="145"/>
  <c r="P113" i="145" s="1"/>
  <c r="N113" i="145" s="1"/>
  <c r="L113" i="145" s="1"/>
  <c r="J113" i="145" s="1"/>
  <c r="H113" i="145" s="1"/>
  <c r="F113" i="145" s="1"/>
  <c r="S118" i="145"/>
  <c r="P118" i="145" s="1"/>
  <c r="N118" i="145" s="1"/>
  <c r="L118" i="145" s="1"/>
  <c r="J118" i="145" s="1"/>
  <c r="H118" i="145" s="1"/>
  <c r="F118" i="145" s="1"/>
  <c r="S123" i="145"/>
  <c r="P123" i="145" s="1"/>
  <c r="N123" i="145" s="1"/>
  <c r="L123" i="145" s="1"/>
  <c r="J123" i="145" s="1"/>
  <c r="H123" i="145" s="1"/>
  <c r="F123" i="145" s="1"/>
  <c r="S128" i="145"/>
  <c r="P128" i="145" s="1"/>
  <c r="N128" i="145" s="1"/>
  <c r="L128" i="145" s="1"/>
  <c r="J128" i="145" s="1"/>
  <c r="H128" i="145" s="1"/>
  <c r="F128" i="145" s="1"/>
  <c r="S133" i="145"/>
  <c r="P133" i="145" s="1"/>
  <c r="N133" i="145" s="1"/>
  <c r="L133" i="145" s="1"/>
  <c r="J133" i="145" s="1"/>
  <c r="H133" i="145" s="1"/>
  <c r="F133" i="145" s="1"/>
  <c r="S138" i="145"/>
  <c r="P138" i="145" s="1"/>
  <c r="N138" i="145" s="1"/>
  <c r="L138" i="145" s="1"/>
  <c r="J138" i="145" s="1"/>
  <c r="H138" i="145" s="1"/>
  <c r="F138" i="145" s="1"/>
  <c r="S143" i="145"/>
  <c r="P143" i="145" s="1"/>
  <c r="N143" i="145" s="1"/>
  <c r="L143" i="145" s="1"/>
  <c r="J143" i="145" s="1"/>
  <c r="H143" i="145" s="1"/>
  <c r="F143" i="145" s="1"/>
  <c r="S148" i="145"/>
  <c r="P148" i="145" s="1"/>
  <c r="N148" i="145" s="1"/>
  <c r="L148" i="145" s="1"/>
  <c r="J148" i="145" s="1"/>
  <c r="H148" i="145" s="1"/>
  <c r="F148" i="145" s="1"/>
  <c r="S153" i="145"/>
  <c r="P153" i="145" s="1"/>
  <c r="N153" i="145" s="1"/>
  <c r="L153" i="145" s="1"/>
  <c r="J153" i="145" s="1"/>
  <c r="H153" i="145" s="1"/>
  <c r="F153" i="145" s="1"/>
  <c r="S158" i="145"/>
  <c r="P158" i="145" s="1"/>
  <c r="N158" i="145" s="1"/>
  <c r="L158" i="145" s="1"/>
  <c r="J158" i="145" s="1"/>
  <c r="H158" i="145" s="1"/>
  <c r="F158" i="145" s="1"/>
  <c r="S163" i="145"/>
  <c r="P163" i="145" s="1"/>
  <c r="N163" i="145" s="1"/>
  <c r="L163" i="145" s="1"/>
  <c r="J163" i="145" s="1"/>
  <c r="H163" i="145" s="1"/>
  <c r="F163" i="145" s="1"/>
  <c r="S168" i="145"/>
  <c r="P168" i="145" s="1"/>
  <c r="N168" i="145" s="1"/>
  <c r="L168" i="145" s="1"/>
  <c r="J168" i="145" s="1"/>
  <c r="H168" i="145" s="1"/>
  <c r="F168" i="145" s="1"/>
  <c r="S185" i="145"/>
  <c r="P185" i="145" s="1"/>
  <c r="N185" i="145" s="1"/>
  <c r="L185" i="145" s="1"/>
  <c r="J185" i="145" s="1"/>
  <c r="H185" i="145" s="1"/>
  <c r="F185" i="145" s="1"/>
  <c r="L24" i="160" l="1"/>
  <c r="P24" i="160" s="1"/>
  <c r="O24" i="160" s="1" a="1"/>
  <c r="O24" i="160" s="1"/>
  <c r="M24" i="160"/>
  <c r="N25" i="160"/>
  <c r="G26" i="160"/>
  <c r="H25" i="160"/>
  <c r="I25" i="160" s="1"/>
  <c r="K25" i="160"/>
  <c r="L25" i="160" s="1"/>
  <c r="P25" i="160" s="1"/>
  <c r="O25" i="160" s="1" a="1"/>
  <c r="O25" i="160" s="1"/>
  <c r="R25" i="160"/>
  <c r="Q25" i="160"/>
  <c r="C21" i="147"/>
  <c r="P10" i="145"/>
  <c r="N10" i="145" s="1"/>
  <c r="L10" i="145" s="1"/>
  <c r="J10" i="145" s="1"/>
  <c r="H10" i="145" s="1"/>
  <c r="F10" i="145" s="1"/>
  <c r="J16" i="145"/>
  <c r="H16" i="145" s="1"/>
  <c r="F16" i="145" s="1"/>
  <c r="M25" i="160" l="1"/>
  <c r="J25" i="160"/>
  <c r="N26" i="160"/>
  <c r="G27" i="160"/>
  <c r="K26" i="160"/>
  <c r="J26" i="160" s="1"/>
  <c r="H26" i="160"/>
  <c r="I26" i="160" s="1"/>
  <c r="R26" i="160"/>
  <c r="Q26" i="160"/>
  <c r="M26" i="160" l="1"/>
  <c r="N27" i="160"/>
  <c r="G28" i="160"/>
  <c r="H27" i="160"/>
  <c r="I27" i="160" s="1"/>
  <c r="K27" i="160"/>
  <c r="J27" i="160" s="1"/>
  <c r="Q27" i="160"/>
  <c r="R27" i="160"/>
  <c r="L26" i="160"/>
  <c r="P26" i="160" s="1"/>
  <c r="O26" i="160" s="1" a="1"/>
  <c r="O26" i="160" s="1"/>
  <c r="M27" i="160" l="1"/>
  <c r="N28" i="160"/>
  <c r="G29" i="160"/>
  <c r="H28" i="160"/>
  <c r="I28" i="160" s="1"/>
  <c r="K28" i="160"/>
  <c r="L28" i="160" s="1"/>
  <c r="P28" i="160" s="1"/>
  <c r="O28" i="160" s="1" a="1"/>
  <c r="O28" i="160" s="1"/>
  <c r="R28" i="160"/>
  <c r="Q28" i="160"/>
  <c r="L27" i="160"/>
  <c r="P27" i="160" s="1"/>
  <c r="O27" i="160" s="1" a="1"/>
  <c r="O27" i="160" s="1"/>
  <c r="M28" i="160" l="1"/>
  <c r="J28" i="160"/>
  <c r="N29" i="160"/>
  <c r="G30" i="160"/>
  <c r="K29" i="160"/>
  <c r="J29" i="160" s="1"/>
  <c r="H29" i="160"/>
  <c r="I29" i="160" s="1"/>
  <c r="Q29" i="160"/>
  <c r="R29" i="160"/>
  <c r="M29" i="160" l="1"/>
  <c r="N30" i="160"/>
  <c r="K30" i="160"/>
  <c r="J30" i="160" s="1"/>
  <c r="G31" i="160"/>
  <c r="H30" i="160"/>
  <c r="I30" i="160" s="1"/>
  <c r="Q30" i="160"/>
  <c r="R30" i="160"/>
  <c r="L29" i="160"/>
  <c r="P29" i="160" s="1"/>
  <c r="O29" i="160" s="1" a="1"/>
  <c r="O29" i="160" s="1"/>
  <c r="M30" i="160" l="1"/>
  <c r="L30" i="160"/>
  <c r="P30" i="160" s="1"/>
  <c r="O30" i="160" s="1" a="1"/>
  <c r="O30" i="160" s="1"/>
  <c r="N31" i="160"/>
  <c r="K31" i="160"/>
  <c r="L31" i="160" s="1"/>
  <c r="P31" i="160" s="1"/>
  <c r="O31" i="160" s="1" a="1"/>
  <c r="O31" i="160" s="1"/>
  <c r="G32" i="160"/>
  <c r="H31" i="160"/>
  <c r="I31" i="160" s="1"/>
  <c r="Q31" i="160"/>
  <c r="R31" i="160"/>
  <c r="N32" i="160" l="1"/>
  <c r="K32" i="160"/>
  <c r="J32" i="160" s="1"/>
  <c r="H32" i="160"/>
  <c r="I32" i="160" s="1"/>
  <c r="G33" i="160"/>
  <c r="R32" i="160"/>
  <c r="Q32" i="160"/>
  <c r="M31" i="160"/>
  <c r="J31" i="160"/>
  <c r="L32" i="160" l="1"/>
  <c r="P32" i="160" s="1"/>
  <c r="O32" i="160" s="1" a="1"/>
  <c r="O32" i="160" s="1"/>
  <c r="M32" i="160"/>
  <c r="N33" i="160"/>
  <c r="G34" i="160"/>
  <c r="Q33" i="160"/>
  <c r="H33" i="160"/>
  <c r="I33" i="160" s="1"/>
  <c r="R33" i="160"/>
  <c r="K33" i="160"/>
  <c r="J33" i="160" s="1"/>
  <c r="L33" i="160" l="1"/>
  <c r="P33" i="160" s="1"/>
  <c r="O33" i="160" s="1" a="1"/>
  <c r="O33" i="160" s="1"/>
  <c r="N34" i="160"/>
  <c r="G35" i="160"/>
  <c r="K34" i="160"/>
  <c r="J34" i="160" s="1"/>
  <c r="R34" i="160"/>
  <c r="H34" i="160"/>
  <c r="I34" i="160" s="1"/>
  <c r="Q34" i="160"/>
  <c r="M33" i="160"/>
  <c r="L34" i="160" l="1"/>
  <c r="P34" i="160" s="1"/>
  <c r="O34" i="160" s="1" a="1"/>
  <c r="O34" i="160" s="1"/>
  <c r="M34" i="160"/>
  <c r="N35" i="160"/>
  <c r="K35" i="160"/>
  <c r="J35" i="160" s="1"/>
  <c r="Q35" i="160"/>
  <c r="H35" i="160"/>
  <c r="I35" i="160" s="1"/>
  <c r="R35" i="160"/>
  <c r="G36" i="160"/>
  <c r="N36" i="160" l="1"/>
  <c r="H36" i="160"/>
  <c r="I36" i="160" s="1"/>
  <c r="K36" i="160"/>
  <c r="J36" i="160" s="1"/>
  <c r="G37" i="160"/>
  <c r="Q36" i="160"/>
  <c r="R36" i="160"/>
  <c r="M35" i="160"/>
  <c r="L35" i="160"/>
  <c r="P35" i="160" s="1"/>
  <c r="O35" i="160" s="1" a="1"/>
  <c r="O35" i="160" s="1"/>
  <c r="L36" i="160" l="1"/>
  <c r="P36" i="160" s="1"/>
  <c r="O36" i="160" s="1" a="1"/>
  <c r="O36" i="160" s="1"/>
  <c r="M36" i="160"/>
  <c r="N37" i="160"/>
  <c r="R37" i="160"/>
  <c r="G38" i="160"/>
  <c r="H37" i="160"/>
  <c r="I37" i="160" s="1"/>
  <c r="Q37" i="160"/>
  <c r="K37" i="160"/>
  <c r="J37" i="160" s="1"/>
  <c r="M37" i="160" l="1"/>
  <c r="N38" i="160"/>
  <c r="H38" i="160"/>
  <c r="I38" i="160" s="1"/>
  <c r="Q38" i="160"/>
  <c r="K38" i="160"/>
  <c r="J38" i="160" s="1"/>
  <c r="R38" i="160"/>
  <c r="G39" i="160"/>
  <c r="L37" i="160"/>
  <c r="P37" i="160" s="1"/>
  <c r="O37" i="160" s="1" a="1"/>
  <c r="O37" i="160" s="1"/>
  <c r="M38" i="160" l="1"/>
  <c r="L38" i="160"/>
  <c r="P38" i="160" s="1"/>
  <c r="O38" i="160" s="1" a="1"/>
  <c r="O38" i="160" s="1"/>
  <c r="N39" i="160"/>
  <c r="H39" i="160"/>
  <c r="I39" i="160" s="1"/>
  <c r="R39" i="160"/>
  <c r="K39" i="160"/>
  <c r="J39" i="160" s="1"/>
  <c r="Q39" i="160"/>
  <c r="L39" i="160" l="1"/>
  <c r="P39" i="160" s="1"/>
  <c r="O39" i="160" s="1" a="1"/>
  <c r="O39" i="160" s="1"/>
  <c r="M39" i="160"/>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<sst xmlns="http://schemas.openxmlformats.org/spreadsheetml/2006/main" count="1556" uniqueCount="347">
  <si>
    <t>Project Name</t>
  </si>
  <si>
    <t>Cold Winter Months</t>
  </si>
  <si>
    <t>JANUARY</t>
  </si>
  <si>
    <t>FEBRUARY</t>
  </si>
  <si>
    <t>MARCH</t>
  </si>
  <si>
    <t>APRIL</t>
  </si>
  <si>
    <t>MAY</t>
  </si>
  <si>
    <t>JUNE</t>
  </si>
  <si>
    <t>JULY</t>
  </si>
  <si>
    <t>AUGUST</t>
  </si>
  <si>
    <t>SEPTEMBER</t>
  </si>
  <si>
    <t>OCTOBER</t>
  </si>
  <si>
    <t>NOVEMBER</t>
  </si>
  <si>
    <t>DECEMBER</t>
  </si>
  <si>
    <t>INTERIORS LEGEND</t>
  </si>
  <si>
    <t>SOIL DISTURBANCE PERMIT</t>
  </si>
  <si>
    <t xml:space="preserve">  Wall Layout + Top Track  </t>
  </si>
  <si>
    <t>MAKE SAFE UTILITIES</t>
  </si>
  <si>
    <t xml:space="preserve">  Fire Sprinkler + Priority Walls  </t>
  </si>
  <si>
    <t>MOBILIZATION</t>
  </si>
  <si>
    <t xml:space="preserve">  OH Ductwork</t>
  </si>
  <si>
    <t>EXCAVATION</t>
  </si>
  <si>
    <t>BIM LEGEND</t>
  </si>
  <si>
    <t xml:space="preserve">  OH Branch Conduits and Lighting</t>
  </si>
  <si>
    <t>SHORING</t>
  </si>
  <si>
    <t>Model Coordination</t>
  </si>
  <si>
    <t xml:space="preserve">  OH Mechanical Piping</t>
  </si>
  <si>
    <t>PIERS</t>
  </si>
  <si>
    <t>Prepare Shop Drawings + Layout Drawings</t>
  </si>
  <si>
    <t xml:space="preserve">  OH Electrical  </t>
  </si>
  <si>
    <t>Shop Drawing Approval</t>
  </si>
  <si>
    <t xml:space="preserve">  Wall Framing  </t>
  </si>
  <si>
    <t>UG BIM Coordination</t>
  </si>
  <si>
    <t>Prefabrication of Material</t>
  </si>
  <si>
    <t xml:space="preserve">  In wall Rough-in  </t>
  </si>
  <si>
    <t xml:space="preserve">  Soffits + Ceilings  </t>
  </si>
  <si>
    <t>Shaft Prep</t>
  </si>
  <si>
    <t xml:space="preserve">  Soffit &amp; Ceiling Rough  </t>
  </si>
  <si>
    <t>Elevator Cabs</t>
  </si>
  <si>
    <t xml:space="preserve">  Drywall  </t>
  </si>
  <si>
    <t>Test + Certification</t>
  </si>
  <si>
    <t xml:space="preserve">  Taping  </t>
  </si>
  <si>
    <t>Erect Stair</t>
  </si>
  <si>
    <t xml:space="preserve">  Prime + First Coat</t>
  </si>
  <si>
    <t>Pour Stair Pans</t>
  </si>
  <si>
    <t xml:space="preserve">  Data Cabling</t>
  </si>
  <si>
    <t xml:space="preserve">  Ceiling Grid  </t>
  </si>
  <si>
    <t>Temp Roof</t>
  </si>
  <si>
    <t>Install Swing Stages</t>
  </si>
  <si>
    <t xml:space="preserve">  Casework + Doors  </t>
  </si>
  <si>
    <t>Set AHU &amp; Install</t>
  </si>
  <si>
    <t xml:space="preserve">  MEP Trim / Light and Devices</t>
  </si>
  <si>
    <t xml:space="preserve">Roofing </t>
  </si>
  <si>
    <t xml:space="preserve">  Flooring + Baseboards</t>
  </si>
  <si>
    <t xml:space="preserve">  Final Paint</t>
  </si>
  <si>
    <t xml:space="preserve">  Final Accessories</t>
  </si>
  <si>
    <t xml:space="preserve">  Pre-Punch &amp; Clean</t>
  </si>
  <si>
    <t xml:space="preserve">  Punchlist  </t>
  </si>
  <si>
    <t>More colors</t>
  </si>
  <si>
    <t>B</t>
  </si>
  <si>
    <t>PI</t>
  </si>
  <si>
    <t>IR</t>
  </si>
  <si>
    <t>A</t>
  </si>
  <si>
    <t>C</t>
  </si>
  <si>
    <t>D</t>
  </si>
  <si>
    <t>E</t>
  </si>
  <si>
    <t>F</t>
  </si>
  <si>
    <t>Hot Summer Months</t>
  </si>
  <si>
    <t>MILESTONES</t>
  </si>
  <si>
    <t>Exteriors Phase Pull Plan</t>
  </si>
  <si>
    <t>Sitework Complete</t>
  </si>
  <si>
    <t>Foundation Complete</t>
  </si>
  <si>
    <t>Structure complete</t>
  </si>
  <si>
    <t>Air On</t>
  </si>
  <si>
    <t>Final Sitework Pull Plan</t>
  </si>
  <si>
    <t>Interior Complete</t>
  </si>
  <si>
    <t>Structure Phase Pull Plan</t>
  </si>
  <si>
    <t>Interiors Phase Pull Plan</t>
  </si>
  <si>
    <t>Power On</t>
  </si>
  <si>
    <t>Exterior Complete</t>
  </si>
  <si>
    <t>PROCUREMENT</t>
  </si>
  <si>
    <t>Electrical Gear</t>
  </si>
  <si>
    <t>SES Fit-out &amp; Energize</t>
  </si>
  <si>
    <t>HVAC Equipment</t>
  </si>
  <si>
    <t>Windows</t>
  </si>
  <si>
    <t>H</t>
  </si>
  <si>
    <t>Entire Site</t>
  </si>
  <si>
    <t>MOB</t>
  </si>
  <si>
    <t>1H</t>
  </si>
  <si>
    <t>1I</t>
  </si>
  <si>
    <t>1J</t>
  </si>
  <si>
    <t>1K</t>
  </si>
  <si>
    <t>BEGINNING SITEWORK WORK</t>
  </si>
  <si>
    <t>ZONE A</t>
  </si>
  <si>
    <t>F1</t>
  </si>
  <si>
    <t>F2</t>
  </si>
  <si>
    <t>F3</t>
  </si>
  <si>
    <t>F4</t>
  </si>
  <si>
    <t>Excavation/Grading</t>
  </si>
  <si>
    <t>ZONE B</t>
  </si>
  <si>
    <t>Install Storm/Sanitary/Water/Dry U.G. Utilities</t>
  </si>
  <si>
    <t>Parking Area Base Stone</t>
  </si>
  <si>
    <t>Final Grading</t>
  </si>
  <si>
    <t>NTP</t>
  </si>
  <si>
    <t>S1</t>
  </si>
  <si>
    <t>S2</t>
  </si>
  <si>
    <t>S3</t>
  </si>
  <si>
    <t>S4</t>
  </si>
  <si>
    <t>Substantial Completion</t>
  </si>
  <si>
    <t>Final Completion + Financial Completion</t>
  </si>
  <si>
    <t>FOUNDATION LEGEND</t>
  </si>
  <si>
    <t>Excavate &amp; Pour Footings</t>
  </si>
  <si>
    <t>Columns &amp; Walls</t>
  </si>
  <si>
    <t>UG MEP</t>
  </si>
  <si>
    <t>SOG</t>
  </si>
  <si>
    <t>Buffer</t>
  </si>
  <si>
    <t>ZONE 1A</t>
  </si>
  <si>
    <t>STRUCTURE LEGEND</t>
  </si>
  <si>
    <t>ZONE 1B</t>
  </si>
  <si>
    <t>Deck Formwork</t>
  </si>
  <si>
    <t>Deck MEP &amp; Reinforcing</t>
  </si>
  <si>
    <t>ZONE 2A</t>
  </si>
  <si>
    <t>Deck Inspections &amp; Place</t>
  </si>
  <si>
    <t>ZONE 2B</t>
  </si>
  <si>
    <t>ZONE 2C</t>
  </si>
  <si>
    <t>ZONE 2D</t>
  </si>
  <si>
    <t>ZONE 2E</t>
  </si>
  <si>
    <t>ZONE 3A</t>
  </si>
  <si>
    <t>EXTERIOR LEGEND</t>
  </si>
  <si>
    <t>ZONE 3B</t>
  </si>
  <si>
    <t>Structural Steel Supports</t>
  </si>
  <si>
    <t>ZONE 3C</t>
  </si>
  <si>
    <t>Framing &amp; Sheathing</t>
  </si>
  <si>
    <t>EIFS</t>
  </si>
  <si>
    <t>ZONE 4A</t>
  </si>
  <si>
    <t>Window Installation</t>
  </si>
  <si>
    <t>ZONE 4B</t>
  </si>
  <si>
    <t>Final Caulking &amp; Finishes</t>
  </si>
  <si>
    <t>ZONE 4C</t>
  </si>
  <si>
    <t>Shade Structure</t>
  </si>
  <si>
    <t>ZONE 4D</t>
  </si>
  <si>
    <t>ZONE 5A</t>
  </si>
  <si>
    <t>INTERIOR LEGEND</t>
  </si>
  <si>
    <t>Certification</t>
  </si>
  <si>
    <t>Remove Reshores, Floor Prep &amp; Wall Layout</t>
  </si>
  <si>
    <t>Erect Stair 1</t>
  </si>
  <si>
    <t>Erect Stair 2</t>
  </si>
  <si>
    <t>Comeback Areas for Elev</t>
  </si>
  <si>
    <t>Fire Sprinkler &amp; Install Walls</t>
  </si>
  <si>
    <t>Pour  1</t>
  </si>
  <si>
    <t>Pour 2</t>
  </si>
  <si>
    <t>OH Mechanical Duct</t>
  </si>
  <si>
    <t>OH Mech Equip, Piping, Branch Lines &amp; Plumbing</t>
  </si>
  <si>
    <t>OH Electrical &amp; Frame Walls</t>
  </si>
  <si>
    <t>Pre-functional Checklists</t>
  </si>
  <si>
    <t>Frame Walls, Install In-wall Electrical &amp; Plumbing</t>
  </si>
  <si>
    <t>Controls</t>
  </si>
  <si>
    <t>In-wall Process Piping, 1st Drywall, Insulation &amp; Insp</t>
  </si>
  <si>
    <t>WEST A</t>
  </si>
  <si>
    <t>TAB</t>
  </si>
  <si>
    <t>Finish Walls &amp; Painting</t>
  </si>
  <si>
    <t>WEST B</t>
  </si>
  <si>
    <t>Cx + FA Testing</t>
  </si>
  <si>
    <t>Painting &amp; Install Ceiling Grid</t>
  </si>
  <si>
    <t>EAST A</t>
  </si>
  <si>
    <t>LS/ FA Testing</t>
  </si>
  <si>
    <t>Install Electrical Fixtures &amp; Mech Ceiling Drops</t>
  </si>
  <si>
    <t>EAST B</t>
  </si>
  <si>
    <t>Functional Performance Testing</t>
  </si>
  <si>
    <t>Remaining Ceiling Drops &amp; Install Casework</t>
  </si>
  <si>
    <t>NORTH A</t>
  </si>
  <si>
    <t>Countertops, Millwork &amp; Final Paint</t>
  </si>
  <si>
    <t>NORTH B</t>
  </si>
  <si>
    <t>Wall &amp; Casework Fixtures, Ceiling Tiles &amp; Flooring</t>
  </si>
  <si>
    <t>SOUTH A</t>
  </si>
  <si>
    <t>Flooring, Final Paint &amp; 1st Clean</t>
  </si>
  <si>
    <t>SOUTH B</t>
  </si>
  <si>
    <t>Punchlist, Corrections &amp; Final Clean</t>
  </si>
  <si>
    <t>Roofing Area A</t>
  </si>
  <si>
    <t>Roofing Area B</t>
  </si>
  <si>
    <t>FINISHING SITEWORK LEGEND</t>
  </si>
  <si>
    <t>Set AHU</t>
  </si>
  <si>
    <t>Site Demoblization</t>
  </si>
  <si>
    <t>Mechanical Installation</t>
  </si>
  <si>
    <t>UG Electrical</t>
  </si>
  <si>
    <t>AREA A</t>
  </si>
  <si>
    <t>Rough Grading</t>
  </si>
  <si>
    <t>Point to Point</t>
  </si>
  <si>
    <t>AREA B</t>
  </si>
  <si>
    <t>Hardscaping</t>
  </si>
  <si>
    <t>Mech Startup</t>
  </si>
  <si>
    <t>AREA C</t>
  </si>
  <si>
    <t>Trees &amp; Irrigation</t>
  </si>
  <si>
    <t>Landscaping</t>
  </si>
  <si>
    <t>Paving</t>
  </si>
  <si>
    <t>Site Finishes</t>
  </si>
  <si>
    <t>Dry-in</t>
  </si>
  <si>
    <t>FLOOR 1</t>
  </si>
  <si>
    <t>FLOOR 2</t>
  </si>
  <si>
    <t>FLOOR 3</t>
  </si>
  <si>
    <t>FLOOR 4</t>
  </si>
  <si>
    <t>FLOOR 5</t>
  </si>
  <si>
    <t>Takt Wagons</t>
  </si>
  <si>
    <t>Takt Zones</t>
  </si>
  <si>
    <t>Takt Time Unrounded</t>
  </si>
  <si>
    <t>Theoretical Low Limit</t>
  </si>
  <si>
    <t>Train Length</t>
  </si>
  <si>
    <t>Takt Time</t>
  </si>
  <si>
    <t>Duration</t>
  </si>
  <si>
    <t>Trade Time Gained</t>
  </si>
  <si>
    <t>Area per Zone</t>
  </si>
  <si>
    <t>Takt Level</t>
  </si>
  <si>
    <t>Realized Flow Potential</t>
  </si>
  <si>
    <t>Efficiency Parametric</t>
  </si>
  <si>
    <t>Value Parametric</t>
  </si>
  <si>
    <t>Takt Inputs</t>
  </si>
  <si>
    <r>
      <t>Area Inputs (m</t>
    </r>
    <r>
      <rPr>
        <b/>
        <vertAlign val="superscript"/>
        <sz val="18"/>
        <color theme="0"/>
        <rFont val="Century Gothic"/>
        <family val="1"/>
      </rPr>
      <t>2</t>
    </r>
    <r>
      <rPr>
        <b/>
        <sz val="18"/>
        <color theme="0"/>
        <rFont val="Century Gothic"/>
        <family val="1"/>
      </rPr>
      <t>, sqft)</t>
    </r>
  </si>
  <si>
    <t>Area / Zone</t>
  </si>
  <si>
    <t>Min Zone Size</t>
  </si>
  <si>
    <t>Max Zone Size</t>
  </si>
  <si>
    <t>Total SQFT of Phase</t>
  </si>
  <si>
    <t>Shortest Durations</t>
  </si>
  <si>
    <t>Best # Zones</t>
  </si>
  <si>
    <t>Wagons</t>
  </si>
  <si>
    <t>Zones</t>
  </si>
  <si>
    <t>.</t>
  </si>
  <si>
    <t># Weeks</t>
  </si>
  <si>
    <t>Description</t>
  </si>
  <si>
    <t>Long Lead Procurment</t>
  </si>
  <si>
    <t>Kitchens</t>
  </si>
  <si>
    <t>Remove re-shores &amp; Final patch ceiling</t>
  </si>
  <si>
    <t>Cabinets</t>
  </si>
  <si>
    <t>Floor prep &amp; Wall layout</t>
  </si>
  <si>
    <t>Light Fixtures</t>
  </si>
  <si>
    <t>Sprinkler main and branch lines</t>
  </si>
  <si>
    <t>Priority walls &amp; Install OH mecanical duct</t>
  </si>
  <si>
    <t>Install OH mechanical duct</t>
  </si>
  <si>
    <t>SUBSTANTIAL COMPLETION</t>
  </si>
  <si>
    <t>Install OH mechanical equipment &amp; piping</t>
  </si>
  <si>
    <t>Install OH mechanical branch lines &amp; OH plumbing</t>
  </si>
  <si>
    <t>Zone 1</t>
  </si>
  <si>
    <t>OH electrical</t>
  </si>
  <si>
    <t>Zone 2</t>
  </si>
  <si>
    <t>Frame walls</t>
  </si>
  <si>
    <t>Zone 3</t>
  </si>
  <si>
    <t>In-wall electrical &amp; Plumbing</t>
  </si>
  <si>
    <t>Power on</t>
  </si>
  <si>
    <t>Air on</t>
  </si>
  <si>
    <t>In-wall process piping &amp; One-side drywall</t>
  </si>
  <si>
    <t>In-wall inspections &amp; Place insulation</t>
  </si>
  <si>
    <t>Finish walls</t>
  </si>
  <si>
    <t>Painting 1st &amp; 2nd coat</t>
  </si>
  <si>
    <t>Ceiling grid</t>
  </si>
  <si>
    <t>Electrical fixtures</t>
  </si>
  <si>
    <t>Electrical fixtures, Install mech ceiling &amp; remaining drops</t>
  </si>
  <si>
    <t>Casework</t>
  </si>
  <si>
    <t>Casework &amp; Countertops</t>
  </si>
  <si>
    <t>Millwork &amp; Final paint</t>
  </si>
  <si>
    <t>Wall and casework fixtures &amp; Ceiling tiles</t>
  </si>
  <si>
    <t>Flooring</t>
  </si>
  <si>
    <t>Final paint &amp; First Clean</t>
  </si>
  <si>
    <t>Worklist &amp; Punchlist</t>
  </si>
  <si>
    <t>Corrections &amp; Final clean</t>
  </si>
  <si>
    <t>This steps are also processed in miro, you can find a template in the next link:</t>
  </si>
  <si>
    <t>https://miro.com/app/board/uXjVOj11FK4=/?share_link_id=422339222032</t>
  </si>
  <si>
    <t>Try to remain in the Macro Range from the middle to the bottom</t>
  </si>
  <si>
    <t>Remove re-shores, Floor Prep &amp; Wall Layout</t>
  </si>
  <si>
    <t>ORIGINAL SUBSTANTIAL COMPLETION</t>
  </si>
  <si>
    <t>Zone 4</t>
  </si>
  <si>
    <t>Zone 5</t>
  </si>
  <si>
    <t>Walls &amp; Casework Fixtures, Ceiling Tiles &amp; Flooring</t>
  </si>
  <si>
    <t>Today:</t>
  </si>
  <si>
    <t>Week of the year:</t>
  </si>
  <si>
    <t xml:space="preserve">Spec Section </t>
  </si>
  <si>
    <t>Takt Zone</t>
  </si>
  <si>
    <t xml:space="preserve">Scope of Work </t>
  </si>
  <si>
    <t>Bid Review WKS</t>
  </si>
  <si>
    <t>Drop Dead Subcontract Execution</t>
  </si>
  <si>
    <t>Subcontract Executed</t>
  </si>
  <si>
    <t>Submittal Prep WKS</t>
  </si>
  <si>
    <t xml:space="preserve">Receive Submittal </t>
  </si>
  <si>
    <t xml:space="preserve">Actual Approved Submittal </t>
  </si>
  <si>
    <t>Submittal Review WKS</t>
  </si>
  <si>
    <t xml:space="preserve">Sent To Design Team </t>
  </si>
  <si>
    <t>Design Approved</t>
  </si>
  <si>
    <t xml:space="preserve">Design Team Approval Wks. </t>
  </si>
  <si>
    <t>Confirmed Release Date</t>
  </si>
  <si>
    <t>Submittal Over/Under Days</t>
  </si>
  <si>
    <t>Lead Time WKS</t>
  </si>
  <si>
    <t>Ship Date</t>
  </si>
  <si>
    <t>Delivery Weeks</t>
  </si>
  <si>
    <t>Buffer Duration WEEKS</t>
  </si>
  <si>
    <t>Actual Date on Site</t>
  </si>
  <si>
    <t>Required On Job (Get Superintendent Input!)</t>
  </si>
  <si>
    <t>Material Over/Under DAYS</t>
  </si>
  <si>
    <t>Notes</t>
  </si>
  <si>
    <t>Last Date of Contact</t>
  </si>
  <si>
    <t>Toggle Light Switches</t>
  </si>
  <si>
    <t xml:space="preserve">Electrical </t>
  </si>
  <si>
    <t xml:space="preserve">Electrical Services </t>
  </si>
  <si>
    <t>Duplex Receptacles</t>
  </si>
  <si>
    <t>Recessed lighting</t>
  </si>
  <si>
    <t>Cabintes &amp; More LLC</t>
  </si>
  <si>
    <t>Drawers</t>
  </si>
  <si>
    <t>Bookshelves</t>
  </si>
  <si>
    <t>Millwork</t>
  </si>
  <si>
    <t>Doors &amp; Windows Inc</t>
  </si>
  <si>
    <t>Doors</t>
  </si>
  <si>
    <t>Electric Sockets</t>
  </si>
  <si>
    <t>Security Alarm System</t>
  </si>
  <si>
    <t>Fire Alarm</t>
  </si>
  <si>
    <t>Kitchens Inc</t>
  </si>
  <si>
    <t xml:space="preserve">**ITEMS IN RED ARE IN TROUBLE** </t>
  </si>
  <si>
    <t xml:space="preserve">LAST DATE REVIEWED W/ SUPER: </t>
  </si>
  <si>
    <t>Selected Subcontractor</t>
  </si>
  <si>
    <t>RFP To Subcontractor</t>
  </si>
  <si>
    <t>RFI &amp; PREQ. Prep WKS</t>
  </si>
  <si>
    <t>RFI &amp; PREQ. Due</t>
  </si>
  <si>
    <t>RFI Due To Sub Visit Start WKS</t>
  </si>
  <si>
    <t>Start Trade Partner Site Visit</t>
  </si>
  <si>
    <t>Trade Visit Start To Bids due WKS</t>
  </si>
  <si>
    <t xml:space="preserve">Bids Due </t>
  </si>
  <si>
    <t xml:space="preserve">Client Presentation &amp; Sub Selection </t>
  </si>
  <si>
    <t>Approvals &amp; NTP WKS</t>
  </si>
  <si>
    <t>Start Contracting with Sub</t>
  </si>
  <si>
    <t>Contracting Process Time (WKS)</t>
  </si>
  <si>
    <t>Release Date (Order Materials By)</t>
  </si>
  <si>
    <t>Percentage</t>
  </si>
  <si>
    <t>Scale</t>
  </si>
  <si>
    <t>Degrees</t>
  </si>
  <si>
    <t>X</t>
  </si>
  <si>
    <t>Y</t>
  </si>
  <si>
    <t>Start</t>
  </si>
  <si>
    <t>Finish</t>
  </si>
  <si>
    <t>TOTAL END BUFFERS</t>
  </si>
  <si>
    <t>Selected Macro</t>
  </si>
  <si>
    <t>New Wagons Count</t>
  </si>
  <si>
    <t>Adjusted Takt Zones</t>
  </si>
  <si>
    <t>Takt Wagons Adjusted</t>
  </si>
  <si>
    <t>Starting Takt Wagons</t>
  </si>
  <si>
    <t>Norm Takt Time</t>
  </si>
  <si>
    <t>Macro Duration</t>
  </si>
  <si>
    <t>LEVEL 5</t>
  </si>
  <si>
    <t>LEVEL 4</t>
  </si>
  <si>
    <t>LEVEL 3</t>
  </si>
  <si>
    <t>LEVEL 2</t>
  </si>
  <si>
    <t>LEVEL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</si>
</sst>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3" formatCode="_(* #,##0.00_);_(* \(#,##0.00\);_(* &quot;-&quot;??_);_(@_)"/>
    <numFmt numFmtId="164" formatCode="mm/dd/yy"/>
    <numFmt numFmtId="165" formatCode="d"/>
    <numFmt numFmtId="166" formatCode="[$]dddd\,\ mmmm\ d\,\ yyyy;@" x16r2:formatCode16="[$-en-MX,1]dddd\,\ mmmm\ d\,\ yyyy;@"/>
    <numFmt numFmtId="167" formatCode="&quot;Zone &quot;#"/>
    <numFmt numFmtId="168" formatCode="00"/>
    <numFmt numFmtId="169" formatCode="[$-409]d\-mmm\-yy;@"/>
  </numFmts>
  <fonts count="98" x14ac:knownFonts="1">
    <font>
      <sz val="10"/>
      <name val="Arial"/>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1"/>
      <color theme="1"/>
      <name val="Calibri"/>
      <family val="2"/>
      <scheme val="minor"/>
    </font>
    <font>
      <sz val="11"/>
      <color theme="1"/>
      <name val="Calibri"/>
      <family val="2"/>
      <scheme val="minor"/>
    </font>
    <font>
      <sz val="11"/>
      <color theme="1"/>
      <name val="Century Gothic"/>
      <family val="2"/>
    </font>
    <font>
      <sz val="11"/>
      <color theme="1"/>
      <name val="Calibri"/>
      <family val="2"/>
      <scheme val="minor"/>
    </font>
    <font>
      <sz val="11"/>
      <color theme="1"/>
      <name val="Calibri"/>
      <family val="2"/>
      <scheme val="minor"/>
    </font>
    <font>
      <sz val="10"/>
      <name val="Arial"/>
      <family val="2"/>
    </font>
    <font>
      <u/>
      <sz val="10"/>
      <color indexed="12"/>
      <name val="Arial"/>
      <family val="2"/>
    </font>
    <font>
      <u/>
      <sz val="10"/>
      <color indexed="12"/>
      <name val="Arial"/>
      <family val="2"/>
    </font>
    <font>
      <sz val="10"/>
      <name val="Century Gothic"/>
      <family val="1"/>
    </font>
    <font>
      <b/>
      <sz val="10"/>
      <name val="Century Gothic"/>
      <family val="1"/>
    </font>
    <font>
      <sz val="11"/>
      <color theme="1"/>
      <name val="Calibri"/>
      <family val="2"/>
      <scheme val="minor"/>
    </font>
    <font>
      <sz val="11"/>
      <color theme="1"/>
      <name val="Century Gothic"/>
      <family val="1"/>
    </font>
    <font>
      <sz val="8"/>
      <name val="Arial"/>
      <family val="2"/>
    </font>
    <font>
      <b/>
      <sz val="16"/>
      <color theme="1"/>
      <name val="Century Gothic"/>
      <family val="2"/>
    </font>
    <font>
      <sz val="11"/>
      <name val="Century Gothic"/>
      <family val="1"/>
    </font>
    <font>
      <b/>
      <sz val="10"/>
      <color theme="1"/>
      <name val="Century Gothic"/>
      <family val="2"/>
    </font>
    <font>
      <b/>
      <i/>
      <sz val="10"/>
      <color theme="1"/>
      <name val="Century Gothic"/>
      <family val="2"/>
    </font>
    <font>
      <b/>
      <sz val="10"/>
      <name val="Century Gothic"/>
      <family val="2"/>
    </font>
    <font>
      <sz val="10"/>
      <color theme="1"/>
      <name val="Century Gothic"/>
      <family val="2"/>
    </font>
    <font>
      <sz val="10"/>
      <name val="Century Gothic"/>
      <family val="2"/>
    </font>
    <font>
      <b/>
      <i/>
      <sz val="10"/>
      <color rgb="FFFF0000"/>
      <name val="Century Gothic"/>
      <family val="2"/>
    </font>
    <font>
      <b/>
      <sz val="11"/>
      <color theme="0"/>
      <name val="Century Gothic"/>
      <family val="2"/>
    </font>
    <font>
      <sz val="11"/>
      <name val="Century Gothic"/>
      <family val="2"/>
    </font>
    <font>
      <b/>
      <sz val="11"/>
      <color theme="1"/>
      <name val="Century Gothic"/>
      <family val="2"/>
    </font>
    <font>
      <b/>
      <sz val="11"/>
      <name val="Century Gothic"/>
      <family val="2"/>
    </font>
    <font>
      <b/>
      <sz val="12"/>
      <color theme="1"/>
      <name val="Century Gothic"/>
      <family val="2"/>
    </font>
    <font>
      <b/>
      <sz val="18"/>
      <color theme="1"/>
      <name val="Century Gothic"/>
      <family val="2"/>
    </font>
    <font>
      <sz val="14"/>
      <color theme="1"/>
      <name val="Century Gothic"/>
      <family val="2"/>
    </font>
    <font>
      <sz val="8"/>
      <name val="Century Gothic"/>
      <family val="2"/>
    </font>
    <font>
      <b/>
      <sz val="8"/>
      <name val="Arial"/>
      <family val="2"/>
    </font>
    <font>
      <sz val="10"/>
      <color theme="1"/>
      <name val="Century Gothic"/>
      <family val="1"/>
    </font>
    <font>
      <sz val="10"/>
      <color rgb="FF333F48"/>
      <name val="Century Gothic"/>
      <family val="1"/>
    </font>
    <font>
      <sz val="10"/>
      <color theme="0"/>
      <name val="Century Gothic"/>
      <family val="1"/>
    </font>
    <font>
      <b/>
      <sz val="10"/>
      <color theme="1"/>
      <name val="Century Gothic"/>
      <family val="1"/>
    </font>
    <font>
      <sz val="10"/>
      <color rgb="FF1D252D"/>
      <name val="Century Gothic"/>
      <family val="1"/>
    </font>
    <font>
      <b/>
      <sz val="10"/>
      <color theme="0"/>
      <name val="Century Gothic"/>
      <family val="1"/>
    </font>
    <font>
      <sz val="10"/>
      <color rgb="FFFFFFFF"/>
      <name val="Century Gothic"/>
      <family val="1"/>
    </font>
    <font>
      <sz val="11"/>
      <color rgb="FF333F48"/>
      <name val="Century Gothic"/>
      <family val="2"/>
    </font>
    <font>
      <sz val="11"/>
      <color rgb="FFA2AAAD"/>
      <name val="Century Gothic"/>
      <family val="2"/>
    </font>
    <font>
      <sz val="11"/>
      <color rgb="FF5C6670"/>
      <name val="Century Gothic"/>
      <family val="2"/>
    </font>
    <font>
      <sz val="11"/>
      <color theme="0"/>
      <name val="Century Gothic"/>
      <family val="2"/>
    </font>
    <font>
      <sz val="11"/>
      <color rgb="FF1D252D"/>
      <name val="Century Gothic"/>
      <family val="2"/>
    </font>
    <font>
      <sz val="11"/>
      <color rgb="FFFFFFFF"/>
      <name val="Century Gothic"/>
      <family val="2"/>
    </font>
    <font>
      <b/>
      <sz val="18"/>
      <color theme="0"/>
      <name val="Century Gothic"/>
      <family val="2"/>
    </font>
    <font>
      <b/>
      <sz val="11"/>
      <color rgb="FFFFFFFF"/>
      <name val="Century Gothic"/>
      <family val="2"/>
    </font>
    <font>
      <sz val="18"/>
      <color theme="1"/>
      <name val="Century Gothic"/>
      <family val="2"/>
    </font>
    <font>
      <b/>
      <sz val="11"/>
      <color rgb="FF000000"/>
      <name val="Century Gothic"/>
      <family val="2"/>
    </font>
    <font>
      <b/>
      <sz val="10"/>
      <name val="Arial"/>
      <family val="2"/>
    </font>
    <font>
      <b/>
      <vertAlign val="superscript"/>
      <sz val="18"/>
      <color theme="0"/>
      <name val="Century Gothic"/>
      <family val="1"/>
    </font>
    <font>
      <b/>
      <sz val="18"/>
      <color theme="0"/>
      <name val="Century Gothic"/>
      <family val="1"/>
    </font>
    <font>
      <u/>
      <sz val="10"/>
      <color theme="10"/>
      <name val="Arial"/>
      <family val="2"/>
    </font>
    <font>
      <b/>
      <sz val="11"/>
      <name val="Century Gothic"/>
      <family val="1"/>
    </font>
    <font>
      <sz val="11"/>
      <name val="Arial"/>
      <family val="2"/>
    </font>
    <font>
      <b/>
      <sz val="11"/>
      <color theme="1" tint="0.249977111117893"/>
      <name val="Century Gothic"/>
      <family val="2"/>
    </font>
    <font>
      <b/>
      <sz val="14"/>
      <color theme="1"/>
      <name val="Century Gothic"/>
      <family val="1"/>
    </font>
    <font>
      <b/>
      <sz val="11"/>
      <color theme="3" tint="0.39997558519241921"/>
      <name val="Century Gothic"/>
      <family val="1"/>
    </font>
    <font>
      <b/>
      <sz val="6"/>
      <color theme="1"/>
      <name val="Century Gothic"/>
      <family val="2"/>
    </font>
    <font>
      <b/>
      <sz val="11"/>
      <color theme="0"/>
      <name val="Century Gothic"/>
      <family val="1"/>
    </font>
    <font>
      <sz val="11"/>
      <color theme="0"/>
      <name val="Century Gothic"/>
      <family val="1"/>
    </font>
    <font>
      <b/>
      <sz val="24"/>
      <color theme="1"/>
      <name val="Century Gothic"/>
      <family val="2"/>
    </font>
    <font>
      <b/>
      <i/>
      <sz val="12"/>
      <color theme="1"/>
      <name val="Century Gothic"/>
      <family val="1"/>
    </font>
    <font>
      <sz val="10"/>
      <color rgb="FF000000"/>
      <name val="Arial"/>
      <family val="2"/>
    </font>
    <font>
      <sz val="11"/>
      <color theme="1"/>
      <name val="Calibri"/>
      <family val="2"/>
    </font>
    <font>
      <sz val="10"/>
      <color rgb="FF000000"/>
      <name val="Arial"/>
      <family val="2"/>
    </font>
    <font>
      <sz val="11"/>
      <name val="Calibri"/>
      <family val="2"/>
    </font>
    <font>
      <sz val="11"/>
      <color rgb="FF000000"/>
      <name val="Calibri"/>
      <family val="2"/>
    </font>
    <font>
      <sz val="6"/>
      <name val="Arial"/>
      <family val="2"/>
    </font>
    <font>
      <sz val="12"/>
      <color theme="0"/>
      <name val="Century Gothic"/>
      <family val="2"/>
    </font>
    <font>
      <b/>
      <sz val="10"/>
      <color rgb="FF333F48"/>
      <name val="Century Gothic"/>
      <family val="2"/>
    </font>
    <font>
      <b/>
      <sz val="11"/>
      <color rgb="FF333F48"/>
      <name val="Century Gothic"/>
      <family val="2"/>
    </font>
    <font>
      <b/>
      <sz val="11"/>
      <color theme="1"/>
      <name val="Century Gothic"/>
      <family val="1"/>
    </font>
    <font>
      <b/>
      <sz val="14"/>
      <color theme="0"/>
      <name val="Century Gothic"/>
      <family val="1"/>
    </font>
    <font>
      <sz val="18"/>
      <color theme="1"/>
      <name val="Century Gothic"/>
      <family val="1"/>
    </font>
    <font>
      <b/>
      <sz val="26"/>
      <color theme="0"/>
      <name val="Century Gothic"/>
      <family val="1"/>
    </font>
    <font>
      <sz val="11"/>
      <color rgb="FFFFFFFF"/>
      <name val="Century Gothic"/>
      <family val="1"/>
    </font>
    <font>
      <b/>
      <sz val="14"/>
      <color rgb="FF5A487A"/>
      <name val="Century Gothic"/>
      <family val="1"/>
    </font>
    <font>
      <sz val="22"/>
      <color theme="1"/>
      <name val="Century Gothic"/>
      <family val="2"/>
    </font>
    <font>
      <b/>
      <sz val="22"/>
      <color rgb="FF5A487A"/>
      <name val="Century Gothic"/>
      <family val="1"/>
    </font>
    <font>
      <sz val="11"/>
      <color rgb="FF765FA1"/>
      <name val="Century Gothic"/>
      <family val="2"/>
    </font>
    <font>
      <sz val="10"/>
      <color rgb="FF765FA1"/>
      <name val="Century Gothic"/>
      <family val="1"/>
    </font>
    <font>
      <b/>
      <sz val="16"/>
      <color rgb="FF5A487A"/>
      <name val="Century Gothic"/>
      <family val="1"/>
    </font>
    <font>
      <sz val="12"/>
      <color theme="1"/>
      <name val="Century Gothic"/>
      <family val="1"/>
    </font>
    <font>
      <sz val="9"/>
      <color theme="1"/>
      <name val="Century Gothic"/>
      <family val="1"/>
    </font>
    <font>
      <sz val="12"/>
      <name val="Calibri"/>
      <family val="2"/>
      <scheme val="minor"/>
    </font>
    <font>
      <sz val="10"/>
      <color rgb="FF000000"/>
      <name val="Century Gothic"/>
      <family val="1"/>
    </font>
    <font>
      <b/>
      <i/>
      <sz val="11"/>
      <name val="Century Gothic"/>
      <family val="1"/>
    </font>
    <font>
      <b/>
      <sz val="10"/>
      <color theme="3" tint="0.39997558519241921"/>
      <name val="Century Gothic"/>
      <family val="1"/>
    </font>
    <font>
      <b/>
      <strike/>
      <sz val="10"/>
      <name val="Century Gothic"/>
      <family val="2"/>
    </font>
    <font>
      <b/>
      <sz val="10"/>
      <color rgb="FF000000"/>
      <name val="Century Gothic"/>
      <family val="2"/>
    </font>
    <font>
      <b/>
      <sz val="10"/>
      <color rgb="FF008000"/>
      <name val="Century Gothic"/>
      <family val="1"/>
    </font>
    <font>
      <b/>
      <sz val="10"/>
      <color theme="1" tint="0.499984740745262"/>
      <name val="Century Gothic"/>
      <family val="1"/>
    </font>
    <font>
      <b/>
      <i/>
      <sz val="11"/>
      <color theme="3" tint="-0.249977111117893"/>
      <name val="Century Gothic"/>
      <family val="1"/>
    </font>
  </fonts>
  <fills count="234">
    <fill>
      <patternFill patternType="none"/>
    </fill>
    <fill>
      <patternFill patternType="gray125"/>
    </fill>
    <fill>
      <patternFill patternType="solid">
        <fgColor rgb="FFFFFF00"/>
        <bgColor indexed="64"/>
      </patternFill>
    </fill>
    <fill>
      <patternFill patternType="solid">
        <fgColor theme="1" tint="0.34998626667073579"/>
        <bgColor indexed="64"/>
      </patternFill>
    </fill>
    <fill>
      <patternFill patternType="solid">
        <fgColor theme="1"/>
        <bgColor indexed="64"/>
      </patternFill>
    </fill>
    <fill>
      <patternFill patternType="solid">
        <fgColor theme="0"/>
        <bgColor indexed="64"/>
      </patternFill>
    </fill>
    <fill>
      <patternFill patternType="solid">
        <fgColor rgb="FF5C6670"/>
        <bgColor indexed="64"/>
      </patternFill>
    </fill>
    <fill>
      <patternFill patternType="solid">
        <fgColor rgb="FFA41F35"/>
        <bgColor indexed="64"/>
      </patternFill>
    </fill>
    <fill>
      <patternFill patternType="solid">
        <fgColor rgb="FF8B2332"/>
        <bgColor indexed="64"/>
      </patternFill>
    </fill>
    <fill>
      <patternFill patternType="solid">
        <fgColor rgb="FFFFD756"/>
        <bgColor auto="1"/>
      </patternFill>
    </fill>
    <fill>
      <patternFill patternType="solid">
        <fgColor rgb="FF92D5AC"/>
        <bgColor auto="1"/>
      </patternFill>
    </fill>
    <fill>
      <patternFill patternType="solid">
        <fgColor rgb="FF6ECB98"/>
        <bgColor auto="1"/>
      </patternFill>
    </fill>
    <fill>
      <patternFill patternType="solid">
        <fgColor rgb="FF6EC4E9"/>
        <bgColor auto="1"/>
      </patternFill>
    </fill>
    <fill>
      <patternFill patternType="solid">
        <fgColor rgb="FF00A1DF"/>
        <bgColor auto="1"/>
      </patternFill>
    </fill>
    <fill>
      <patternFill patternType="solid">
        <fgColor rgb="FF005CB9"/>
        <bgColor auto="1"/>
      </patternFill>
    </fill>
    <fill>
      <patternFill patternType="solid">
        <fgColor rgb="FFEE9BAC"/>
        <bgColor auto="1"/>
      </patternFill>
    </fill>
    <fill>
      <patternFill patternType="solid">
        <fgColor rgb="FFE74360"/>
        <bgColor auto="1"/>
      </patternFill>
    </fill>
    <fill>
      <patternFill patternType="solid">
        <fgColor rgb="FFC3002F"/>
        <bgColor auto="1"/>
      </patternFill>
    </fill>
    <fill>
      <patternFill patternType="solid">
        <fgColor rgb="FFC3C6C8"/>
        <bgColor auto="1"/>
      </patternFill>
    </fill>
    <fill>
      <patternFill patternType="solid">
        <fgColor rgb="FFA4A9AD"/>
        <bgColor auto="1"/>
      </patternFill>
    </fill>
    <fill>
      <patternFill patternType="solid">
        <fgColor rgb="FF7D868C"/>
        <bgColor auto="1"/>
      </patternFill>
    </fill>
    <fill>
      <patternFill patternType="solid">
        <fgColor rgb="FF5C6670"/>
        <bgColor auto="1"/>
      </patternFill>
    </fill>
    <fill>
      <patternFill patternType="lightGray">
        <fgColor rgb="FFFFFF00"/>
        <bgColor rgb="FFFFDA64"/>
      </patternFill>
    </fill>
    <fill>
      <patternFill patternType="mediumGray">
        <fgColor theme="0" tint="-0.499984740745262"/>
        <bgColor rgb="FFFFDA64"/>
      </patternFill>
    </fill>
    <fill>
      <patternFill patternType="solid">
        <fgColor rgb="FFFFDA64"/>
        <bgColor indexed="64"/>
      </patternFill>
    </fill>
    <fill>
      <patternFill patternType="lightUp">
        <fgColor rgb="FF9E760D"/>
        <bgColor rgb="FFFFD756"/>
      </patternFill>
    </fill>
    <fill>
      <patternFill patternType="darkTrellis">
        <fgColor rgb="FF9E760D"/>
        <bgColor rgb="FFFFD756"/>
      </patternFill>
    </fill>
    <fill>
      <patternFill patternType="solid">
        <fgColor rgb="FF9E760D"/>
        <bgColor rgb="FF8B2332"/>
      </patternFill>
    </fill>
    <fill>
      <patternFill patternType="solid">
        <fgColor rgb="FFFF0000"/>
        <bgColor indexed="64"/>
      </patternFill>
    </fill>
    <fill>
      <patternFill patternType="solid">
        <fgColor rgb="FFD1D3D3"/>
        <bgColor indexed="64"/>
      </patternFill>
    </fill>
    <fill>
      <patternFill patternType="solid">
        <fgColor rgb="FFFFC000"/>
        <bgColor auto="1"/>
      </patternFill>
    </fill>
    <fill>
      <patternFill patternType="solid">
        <fgColor rgb="FF009944"/>
        <bgColor auto="1"/>
      </patternFill>
    </fill>
    <fill>
      <patternFill patternType="solid">
        <fgColor rgb="FF026937"/>
        <bgColor auto="1"/>
      </patternFill>
    </fill>
    <fill>
      <patternFill patternType="solid">
        <fgColor rgb="FF004987"/>
        <bgColor auto="1"/>
      </patternFill>
    </fill>
    <fill>
      <patternFill patternType="gray0625">
        <fgColor rgb="FF8B2332"/>
        <bgColor rgb="FFE74360"/>
      </patternFill>
    </fill>
    <fill>
      <patternFill patternType="gray0625">
        <fgColor rgb="FF8B2332"/>
        <bgColor rgb="FFC3002F"/>
      </patternFill>
    </fill>
    <fill>
      <patternFill patternType="gray0625">
        <bgColor rgb="FFD1D3D3"/>
      </patternFill>
    </fill>
    <fill>
      <patternFill patternType="gray0625">
        <bgColor rgb="FFA4A9AD"/>
      </patternFill>
    </fill>
    <fill>
      <patternFill patternType="gray0625">
        <bgColor rgb="FF5C6670"/>
      </patternFill>
    </fill>
    <fill>
      <patternFill patternType="darkGray">
        <fgColor rgb="FF009944"/>
      </patternFill>
    </fill>
    <fill>
      <patternFill patternType="darkTrellis">
        <fgColor rgb="FF00833E"/>
      </patternFill>
    </fill>
    <fill>
      <patternFill patternType="darkHorizontal">
        <fgColor rgb="FF00833E"/>
      </patternFill>
    </fill>
    <fill>
      <patternFill patternType="lightTrellis">
        <fgColor rgb="FF00833E"/>
      </patternFill>
    </fill>
    <fill>
      <patternFill patternType="solid">
        <fgColor rgb="FFC3C6C8"/>
        <bgColor indexed="64"/>
      </patternFill>
    </fill>
    <fill>
      <patternFill patternType="gray0625">
        <fgColor rgb="FF022A3A"/>
        <bgColor rgb="FF1887B4"/>
      </patternFill>
    </fill>
    <fill>
      <patternFill patternType="solid">
        <fgColor rgb="FFFFD756"/>
        <bgColor rgb="FF9E760D"/>
      </patternFill>
    </fill>
    <fill>
      <patternFill patternType="solid">
        <fgColor rgb="FF667C90"/>
        <bgColor indexed="64"/>
      </patternFill>
    </fill>
    <fill>
      <patternFill patternType="solid">
        <fgColor rgb="FFA0D9B3"/>
        <bgColor indexed="64"/>
      </patternFill>
    </fill>
    <fill>
      <patternFill patternType="solid">
        <fgColor rgb="FF2B5134"/>
        <bgColor indexed="64"/>
      </patternFill>
    </fill>
    <fill>
      <patternFill patternType="solid">
        <fgColor theme="6" tint="-0.249977111117893"/>
        <bgColor indexed="64"/>
      </patternFill>
    </fill>
    <fill>
      <patternFill patternType="solid">
        <fgColor theme="8" tint="-0.249977111117893"/>
        <bgColor indexed="64"/>
      </patternFill>
    </fill>
    <fill>
      <patternFill patternType="darkTrellis">
        <fgColor rgb="FFD7BCE2"/>
        <bgColor rgb="FF653478"/>
      </patternFill>
    </fill>
    <fill>
      <patternFill patternType="solid">
        <fgColor rgb="FFA161BB"/>
        <bgColor rgb="FFD7BCE2"/>
      </patternFill>
    </fill>
    <fill>
      <patternFill patternType="solid">
        <fgColor theme="4" tint="-0.249977111117893"/>
        <bgColor indexed="64"/>
      </patternFill>
    </fill>
    <fill>
      <patternFill patternType="lightTrellis">
        <fgColor rgb="FFD7BCE2"/>
        <bgColor rgb="FF653478"/>
      </patternFill>
    </fill>
    <fill>
      <patternFill patternType="solid">
        <fgColor rgb="FF4F285E"/>
        <bgColor rgb="FFD7BCE2"/>
      </patternFill>
    </fill>
    <fill>
      <patternFill patternType="solid">
        <fgColor rgb="FF6EC4E9"/>
        <bgColor indexed="64"/>
      </patternFill>
    </fill>
    <fill>
      <patternFill patternType="solid">
        <fgColor rgb="FFEFC7CD"/>
        <bgColor indexed="64"/>
      </patternFill>
    </fill>
    <fill>
      <patternFill patternType="solid">
        <fgColor rgb="FF40B4E5"/>
        <bgColor indexed="64"/>
      </patternFill>
    </fill>
    <fill>
      <patternFill patternType="solid">
        <fgColor rgb="FFEE9BAC"/>
        <bgColor indexed="64"/>
      </patternFill>
    </fill>
    <fill>
      <patternFill patternType="solid">
        <fgColor rgb="FFFFD756"/>
        <bgColor indexed="64"/>
      </patternFill>
    </fill>
    <fill>
      <patternFill patternType="solid">
        <fgColor rgb="FF00A1DF"/>
        <bgColor indexed="64"/>
      </patternFill>
    </fill>
    <fill>
      <patternFill patternType="solid">
        <fgColor rgb="FF6ECB99"/>
        <bgColor indexed="64"/>
      </patternFill>
    </fill>
    <fill>
      <patternFill patternType="solid">
        <fgColor rgb="FFE74360"/>
        <bgColor indexed="64"/>
      </patternFill>
    </fill>
    <fill>
      <patternFill patternType="solid">
        <fgColor rgb="FFA4A9AD"/>
        <bgColor indexed="64"/>
      </patternFill>
    </fill>
    <fill>
      <patternFill patternType="solid">
        <fgColor rgb="FFFFD13F"/>
        <bgColor indexed="64"/>
      </patternFill>
    </fill>
    <fill>
      <patternFill patternType="solid">
        <fgColor rgb="FF005CB9"/>
        <bgColor indexed="64"/>
      </patternFill>
    </fill>
    <fill>
      <patternFill patternType="solid">
        <fgColor rgb="FF009944"/>
        <bgColor indexed="64"/>
      </patternFill>
    </fill>
    <fill>
      <patternFill patternType="solid">
        <fgColor rgb="FFDD0031"/>
        <bgColor indexed="64"/>
      </patternFill>
    </fill>
    <fill>
      <patternFill patternType="solid">
        <fgColor rgb="FF7D868C"/>
        <bgColor indexed="64"/>
      </patternFill>
    </fill>
    <fill>
      <patternFill patternType="solid">
        <fgColor rgb="FFFFC627"/>
        <bgColor indexed="64"/>
      </patternFill>
    </fill>
    <fill>
      <patternFill patternType="solid">
        <fgColor rgb="FF004987"/>
        <bgColor indexed="64"/>
      </patternFill>
    </fill>
    <fill>
      <patternFill patternType="solid">
        <fgColor rgb="FF00833E"/>
        <bgColor indexed="64"/>
      </patternFill>
    </fill>
    <fill>
      <patternFill patternType="solid">
        <fgColor rgb="FFC3002F"/>
        <bgColor indexed="64"/>
      </patternFill>
    </fill>
    <fill>
      <patternFill patternType="solid">
        <fgColor rgb="FFEDAA00"/>
        <bgColor indexed="64"/>
      </patternFill>
    </fill>
    <fill>
      <patternFill patternType="solid">
        <fgColor rgb="FF003A5D"/>
        <bgColor indexed="64"/>
      </patternFill>
    </fill>
    <fill>
      <patternFill patternType="solid">
        <fgColor rgb="FF026937"/>
        <bgColor indexed="64"/>
      </patternFill>
    </fill>
    <fill>
      <patternFill patternType="solid">
        <fgColor rgb="FF333E48"/>
        <bgColor indexed="64"/>
      </patternFill>
    </fill>
    <fill>
      <patternFill patternType="solid">
        <fgColor rgb="FFB88400"/>
        <bgColor indexed="64"/>
      </patternFill>
    </fill>
    <fill>
      <patternFill patternType="solid">
        <fgColor rgb="FF022A3A"/>
        <bgColor indexed="64"/>
      </patternFill>
    </fill>
    <fill>
      <patternFill patternType="solid">
        <fgColor rgb="FF1E252B"/>
        <bgColor indexed="64"/>
      </patternFill>
    </fill>
    <fill>
      <patternFill patternType="solid">
        <fgColor rgb="FF9E760D"/>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1" tint="0.249977111117893"/>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rgb="FF808080"/>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indexed="65"/>
        <bgColor indexed="64"/>
      </patternFill>
    </fill>
    <fill>
      <patternFill patternType="solid">
        <fgColor theme="9" tint="0.79998168889431442"/>
        <bgColor indexed="64"/>
      </patternFill>
    </fill>
    <fill>
      <patternFill patternType="solid">
        <fgColor rgb="FFFF8989"/>
        <bgColor indexed="64"/>
      </patternFill>
    </fill>
    <fill>
      <patternFill patternType="solid">
        <fgColor rgb="FFB80000"/>
        <bgColor indexed="64"/>
      </patternFill>
    </fill>
    <fill>
      <patternFill patternType="solid">
        <fgColor rgb="FFF9B073"/>
        <bgColor indexed="64"/>
      </patternFill>
    </fill>
    <fill>
      <patternFill patternType="solid">
        <fgColor rgb="FFEC700A"/>
        <bgColor indexed="64"/>
      </patternFill>
    </fill>
    <fill>
      <patternFill patternType="solid">
        <fgColor rgb="FFFFFF57"/>
        <bgColor indexed="64"/>
      </patternFill>
    </fill>
    <fill>
      <patternFill patternType="solid">
        <fgColor rgb="FFC0BC00"/>
        <bgColor indexed="64"/>
      </patternFill>
    </fill>
    <fill>
      <patternFill patternType="solid">
        <fgColor rgb="FFA9FE7E"/>
        <bgColor indexed="64"/>
      </patternFill>
    </fill>
    <fill>
      <patternFill patternType="solid">
        <fgColor rgb="FF41BE02"/>
        <bgColor indexed="64"/>
      </patternFill>
    </fill>
    <fill>
      <patternFill patternType="solid">
        <fgColor rgb="FF00C0B7"/>
        <bgColor indexed="64"/>
      </patternFill>
    </fill>
    <fill>
      <patternFill patternType="solid">
        <fgColor rgb="FF00827C"/>
        <bgColor indexed="64"/>
      </patternFill>
    </fill>
    <fill>
      <patternFill patternType="solid">
        <fgColor theme="3" tint="0.59999389629810485"/>
        <bgColor indexed="64"/>
      </patternFill>
    </fill>
    <fill>
      <patternFill patternType="solid">
        <fgColor rgb="FFC9A8FE"/>
        <bgColor indexed="64"/>
      </patternFill>
    </fill>
    <fill>
      <patternFill patternType="solid">
        <fgColor rgb="FF8B46FC"/>
        <bgColor indexed="64"/>
      </patternFill>
    </fill>
    <fill>
      <patternFill patternType="solid">
        <fgColor rgb="FFBE01C7"/>
        <bgColor indexed="64"/>
      </patternFill>
    </fill>
    <fill>
      <patternFill patternType="solid">
        <fgColor rgb="FFF990FE"/>
        <bgColor indexed="64"/>
      </patternFill>
    </fill>
    <fill>
      <patternFill patternType="solid">
        <fgColor theme="8" tint="0.59999389629810485"/>
        <bgColor indexed="64"/>
      </patternFill>
    </fill>
    <fill>
      <patternFill patternType="solid">
        <fgColor theme="7"/>
        <bgColor indexed="64"/>
      </patternFill>
    </fill>
    <fill>
      <patternFill patternType="solid">
        <fgColor theme="3" tint="0.39997558519241921"/>
        <bgColor indexed="64"/>
      </patternFill>
    </fill>
    <fill>
      <patternFill patternType="solid">
        <fgColor theme="5" tint="0.79998168889431442"/>
        <bgColor indexed="64"/>
      </patternFill>
    </fill>
    <fill>
      <patternFill patternType="solid">
        <fgColor theme="9"/>
        <bgColor indexed="64"/>
      </patternFill>
    </fill>
    <fill>
      <patternFill patternType="solid">
        <fgColor theme="2" tint="-0.249977111117893"/>
        <bgColor indexed="64"/>
      </patternFill>
    </fill>
    <fill>
      <patternFill patternType="solid">
        <fgColor rgb="FFACC5FC"/>
        <bgColor indexed="64"/>
      </patternFill>
    </fill>
    <fill>
      <patternFill patternType="solid">
        <fgColor rgb="FF9AB6FF"/>
        <bgColor indexed="64"/>
      </patternFill>
    </fill>
    <fill>
      <patternFill patternType="solid">
        <fgColor rgb="FF88A1E4"/>
        <bgColor indexed="64"/>
      </patternFill>
    </fill>
    <fill>
      <patternFill patternType="solid">
        <fgColor rgb="FF7287BF"/>
        <bgColor indexed="64"/>
      </patternFill>
    </fill>
    <fill>
      <patternFill patternType="solid">
        <fgColor rgb="FF73CDCB"/>
        <bgColor indexed="64"/>
      </patternFill>
    </fill>
    <fill>
      <patternFill patternType="solid">
        <fgColor rgb="FF896DA7"/>
        <bgColor indexed="64"/>
      </patternFill>
    </fill>
    <fill>
      <patternFill patternType="solid">
        <fgColor theme="3" tint="0.79998168889431442"/>
        <bgColor indexed="64"/>
      </patternFill>
    </fill>
    <fill>
      <patternFill patternType="solid">
        <fgColor theme="5" tint="0.79998168889431442"/>
        <bgColor indexed="65"/>
      </patternFill>
    </fill>
    <fill>
      <patternFill patternType="solid">
        <fgColor rgb="FF4A7491"/>
        <bgColor indexed="64"/>
      </patternFill>
    </fill>
    <fill>
      <patternFill patternType="solid">
        <fgColor rgb="FF35546A"/>
        <bgColor indexed="64"/>
      </patternFill>
    </fill>
    <fill>
      <patternFill patternType="solid">
        <fgColor rgb="FF1D2E3A"/>
        <bgColor indexed="64"/>
      </patternFill>
    </fill>
    <fill>
      <patternFill patternType="solid">
        <fgColor rgb="FFA26DCC"/>
        <bgColor indexed="64"/>
      </patternFill>
    </fill>
    <fill>
      <patternFill patternType="solid">
        <fgColor rgb="FF92D5AC"/>
        <bgColor rgb="FF2B5134"/>
      </patternFill>
    </fill>
    <fill>
      <patternFill patternType="solid">
        <fgColor rgb="FF009944"/>
        <bgColor rgb="FF2B5134"/>
      </patternFill>
    </fill>
    <fill>
      <patternFill patternType="solid">
        <fgColor rgb="FF005C2A"/>
        <bgColor auto="1"/>
      </patternFill>
    </fill>
    <fill>
      <patternFill patternType="solid">
        <fgColor rgb="FF40B4E5"/>
        <bgColor rgb="FF022A3A"/>
      </patternFill>
    </fill>
    <fill>
      <patternFill patternType="solid">
        <fgColor theme="5" tint="0.59999389629810485"/>
        <bgColor indexed="64"/>
      </patternFill>
    </fill>
    <fill>
      <patternFill patternType="solid">
        <fgColor theme="5" tint="0.39997558519241921"/>
        <bgColor indexed="64"/>
      </patternFill>
    </fill>
    <fill>
      <patternFill patternType="solid">
        <fgColor theme="5"/>
        <bgColor indexed="64"/>
      </patternFill>
    </fill>
    <fill>
      <patternFill patternType="solid">
        <fgColor rgb="FF34121B"/>
        <bgColor indexed="64"/>
      </patternFill>
    </fill>
    <fill>
      <patternFill patternType="solid">
        <fgColor rgb="FF70263B"/>
        <bgColor indexed="64"/>
      </patternFill>
    </fill>
    <fill>
      <patternFill patternType="solid">
        <fgColor rgb="FF872E47"/>
        <bgColor indexed="64"/>
      </patternFill>
    </fill>
    <fill>
      <patternFill patternType="solid">
        <fgColor rgb="FFA33756"/>
        <bgColor indexed="64"/>
      </patternFill>
    </fill>
    <fill>
      <patternFill patternType="solid">
        <fgColor rgb="FFC8436A"/>
        <bgColor indexed="64"/>
      </patternFill>
    </fill>
    <fill>
      <patternFill patternType="solid">
        <fgColor rgb="FFEF507F"/>
        <bgColor indexed="64"/>
      </patternFill>
    </fill>
    <fill>
      <patternFill patternType="solid">
        <fgColor rgb="FFFF5D92"/>
        <bgColor indexed="64"/>
      </patternFill>
    </fill>
    <fill>
      <patternFill patternType="solid">
        <fgColor rgb="FFFF9FBF"/>
        <bgColor indexed="64"/>
      </patternFill>
    </fill>
    <fill>
      <patternFill patternType="solid">
        <fgColor theme="9" tint="0.39997558519241921"/>
        <bgColor indexed="64"/>
      </patternFill>
    </fill>
    <fill>
      <patternFill patternType="solid">
        <fgColor rgb="FFCEB0EE"/>
        <bgColor indexed="64"/>
      </patternFill>
    </fill>
    <fill>
      <patternFill patternType="solid">
        <fgColor rgb="FFFFFFFF"/>
        <bgColor rgb="FF000000"/>
      </patternFill>
    </fill>
    <fill>
      <patternFill patternType="solid">
        <fgColor theme="0"/>
        <bgColor rgb="FF000000"/>
      </patternFill>
    </fill>
    <fill>
      <patternFill patternType="solid">
        <fgColor theme="1" tint="0.249977111117893"/>
        <bgColor rgb="FF000000"/>
      </patternFill>
    </fill>
    <fill>
      <patternFill patternType="solid">
        <fgColor theme="0" tint="-0.249977111117893"/>
        <bgColor rgb="FF000000"/>
      </patternFill>
    </fill>
    <fill>
      <patternFill patternType="solid">
        <fgColor theme="1"/>
        <bgColor rgb="FF000000"/>
      </patternFill>
    </fill>
    <fill>
      <patternFill patternType="solid">
        <fgColor rgb="FF5A487A"/>
        <bgColor indexed="64"/>
      </patternFill>
    </fill>
    <fill>
      <patternFill patternType="solid">
        <fgColor rgb="FF00CCFF"/>
        <bgColor indexed="64"/>
      </patternFill>
    </fill>
    <fill>
      <patternFill patternType="solid">
        <fgColor rgb="FFCC99FF"/>
        <bgColor indexed="64"/>
      </patternFill>
    </fill>
    <fill>
      <patternFill patternType="solid">
        <fgColor rgb="FFF89745"/>
        <bgColor indexed="64"/>
      </patternFill>
    </fill>
    <fill>
      <patternFill patternType="solid">
        <fgColor rgb="FFFFCCFF"/>
        <bgColor indexed="64"/>
      </patternFill>
    </fill>
    <fill>
      <patternFill patternType="solid">
        <fgColor rgb="FFFF7C80"/>
        <bgColor indexed="64"/>
      </patternFill>
    </fill>
    <fill>
      <patternFill patternType="solid">
        <fgColor rgb="FFEAF380"/>
        <bgColor indexed="64"/>
      </patternFill>
    </fill>
    <fill>
      <patternFill patternType="solid">
        <fgColor rgb="FFCCCCFF"/>
        <bgColor indexed="64"/>
      </patternFill>
    </fill>
    <fill>
      <patternFill patternType="solid">
        <fgColor rgb="FF3B94B6"/>
        <bgColor indexed="64"/>
      </patternFill>
    </fill>
    <fill>
      <patternFill patternType="solid">
        <fgColor rgb="FF439087"/>
        <bgColor indexed="64"/>
      </patternFill>
    </fill>
    <fill>
      <patternFill patternType="solid">
        <fgColor rgb="FFFF3299"/>
        <bgColor indexed="64"/>
      </patternFill>
    </fill>
    <fill>
      <patternFill patternType="solid">
        <fgColor rgb="FF446D69"/>
        <bgColor indexed="64"/>
      </patternFill>
    </fill>
    <fill>
      <patternFill patternType="solid">
        <fgColor rgb="FF327888"/>
        <bgColor indexed="64"/>
      </patternFill>
    </fill>
    <fill>
      <patternFill patternType="solid">
        <fgColor rgb="FF8DB4E2"/>
        <bgColor indexed="64"/>
      </patternFill>
    </fill>
    <fill>
      <patternFill patternType="solid">
        <fgColor rgb="FFAEBCFF"/>
        <bgColor indexed="64"/>
      </patternFill>
    </fill>
    <fill>
      <patternFill patternType="solid">
        <fgColor rgb="FFFCC1E1"/>
        <bgColor indexed="64"/>
      </patternFill>
    </fill>
    <fill>
      <patternFill patternType="solid">
        <fgColor rgb="FFA295FF"/>
        <bgColor indexed="64"/>
      </patternFill>
    </fill>
    <fill>
      <patternFill patternType="solid">
        <fgColor rgb="FF92D051"/>
        <bgColor indexed="64"/>
      </patternFill>
    </fill>
    <fill>
      <patternFill patternType="solid">
        <fgColor rgb="FFB88BF7"/>
        <bgColor indexed="64"/>
      </patternFill>
    </fill>
    <fill>
      <patternFill patternType="solid">
        <fgColor rgb="FF93CDDC"/>
        <bgColor indexed="64"/>
      </patternFill>
    </fill>
    <fill>
      <patternFill patternType="solid">
        <fgColor rgb="FFCCFFFF"/>
        <bgColor indexed="64"/>
      </patternFill>
    </fill>
    <fill>
      <patternFill patternType="solid">
        <fgColor rgb="FF022AFE"/>
        <bgColor indexed="64"/>
      </patternFill>
    </fill>
    <fill>
      <patternFill patternType="solid">
        <fgColor rgb="FF05B0F0"/>
        <bgColor indexed="64"/>
      </patternFill>
    </fill>
    <fill>
      <patternFill patternType="solid">
        <fgColor rgb="FF0076F3"/>
        <bgColor indexed="64"/>
      </patternFill>
    </fill>
    <fill>
      <patternFill patternType="solid">
        <fgColor rgb="FF99FF65"/>
        <bgColor indexed="64"/>
      </patternFill>
    </fill>
    <fill>
      <patternFill patternType="solid">
        <fgColor rgb="FF5C6670"/>
        <bgColor rgb="FF000000"/>
      </patternFill>
    </fill>
    <fill>
      <patternFill patternType="solid">
        <fgColor rgb="FF333F48"/>
        <bgColor rgb="FF000000"/>
      </patternFill>
    </fill>
    <fill>
      <patternFill patternType="solid">
        <fgColor rgb="FFA67D5C"/>
        <bgColor indexed="64"/>
      </patternFill>
    </fill>
    <fill>
      <patternFill patternType="solid">
        <fgColor rgb="FF94AEB4"/>
        <bgColor indexed="64"/>
      </patternFill>
    </fill>
    <fill>
      <patternFill patternType="solid">
        <fgColor rgb="FFF69067"/>
        <bgColor indexed="64"/>
      </patternFill>
    </fill>
    <fill>
      <patternFill patternType="solid">
        <fgColor rgb="FFFACFA2"/>
        <bgColor indexed="64"/>
      </patternFill>
    </fill>
    <fill>
      <patternFill patternType="solid">
        <fgColor rgb="FF328D4B"/>
        <bgColor indexed="64"/>
      </patternFill>
    </fill>
    <fill>
      <patternFill patternType="solid">
        <fgColor rgb="FF8B9E91"/>
        <bgColor indexed="64"/>
      </patternFill>
    </fill>
    <fill>
      <patternFill patternType="solid">
        <fgColor rgb="FFA7CEAB"/>
        <bgColor indexed="64"/>
      </patternFill>
    </fill>
    <fill>
      <patternFill patternType="solid">
        <fgColor rgb="FFA46EAC"/>
        <bgColor indexed="64"/>
      </patternFill>
    </fill>
    <fill>
      <patternFill patternType="solid">
        <fgColor rgb="FFC393E1"/>
        <bgColor indexed="64"/>
      </patternFill>
    </fill>
    <fill>
      <patternFill patternType="solid">
        <fgColor rgb="FF66A3D2"/>
        <bgColor indexed="64"/>
      </patternFill>
    </fill>
    <fill>
      <patternFill patternType="solid">
        <fgColor rgb="FFB0DFFA"/>
        <bgColor indexed="64"/>
      </patternFill>
    </fill>
    <fill>
      <patternFill patternType="solid">
        <fgColor rgb="FFC39447"/>
        <bgColor indexed="64"/>
      </patternFill>
    </fill>
    <fill>
      <patternFill patternType="solid">
        <fgColor rgb="FFAB5016"/>
        <bgColor indexed="64"/>
      </patternFill>
    </fill>
    <fill>
      <patternFill patternType="solid">
        <fgColor rgb="FFF07F4E"/>
        <bgColor rgb="FF000000"/>
      </patternFill>
    </fill>
    <fill>
      <patternFill patternType="solid">
        <fgColor rgb="FFD1CFCF"/>
        <bgColor indexed="64"/>
      </patternFill>
    </fill>
    <fill>
      <patternFill patternType="solid">
        <fgColor rgb="FFD14C41"/>
        <bgColor indexed="64"/>
      </patternFill>
    </fill>
    <fill>
      <patternFill patternType="solid">
        <fgColor rgb="FF7A4E38"/>
        <bgColor indexed="64"/>
      </patternFill>
    </fill>
    <fill>
      <patternFill patternType="solid">
        <fgColor rgb="FFE5A39C"/>
        <bgColor indexed="64"/>
      </patternFill>
    </fill>
    <fill>
      <patternFill patternType="solid">
        <fgColor rgb="FFFF6666"/>
        <bgColor indexed="64"/>
      </patternFill>
    </fill>
    <fill>
      <patternFill patternType="solid">
        <fgColor rgb="FF6D7D42"/>
        <bgColor indexed="64"/>
      </patternFill>
    </fill>
    <fill>
      <patternFill patternType="solid">
        <fgColor rgb="FFBBCFA5"/>
        <bgColor indexed="64"/>
      </patternFill>
    </fill>
    <fill>
      <patternFill patternType="solid">
        <fgColor rgb="FF5499C9"/>
        <bgColor indexed="64"/>
      </patternFill>
    </fill>
    <fill>
      <patternFill patternType="solid">
        <fgColor rgb="FF9D614F"/>
        <bgColor indexed="64"/>
      </patternFill>
    </fill>
    <fill>
      <patternFill patternType="solid">
        <fgColor rgb="FFC69F96"/>
        <bgColor indexed="64"/>
      </patternFill>
    </fill>
    <fill>
      <patternFill patternType="solid">
        <fgColor rgb="FF9EBFAE"/>
        <bgColor indexed="64"/>
      </patternFill>
    </fill>
    <fill>
      <patternFill patternType="solid">
        <fgColor rgb="FF4F6E8A"/>
        <bgColor indexed="64"/>
      </patternFill>
    </fill>
    <fill>
      <patternFill patternType="solid">
        <fgColor rgb="FFA3B3C6"/>
        <bgColor indexed="64"/>
      </patternFill>
    </fill>
    <fill>
      <patternFill patternType="solid">
        <fgColor rgb="FF956532"/>
        <bgColor indexed="64"/>
      </patternFill>
    </fill>
    <fill>
      <patternFill patternType="solid">
        <fgColor rgb="FFE3B9AE"/>
        <bgColor indexed="64"/>
      </patternFill>
    </fill>
    <fill>
      <patternFill patternType="solid">
        <fgColor rgb="FF9664B5"/>
        <bgColor indexed="64"/>
      </patternFill>
    </fill>
    <fill>
      <patternFill patternType="solid">
        <fgColor rgb="FF456F3E"/>
        <bgColor indexed="64"/>
      </patternFill>
    </fill>
    <fill>
      <patternFill patternType="solid">
        <fgColor rgb="FFA2CFA0"/>
        <bgColor indexed="64"/>
      </patternFill>
    </fill>
    <fill>
      <patternFill patternType="solid">
        <fgColor rgb="FFCC4D4D"/>
        <bgColor indexed="64"/>
      </patternFill>
    </fill>
    <fill>
      <patternFill patternType="solid">
        <fgColor rgb="FF5288B8"/>
        <bgColor indexed="64"/>
      </patternFill>
    </fill>
    <fill>
      <patternFill patternType="solid">
        <fgColor rgb="FFA1C4BF"/>
        <bgColor indexed="64"/>
      </patternFill>
    </fill>
    <fill>
      <patternFill patternType="solid">
        <fgColor rgb="FF7A501A"/>
        <bgColor indexed="64"/>
      </patternFill>
    </fill>
    <fill>
      <patternFill patternType="solid">
        <fgColor rgb="FFBFA18E"/>
        <bgColor indexed="64"/>
      </patternFill>
    </fill>
    <fill>
      <patternFill patternType="solid">
        <fgColor rgb="FFFF3333"/>
        <bgColor indexed="64"/>
      </patternFill>
    </fill>
    <fill>
      <patternFill patternType="solid">
        <fgColor rgb="FFD8C1B5"/>
        <bgColor indexed="64"/>
      </patternFill>
    </fill>
    <fill>
      <patternFill patternType="solid">
        <fgColor rgb="FF195E8E"/>
        <bgColor indexed="64"/>
      </patternFill>
    </fill>
    <fill>
      <patternFill patternType="solid">
        <fgColor rgb="FF566756"/>
        <bgColor indexed="64"/>
      </patternFill>
    </fill>
    <fill>
      <patternFill patternType="solid">
        <fgColor rgb="FF563113"/>
        <bgColor indexed="64"/>
      </patternFill>
    </fill>
    <fill>
      <patternFill patternType="solid">
        <fgColor rgb="FF4E2D73"/>
        <bgColor indexed="64"/>
      </patternFill>
    </fill>
    <fill>
      <patternFill patternType="solid">
        <fgColor rgb="FF990000"/>
        <bgColor indexed="64"/>
      </patternFill>
    </fill>
    <fill>
      <patternFill patternType="solid">
        <fgColor rgb="FFFF7E79"/>
        <bgColor indexed="64"/>
      </patternFill>
    </fill>
    <fill>
      <patternFill patternType="solid">
        <fgColor rgb="FF76D6D7"/>
        <bgColor indexed="64"/>
      </patternFill>
    </fill>
    <fill>
      <patternFill patternType="solid">
        <fgColor rgb="FFFFEB85"/>
        <bgColor indexed="64"/>
      </patternFill>
    </fill>
    <fill>
      <patternFill patternType="solid">
        <fgColor rgb="FF93D5AC"/>
        <bgColor indexed="64"/>
      </patternFill>
    </fill>
    <fill>
      <patternFill patternType="solid">
        <fgColor rgb="FFD8A2F3"/>
        <bgColor indexed="64"/>
      </patternFill>
    </fill>
    <fill>
      <patternFill patternType="solid">
        <fgColor rgb="FFAB1742"/>
        <bgColor indexed="64"/>
      </patternFill>
    </fill>
    <fill>
      <patternFill patternType="solid">
        <fgColor rgb="FFB1E8FF"/>
        <bgColor indexed="64"/>
      </patternFill>
    </fill>
    <fill>
      <patternFill patternType="solid">
        <fgColor rgb="FFE26B09"/>
        <bgColor indexed="64"/>
      </patternFill>
    </fill>
    <fill>
      <patternFill patternType="solid">
        <fgColor rgb="FF5F497A"/>
        <bgColor indexed="64"/>
      </patternFill>
    </fill>
    <fill>
      <patternFill patternType="solid">
        <fgColor rgb="FFD8A979"/>
        <bgColor indexed="64"/>
      </patternFill>
    </fill>
    <fill>
      <patternFill patternType="solid">
        <fgColor rgb="FFA33755"/>
        <bgColor indexed="64"/>
      </patternFill>
    </fill>
    <fill>
      <patternFill patternType="solid">
        <fgColor theme="6" tint="0.39997558519241921"/>
        <bgColor indexed="65"/>
      </patternFill>
    </fill>
    <fill>
      <patternFill patternType="solid">
        <fgColor rgb="FF5A487A"/>
        <bgColor rgb="FFC41C00"/>
      </patternFill>
    </fill>
    <fill>
      <patternFill patternType="solid">
        <fgColor rgb="FF7030A0"/>
        <bgColor indexed="64"/>
      </patternFill>
    </fill>
    <fill>
      <patternFill patternType="solid">
        <fgColor rgb="FF16365E"/>
        <bgColor indexed="64"/>
      </patternFill>
    </fill>
    <fill>
      <patternFill patternType="solid">
        <fgColor theme="0" tint="-0.34998626667073579"/>
        <bgColor indexed="64"/>
      </patternFill>
    </fill>
  </fills>
  <borders count="11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medium">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bottom style="thin">
        <color indexed="64"/>
      </bottom>
      <diagonal/>
    </border>
    <border>
      <left style="medium">
        <color indexed="64"/>
      </left>
      <right/>
      <top style="medium">
        <color indexed="64"/>
      </top>
      <bottom/>
      <diagonal/>
    </border>
    <border>
      <left style="thin">
        <color indexed="64"/>
      </left>
      <right/>
      <top/>
      <bottom/>
      <diagonal/>
    </border>
    <border>
      <left/>
      <right style="thin">
        <color indexed="64"/>
      </right>
      <top/>
      <bottom/>
      <diagonal/>
    </border>
    <border>
      <left style="medium">
        <color indexed="64"/>
      </left>
      <right style="medium">
        <color indexed="64"/>
      </right>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medium">
        <color indexed="64"/>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theme="1"/>
      </left>
      <right/>
      <top style="thin">
        <color theme="1"/>
      </top>
      <bottom style="thin">
        <color theme="1"/>
      </bottom>
      <diagonal/>
    </border>
    <border>
      <left/>
      <right/>
      <top style="thin">
        <color theme="1"/>
      </top>
      <bottom style="thin">
        <color theme="1"/>
      </bottom>
      <diagonal/>
    </border>
    <border>
      <left style="thin">
        <color indexed="64"/>
      </left>
      <right style="thin">
        <color indexed="64"/>
      </right>
      <top style="medium">
        <color indexed="64"/>
      </top>
      <bottom/>
      <diagonal/>
    </border>
    <border>
      <left/>
      <right style="medium">
        <color indexed="64"/>
      </right>
      <top/>
      <bottom style="thin">
        <color indexed="64"/>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style="medium">
        <color indexed="64"/>
      </left>
      <right style="thin">
        <color indexed="64"/>
      </right>
      <top style="thin">
        <color indexed="64"/>
      </top>
      <bottom/>
      <diagonal/>
    </border>
    <border>
      <left style="thin">
        <color indexed="64"/>
      </left>
      <right style="medium">
        <color indexed="64"/>
      </right>
      <top/>
      <bottom style="medium">
        <color indexed="64"/>
      </bottom>
      <diagonal/>
    </border>
    <border>
      <left style="thin">
        <color theme="0"/>
      </left>
      <right style="thin">
        <color theme="0"/>
      </right>
      <top style="thin">
        <color theme="0"/>
      </top>
      <bottom/>
      <diagonal/>
    </border>
    <border>
      <left/>
      <right/>
      <top style="thin">
        <color rgb="FF000000"/>
      </top>
      <bottom/>
      <diagonal/>
    </border>
    <border>
      <left/>
      <right/>
      <top/>
      <bottom style="thin">
        <color rgb="FF000000"/>
      </bottom>
      <diagonal/>
    </border>
    <border>
      <left style="thin">
        <color theme="1" tint="4.9989318521683403E-2"/>
      </left>
      <right style="thin">
        <color theme="1" tint="4.9989318521683403E-2"/>
      </right>
      <top style="thin">
        <color theme="1" tint="4.9989318521683403E-2"/>
      </top>
      <bottom/>
      <diagonal/>
    </border>
    <border>
      <left style="thin">
        <color theme="1" tint="4.9989318521683403E-2"/>
      </left>
      <right style="thin">
        <color theme="1" tint="4.9989318521683403E-2"/>
      </right>
      <top/>
      <bottom/>
      <diagonal/>
    </border>
    <border>
      <left style="thin">
        <color theme="1" tint="4.9989318521683403E-2"/>
      </left>
      <right style="thin">
        <color theme="1" tint="4.9989318521683403E-2"/>
      </right>
      <top/>
      <bottom style="thin">
        <color theme="1" tint="4.9989318521683403E-2"/>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top style="medium">
        <color rgb="FF000000"/>
      </top>
      <bottom style="medium">
        <color rgb="FF000000"/>
      </bottom>
      <diagonal/>
    </border>
    <border>
      <left style="thin">
        <color indexed="64"/>
      </left>
      <right style="thin">
        <color theme="0"/>
      </right>
      <top/>
      <bottom/>
      <diagonal/>
    </border>
    <border>
      <left style="thin">
        <color theme="0"/>
      </left>
      <right style="thin">
        <color theme="0"/>
      </right>
      <top/>
      <bottom/>
      <diagonal/>
    </border>
    <border>
      <left style="thin">
        <color theme="0"/>
      </left>
      <right style="thin">
        <color indexed="64"/>
      </right>
      <top/>
      <bottom/>
      <diagonal/>
    </border>
    <border>
      <left style="thin">
        <color indexed="64"/>
      </left>
      <right style="thin">
        <color theme="0"/>
      </right>
      <top style="thin">
        <color theme="0"/>
      </top>
      <bottom/>
      <diagonal/>
    </border>
    <border>
      <left style="thin">
        <color theme="0"/>
      </left>
      <right style="thin">
        <color indexed="64"/>
      </right>
      <top style="thin">
        <color theme="0"/>
      </top>
      <bottom/>
      <diagonal/>
    </border>
    <border>
      <left style="medium">
        <color theme="0"/>
      </left>
      <right style="medium">
        <color theme="0"/>
      </right>
      <top/>
      <bottom/>
      <diagonal/>
    </border>
    <border>
      <left/>
      <right style="medium">
        <color theme="0"/>
      </right>
      <top/>
      <bottom/>
      <diagonal/>
    </border>
    <border>
      <left style="thin">
        <color theme="0"/>
      </left>
      <right/>
      <top/>
      <bottom/>
      <diagonal/>
    </border>
    <border>
      <left style="thin">
        <color indexed="64"/>
      </left>
      <right style="medium">
        <color theme="1"/>
      </right>
      <top style="medium">
        <color theme="1"/>
      </top>
      <bottom/>
      <diagonal/>
    </border>
    <border>
      <left style="thin">
        <color theme="1"/>
      </left>
      <right style="thin">
        <color theme="1"/>
      </right>
      <top/>
      <bottom style="thin">
        <color theme="1"/>
      </bottom>
      <diagonal/>
    </border>
    <border>
      <left style="medium">
        <color rgb="FF000000"/>
      </left>
      <right/>
      <top style="medium">
        <color rgb="FF000000"/>
      </top>
      <bottom/>
      <diagonal/>
    </border>
    <border>
      <left/>
      <right/>
      <top style="medium">
        <color rgb="FF000000"/>
      </top>
      <bottom/>
      <diagonal/>
    </border>
    <border>
      <left style="thin">
        <color theme="0"/>
      </left>
      <right/>
      <top style="thin">
        <color theme="0"/>
      </top>
      <bottom/>
      <diagonal/>
    </border>
    <border>
      <left style="thin">
        <color theme="1"/>
      </left>
      <right style="thin">
        <color theme="1"/>
      </right>
      <top style="thin">
        <color theme="1"/>
      </top>
      <bottom style="thin">
        <color theme="1"/>
      </bottom>
      <diagonal/>
    </border>
    <border>
      <left/>
      <right style="thin">
        <color theme="1"/>
      </right>
      <top style="thin">
        <color indexed="64"/>
      </top>
      <bottom style="thin">
        <color theme="1"/>
      </bottom>
      <diagonal/>
    </border>
    <border>
      <left/>
      <right/>
      <top style="thin">
        <color indexed="64"/>
      </top>
      <bottom style="thin">
        <color theme="1"/>
      </bottom>
      <diagonal/>
    </border>
    <border>
      <left style="thin">
        <color theme="1"/>
      </left>
      <right/>
      <top style="thin">
        <color indexed="64"/>
      </top>
      <bottom style="thin">
        <color theme="1"/>
      </bottom>
      <diagonal/>
    </border>
    <border>
      <left style="thin">
        <color indexed="64"/>
      </left>
      <right/>
      <top style="thin">
        <color indexed="64"/>
      </top>
      <bottom style="thin">
        <color theme="1"/>
      </bottom>
      <diagonal/>
    </border>
    <border>
      <left/>
      <right style="thin">
        <color theme="1"/>
      </right>
      <top style="thin">
        <color theme="1"/>
      </top>
      <bottom style="thin">
        <color theme="1"/>
      </bottom>
      <diagonal/>
    </border>
    <border>
      <left style="thin">
        <color indexed="64"/>
      </left>
      <right/>
      <top/>
      <bottom style="thin">
        <color theme="1"/>
      </bottom>
      <diagonal/>
    </border>
    <border>
      <left style="thin">
        <color indexed="64"/>
      </left>
      <right/>
      <top style="thin">
        <color theme="1"/>
      </top>
      <bottom style="thin">
        <color indexed="64"/>
      </bottom>
      <diagonal/>
    </border>
    <border>
      <left style="thin">
        <color theme="0" tint="-0.34998626667073579"/>
      </left>
      <right/>
      <top style="thin">
        <color theme="0" tint="-0.34998626667073579"/>
      </top>
      <bottom/>
      <diagonal/>
    </border>
    <border>
      <left/>
      <right/>
      <top style="thin">
        <color theme="0" tint="-0.34998626667073579"/>
      </top>
      <bottom/>
      <diagonal/>
    </border>
    <border>
      <left/>
      <right style="thin">
        <color theme="0" tint="-0.34998626667073579"/>
      </right>
      <top style="thin">
        <color theme="0" tint="-0.34998626667073579"/>
      </top>
      <bottom/>
      <diagonal/>
    </border>
    <border>
      <left style="thin">
        <color theme="0" tint="-0.34998626667073579"/>
      </left>
      <right/>
      <top/>
      <bottom/>
      <diagonal/>
    </border>
    <border>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tint="-0.34998626667073579"/>
      </bottom>
      <diagonal/>
    </border>
    <border>
      <left/>
      <right style="thin">
        <color theme="0" tint="-0.34998626667073579"/>
      </right>
      <top/>
      <bottom style="thin">
        <color theme="0" tint="-0.34998626667073579"/>
      </bottom>
      <diagonal/>
    </border>
    <border>
      <left style="thin">
        <color rgb="FF5A487A"/>
      </left>
      <right/>
      <top style="thin">
        <color rgb="FF5A487A"/>
      </top>
      <bottom/>
      <diagonal/>
    </border>
    <border>
      <left/>
      <right/>
      <top style="thin">
        <color rgb="FF5A487A"/>
      </top>
      <bottom/>
      <diagonal/>
    </border>
    <border>
      <left/>
      <right style="thin">
        <color rgb="FF5A487A"/>
      </right>
      <top style="thin">
        <color rgb="FF5A487A"/>
      </top>
      <bottom/>
      <diagonal/>
    </border>
    <border>
      <left style="thin">
        <color rgb="FF5A487A"/>
      </left>
      <right/>
      <top/>
      <bottom/>
      <diagonal/>
    </border>
    <border>
      <left/>
      <right style="thin">
        <color rgb="FF5A487A"/>
      </right>
      <top/>
      <bottom/>
      <diagonal/>
    </border>
    <border>
      <left style="thin">
        <color rgb="FF5A487A"/>
      </left>
      <right/>
      <top/>
      <bottom style="thin">
        <color rgb="FF5A487A"/>
      </bottom>
      <diagonal/>
    </border>
    <border>
      <left/>
      <right/>
      <top/>
      <bottom style="thin">
        <color rgb="FF5A487A"/>
      </bottom>
      <diagonal/>
    </border>
    <border>
      <left/>
      <right style="thin">
        <color rgb="FF5A487A"/>
      </right>
      <top/>
      <bottom style="thin">
        <color rgb="FF5A487A"/>
      </bottom>
      <diagonal/>
    </border>
    <border>
      <left style="thin">
        <color indexed="64"/>
      </left>
      <right style="thin">
        <color theme="0"/>
      </right>
      <top style="thin">
        <color theme="0"/>
      </top>
      <bottom style="thin">
        <color indexed="64"/>
      </bottom>
      <diagonal/>
    </border>
    <border>
      <left style="thin">
        <color theme="1"/>
      </left>
      <right/>
      <top style="thin">
        <color theme="1"/>
      </top>
      <bottom/>
      <diagonal/>
    </border>
    <border>
      <left/>
      <right/>
      <top style="thin">
        <color theme="1"/>
      </top>
      <bottom/>
      <diagonal/>
    </border>
    <border>
      <left/>
      <right style="thin">
        <color theme="1"/>
      </right>
      <top style="thin">
        <color theme="1"/>
      </top>
      <bottom/>
      <diagonal/>
    </border>
    <border>
      <left style="medium">
        <color rgb="FF5A487A"/>
      </left>
      <right/>
      <top style="medium">
        <color rgb="FF5A487A"/>
      </top>
      <bottom/>
      <diagonal/>
    </border>
    <border>
      <left/>
      <right/>
      <top style="medium">
        <color rgb="FF5A487A"/>
      </top>
      <bottom/>
      <diagonal/>
    </border>
    <border>
      <left/>
      <right style="medium">
        <color rgb="FF5A487A"/>
      </right>
      <top style="medium">
        <color rgb="FF5A487A"/>
      </top>
      <bottom/>
      <diagonal/>
    </border>
    <border>
      <left style="medium">
        <color rgb="FF5A487A"/>
      </left>
      <right/>
      <top/>
      <bottom/>
      <diagonal/>
    </border>
    <border>
      <left/>
      <right style="medium">
        <color rgb="FF5A487A"/>
      </right>
      <top/>
      <bottom/>
      <diagonal/>
    </border>
    <border>
      <left style="medium">
        <color rgb="FF5A487A"/>
      </left>
      <right/>
      <top/>
      <bottom style="medium">
        <color rgb="FF5A487A"/>
      </bottom>
      <diagonal/>
    </border>
    <border>
      <left/>
      <right/>
      <top/>
      <bottom style="medium">
        <color rgb="FF5A487A"/>
      </bottom>
      <diagonal/>
    </border>
    <border>
      <left/>
      <right style="medium">
        <color rgb="FF5A487A"/>
      </right>
      <top/>
      <bottom style="medium">
        <color rgb="FF5A487A"/>
      </bottom>
      <diagonal/>
    </border>
    <border>
      <left/>
      <right style="medium">
        <color theme="1"/>
      </right>
      <top style="medium">
        <color theme="1"/>
      </top>
      <bottom/>
      <diagonal/>
    </border>
    <border>
      <left/>
      <right style="thin">
        <color theme="0"/>
      </right>
      <top/>
      <bottom/>
      <diagonal/>
    </border>
    <border>
      <left style="thin">
        <color indexed="64"/>
      </left>
      <right style="medium">
        <color indexed="64"/>
      </right>
      <top style="medium">
        <color indexed="64"/>
      </top>
      <bottom/>
      <diagonal/>
    </border>
    <border>
      <left/>
      <right/>
      <top style="medium">
        <color theme="1"/>
      </top>
      <bottom/>
      <diagonal/>
    </border>
    <border>
      <left/>
      <right style="medium">
        <color theme="1"/>
      </right>
      <top/>
      <bottom style="medium">
        <color indexed="64"/>
      </bottom>
      <diagonal/>
    </border>
    <border>
      <left style="medium">
        <color indexed="64"/>
      </left>
      <right style="medium">
        <color theme="1"/>
      </right>
      <top style="medium">
        <color indexed="64"/>
      </top>
      <bottom/>
      <diagonal/>
    </border>
    <border>
      <left style="medium">
        <color indexed="64"/>
      </left>
      <right style="medium">
        <color theme="1"/>
      </right>
      <top/>
      <bottom style="medium">
        <color indexed="64"/>
      </bottom>
      <diagonal/>
    </border>
    <border>
      <left style="medium">
        <color indexed="64"/>
      </left>
      <right style="medium">
        <color theme="1"/>
      </right>
      <top/>
      <bottom style="medium">
        <color theme="1"/>
      </bottom>
      <diagonal/>
    </border>
    <border>
      <left/>
      <right style="medium">
        <color indexed="64"/>
      </right>
      <top style="medium">
        <color indexed="64"/>
      </top>
      <bottom style="medium">
        <color theme="1"/>
      </bottom>
      <diagonal/>
    </border>
    <border>
      <left/>
      <right style="thin">
        <color theme="1"/>
      </right>
      <top/>
      <bottom/>
      <diagonal/>
    </border>
    <border>
      <left/>
      <right/>
      <top style="medium">
        <color indexed="64"/>
      </top>
      <bottom style="medium">
        <color theme="1"/>
      </bottom>
      <diagonal/>
    </border>
  </borders>
  <cellStyleXfs count="42">
    <xf numFmtId="0" fontId="0" fillId="0" borderId="0"/>
    <xf numFmtId="0" fontId="12" fillId="0" borderId="0" applyNumberFormat="0" applyFill="0" applyBorder="0" applyAlignment="0" applyProtection="0">
      <alignment vertical="top"/>
      <protection locked="0"/>
    </xf>
    <xf numFmtId="0" fontId="13" fillId="0" borderId="0" applyNumberFormat="0" applyFill="0" applyBorder="0" applyAlignment="0" applyProtection="0">
      <alignment vertical="top"/>
      <protection locked="0"/>
    </xf>
    <xf numFmtId="0" fontId="11" fillId="0" borderId="0"/>
    <xf numFmtId="0" fontId="16" fillId="0" borderId="0"/>
    <xf numFmtId="0" fontId="16" fillId="0" borderId="0"/>
    <xf numFmtId="0" fontId="16" fillId="0" borderId="0"/>
    <xf numFmtId="0" fontId="16" fillId="0" borderId="0"/>
    <xf numFmtId="0" fontId="10" fillId="0" borderId="0"/>
    <xf numFmtId="43" fontId="11" fillId="0" borderId="0" applyFont="0" applyFill="0" applyBorder="0" applyAlignment="0" applyProtection="0"/>
    <xf numFmtId="0" fontId="9" fillId="0" borderId="0"/>
    <xf numFmtId="0" fontId="7" fillId="0" borderId="0"/>
    <xf numFmtId="0" fontId="7" fillId="0" borderId="0"/>
    <xf numFmtId="9" fontId="11" fillId="0" borderId="0" applyFont="0" applyFill="0" applyBorder="0" applyAlignment="0" applyProtection="0"/>
    <xf numFmtId="0" fontId="56" fillId="0" borderId="0" applyNumberFormat="0" applyFill="0" applyBorder="0" applyAlignment="0" applyProtection="0"/>
    <xf numFmtId="0" fontId="7" fillId="0" borderId="0"/>
    <xf numFmtId="0" fontId="6" fillId="120" borderId="0" applyNumberFormat="0" applyBorder="0" applyAlignment="0" applyProtection="0"/>
    <xf numFmtId="0" fontId="6" fillId="0" borderId="0"/>
    <xf numFmtId="0" fontId="6" fillId="0" borderId="0"/>
    <xf numFmtId="0" fontId="6" fillId="0" borderId="0"/>
    <xf numFmtId="0" fontId="6" fillId="0" borderId="0"/>
    <xf numFmtId="0" fontId="6" fillId="0" borderId="0"/>
    <xf numFmtId="0" fontId="5" fillId="0" borderId="0"/>
    <xf numFmtId="0" fontId="6" fillId="0" borderId="0"/>
    <xf numFmtId="0" fontId="4" fillId="0" borderId="0"/>
    <xf numFmtId="0" fontId="6" fillId="0" borderId="0"/>
    <xf numFmtId="0" fontId="70" fillId="0" borderId="0"/>
    <xf numFmtId="0" fontId="3" fillId="229" borderId="0" applyNumberFormat="0" applyBorder="0" applyAlignment="0" applyProtection="0"/>
    <xf numFmtId="0" fontId="2" fillId="0" borderId="0"/>
    <xf numFmtId="0" fontId="6" fillId="0" borderId="0"/>
    <xf numFmtId="0" fontId="6"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6" fillId="0" borderId="0"/>
  </cellStyleXfs>
  <cellXfs count="885">
    <xf numFmtId="0" fontId="0" fillId="0" borderId="0" xfId="0"/>
    <xf numFmtId="0" fontId="14" fillId="0" borderId="0" xfId="3" applyFont="1"/>
    <xf numFmtId="49" fontId="24" fillId="0" borderId="1" xfId="0" applyNumberFormat="1" applyFont="1" applyBorder="1" applyAlignment="1" applyProtection="1">
      <alignment horizontal="right"/>
      <protection locked="0"/>
    </xf>
    <xf numFmtId="0" fontId="24" fillId="0" borderId="1" xfId="0" applyFont="1" applyBorder="1" applyProtection="1">
      <protection locked="0"/>
    </xf>
    <xf numFmtId="0" fontId="11" fillId="82" borderId="0" xfId="0" applyFont="1" applyFill="1"/>
    <xf numFmtId="0" fontId="0" fillId="82" borderId="0" xfId="0" applyFill="1"/>
    <xf numFmtId="0" fontId="20" fillId="82" borderId="0" xfId="0" applyFont="1" applyFill="1"/>
    <xf numFmtId="0" fontId="20" fillId="82" borderId="0" xfId="0" applyFont="1" applyFill="1" applyAlignment="1">
      <alignment horizontal="justify" vertical="center"/>
    </xf>
    <xf numFmtId="0" fontId="30" fillId="82" borderId="0" xfId="0" applyFont="1" applyFill="1"/>
    <xf numFmtId="0" fontId="11" fillId="0" borderId="0" xfId="3"/>
    <xf numFmtId="165" fontId="36" fillId="0" borderId="0" xfId="4" applyNumberFormat="1" applyFont="1" applyAlignment="1">
      <alignment vertical="center" textRotation="90"/>
    </xf>
    <xf numFmtId="0" fontId="36" fillId="0" borderId="0" xfId="4" applyFont="1" applyAlignment="1">
      <alignment vertical="center"/>
    </xf>
    <xf numFmtId="0" fontId="36" fillId="0" borderId="0" xfId="4" applyFont="1" applyAlignment="1">
      <alignment horizontal="left" vertical="center"/>
    </xf>
    <xf numFmtId="0" fontId="36" fillId="0" borderId="0" xfId="5" applyFont="1" applyAlignment="1">
      <alignment horizontal="left" vertical="center"/>
    </xf>
    <xf numFmtId="165" fontId="37" fillId="0" borderId="0" xfId="5" applyNumberFormat="1" applyFont="1" applyAlignment="1">
      <alignment horizontal="center" vertical="center"/>
    </xf>
    <xf numFmtId="0" fontId="37" fillId="0" borderId="0" xfId="5" applyFont="1" applyAlignment="1">
      <alignment horizontal="center" vertical="center"/>
    </xf>
    <xf numFmtId="0" fontId="40" fillId="0" borderId="0" xfId="5" applyFont="1" applyAlignment="1">
      <alignment horizontal="center" vertical="center"/>
    </xf>
    <xf numFmtId="0" fontId="36" fillId="5" borderId="29" xfId="5" applyFont="1" applyFill="1" applyBorder="1" applyAlignment="1">
      <alignment horizontal="left" vertical="center"/>
    </xf>
    <xf numFmtId="0" fontId="36" fillId="5" borderId="21" xfId="5" applyFont="1" applyFill="1" applyBorder="1" applyAlignment="1">
      <alignment horizontal="left" vertical="center"/>
    </xf>
    <xf numFmtId="0" fontId="36" fillId="5" borderId="26" xfId="5" applyFont="1" applyFill="1" applyBorder="1" applyAlignment="1">
      <alignment horizontal="left" vertical="center"/>
    </xf>
    <xf numFmtId="0" fontId="36" fillId="39" borderId="23" xfId="0" applyFont="1" applyFill="1" applyBorder="1" applyAlignment="1">
      <alignment horizontal="left" vertical="center"/>
    </xf>
    <xf numFmtId="0" fontId="36" fillId="39" borderId="24" xfId="0" applyFont="1" applyFill="1" applyBorder="1" applyAlignment="1">
      <alignment horizontal="left" vertical="center"/>
    </xf>
    <xf numFmtId="0" fontId="38" fillId="44" borderId="0" xfId="0" applyFont="1" applyFill="1" applyAlignment="1">
      <alignment horizontal="center" vertical="center"/>
    </xf>
    <xf numFmtId="0" fontId="36" fillId="29" borderId="0" xfId="5" applyFont="1" applyFill="1" applyAlignment="1">
      <alignment horizontal="left" vertical="center"/>
    </xf>
    <xf numFmtId="0" fontId="36" fillId="43" borderId="0" xfId="5" applyFont="1" applyFill="1" applyAlignment="1">
      <alignment horizontal="left" vertical="center"/>
    </xf>
    <xf numFmtId="0" fontId="14" fillId="62" borderId="0" xfId="0" applyFont="1" applyFill="1" applyAlignment="1">
      <alignment horizontal="center" vertical="center"/>
    </xf>
    <xf numFmtId="0" fontId="14" fillId="67" borderId="0" xfId="0" applyFont="1" applyFill="1" applyAlignment="1">
      <alignment horizontal="center" vertical="center"/>
    </xf>
    <xf numFmtId="0" fontId="36" fillId="72" borderId="0" xfId="5" applyFont="1" applyFill="1" applyAlignment="1">
      <alignment horizontal="left" vertical="center"/>
    </xf>
    <xf numFmtId="0" fontId="36" fillId="76" borderId="0" xfId="5" applyFont="1" applyFill="1" applyAlignment="1">
      <alignment horizontal="left" vertical="center"/>
    </xf>
    <xf numFmtId="0" fontId="36" fillId="48" borderId="0" xfId="5" applyFont="1" applyFill="1" applyAlignment="1">
      <alignment horizontal="left" vertical="center"/>
    </xf>
    <xf numFmtId="0" fontId="25" fillId="0" borderId="0" xfId="0" applyFont="1"/>
    <xf numFmtId="0" fontId="26" fillId="85" borderId="0" xfId="0" applyFont="1" applyFill="1" applyAlignment="1" applyProtection="1">
      <alignment horizontal="left"/>
      <protection locked="0"/>
    </xf>
    <xf numFmtId="49" fontId="24" fillId="0" borderId="3" xfId="0" applyNumberFormat="1" applyFont="1" applyBorder="1" applyAlignment="1" applyProtection="1">
      <alignment horizontal="right"/>
      <protection locked="0"/>
    </xf>
    <xf numFmtId="0" fontId="25" fillId="0" borderId="3" xfId="0" applyFont="1" applyBorder="1" applyAlignment="1" applyProtection="1">
      <alignment horizontal="left"/>
      <protection locked="0"/>
    </xf>
    <xf numFmtId="0" fontId="42" fillId="56" borderId="0" xfId="0" applyFont="1" applyFill="1" applyAlignment="1">
      <alignment horizontal="left" vertical="center"/>
    </xf>
    <xf numFmtId="0" fontId="42" fillId="58" borderId="0" xfId="0" applyFont="1" applyFill="1" applyAlignment="1">
      <alignment horizontal="center" vertical="center"/>
    </xf>
    <xf numFmtId="0" fontId="42" fillId="61" borderId="0" xfId="0" applyFont="1" applyFill="1" applyAlignment="1">
      <alignment horizontal="center" vertical="center"/>
    </xf>
    <xf numFmtId="0" fontId="24" fillId="0" borderId="1" xfId="0" applyFont="1" applyBorder="1" applyAlignment="1" applyProtection="1">
      <alignment horizontal="left"/>
      <protection locked="0"/>
    </xf>
    <xf numFmtId="0" fontId="0" fillId="0" borderId="0" xfId="3" applyFont="1"/>
    <xf numFmtId="49" fontId="24" fillId="0" borderId="1" xfId="0" applyNumberFormat="1" applyFont="1" applyBorder="1" applyAlignment="1" applyProtection="1">
      <alignment horizontal="left"/>
      <protection locked="0"/>
    </xf>
    <xf numFmtId="0" fontId="36" fillId="5" borderId="45" xfId="0" applyFont="1" applyFill="1" applyBorder="1" applyAlignment="1">
      <alignment horizontal="left" vertical="center"/>
    </xf>
    <xf numFmtId="0" fontId="36" fillId="0" borderId="45" xfId="5" applyFont="1" applyBorder="1" applyAlignment="1">
      <alignment horizontal="left" vertical="center"/>
    </xf>
    <xf numFmtId="0" fontId="36" fillId="5" borderId="45" xfId="5" applyFont="1" applyFill="1" applyBorder="1" applyAlignment="1">
      <alignment horizontal="left" vertical="center"/>
    </xf>
    <xf numFmtId="0" fontId="38" fillId="0" borderId="52" xfId="0" applyFont="1" applyBorder="1" applyAlignment="1">
      <alignment horizontal="center" vertical="center"/>
    </xf>
    <xf numFmtId="0" fontId="36" fillId="5" borderId="52" xfId="0" applyFont="1" applyFill="1" applyBorder="1" applyAlignment="1">
      <alignment horizontal="left" vertical="center"/>
    </xf>
    <xf numFmtId="0" fontId="36" fillId="5" borderId="52" xfId="5" applyFont="1" applyFill="1" applyBorder="1" applyAlignment="1">
      <alignment horizontal="left" vertical="center"/>
    </xf>
    <xf numFmtId="0" fontId="36" fillId="5" borderId="47" xfId="5" applyFont="1" applyFill="1" applyBorder="1" applyAlignment="1">
      <alignment horizontal="left" vertical="center"/>
    </xf>
    <xf numFmtId="9" fontId="28" fillId="5" borderId="3" xfId="13" applyFont="1" applyFill="1" applyBorder="1" applyAlignment="1">
      <alignment horizontal="center"/>
    </xf>
    <xf numFmtId="9" fontId="28" fillId="5" borderId="1" xfId="13" applyFont="1" applyFill="1" applyBorder="1" applyAlignment="1">
      <alignment horizontal="center"/>
    </xf>
    <xf numFmtId="3" fontId="28" fillId="5" borderId="36" xfId="9" applyNumberFormat="1" applyFont="1" applyFill="1" applyBorder="1" applyAlignment="1">
      <alignment horizontal="center" vertical="center"/>
    </xf>
    <xf numFmtId="9" fontId="28" fillId="5" borderId="14" xfId="13" applyFont="1" applyFill="1" applyBorder="1" applyAlignment="1">
      <alignment horizontal="center"/>
    </xf>
    <xf numFmtId="9" fontId="28" fillId="5" borderId="2" xfId="13" applyFont="1" applyFill="1" applyBorder="1" applyAlignment="1">
      <alignment horizontal="center"/>
    </xf>
    <xf numFmtId="0" fontId="56" fillId="82" borderId="0" xfId="14" applyFill="1"/>
    <xf numFmtId="0" fontId="30" fillId="109" borderId="0" xfId="3" applyFont="1" applyFill="1" applyAlignment="1">
      <alignment horizontal="center" vertical="center"/>
    </xf>
    <xf numFmtId="0" fontId="8" fillId="0" borderId="0" xfId="3" applyFont="1" applyAlignment="1">
      <alignment horizontal="center" vertical="center"/>
    </xf>
    <xf numFmtId="0" fontId="57" fillId="89" borderId="0" xfId="3" applyFont="1" applyFill="1" applyAlignment="1">
      <alignment horizontal="center" vertical="center"/>
    </xf>
    <xf numFmtId="0" fontId="57" fillId="108" borderId="0" xfId="3" applyFont="1" applyFill="1" applyAlignment="1">
      <alignment horizontal="center" vertical="center"/>
    </xf>
    <xf numFmtId="0" fontId="57" fillId="109" borderId="0" xfId="3" applyFont="1" applyFill="1" applyAlignment="1">
      <alignment horizontal="center" vertical="center"/>
    </xf>
    <xf numFmtId="0" fontId="36" fillId="0" borderId="0" xfId="3" applyFont="1" applyAlignment="1">
      <alignment horizontal="center" vertical="center"/>
    </xf>
    <xf numFmtId="0" fontId="58" fillId="0" borderId="0" xfId="3" applyFont="1"/>
    <xf numFmtId="0" fontId="20" fillId="0" borderId="0" xfId="3" applyFont="1" applyAlignment="1">
      <alignment vertical="center"/>
    </xf>
    <xf numFmtId="0" fontId="30" fillId="117" borderId="0" xfId="3" applyFont="1" applyFill="1" applyAlignment="1">
      <alignment horizontal="center" vertical="center"/>
    </xf>
    <xf numFmtId="0" fontId="27" fillId="118" borderId="0" xfId="3" applyFont="1" applyFill="1" applyAlignment="1">
      <alignment horizontal="center" vertical="center"/>
    </xf>
    <xf numFmtId="0" fontId="65" fillId="0" borderId="35" xfId="0" applyFont="1" applyBorder="1" applyAlignment="1">
      <alignment vertical="center"/>
    </xf>
    <xf numFmtId="0" fontId="31" fillId="0" borderId="35" xfId="0" applyFont="1" applyBorder="1" applyAlignment="1">
      <alignment vertical="center"/>
    </xf>
    <xf numFmtId="0" fontId="31" fillId="0" borderId="35" xfId="0" applyFont="1" applyBorder="1" applyAlignment="1">
      <alignment horizontal="center"/>
    </xf>
    <xf numFmtId="0" fontId="31" fillId="0" borderId="35" xfId="0" applyFont="1" applyBorder="1" applyAlignment="1">
      <alignment horizontal="right" vertical="center"/>
    </xf>
    <xf numFmtId="166" fontId="66" fillId="0" borderId="1" xfId="0" applyNumberFormat="1" applyFont="1" applyBorder="1" applyAlignment="1" applyProtection="1">
      <alignment horizontal="center" vertical="center"/>
      <protection locked="0"/>
    </xf>
    <xf numFmtId="0" fontId="21" fillId="0" borderId="0" xfId="0" applyFont="1" applyProtection="1">
      <protection locked="0"/>
    </xf>
    <xf numFmtId="0" fontId="19" fillId="0" borderId="28" xfId="0" applyFont="1" applyBorder="1" applyAlignment="1">
      <alignment horizontal="center"/>
    </xf>
    <xf numFmtId="0" fontId="19" fillId="0" borderId="0" xfId="0" applyFont="1" applyAlignment="1">
      <alignment horizontal="center"/>
    </xf>
    <xf numFmtId="0" fontId="65" fillId="0" borderId="0" xfId="0" applyFont="1" applyAlignment="1">
      <alignment vertical="center"/>
    </xf>
    <xf numFmtId="0" fontId="31" fillId="0" borderId="0" xfId="0" applyFont="1" applyAlignment="1">
      <alignment vertical="center"/>
    </xf>
    <xf numFmtId="0" fontId="31" fillId="0" borderId="0" xfId="0" applyFont="1" applyAlignment="1">
      <alignment horizontal="center"/>
    </xf>
    <xf numFmtId="0" fontId="31" fillId="0" borderId="0" xfId="0" applyFont="1" applyAlignment="1">
      <alignment horizontal="right" vertical="center"/>
    </xf>
    <xf numFmtId="0" fontId="25" fillId="0" borderId="0" xfId="0" applyFont="1" applyAlignment="1">
      <alignment horizontal="left"/>
    </xf>
    <xf numFmtId="0" fontId="0" fillId="0" borderId="0" xfId="0" applyAlignment="1">
      <alignment horizontal="center" vertical="center" wrapText="1"/>
    </xf>
    <xf numFmtId="0" fontId="22" fillId="0" borderId="11" xfId="0" applyFont="1" applyBorder="1" applyProtection="1">
      <protection locked="0"/>
    </xf>
    <xf numFmtId="0" fontId="69" fillId="0" borderId="0" xfId="0" applyFont="1"/>
    <xf numFmtId="0" fontId="70" fillId="0" borderId="1" xfId="0" applyFont="1" applyBorder="1" applyAlignment="1">
      <alignment horizontal="center"/>
    </xf>
    <xf numFmtId="0" fontId="68" fillId="0" borderId="1" xfId="0" applyFont="1" applyBorder="1" applyAlignment="1">
      <alignment horizontal="center" vertical="center"/>
    </xf>
    <xf numFmtId="164" fontId="23" fillId="0" borderId="1" xfId="0" applyNumberFormat="1" applyFont="1" applyBorder="1" applyAlignment="1" applyProtection="1">
      <alignment horizontal="center" vertical="center"/>
      <protection locked="0"/>
    </xf>
    <xf numFmtId="0" fontId="68" fillId="0" borderId="1" xfId="0" applyFont="1" applyBorder="1" applyAlignment="1">
      <alignment horizontal="left"/>
    </xf>
    <xf numFmtId="0" fontId="68" fillId="0" borderId="1" xfId="0" applyFont="1" applyBorder="1" applyAlignment="1">
      <alignment vertical="center"/>
    </xf>
    <xf numFmtId="164" fontId="24" fillId="82" borderId="1" xfId="0" applyNumberFormat="1" applyFont="1" applyFill="1" applyBorder="1" applyAlignment="1">
      <alignment horizontal="center" vertical="center"/>
    </xf>
    <xf numFmtId="0" fontId="70" fillId="0" borderId="1" xfId="0" applyFont="1" applyBorder="1"/>
    <xf numFmtId="0" fontId="70" fillId="0" borderId="1" xfId="0" applyFont="1" applyBorder="1" applyAlignment="1">
      <alignment vertical="center"/>
    </xf>
    <xf numFmtId="0" fontId="0" fillId="0" borderId="1" xfId="0" applyBorder="1"/>
    <xf numFmtId="0" fontId="70" fillId="0" borderId="1" xfId="0" applyFont="1" applyBorder="1" applyAlignment="1">
      <alignment horizontal="center" vertical="center"/>
    </xf>
    <xf numFmtId="0" fontId="68" fillId="0" borderId="1" xfId="0" applyFont="1" applyBorder="1" applyAlignment="1">
      <alignment horizontal="left" vertical="center"/>
    </xf>
    <xf numFmtId="0" fontId="71" fillId="0" borderId="1" xfId="0" applyFont="1" applyBorder="1"/>
    <xf numFmtId="0" fontId="71" fillId="0" borderId="1" xfId="0" applyFont="1" applyBorder="1" applyAlignment="1">
      <alignment vertical="center"/>
    </xf>
    <xf numFmtId="0" fontId="72" fillId="0" borderId="0" xfId="0" applyFont="1"/>
    <xf numFmtId="0" fontId="24" fillId="82" borderId="68" xfId="0" applyFont="1" applyFill="1" applyBorder="1" applyAlignment="1">
      <alignment horizontal="center" vertical="center"/>
    </xf>
    <xf numFmtId="0" fontId="27" fillId="3" borderId="0" xfId="3" applyFont="1" applyFill="1" applyAlignment="1">
      <alignment horizontal="center" vertical="center"/>
    </xf>
    <xf numFmtId="0" fontId="27" fillId="124" borderId="0" xfId="3" applyFont="1" applyFill="1" applyAlignment="1">
      <alignment horizontal="center" vertical="center"/>
    </xf>
    <xf numFmtId="0" fontId="57" fillId="45" borderId="0" xfId="0" applyFont="1" applyFill="1" applyAlignment="1">
      <alignment horizontal="center" vertical="center"/>
    </xf>
    <xf numFmtId="0" fontId="57" fillId="125" borderId="0" xfId="0" applyFont="1" applyFill="1" applyAlignment="1">
      <alignment horizontal="center" vertical="center"/>
    </xf>
    <xf numFmtId="0" fontId="63" fillId="126" borderId="0" xfId="0" applyFont="1" applyFill="1" applyAlignment="1">
      <alignment horizontal="center" vertical="center"/>
    </xf>
    <xf numFmtId="0" fontId="63" fillId="127" borderId="0" xfId="0" applyFont="1" applyFill="1" applyAlignment="1">
      <alignment horizontal="center" vertical="center"/>
    </xf>
    <xf numFmtId="0" fontId="63" fillId="128" borderId="0" xfId="0" applyFont="1" applyFill="1" applyAlignment="1">
      <alignment horizontal="center" vertical="center"/>
    </xf>
    <xf numFmtId="0" fontId="30" fillId="110" borderId="0" xfId="3" applyFont="1" applyFill="1" applyAlignment="1">
      <alignment horizontal="center" vertical="center"/>
    </xf>
    <xf numFmtId="0" fontId="30" fillId="130" borderId="0" xfId="3" applyFont="1" applyFill="1" applyAlignment="1">
      <alignment horizontal="center" vertical="center"/>
    </xf>
    <xf numFmtId="0" fontId="52" fillId="129" borderId="0" xfId="3" applyFont="1" applyFill="1" applyAlignment="1">
      <alignment horizontal="center" vertical="center"/>
    </xf>
    <xf numFmtId="0" fontId="27" fillId="131" borderId="0" xfId="3" applyFont="1" applyFill="1" applyAlignment="1">
      <alignment horizontal="center" vertical="center"/>
    </xf>
    <xf numFmtId="0" fontId="67" fillId="0" borderId="1" xfId="0" applyFont="1" applyBorder="1"/>
    <xf numFmtId="16" fontId="67" fillId="0" borderId="1" xfId="0" applyNumberFormat="1" applyFont="1" applyBorder="1"/>
    <xf numFmtId="14" fontId="67" fillId="0" borderId="1" xfId="0" applyNumberFormat="1" applyFont="1" applyBorder="1"/>
    <xf numFmtId="0" fontId="67" fillId="0" borderId="0" xfId="0" applyFont="1"/>
    <xf numFmtId="0" fontId="15" fillId="47" borderId="58" xfId="0" applyFont="1" applyFill="1" applyBorder="1" applyAlignment="1">
      <alignment horizontal="left" vertical="center"/>
    </xf>
    <xf numFmtId="0" fontId="15" fillId="47" borderId="56" xfId="0" applyFont="1" applyFill="1" applyBorder="1" applyAlignment="1">
      <alignment horizontal="left" vertical="center"/>
    </xf>
    <xf numFmtId="0" fontId="15" fillId="47" borderId="57" xfId="0" applyFont="1" applyFill="1" applyBorder="1" applyAlignment="1">
      <alignment horizontal="left" vertical="center"/>
    </xf>
    <xf numFmtId="0" fontId="15" fillId="47" borderId="69" xfId="0" applyFont="1" applyFill="1" applyBorder="1" applyAlignment="1">
      <alignment horizontal="left" vertical="center"/>
    </xf>
    <xf numFmtId="0" fontId="15" fillId="47" borderId="70" xfId="0" applyFont="1" applyFill="1" applyBorder="1" applyAlignment="1">
      <alignment horizontal="left" vertical="center"/>
    </xf>
    <xf numFmtId="0" fontId="27" fillId="4" borderId="0" xfId="3" applyFont="1" applyFill="1" applyAlignment="1">
      <alignment horizontal="center" vertical="center"/>
    </xf>
    <xf numFmtId="0" fontId="20" fillId="0" borderId="28" xfId="3" applyFont="1" applyBorder="1" applyAlignment="1">
      <alignment vertical="center"/>
    </xf>
    <xf numFmtId="167" fontId="25" fillId="0" borderId="3" xfId="0" applyNumberFormat="1" applyFont="1" applyBorder="1" applyAlignment="1" applyProtection="1">
      <alignment horizontal="left"/>
      <protection locked="0"/>
    </xf>
    <xf numFmtId="0" fontId="30" fillId="92" borderId="0" xfId="18" applyFont="1" applyFill="1" applyAlignment="1">
      <alignment horizontal="center" vertical="center"/>
    </xf>
    <xf numFmtId="0" fontId="30" fillId="94" borderId="0" xfId="18" applyFont="1" applyFill="1" applyAlignment="1">
      <alignment horizontal="center" vertical="center"/>
    </xf>
    <xf numFmtId="0" fontId="30" fillId="95" borderId="0" xfId="18" applyFont="1" applyFill="1" applyAlignment="1">
      <alignment horizontal="center" vertical="center"/>
    </xf>
    <xf numFmtId="0" fontId="30" fillId="96" borderId="0" xfId="18" applyFont="1" applyFill="1" applyAlignment="1">
      <alignment horizontal="center" vertical="center"/>
    </xf>
    <xf numFmtId="0" fontId="30" fillId="99" borderId="0" xfId="18" applyFont="1" applyFill="1" applyAlignment="1">
      <alignment horizontal="center" vertical="center"/>
    </xf>
    <xf numFmtId="0" fontId="30" fillId="100" borderId="0" xfId="18" applyFont="1" applyFill="1" applyAlignment="1">
      <alignment horizontal="center" vertical="center"/>
    </xf>
    <xf numFmtId="0" fontId="30" fillId="101" borderId="0" xfId="18" applyFont="1" applyFill="1" applyAlignment="1">
      <alignment horizontal="center" vertical="center"/>
    </xf>
    <xf numFmtId="0" fontId="30" fillId="105" borderId="0" xfId="18" applyFont="1" applyFill="1" applyAlignment="1">
      <alignment horizontal="center" vertical="center"/>
    </xf>
    <xf numFmtId="0" fontId="30" fillId="50" borderId="0" xfId="18" applyFont="1" applyFill="1" applyAlignment="1">
      <alignment horizontal="center" vertical="center"/>
    </xf>
    <xf numFmtId="0" fontId="30" fillId="82" borderId="0" xfId="18" applyFont="1" applyFill="1" applyAlignment="1">
      <alignment horizontal="center" vertical="center"/>
    </xf>
    <xf numFmtId="0" fontId="30" fillId="83" borderId="0" xfId="18" applyFont="1" applyFill="1" applyAlignment="1">
      <alignment horizontal="center" vertical="center"/>
    </xf>
    <xf numFmtId="0" fontId="42" fillId="56" borderId="0" xfId="3" applyFont="1" applyFill="1" applyAlignment="1">
      <alignment horizontal="left" vertical="center"/>
    </xf>
    <xf numFmtId="0" fontId="42" fillId="58" borderId="0" xfId="3" applyFont="1" applyFill="1" applyAlignment="1">
      <alignment horizontal="center" vertical="center"/>
    </xf>
    <xf numFmtId="0" fontId="42" fillId="61" borderId="0" xfId="3" applyFont="1" applyFill="1" applyAlignment="1">
      <alignment horizontal="center" vertical="center"/>
    </xf>
    <xf numFmtId="0" fontId="8" fillId="0" borderId="0" xfId="21" applyFont="1" applyAlignment="1">
      <alignment horizontal="center" vertical="center"/>
    </xf>
    <xf numFmtId="0" fontId="27" fillId="116" borderId="0" xfId="21" applyFont="1" applyFill="1" applyAlignment="1">
      <alignment horizontal="center" vertical="center"/>
    </xf>
    <xf numFmtId="0" fontId="27" fillId="115" borderId="0" xfId="21" applyFont="1" applyFill="1" applyAlignment="1">
      <alignment horizontal="center" vertical="center"/>
    </xf>
    <xf numFmtId="0" fontId="50" fillId="114" borderId="0" xfId="21" applyFont="1" applyFill="1" applyAlignment="1">
      <alignment horizontal="center" vertical="center"/>
    </xf>
    <xf numFmtId="0" fontId="50" fillId="113" borderId="0" xfId="21" applyFont="1" applyFill="1" applyAlignment="1">
      <alignment horizontal="center" vertical="center"/>
    </xf>
    <xf numFmtId="0" fontId="29" fillId="0" borderId="0" xfId="21" applyFont="1" applyAlignment="1">
      <alignment horizontal="right" vertical="center"/>
    </xf>
    <xf numFmtId="0" fontId="57" fillId="45" borderId="0" xfId="3" applyFont="1" applyFill="1" applyAlignment="1">
      <alignment horizontal="center" vertical="center"/>
    </xf>
    <xf numFmtId="0" fontId="57" fillId="125" borderId="0" xfId="3" applyFont="1" applyFill="1" applyAlignment="1">
      <alignment horizontal="center" vertical="center"/>
    </xf>
    <xf numFmtId="0" fontId="63" fillId="126" borderId="0" xfId="3" applyFont="1" applyFill="1" applyAlignment="1">
      <alignment horizontal="center" vertical="center"/>
    </xf>
    <xf numFmtId="0" fontId="63" fillId="127" borderId="0" xfId="3" applyFont="1" applyFill="1" applyAlignment="1">
      <alignment horizontal="center" vertical="center"/>
    </xf>
    <xf numFmtId="0" fontId="63" fillId="128" borderId="0" xfId="3" applyFont="1" applyFill="1" applyAlignment="1">
      <alignment horizontal="center" vertical="center"/>
    </xf>
    <xf numFmtId="0" fontId="28" fillId="0" borderId="0" xfId="21" applyFont="1" applyAlignment="1">
      <alignment horizontal="center" vertical="center"/>
    </xf>
    <xf numFmtId="0" fontId="20" fillId="0" borderId="16" xfId="3" applyFont="1" applyBorder="1" applyAlignment="1">
      <alignment horizontal="centerContinuous" vertical="center"/>
    </xf>
    <xf numFmtId="0" fontId="20" fillId="0" borderId="13" xfId="3" applyFont="1" applyBorder="1" applyAlignment="1">
      <alignment horizontal="centerContinuous" vertical="center"/>
    </xf>
    <xf numFmtId="0" fontId="17" fillId="143" borderId="0" xfId="3" applyFont="1" applyFill="1" applyAlignment="1">
      <alignment horizontal="center" vertical="center"/>
    </xf>
    <xf numFmtId="0" fontId="80" fillId="142" borderId="0" xfId="3" applyFont="1" applyFill="1" applyAlignment="1">
      <alignment horizontal="center" vertical="center"/>
    </xf>
    <xf numFmtId="0" fontId="64" fillId="144" borderId="76" xfId="3" applyFont="1" applyFill="1" applyBorder="1" applyAlignment="1">
      <alignment horizontal="centerContinuous" vertical="center"/>
    </xf>
    <xf numFmtId="0" fontId="64" fillId="144" borderId="38" xfId="3" applyFont="1" applyFill="1" applyBorder="1" applyAlignment="1">
      <alignment horizontal="centerContinuous" vertical="center"/>
    </xf>
    <xf numFmtId="0" fontId="64" fillId="144" borderId="39" xfId="3" applyFont="1" applyFill="1" applyBorder="1" applyAlignment="1">
      <alignment horizontal="centerContinuous" vertical="center"/>
    </xf>
    <xf numFmtId="0" fontId="64" fillId="144" borderId="77" xfId="3" applyFont="1" applyFill="1" applyBorder="1" applyAlignment="1">
      <alignment horizontal="centerContinuous" vertical="center"/>
    </xf>
    <xf numFmtId="0" fontId="20" fillId="145" borderId="38" xfId="3" applyFont="1" applyFill="1" applyBorder="1" applyAlignment="1">
      <alignment horizontal="centerContinuous" vertical="center"/>
    </xf>
    <xf numFmtId="0" fontId="20" fillId="145" borderId="39" xfId="3" applyFont="1" applyFill="1" applyBorder="1" applyAlignment="1">
      <alignment horizontal="centerContinuous" vertical="center"/>
    </xf>
    <xf numFmtId="0" fontId="20" fillId="145" borderId="77" xfId="3" applyFont="1" applyFill="1" applyBorder="1" applyAlignment="1">
      <alignment horizontal="centerContinuous" vertical="center"/>
    </xf>
    <xf numFmtId="0" fontId="20" fillId="145" borderId="75" xfId="3" applyFont="1" applyFill="1" applyBorder="1" applyAlignment="1">
      <alignment horizontal="centerContinuous" vertical="center"/>
    </xf>
    <xf numFmtId="0" fontId="20" fillId="145" borderId="74" xfId="3" applyFont="1" applyFill="1" applyBorder="1" applyAlignment="1">
      <alignment horizontal="centerContinuous" vertical="center"/>
    </xf>
    <xf numFmtId="0" fontId="20" fillId="145" borderId="73" xfId="3" applyFont="1" applyFill="1" applyBorder="1" applyAlignment="1">
      <alignment horizontal="centerContinuous" vertical="center"/>
    </xf>
    <xf numFmtId="0" fontId="64" fillId="144" borderId="74" xfId="3" applyFont="1" applyFill="1" applyBorder="1" applyAlignment="1">
      <alignment horizontal="centerContinuous" vertical="center"/>
    </xf>
    <xf numFmtId="0" fontId="64" fillId="144" borderId="73" xfId="3" applyFont="1" applyFill="1" applyBorder="1" applyAlignment="1">
      <alignment horizontal="centerContinuous" vertical="center"/>
    </xf>
    <xf numFmtId="0" fontId="64" fillId="144" borderId="75" xfId="3" applyFont="1" applyFill="1" applyBorder="1" applyAlignment="1">
      <alignment horizontal="centerContinuous" vertical="center"/>
    </xf>
    <xf numFmtId="165" fontId="20" fillId="0" borderId="72" xfId="3" applyNumberFormat="1" applyFont="1" applyBorder="1" applyAlignment="1">
      <alignment horizontal="center" vertical="center"/>
    </xf>
    <xf numFmtId="0" fontId="17" fillId="143" borderId="15" xfId="3" applyFont="1" applyFill="1" applyBorder="1" applyAlignment="1">
      <alignment horizontal="center" vertical="center"/>
    </xf>
    <xf numFmtId="0" fontId="17" fillId="143" borderId="16" xfId="3" applyFont="1" applyFill="1" applyBorder="1" applyAlignment="1">
      <alignment horizontal="center" vertical="center"/>
    </xf>
    <xf numFmtId="0" fontId="80" fillId="146" borderId="78" xfId="3" applyFont="1" applyFill="1" applyBorder="1" applyAlignment="1">
      <alignment horizontal="centerContinuous" vertical="center"/>
    </xf>
    <xf numFmtId="0" fontId="80" fillId="146" borderId="74" xfId="3" applyFont="1" applyFill="1" applyBorder="1" applyAlignment="1">
      <alignment horizontal="centerContinuous" vertical="center"/>
    </xf>
    <xf numFmtId="0" fontId="80" fillId="146" borderId="76" xfId="3" applyFont="1" applyFill="1" applyBorder="1" applyAlignment="1">
      <alignment horizontal="centerContinuous" vertical="center"/>
    </xf>
    <xf numFmtId="0" fontId="64" fillId="146" borderId="76" xfId="3" applyFont="1" applyFill="1" applyBorder="1" applyAlignment="1">
      <alignment horizontal="centerContinuous" vertical="center"/>
    </xf>
    <xf numFmtId="0" fontId="64" fillId="146" borderId="15" xfId="3" applyFont="1" applyFill="1" applyBorder="1" applyAlignment="1">
      <alignment horizontal="centerContinuous" vertical="center"/>
    </xf>
    <xf numFmtId="0" fontId="20" fillId="0" borderId="15" xfId="3" applyFont="1" applyBorder="1" applyAlignment="1">
      <alignment horizontal="centerContinuous" vertical="center"/>
    </xf>
    <xf numFmtId="0" fontId="20" fillId="0" borderId="79" xfId="3" applyFont="1" applyBorder="1" applyAlignment="1">
      <alignment horizontal="centerContinuous" vertical="center"/>
    </xf>
    <xf numFmtId="0" fontId="20" fillId="0" borderId="15" xfId="3" applyFont="1" applyBorder="1" applyAlignment="1">
      <alignment horizontal="centerContinuous"/>
    </xf>
    <xf numFmtId="0" fontId="20" fillId="0" borderId="1" xfId="3" applyFont="1" applyBorder="1" applyAlignment="1">
      <alignment horizontal="centerContinuous"/>
    </xf>
    <xf numFmtId="0" fontId="51" fillId="0" borderId="27" xfId="18" applyFont="1" applyBorder="1" applyAlignment="1">
      <alignment vertical="center"/>
    </xf>
    <xf numFmtId="0" fontId="51" fillId="0" borderId="6" xfId="18" applyFont="1" applyBorder="1" applyAlignment="1">
      <alignment vertical="center"/>
    </xf>
    <xf numFmtId="0" fontId="8" fillId="0" borderId="0" xfId="18" applyFont="1" applyAlignment="1">
      <alignment horizontal="center" vertical="center"/>
    </xf>
    <xf numFmtId="0" fontId="51" fillId="0" borderId="8" xfId="18" applyFont="1" applyBorder="1" applyAlignment="1">
      <alignment vertical="center"/>
    </xf>
    <xf numFmtId="0" fontId="51" fillId="0" borderId="0" xfId="18" applyFont="1" applyAlignment="1">
      <alignment vertical="center"/>
    </xf>
    <xf numFmtId="0" fontId="29" fillId="0" borderId="0" xfId="18" applyFont="1" applyAlignment="1">
      <alignment horizontal="center" vertical="center"/>
    </xf>
    <xf numFmtId="165" fontId="37" fillId="0" borderId="0" xfId="18" applyNumberFormat="1" applyFont="1" applyAlignment="1">
      <alignment horizontal="center" vertical="center"/>
    </xf>
    <xf numFmtId="165" fontId="37" fillId="0" borderId="15" xfId="18" applyNumberFormat="1" applyFont="1" applyBorder="1" applyAlignment="1">
      <alignment horizontal="center" vertical="center"/>
    </xf>
    <xf numFmtId="165" fontId="37" fillId="0" borderId="35" xfId="18" applyNumberFormat="1" applyFont="1" applyBorder="1" applyAlignment="1">
      <alignment horizontal="center" vertical="center"/>
    </xf>
    <xf numFmtId="165" fontId="37" fillId="0" borderId="32" xfId="18" applyNumberFormat="1" applyFont="1" applyBorder="1" applyAlignment="1">
      <alignment horizontal="center" vertical="center"/>
    </xf>
    <xf numFmtId="165" fontId="37" fillId="0" borderId="33" xfId="18" applyNumberFormat="1" applyFont="1" applyBorder="1" applyAlignment="1">
      <alignment horizontal="center" vertical="center"/>
    </xf>
    <xf numFmtId="0" fontId="8" fillId="82" borderId="15" xfId="18" applyFont="1" applyFill="1" applyBorder="1" applyAlignment="1">
      <alignment horizontal="left" vertical="center"/>
    </xf>
    <xf numFmtId="0" fontId="8" fillId="82" borderId="16" xfId="18" applyFont="1" applyFill="1" applyBorder="1" applyAlignment="1">
      <alignment horizontal="left" vertical="center"/>
    </xf>
    <xf numFmtId="0" fontId="8" fillId="82" borderId="13" xfId="18" applyFont="1" applyFill="1" applyBorder="1" applyAlignment="1">
      <alignment horizontal="left" vertical="center"/>
    </xf>
    <xf numFmtId="0" fontId="8" fillId="82" borderId="16" xfId="18" applyFont="1" applyFill="1" applyBorder="1" applyAlignment="1">
      <alignment horizontal="center" vertical="center"/>
    </xf>
    <xf numFmtId="0" fontId="8" fillId="82" borderId="13" xfId="18" applyFont="1" applyFill="1" applyBorder="1" applyAlignment="1">
      <alignment horizontal="center" vertical="center"/>
    </xf>
    <xf numFmtId="0" fontId="45" fillId="82" borderId="16" xfId="18" applyFont="1" applyFill="1" applyBorder="1" applyAlignment="1">
      <alignment horizontal="center" vertical="center"/>
    </xf>
    <xf numFmtId="0" fontId="45" fillId="82" borderId="35" xfId="18" applyFont="1" applyFill="1" applyBorder="1" applyAlignment="1">
      <alignment horizontal="center" vertical="center"/>
    </xf>
    <xf numFmtId="0" fontId="43" fillId="82" borderId="35" xfId="18" applyFont="1" applyFill="1" applyBorder="1" applyAlignment="1">
      <alignment horizontal="center" vertical="center"/>
    </xf>
    <xf numFmtId="0" fontId="43" fillId="82" borderId="16" xfId="18" applyFont="1" applyFill="1" applyBorder="1" applyAlignment="1">
      <alignment horizontal="center" vertical="center"/>
    </xf>
    <xf numFmtId="0" fontId="43" fillId="82" borderId="13" xfId="18" applyFont="1" applyFill="1" applyBorder="1" applyAlignment="1">
      <alignment horizontal="center" vertical="center"/>
    </xf>
    <xf numFmtId="0" fontId="43" fillId="0" borderId="0" xfId="18" applyFont="1" applyAlignment="1">
      <alignment horizontal="center" vertical="center"/>
    </xf>
    <xf numFmtId="0" fontId="47" fillId="0" borderId="0" xfId="18" applyFont="1" applyAlignment="1">
      <alignment horizontal="center" vertical="center"/>
    </xf>
    <xf numFmtId="14" fontId="8" fillId="0" borderId="0" xfId="18" applyNumberFormat="1" applyFont="1" applyAlignment="1">
      <alignment horizontal="left" vertical="center"/>
    </xf>
    <xf numFmtId="14" fontId="8" fillId="0" borderId="0" xfId="18" applyNumberFormat="1" applyFont="1" applyAlignment="1">
      <alignment horizontal="center" vertical="center"/>
    </xf>
    <xf numFmtId="0" fontId="8" fillId="0" borderId="28" xfId="18" applyFont="1" applyBorder="1" applyAlignment="1">
      <alignment horizontal="center" vertical="center"/>
    </xf>
    <xf numFmtId="0" fontId="8" fillId="0" borderId="29" xfId="18" applyFont="1" applyBorder="1" applyAlignment="1">
      <alignment horizontal="center" vertical="center"/>
    </xf>
    <xf numFmtId="0" fontId="8" fillId="0" borderId="28" xfId="18" applyFont="1" applyBorder="1" applyAlignment="1">
      <alignment horizontal="left" vertical="center"/>
    </xf>
    <xf numFmtId="0" fontId="8" fillId="111" borderId="15" xfId="18" applyFont="1" applyFill="1" applyBorder="1" applyAlignment="1">
      <alignment horizontal="center" vertical="center"/>
    </xf>
    <xf numFmtId="0" fontId="8" fillId="111" borderId="16" xfId="18" applyFont="1" applyFill="1" applyBorder="1" applyAlignment="1">
      <alignment horizontal="center" vertical="center"/>
    </xf>
    <xf numFmtId="0" fontId="8" fillId="111" borderId="16" xfId="18" applyFont="1" applyFill="1" applyBorder="1" applyAlignment="1">
      <alignment horizontal="right" vertical="center"/>
    </xf>
    <xf numFmtId="0" fontId="8" fillId="111" borderId="35" xfId="18" applyFont="1" applyFill="1" applyBorder="1" applyAlignment="1">
      <alignment horizontal="center" vertical="center"/>
    </xf>
    <xf numFmtId="0" fontId="8" fillId="111" borderId="35" xfId="18" applyFont="1" applyFill="1" applyBorder="1" applyAlignment="1">
      <alignment horizontal="right" vertical="center"/>
    </xf>
    <xf numFmtId="0" fontId="29" fillId="91" borderId="14" xfId="18" applyFont="1" applyFill="1" applyBorder="1" applyAlignment="1">
      <alignment horizontal="center" vertical="center"/>
    </xf>
    <xf numFmtId="0" fontId="29" fillId="5" borderId="1" xfId="18" applyFont="1" applyFill="1" applyBorder="1" applyAlignment="1">
      <alignment horizontal="center" vertical="center"/>
    </xf>
    <xf numFmtId="0" fontId="43" fillId="0" borderId="0" xfId="18" applyFont="1" applyAlignment="1">
      <alignment horizontal="left" vertical="center"/>
    </xf>
    <xf numFmtId="0" fontId="29" fillId="91" borderId="1" xfId="18" applyFont="1" applyFill="1" applyBorder="1" applyAlignment="1">
      <alignment horizontal="center" vertical="center"/>
    </xf>
    <xf numFmtId="0" fontId="28" fillId="111" borderId="15" xfId="18" applyFont="1" applyFill="1" applyBorder="1" applyAlignment="1">
      <alignment horizontal="center" vertical="center"/>
    </xf>
    <xf numFmtId="0" fontId="28" fillId="111" borderId="16" xfId="18" applyFont="1" applyFill="1" applyBorder="1" applyAlignment="1">
      <alignment horizontal="center" vertical="center"/>
    </xf>
    <xf numFmtId="0" fontId="28" fillId="111" borderId="16" xfId="18" applyFont="1" applyFill="1" applyBorder="1" applyAlignment="1">
      <alignment horizontal="right" vertical="center"/>
    </xf>
    <xf numFmtId="0" fontId="28" fillId="111" borderId="21" xfId="18" applyFont="1" applyFill="1" applyBorder="1" applyAlignment="1">
      <alignment horizontal="center" vertical="center"/>
    </xf>
    <xf numFmtId="0" fontId="28" fillId="111" borderId="21" xfId="18" applyFont="1" applyFill="1" applyBorder="1" applyAlignment="1">
      <alignment horizontal="right" vertical="center"/>
    </xf>
    <xf numFmtId="0" fontId="29" fillId="91" borderId="3" xfId="18" applyFont="1" applyFill="1" applyBorder="1" applyAlignment="1">
      <alignment horizontal="center" vertical="center"/>
    </xf>
    <xf numFmtId="0" fontId="8" fillId="0" borderId="20" xfId="18" applyFont="1" applyBorder="1" applyAlignment="1">
      <alignment horizontal="center" vertical="center"/>
    </xf>
    <xf numFmtId="0" fontId="8" fillId="0" borderId="21" xfId="18" applyFont="1" applyBorder="1" applyAlignment="1">
      <alignment horizontal="center" vertical="center"/>
    </xf>
    <xf numFmtId="0" fontId="8" fillId="0" borderId="26" xfId="18" applyFont="1" applyBorder="1" applyAlignment="1">
      <alignment horizontal="center" vertical="center"/>
    </xf>
    <xf numFmtId="0" fontId="29" fillId="0" borderId="0" xfId="18" applyFont="1" applyAlignment="1">
      <alignment horizontal="right" vertical="center"/>
    </xf>
    <xf numFmtId="0" fontId="30" fillId="93" borderId="0" xfId="18" applyFont="1" applyFill="1" applyAlignment="1">
      <alignment horizontal="center" vertical="center"/>
    </xf>
    <xf numFmtId="0" fontId="30" fillId="97" borderId="0" xfId="18" applyFont="1" applyFill="1" applyAlignment="1">
      <alignment horizontal="center" vertical="center"/>
    </xf>
    <xf numFmtId="0" fontId="30" fillId="98" borderId="0" xfId="18" applyFont="1" applyFill="1" applyAlignment="1">
      <alignment horizontal="center" vertical="center"/>
    </xf>
    <xf numFmtId="0" fontId="30" fillId="102" borderId="0" xfId="18" applyFont="1" applyFill="1" applyAlignment="1">
      <alignment horizontal="center" vertical="center"/>
    </xf>
    <xf numFmtId="0" fontId="30" fillId="53" borderId="0" xfId="18" applyFont="1" applyFill="1" applyAlignment="1">
      <alignment horizontal="center" vertical="center"/>
    </xf>
    <xf numFmtId="0" fontId="30" fillId="104" borderId="0" xfId="18" applyFont="1" applyFill="1" applyAlignment="1">
      <alignment horizontal="center" vertical="center"/>
    </xf>
    <xf numFmtId="0" fontId="30" fillId="106" borderId="0" xfId="18" applyFont="1" applyFill="1" applyAlignment="1">
      <alignment horizontal="center" vertical="center"/>
    </xf>
    <xf numFmtId="0" fontId="30" fillId="107" borderId="0" xfId="18" applyFont="1" applyFill="1" applyAlignment="1">
      <alignment horizontal="center" vertical="center"/>
    </xf>
    <xf numFmtId="0" fontId="30" fillId="112" borderId="0" xfId="18" applyFont="1" applyFill="1" applyAlignment="1">
      <alignment horizontal="center" vertical="center"/>
    </xf>
    <xf numFmtId="0" fontId="30" fillId="49" borderId="0" xfId="18" applyFont="1" applyFill="1" applyAlignment="1">
      <alignment horizontal="center" vertical="center"/>
    </xf>
    <xf numFmtId="0" fontId="36" fillId="0" borderId="0" xfId="18" applyFont="1" applyAlignment="1">
      <alignment horizontal="left" vertical="center"/>
    </xf>
    <xf numFmtId="0" fontId="8" fillId="111" borderId="20" xfId="18" applyFont="1" applyFill="1" applyBorder="1" applyAlignment="1">
      <alignment horizontal="center" vertical="center"/>
    </xf>
    <xf numFmtId="0" fontId="8" fillId="111" borderId="21" xfId="18" applyFont="1" applyFill="1" applyBorder="1" applyAlignment="1">
      <alignment horizontal="center" vertical="center"/>
    </xf>
    <xf numFmtId="0" fontId="8" fillId="111" borderId="21" xfId="18" applyFont="1" applyFill="1" applyBorder="1" applyAlignment="1">
      <alignment horizontal="right" vertical="center"/>
    </xf>
    <xf numFmtId="0" fontId="20" fillId="0" borderId="1" xfId="3" applyFont="1" applyBorder="1" applyAlignment="1">
      <alignment horizontal="centerContinuous" vertical="center"/>
    </xf>
    <xf numFmtId="0" fontId="8" fillId="0" borderId="0" xfId="18" applyFont="1" applyAlignment="1">
      <alignment horizontal="left" vertical="center"/>
    </xf>
    <xf numFmtId="0" fontId="8" fillId="0" borderId="80" xfId="18" applyFont="1" applyBorder="1" applyAlignment="1">
      <alignment horizontal="center" vertical="center"/>
    </xf>
    <xf numFmtId="0" fontId="8" fillId="0" borderId="81" xfId="18" applyFont="1" applyBorder="1" applyAlignment="1">
      <alignment horizontal="center" vertical="center"/>
    </xf>
    <xf numFmtId="0" fontId="8" fillId="0" borderId="82" xfId="18" applyFont="1" applyBorder="1" applyAlignment="1">
      <alignment horizontal="center" vertical="center"/>
    </xf>
    <xf numFmtId="0" fontId="8" fillId="0" borderId="83" xfId="18" applyFont="1" applyBorder="1" applyAlignment="1">
      <alignment horizontal="center" vertical="center"/>
    </xf>
    <xf numFmtId="0" fontId="8" fillId="0" borderId="84" xfId="18" applyFont="1" applyBorder="1" applyAlignment="1">
      <alignment horizontal="center" vertical="center"/>
    </xf>
    <xf numFmtId="0" fontId="8" fillId="0" borderId="85" xfId="18" applyFont="1" applyBorder="1" applyAlignment="1">
      <alignment horizontal="center" vertical="center"/>
    </xf>
    <xf numFmtId="0" fontId="8" fillId="0" borderId="86" xfId="18" applyFont="1" applyBorder="1" applyAlignment="1">
      <alignment horizontal="center" vertical="center"/>
    </xf>
    <xf numFmtId="0" fontId="8" fillId="0" borderId="87" xfId="18" applyFont="1" applyBorder="1" applyAlignment="1">
      <alignment horizontal="center" vertical="center"/>
    </xf>
    <xf numFmtId="0" fontId="8" fillId="0" borderId="0" xfId="21" applyFont="1" applyAlignment="1">
      <alignment horizontal="left" vertical="center"/>
    </xf>
    <xf numFmtId="0" fontId="82" fillId="0" borderId="0" xfId="18" applyFont="1" applyAlignment="1">
      <alignment horizontal="center" vertical="center"/>
    </xf>
    <xf numFmtId="0" fontId="8" fillId="0" borderId="88" xfId="18" applyFont="1" applyBorder="1" applyAlignment="1">
      <alignment horizontal="center" vertical="center"/>
    </xf>
    <xf numFmtId="0" fontId="8" fillId="0" borderId="89" xfId="18" applyFont="1" applyBorder="1" applyAlignment="1">
      <alignment horizontal="center" vertical="center"/>
    </xf>
    <xf numFmtId="0" fontId="8" fillId="0" borderId="90" xfId="18" applyFont="1" applyBorder="1" applyAlignment="1">
      <alignment horizontal="center" vertical="center"/>
    </xf>
    <xf numFmtId="0" fontId="8" fillId="0" borderId="91" xfId="18" applyFont="1" applyBorder="1" applyAlignment="1">
      <alignment horizontal="center" vertical="center"/>
    </xf>
    <xf numFmtId="0" fontId="8" fillId="0" borderId="92" xfId="18" applyFont="1" applyBorder="1" applyAlignment="1">
      <alignment horizontal="center" vertical="center"/>
    </xf>
    <xf numFmtId="0" fontId="8" fillId="0" borderId="93" xfId="18" applyFont="1" applyBorder="1" applyAlignment="1">
      <alignment horizontal="center" vertical="center"/>
    </xf>
    <xf numFmtId="0" fontId="8" fillId="0" borderId="94" xfId="18" applyFont="1" applyBorder="1" applyAlignment="1">
      <alignment horizontal="center" vertical="center"/>
    </xf>
    <xf numFmtId="0" fontId="8" fillId="0" borderId="95" xfId="18" applyFont="1" applyBorder="1" applyAlignment="1">
      <alignment horizontal="center" vertical="center"/>
    </xf>
    <xf numFmtId="0" fontId="29" fillId="0" borderId="0" xfId="21" applyFont="1" applyAlignment="1">
      <alignment horizontal="center" vertical="center"/>
    </xf>
    <xf numFmtId="0" fontId="8" fillId="147" borderId="0" xfId="18" applyFont="1" applyFill="1" applyAlignment="1">
      <alignment horizontal="center" vertical="center"/>
    </xf>
    <xf numFmtId="0" fontId="11" fillId="147" borderId="0" xfId="3" applyFill="1"/>
    <xf numFmtId="0" fontId="8" fillId="0" borderId="16" xfId="21" applyFont="1" applyBorder="1" applyAlignment="1">
      <alignment horizontal="centerContinuous" vertical="center"/>
    </xf>
    <xf numFmtId="0" fontId="44" fillId="0" borderId="59" xfId="21" applyFont="1" applyBorder="1" applyAlignment="1">
      <alignment horizontal="center" vertical="center"/>
    </xf>
    <xf numFmtId="0" fontId="44" fillId="0" borderId="60" xfId="21" applyFont="1" applyBorder="1" applyAlignment="1">
      <alignment horizontal="center" vertical="center"/>
    </xf>
    <xf numFmtId="0" fontId="44" fillId="0" borderId="61" xfId="21" applyFont="1" applyBorder="1" applyAlignment="1">
      <alignment horizontal="center" vertical="center"/>
    </xf>
    <xf numFmtId="0" fontId="46" fillId="4" borderId="28" xfId="21" applyFont="1" applyFill="1" applyBorder="1" applyAlignment="1">
      <alignment horizontal="centerContinuous" vertical="center"/>
    </xf>
    <xf numFmtId="0" fontId="46" fillId="4" borderId="0" xfId="21" applyFont="1" applyFill="1" applyAlignment="1">
      <alignment horizontal="centerContinuous" vertical="center"/>
    </xf>
    <xf numFmtId="0" fontId="29" fillId="5" borderId="0" xfId="21" applyFont="1" applyFill="1" applyAlignment="1">
      <alignment horizontal="center" vertical="center"/>
    </xf>
    <xf numFmtId="0" fontId="46" fillId="84" borderId="50" xfId="21" applyFont="1" applyFill="1" applyBorder="1" applyAlignment="1">
      <alignment horizontal="centerContinuous" vertical="center"/>
    </xf>
    <xf numFmtId="0" fontId="8" fillId="85" borderId="50" xfId="21" applyFont="1" applyFill="1" applyBorder="1" applyAlignment="1">
      <alignment horizontal="centerContinuous" vertical="center"/>
    </xf>
    <xf numFmtId="165" fontId="37" fillId="0" borderId="1" xfId="21" applyNumberFormat="1" applyFont="1" applyBorder="1" applyAlignment="1">
      <alignment horizontal="center" vertical="center"/>
    </xf>
    <xf numFmtId="0" fontId="46" fillId="84" borderId="96" xfId="21" applyFont="1" applyFill="1" applyBorder="1" applyAlignment="1">
      <alignment horizontal="centerContinuous" vertical="center"/>
    </xf>
    <xf numFmtId="0" fontId="28" fillId="0" borderId="15" xfId="21" applyFont="1" applyBorder="1" applyAlignment="1">
      <alignment horizontal="centerContinuous" vertical="center"/>
    </xf>
    <xf numFmtId="0" fontId="28" fillId="0" borderId="16" xfId="21" applyFont="1" applyBorder="1" applyAlignment="1">
      <alignment horizontal="centerContinuous" vertical="center"/>
    </xf>
    <xf numFmtId="0" fontId="28" fillId="0" borderId="13" xfId="21" applyFont="1" applyBorder="1" applyAlignment="1">
      <alignment horizontal="centerContinuous" vertical="center"/>
    </xf>
    <xf numFmtId="0" fontId="29" fillId="5" borderId="35" xfId="21" applyFont="1" applyFill="1" applyBorder="1" applyAlignment="1">
      <alignment horizontal="center" vertical="center"/>
    </xf>
    <xf numFmtId="0" fontId="29" fillId="5" borderId="32" xfId="21" applyFont="1" applyFill="1" applyBorder="1" applyAlignment="1">
      <alignment horizontal="center" vertical="center"/>
    </xf>
    <xf numFmtId="0" fontId="8" fillId="85" borderId="63" xfId="21" applyFont="1" applyFill="1" applyBorder="1" applyAlignment="1">
      <alignment horizontal="centerContinuous" vertical="center"/>
    </xf>
    <xf numFmtId="0" fontId="8" fillId="0" borderId="15" xfId="21" applyFont="1" applyBorder="1" applyAlignment="1">
      <alignment horizontal="centerContinuous" vertical="center"/>
    </xf>
    <xf numFmtId="0" fontId="8" fillId="0" borderId="13" xfId="21" applyFont="1" applyBorder="1" applyAlignment="1">
      <alignment horizontal="centerContinuous" vertical="center"/>
    </xf>
    <xf numFmtId="0" fontId="81" fillId="0" borderId="0" xfId="18" applyFont="1" applyAlignment="1">
      <alignment horizontal="left" vertical="center"/>
    </xf>
    <xf numFmtId="0" fontId="84" fillId="0" borderId="0" xfId="18" applyFont="1" applyAlignment="1">
      <alignment vertical="center"/>
    </xf>
    <xf numFmtId="0" fontId="86" fillId="0" borderId="0" xfId="18" applyFont="1" applyAlignment="1">
      <alignment horizontal="center" vertical="center"/>
    </xf>
    <xf numFmtId="0" fontId="36" fillId="40" borderId="24" xfId="0" applyFont="1" applyFill="1" applyBorder="1" applyAlignment="1">
      <alignment horizontal="left" vertical="center"/>
    </xf>
    <xf numFmtId="0" fontId="36" fillId="41" borderId="24" xfId="0" applyFont="1" applyFill="1" applyBorder="1" applyAlignment="1">
      <alignment horizontal="left" vertical="center"/>
    </xf>
    <xf numFmtId="0" fontId="36" fillId="42" borderId="24" xfId="0" applyFont="1" applyFill="1" applyBorder="1" applyAlignment="1">
      <alignment horizontal="left" vertical="center"/>
    </xf>
    <xf numFmtId="0" fontId="36" fillId="42" borderId="25" xfId="0" applyFont="1" applyFill="1" applyBorder="1" applyAlignment="1">
      <alignment horizontal="left" vertical="center"/>
    </xf>
    <xf numFmtId="0" fontId="36" fillId="39" borderId="28" xfId="0" applyFont="1" applyFill="1" applyBorder="1" applyAlignment="1">
      <alignment horizontal="left" vertical="center"/>
    </xf>
    <xf numFmtId="0" fontId="36" fillId="40" borderId="28" xfId="0" applyFont="1" applyFill="1" applyBorder="1" applyAlignment="1">
      <alignment horizontal="left" vertical="center"/>
    </xf>
    <xf numFmtId="0" fontId="36" fillId="41" borderId="28" xfId="0" applyFont="1" applyFill="1" applyBorder="1" applyAlignment="1">
      <alignment horizontal="left" vertical="center"/>
    </xf>
    <xf numFmtId="0" fontId="36" fillId="42" borderId="20" xfId="0" applyFont="1" applyFill="1" applyBorder="1" applyAlignment="1">
      <alignment horizontal="left" vertical="center"/>
    </xf>
    <xf numFmtId="0" fontId="36" fillId="0" borderId="21" xfId="0" applyFont="1" applyBorder="1" applyAlignment="1">
      <alignment horizontal="left" vertical="center"/>
    </xf>
    <xf numFmtId="0" fontId="36" fillId="0" borderId="21" xfId="4" applyFont="1" applyBorder="1" applyAlignment="1">
      <alignment horizontal="left" vertical="center"/>
    </xf>
    <xf numFmtId="0" fontId="14" fillId="5" borderId="21" xfId="0" applyFont="1" applyFill="1" applyBorder="1" applyAlignment="1">
      <alignment vertical="center"/>
    </xf>
    <xf numFmtId="0" fontId="38" fillId="83" borderId="15" xfId="5" applyFont="1" applyFill="1" applyBorder="1" applyAlignment="1">
      <alignment vertical="center"/>
    </xf>
    <xf numFmtId="0" fontId="38" fillId="83" borderId="16" xfId="5" applyFont="1" applyFill="1" applyBorder="1" applyAlignment="1">
      <alignment vertical="center"/>
    </xf>
    <xf numFmtId="0" fontId="38" fillId="83" borderId="13" xfId="5" applyFont="1" applyFill="1" applyBorder="1" applyAlignment="1">
      <alignment vertical="center"/>
    </xf>
    <xf numFmtId="0" fontId="79" fillId="147" borderId="0" xfId="4" applyFont="1" applyFill="1" applyAlignment="1">
      <alignment horizontal="centerContinuous" vertical="center"/>
    </xf>
    <xf numFmtId="0" fontId="14" fillId="0" borderId="15" xfId="3" applyFont="1" applyBorder="1" applyAlignment="1">
      <alignment horizontal="centerContinuous" vertical="center"/>
    </xf>
    <xf numFmtId="0" fontId="14" fillId="0" borderId="16" xfId="3" applyFont="1" applyBorder="1" applyAlignment="1">
      <alignment horizontal="centerContinuous" vertical="center"/>
    </xf>
    <xf numFmtId="0" fontId="14" fillId="0" borderId="13" xfId="3" applyFont="1" applyBorder="1" applyAlignment="1">
      <alignment horizontal="centerContinuous" vertical="center"/>
    </xf>
    <xf numFmtId="0" fontId="14" fillId="0" borderId="1" xfId="3" applyFont="1" applyBorder="1" applyAlignment="1">
      <alignment horizontal="centerContinuous" vertical="center"/>
    </xf>
    <xf numFmtId="0" fontId="42" fillId="146" borderId="78" xfId="3" applyFont="1" applyFill="1" applyBorder="1" applyAlignment="1">
      <alignment horizontal="centerContinuous" vertical="center"/>
    </xf>
    <xf numFmtId="0" fontId="42" fillId="146" borderId="74" xfId="3" applyFont="1" applyFill="1" applyBorder="1" applyAlignment="1">
      <alignment horizontal="centerContinuous" vertical="center"/>
    </xf>
    <xf numFmtId="0" fontId="36" fillId="143" borderId="0" xfId="3" applyFont="1" applyFill="1" applyAlignment="1">
      <alignment horizontal="center" vertical="center"/>
    </xf>
    <xf numFmtId="0" fontId="42" fillId="146" borderId="76" xfId="3" applyFont="1" applyFill="1" applyBorder="1" applyAlignment="1">
      <alignment horizontal="centerContinuous" vertical="center"/>
    </xf>
    <xf numFmtId="0" fontId="42" fillId="142" borderId="0" xfId="3" applyFont="1" applyFill="1" applyAlignment="1">
      <alignment horizontal="center" vertical="center"/>
    </xf>
    <xf numFmtId="0" fontId="38" fillId="146" borderId="76" xfId="3" applyFont="1" applyFill="1" applyBorder="1" applyAlignment="1">
      <alignment horizontal="centerContinuous" vertical="center"/>
    </xf>
    <xf numFmtId="0" fontId="38" fillId="172" borderId="97" xfId="3" applyFont="1" applyFill="1" applyBorder="1" applyAlignment="1">
      <alignment horizontal="centerContinuous" vertical="center"/>
    </xf>
    <xf numFmtId="0" fontId="38" fillId="172" borderId="98" xfId="3" applyFont="1" applyFill="1" applyBorder="1" applyAlignment="1">
      <alignment horizontal="centerContinuous" vertical="center"/>
    </xf>
    <xf numFmtId="0" fontId="38" fillId="172" borderId="99" xfId="3" applyFont="1" applyFill="1" applyBorder="1" applyAlignment="1">
      <alignment horizontal="centerContinuous" vertical="center"/>
    </xf>
    <xf numFmtId="0" fontId="38" fillId="173" borderId="97" xfId="3" applyFont="1" applyFill="1" applyBorder="1" applyAlignment="1">
      <alignment horizontal="centerContinuous" vertical="center"/>
    </xf>
    <xf numFmtId="0" fontId="38" fillId="173" borderId="98" xfId="3" applyFont="1" applyFill="1" applyBorder="1" applyAlignment="1">
      <alignment horizontal="centerContinuous" vertical="center"/>
    </xf>
    <xf numFmtId="0" fontId="38" fillId="173" borderId="99" xfId="3" applyFont="1" applyFill="1" applyBorder="1" applyAlignment="1">
      <alignment horizontal="centerContinuous" vertical="center"/>
    </xf>
    <xf numFmtId="165" fontId="37" fillId="0" borderId="1" xfId="5" applyNumberFormat="1" applyFont="1" applyBorder="1" applyAlignment="1">
      <alignment horizontal="center" vertical="center"/>
    </xf>
    <xf numFmtId="0" fontId="36" fillId="0" borderId="103" xfId="4" applyFont="1" applyBorder="1" applyAlignment="1">
      <alignment horizontal="left" vertical="center"/>
    </xf>
    <xf numFmtId="0" fontId="36" fillId="0" borderId="104" xfId="5" applyFont="1" applyBorder="1" applyAlignment="1">
      <alignment horizontal="left" vertical="center"/>
    </xf>
    <xf numFmtId="0" fontId="36" fillId="0" borderId="103" xfId="5" applyFont="1" applyBorder="1" applyAlignment="1">
      <alignment horizontal="left" vertical="center"/>
    </xf>
    <xf numFmtId="0" fontId="36" fillId="0" borderId="106" xfId="5" applyFont="1" applyBorder="1" applyAlignment="1">
      <alignment horizontal="left" vertical="center"/>
    </xf>
    <xf numFmtId="0" fontId="36" fillId="0" borderId="107" xfId="5" applyFont="1" applyBorder="1" applyAlignment="1">
      <alignment horizontal="left" vertical="center"/>
    </xf>
    <xf numFmtId="0" fontId="38" fillId="6" borderId="15" xfId="0" applyFont="1" applyFill="1" applyBorder="1" applyAlignment="1">
      <alignment horizontal="centerContinuous" vertical="center"/>
    </xf>
    <xf numFmtId="0" fontId="38" fillId="6" borderId="16" xfId="0" applyFont="1" applyFill="1" applyBorder="1" applyAlignment="1">
      <alignment horizontal="centerContinuous" vertical="center"/>
    </xf>
    <xf numFmtId="0" fontId="38" fillId="6" borderId="13" xfId="0" applyFont="1" applyFill="1" applyBorder="1" applyAlignment="1">
      <alignment horizontal="centerContinuous" vertical="center"/>
    </xf>
    <xf numFmtId="0" fontId="36" fillId="0" borderId="104" xfId="4" applyFont="1" applyBorder="1" applyAlignment="1">
      <alignment horizontal="left" vertical="center"/>
    </xf>
    <xf numFmtId="0" fontId="36" fillId="0" borderId="101" xfId="5" applyFont="1" applyBorder="1" applyAlignment="1">
      <alignment horizontal="left" vertical="center"/>
    </xf>
    <xf numFmtId="0" fontId="36" fillId="0" borderId="102" xfId="5" applyFont="1" applyBorder="1" applyAlignment="1">
      <alignment horizontal="left" vertical="center"/>
    </xf>
    <xf numFmtId="0" fontId="36" fillId="5" borderId="44" xfId="5" applyFont="1" applyFill="1" applyBorder="1" applyAlignment="1">
      <alignment horizontal="left" vertical="center"/>
    </xf>
    <xf numFmtId="0" fontId="36" fillId="5" borderId="46" xfId="5" applyFont="1" applyFill="1" applyBorder="1" applyAlignment="1">
      <alignment horizontal="left" vertical="center"/>
    </xf>
    <xf numFmtId="0" fontId="77" fillId="147" borderId="0" xfId="4" applyFont="1" applyFill="1" applyAlignment="1">
      <alignment horizontal="centerContinuous" vertical="center"/>
    </xf>
    <xf numFmtId="0" fontId="36" fillId="0" borderId="1" xfId="0" applyFont="1" applyBorder="1" applyAlignment="1">
      <alignment horizontal="center" vertical="center"/>
    </xf>
    <xf numFmtId="0" fontId="11" fillId="0" borderId="0" xfId="0" applyFont="1"/>
    <xf numFmtId="0" fontId="11" fillId="194" borderId="0" xfId="0" applyFont="1" applyFill="1"/>
    <xf numFmtId="0" fontId="11" fillId="195" borderId="0" xfId="0" applyFont="1" applyFill="1"/>
    <xf numFmtId="0" fontId="14" fillId="58" borderId="0" xfId="0" applyFont="1" applyFill="1" applyAlignment="1">
      <alignment horizontal="center" vertical="center"/>
    </xf>
    <xf numFmtId="0" fontId="36" fillId="5" borderId="0" xfId="5" applyFont="1" applyFill="1" applyAlignment="1">
      <alignment horizontal="left" vertical="center"/>
    </xf>
    <xf numFmtId="0" fontId="14" fillId="10" borderId="0" xfId="0" applyFont="1" applyFill="1" applyAlignment="1">
      <alignment horizontal="center" vertical="center"/>
    </xf>
    <xf numFmtId="0" fontId="36" fillId="59" borderId="0" xfId="5" applyFont="1" applyFill="1" applyAlignment="1">
      <alignment horizontal="left" vertical="center"/>
    </xf>
    <xf numFmtId="0" fontId="11" fillId="197" borderId="0" xfId="0" applyFont="1" applyFill="1"/>
    <xf numFmtId="0" fontId="11" fillId="198" borderId="0" xfId="0" applyFont="1" applyFill="1"/>
    <xf numFmtId="0" fontId="14" fillId="61" borderId="0" xfId="0" applyFont="1" applyFill="1" applyAlignment="1">
      <alignment horizontal="center" vertical="center"/>
    </xf>
    <xf numFmtId="0" fontId="36" fillId="63" borderId="0" xfId="5" applyFont="1" applyFill="1" applyAlignment="1">
      <alignment horizontal="left" vertical="center"/>
    </xf>
    <xf numFmtId="0" fontId="36" fillId="64" borderId="0" xfId="5" applyFont="1" applyFill="1" applyAlignment="1">
      <alignment horizontal="left" vertical="center"/>
    </xf>
    <xf numFmtId="0" fontId="11" fillId="200" borderId="0" xfId="0" applyFont="1" applyFill="1"/>
    <xf numFmtId="0" fontId="11" fillId="201" borderId="0" xfId="0" applyFont="1" applyFill="1"/>
    <xf numFmtId="0" fontId="36" fillId="66" borderId="0" xfId="5" applyFont="1" applyFill="1" applyAlignment="1">
      <alignment horizontal="left" vertical="center"/>
    </xf>
    <xf numFmtId="0" fontId="36" fillId="68" borderId="0" xfId="5" applyFont="1" applyFill="1" applyAlignment="1">
      <alignment horizontal="left" vertical="center"/>
    </xf>
    <xf numFmtId="0" fontId="36" fillId="69" borderId="0" xfId="5" applyFont="1" applyFill="1" applyAlignment="1">
      <alignment horizontal="left" vertical="center"/>
    </xf>
    <xf numFmtId="0" fontId="11" fillId="202" borderId="0" xfId="0" applyFont="1" applyFill="1"/>
    <xf numFmtId="0" fontId="11" fillId="203" borderId="0" xfId="0" applyFont="1" applyFill="1"/>
    <xf numFmtId="0" fontId="36" fillId="71" borderId="0" xfId="5" applyFont="1" applyFill="1" applyAlignment="1">
      <alignment horizontal="left" vertical="center"/>
    </xf>
    <xf numFmtId="0" fontId="36" fillId="73" borderId="0" xfId="5" applyFont="1" applyFill="1" applyAlignment="1">
      <alignment horizontal="left" vertical="center"/>
    </xf>
    <xf numFmtId="0" fontId="36" fillId="6" borderId="0" xfId="5" applyFont="1" applyFill="1" applyAlignment="1">
      <alignment horizontal="left" vertical="center"/>
    </xf>
    <xf numFmtId="0" fontId="11" fillId="205" borderId="0" xfId="0" applyFont="1" applyFill="1"/>
    <xf numFmtId="0" fontId="11" fillId="206" borderId="0" xfId="0" applyFont="1" applyFill="1"/>
    <xf numFmtId="0" fontId="36" fillId="75" borderId="0" xfId="5" applyFont="1" applyFill="1" applyAlignment="1">
      <alignment horizontal="left" vertical="center"/>
    </xf>
    <xf numFmtId="0" fontId="36" fillId="7" borderId="0" xfId="5" applyFont="1" applyFill="1" applyAlignment="1">
      <alignment horizontal="left" vertical="center"/>
    </xf>
    <xf numFmtId="0" fontId="36" fillId="77" borderId="0" xfId="5" applyFont="1" applyFill="1" applyAlignment="1">
      <alignment horizontal="left" vertical="center"/>
    </xf>
    <xf numFmtId="0" fontId="11" fillId="208" borderId="0" xfId="0" applyFont="1" applyFill="1"/>
    <xf numFmtId="0" fontId="11" fillId="207" borderId="0" xfId="0" applyFont="1" applyFill="1"/>
    <xf numFmtId="0" fontId="36" fillId="79" borderId="0" xfId="5" applyFont="1" applyFill="1" applyAlignment="1">
      <alignment horizontal="left" vertical="center"/>
    </xf>
    <xf numFmtId="0" fontId="36" fillId="8" borderId="0" xfId="5" applyFont="1" applyFill="1" applyAlignment="1">
      <alignment horizontal="left" vertical="center"/>
    </xf>
    <xf numFmtId="0" fontId="36" fillId="80" borderId="0" xfId="5" applyFont="1" applyFill="1" applyAlignment="1">
      <alignment horizontal="left" vertical="center"/>
    </xf>
    <xf numFmtId="0" fontId="11" fillId="210" borderId="0" xfId="0" applyFont="1" applyFill="1"/>
    <xf numFmtId="0" fontId="11" fillId="179" borderId="0" xfId="0" applyFont="1" applyFill="1"/>
    <xf numFmtId="0" fontId="11" fillId="212" borderId="0" xfId="0" applyFont="1" applyFill="1"/>
    <xf numFmtId="0" fontId="11" fillId="209" borderId="0" xfId="0" applyFont="1" applyFill="1"/>
    <xf numFmtId="0" fontId="11" fillId="181" borderId="0" xfId="0" applyFont="1" applyFill="1"/>
    <xf numFmtId="0" fontId="11" fillId="211" borderId="0" xfId="0" applyFont="1" applyFill="1"/>
    <xf numFmtId="0" fontId="0" fillId="213" borderId="0" xfId="0" applyFill="1"/>
    <xf numFmtId="0" fontId="0" fillId="214" borderId="0" xfId="0" applyFill="1"/>
    <xf numFmtId="0" fontId="89" fillId="215" borderId="0" xfId="0" applyFont="1" applyFill="1"/>
    <xf numFmtId="0" fontId="89" fillId="216" borderId="0" xfId="0" applyFont="1" applyFill="1"/>
    <xf numFmtId="0" fontId="36" fillId="0" borderId="100" xfId="4" applyFont="1" applyBorder="1" applyAlignment="1">
      <alignment horizontal="left" vertical="center"/>
    </xf>
    <xf numFmtId="0" fontId="36" fillId="0" borderId="101" xfId="4" applyFont="1" applyBorder="1" applyAlignment="1">
      <alignment horizontal="left" vertical="center"/>
    </xf>
    <xf numFmtId="0" fontId="11" fillId="178" borderId="0" xfId="0" applyFont="1" applyFill="1"/>
    <xf numFmtId="0" fontId="11" fillId="191" borderId="0" xfId="0" applyFont="1" applyFill="1"/>
    <xf numFmtId="0" fontId="11" fillId="192" borderId="0" xfId="0" applyFont="1" applyFill="1"/>
    <xf numFmtId="0" fontId="14" fillId="56" borderId="0" xfId="0" applyFont="1" applyFill="1" applyAlignment="1">
      <alignment horizontal="center" vertical="center"/>
    </xf>
    <xf numFmtId="0" fontId="14" fillId="47" borderId="0" xfId="0" applyFont="1" applyFill="1" applyAlignment="1">
      <alignment horizontal="center" vertical="center"/>
    </xf>
    <xf numFmtId="0" fontId="36" fillId="57" borderId="0" xfId="5" applyFont="1" applyFill="1" applyAlignment="1">
      <alignment horizontal="left" vertical="center"/>
    </xf>
    <xf numFmtId="0" fontId="36" fillId="24" borderId="0" xfId="5" applyFont="1" applyFill="1" applyAlignment="1">
      <alignment horizontal="left" vertical="center"/>
    </xf>
    <xf numFmtId="0" fontId="11" fillId="190" borderId="0" xfId="0" applyFont="1" applyFill="1"/>
    <xf numFmtId="0" fontId="36" fillId="60" borderId="0" xfId="5" applyFont="1" applyFill="1" applyAlignment="1">
      <alignment horizontal="left" vertical="center"/>
    </xf>
    <xf numFmtId="0" fontId="11" fillId="193" borderId="0" xfId="0" applyFont="1" applyFill="1"/>
    <xf numFmtId="0" fontId="36" fillId="65" borderId="0" xfId="5" applyFont="1" applyFill="1" applyAlignment="1">
      <alignment horizontal="left" vertical="center"/>
    </xf>
    <xf numFmtId="0" fontId="11" fillId="196" borderId="0" xfId="0" applyFont="1" applyFill="1"/>
    <xf numFmtId="0" fontId="36" fillId="70" borderId="0" xfId="5" applyFont="1" applyFill="1" applyAlignment="1">
      <alignment horizontal="left" vertical="center"/>
    </xf>
    <xf numFmtId="0" fontId="11" fillId="199" borderId="0" xfId="0" applyFont="1" applyFill="1"/>
    <xf numFmtId="0" fontId="36" fillId="74" borderId="0" xfId="5" applyFont="1" applyFill="1" applyAlignment="1">
      <alignment horizontal="left" vertical="center"/>
    </xf>
    <xf numFmtId="0" fontId="36" fillId="78" borderId="0" xfId="5" applyFont="1" applyFill="1" applyAlignment="1">
      <alignment horizontal="left" vertical="center"/>
    </xf>
    <xf numFmtId="0" fontId="11" fillId="204" borderId="0" xfId="0" applyFont="1" applyFill="1"/>
    <xf numFmtId="0" fontId="36" fillId="81" borderId="0" xfId="5" applyFont="1" applyFill="1" applyAlignment="1">
      <alignment horizontal="left" vertical="center"/>
    </xf>
    <xf numFmtId="0" fontId="89" fillId="217" borderId="0" xfId="0" applyFont="1" applyFill="1"/>
    <xf numFmtId="0" fontId="36" fillId="0" borderId="105" xfId="4" applyFont="1" applyBorder="1" applyAlignment="1">
      <alignment horizontal="left" vertical="center"/>
    </xf>
    <xf numFmtId="0" fontId="36" fillId="0" borderId="106" xfId="4" applyFont="1" applyBorder="1" applyAlignment="1">
      <alignment horizontal="left" vertical="center"/>
    </xf>
    <xf numFmtId="0" fontId="0" fillId="0" borderId="100" xfId="0" applyBorder="1"/>
    <xf numFmtId="0" fontId="36" fillId="0" borderId="102" xfId="4" applyFont="1" applyBorder="1" applyAlignment="1">
      <alignment horizontal="left" vertical="center"/>
    </xf>
    <xf numFmtId="0" fontId="0" fillId="0" borderId="103" xfId="0" applyBorder="1"/>
    <xf numFmtId="0" fontId="87" fillId="0" borderId="0" xfId="4" applyFont="1" applyAlignment="1">
      <alignment horizontal="left" vertical="center"/>
    </xf>
    <xf numFmtId="0" fontId="39" fillId="148" borderId="0" xfId="0" applyFont="1" applyFill="1" applyAlignment="1">
      <alignment horizontal="center" vertical="center"/>
    </xf>
    <xf numFmtId="0" fontId="36" fillId="148" borderId="0" xfId="0" applyFont="1" applyFill="1" applyAlignment="1">
      <alignment horizontal="center" vertical="center"/>
    </xf>
    <xf numFmtId="0" fontId="36" fillId="150" borderId="0" xfId="0" applyFont="1" applyFill="1" applyAlignment="1">
      <alignment horizontal="center" vertical="center"/>
    </xf>
    <xf numFmtId="0" fontId="36" fillId="153" borderId="0" xfId="0" applyFont="1" applyFill="1" applyAlignment="1">
      <alignment horizontal="center" vertical="center"/>
    </xf>
    <xf numFmtId="0" fontId="36" fillId="154" borderId="0" xfId="0" applyFont="1" applyFill="1" applyAlignment="1">
      <alignment horizontal="center" vertical="center"/>
    </xf>
    <xf numFmtId="0" fontId="36" fillId="157" borderId="0" xfId="0" applyFont="1" applyFill="1" applyAlignment="1">
      <alignment horizontal="center" vertical="center"/>
    </xf>
    <xf numFmtId="0" fontId="36" fillId="160" borderId="0" xfId="0" applyFont="1" applyFill="1" applyAlignment="1">
      <alignment horizontal="center" vertical="center"/>
    </xf>
    <xf numFmtId="0" fontId="36" fillId="162" borderId="0" xfId="0" applyFont="1" applyFill="1" applyAlignment="1">
      <alignment horizontal="center" vertical="center"/>
    </xf>
    <xf numFmtId="0" fontId="36" fillId="164" borderId="0" xfId="0" applyFont="1" applyFill="1" applyAlignment="1">
      <alignment horizontal="center" vertical="center"/>
    </xf>
    <xf numFmtId="0" fontId="36" fillId="166" borderId="0" xfId="0" applyFont="1" applyFill="1" applyAlignment="1">
      <alignment horizontal="center" vertical="center"/>
    </xf>
    <xf numFmtId="0" fontId="36" fillId="167" borderId="0" xfId="0" applyFont="1" applyFill="1" applyAlignment="1">
      <alignment horizontal="center" vertical="center"/>
    </xf>
    <xf numFmtId="0" fontId="36" fillId="169" borderId="0" xfId="0" applyFont="1" applyFill="1" applyAlignment="1">
      <alignment horizontal="center" vertical="center"/>
    </xf>
    <xf numFmtId="0" fontId="36" fillId="171" borderId="0" xfId="0" applyFont="1" applyFill="1" applyAlignment="1">
      <alignment horizontal="center" vertical="center"/>
    </xf>
    <xf numFmtId="0" fontId="36" fillId="174" borderId="0" xfId="0" applyFont="1" applyFill="1" applyAlignment="1">
      <alignment horizontal="center" vertical="center"/>
    </xf>
    <xf numFmtId="0" fontId="36" fillId="175" borderId="0" xfId="0" applyFont="1" applyFill="1" applyAlignment="1">
      <alignment horizontal="center" vertical="center"/>
    </xf>
    <xf numFmtId="0" fontId="36" fillId="176" borderId="0" xfId="0" applyFont="1" applyFill="1" applyAlignment="1">
      <alignment horizontal="center" vertical="center"/>
    </xf>
    <xf numFmtId="0" fontId="36" fillId="177" borderId="0" xfId="0" applyFont="1" applyFill="1" applyAlignment="1">
      <alignment horizontal="center" vertical="center"/>
    </xf>
    <xf numFmtId="0" fontId="36" fillId="178" borderId="0" xfId="0" applyFont="1" applyFill="1" applyAlignment="1">
      <alignment horizontal="center" vertical="center"/>
    </xf>
    <xf numFmtId="0" fontId="36" fillId="179" borderId="0" xfId="0" applyFont="1" applyFill="1" applyAlignment="1">
      <alignment horizontal="center" vertical="center"/>
    </xf>
    <xf numFmtId="0" fontId="36" fillId="180" borderId="0" xfId="0" applyFont="1" applyFill="1" applyAlignment="1">
      <alignment horizontal="center" vertical="center"/>
    </xf>
    <xf numFmtId="0" fontId="36" fillId="181" borderId="0" xfId="0" applyFont="1" applyFill="1" applyAlignment="1">
      <alignment horizontal="center" vertical="center"/>
    </xf>
    <xf numFmtId="0" fontId="36" fillId="182" borderId="0" xfId="0" applyFont="1" applyFill="1" applyAlignment="1">
      <alignment horizontal="center" vertical="center"/>
    </xf>
    <xf numFmtId="0" fontId="36" fillId="183" borderId="0" xfId="0" applyFont="1" applyFill="1" applyAlignment="1">
      <alignment horizontal="center" vertical="center"/>
    </xf>
    <xf numFmtId="0" fontId="36" fillId="184" borderId="0" xfId="0" applyFont="1" applyFill="1" applyAlignment="1">
      <alignment horizontal="center" vertical="center"/>
    </xf>
    <xf numFmtId="0" fontId="36" fillId="185" borderId="0" xfId="0" applyFont="1" applyFill="1" applyAlignment="1">
      <alignment horizontal="center" vertical="center"/>
    </xf>
    <xf numFmtId="168" fontId="36" fillId="186" borderId="0" xfId="24" applyNumberFormat="1" applyFont="1" applyFill="1" applyAlignment="1">
      <alignment horizontal="center" vertical="center"/>
    </xf>
    <xf numFmtId="0" fontId="36" fillId="0" borderId="0" xfId="4" applyFont="1" applyAlignment="1">
      <alignment horizontal="center" vertical="center"/>
    </xf>
    <xf numFmtId="0" fontId="90" fillId="187" borderId="0" xfId="0" applyFont="1" applyFill="1" applyAlignment="1">
      <alignment horizontal="center" vertical="center"/>
    </xf>
    <xf numFmtId="0" fontId="36" fillId="188" borderId="0" xfId="0" applyFont="1" applyFill="1" applyAlignment="1">
      <alignment horizontal="center" vertical="center"/>
    </xf>
    <xf numFmtId="0" fontId="36" fillId="189" borderId="0" xfId="0" applyFont="1" applyFill="1" applyAlignment="1">
      <alignment horizontal="center" vertical="center"/>
    </xf>
    <xf numFmtId="0" fontId="36" fillId="0" borderId="0" xfId="0" applyFont="1" applyAlignment="1">
      <alignment horizontal="center" vertical="center"/>
    </xf>
    <xf numFmtId="0" fontId="36" fillId="0" borderId="0" xfId="5" applyFont="1" applyAlignment="1">
      <alignment horizontal="center" vertical="center"/>
    </xf>
    <xf numFmtId="0" fontId="39" fillId="150" borderId="0" xfId="0" applyFont="1" applyFill="1" applyAlignment="1">
      <alignment horizontal="center" vertical="center"/>
    </xf>
    <xf numFmtId="0" fontId="36" fillId="0" borderId="0" xfId="0" applyFont="1"/>
    <xf numFmtId="0" fontId="39" fillId="153" borderId="0" xfId="0" applyFont="1" applyFill="1" applyAlignment="1">
      <alignment horizontal="center" vertical="center"/>
    </xf>
    <xf numFmtId="0" fontId="39" fillId="154" borderId="0" xfId="0" applyFont="1" applyFill="1" applyAlignment="1">
      <alignment horizontal="center" vertical="center"/>
    </xf>
    <xf numFmtId="0" fontId="39" fillId="157" borderId="0" xfId="0" applyFont="1" applyFill="1" applyAlignment="1">
      <alignment horizontal="center" vertical="center"/>
    </xf>
    <xf numFmtId="0" fontId="39" fillId="160" borderId="0" xfId="0" applyFont="1" applyFill="1" applyAlignment="1">
      <alignment horizontal="center" vertical="center"/>
    </xf>
    <xf numFmtId="0" fontId="39" fillId="162" borderId="0" xfId="0" applyFont="1" applyFill="1" applyAlignment="1">
      <alignment horizontal="center" vertical="center"/>
    </xf>
    <xf numFmtId="0" fontId="39" fillId="164" borderId="0" xfId="0" applyFont="1" applyFill="1" applyAlignment="1">
      <alignment horizontal="center" vertical="center"/>
    </xf>
    <xf numFmtId="0" fontId="39" fillId="166" borderId="0" xfId="0" applyFont="1" applyFill="1" applyAlignment="1">
      <alignment horizontal="center" vertical="center"/>
    </xf>
    <xf numFmtId="0" fontId="36" fillId="218" borderId="0" xfId="0" applyFont="1" applyFill="1" applyAlignment="1">
      <alignment horizontal="center" vertical="center"/>
    </xf>
    <xf numFmtId="0" fontId="36" fillId="219" borderId="0" xfId="0" applyFont="1" applyFill="1" applyAlignment="1">
      <alignment horizontal="center" vertical="center"/>
    </xf>
    <xf numFmtId="0" fontId="36" fillId="220" borderId="0" xfId="0" applyFont="1" applyFill="1" applyAlignment="1">
      <alignment horizontal="center" vertical="center"/>
    </xf>
    <xf numFmtId="0" fontId="36" fillId="221" borderId="0" xfId="0" applyFont="1" applyFill="1" applyAlignment="1">
      <alignment horizontal="center" vertical="center"/>
    </xf>
    <xf numFmtId="0" fontId="36" fillId="222" borderId="0" xfId="0" applyFont="1" applyFill="1" applyAlignment="1">
      <alignment horizontal="center" vertical="center"/>
    </xf>
    <xf numFmtId="0" fontId="36" fillId="223" borderId="0" xfId="0" applyFont="1" applyFill="1" applyAlignment="1">
      <alignment horizontal="center" vertical="center"/>
    </xf>
    <xf numFmtId="0" fontId="36" fillId="224" borderId="0" xfId="0" applyFont="1" applyFill="1" applyAlignment="1">
      <alignment horizontal="center" vertical="center"/>
    </xf>
    <xf numFmtId="0" fontId="36" fillId="138" borderId="0" xfId="0" applyFont="1" applyFill="1" applyAlignment="1">
      <alignment horizontal="center" vertical="center"/>
    </xf>
    <xf numFmtId="0" fontId="36" fillId="225" borderId="0" xfId="0" applyFont="1" applyFill="1" applyAlignment="1">
      <alignment horizontal="center" vertical="center"/>
    </xf>
    <xf numFmtId="0" fontId="38" fillId="226" borderId="0" xfId="0" applyFont="1" applyFill="1" applyAlignment="1">
      <alignment horizontal="center" vertical="center"/>
    </xf>
    <xf numFmtId="0" fontId="36" fillId="227" borderId="0" xfId="0" applyFont="1" applyFill="1" applyAlignment="1">
      <alignment horizontal="center" vertical="center"/>
    </xf>
    <xf numFmtId="0" fontId="36" fillId="114" borderId="0" xfId="0" applyFont="1" applyFill="1" applyAlignment="1">
      <alignment horizontal="center" vertical="center"/>
    </xf>
    <xf numFmtId="0" fontId="38" fillId="228" borderId="0" xfId="0" applyFont="1" applyFill="1" applyAlignment="1">
      <alignment horizontal="center" vertical="center"/>
    </xf>
    <xf numFmtId="0" fontId="38" fillId="133" borderId="0" xfId="0" applyFont="1" applyFill="1" applyAlignment="1">
      <alignment horizontal="center" vertical="center"/>
    </xf>
    <xf numFmtId="0" fontId="36" fillId="140" borderId="0" xfId="0" applyFont="1" applyFill="1" applyAlignment="1">
      <alignment horizontal="center" vertical="center"/>
    </xf>
    <xf numFmtId="0" fontId="39" fillId="167" borderId="0" xfId="0" applyFont="1" applyFill="1" applyAlignment="1">
      <alignment horizontal="center" vertical="center"/>
    </xf>
    <xf numFmtId="0" fontId="39" fillId="169" borderId="0" xfId="0" applyFont="1" applyFill="1" applyAlignment="1">
      <alignment horizontal="center" vertical="center"/>
    </xf>
    <xf numFmtId="0" fontId="36" fillId="228" borderId="0" xfId="0" applyFont="1" applyFill="1" applyAlignment="1">
      <alignment horizontal="center" vertical="center"/>
    </xf>
    <xf numFmtId="0" fontId="36" fillId="133" borderId="0" xfId="0" applyFont="1" applyFill="1" applyAlignment="1">
      <alignment horizontal="center" vertical="center"/>
    </xf>
    <xf numFmtId="0" fontId="39" fillId="171" borderId="0" xfId="0" applyFont="1" applyFill="1" applyAlignment="1">
      <alignment horizontal="center" vertical="center"/>
    </xf>
    <xf numFmtId="0" fontId="36" fillId="226" borderId="0" xfId="0" applyFont="1" applyFill="1" applyAlignment="1">
      <alignment horizontal="center" vertical="center"/>
    </xf>
    <xf numFmtId="0" fontId="39" fillId="161" borderId="0" xfId="0" applyFont="1" applyFill="1" applyAlignment="1">
      <alignment horizontal="center" vertical="center"/>
    </xf>
    <xf numFmtId="0" fontId="36" fillId="161" borderId="0" xfId="0" applyFont="1" applyFill="1" applyAlignment="1">
      <alignment horizontal="center" vertical="center"/>
    </xf>
    <xf numFmtId="0" fontId="36" fillId="163" borderId="0" xfId="0" applyFont="1" applyFill="1" applyAlignment="1">
      <alignment horizontal="center" vertical="center"/>
    </xf>
    <xf numFmtId="0" fontId="36" fillId="165" borderId="0" xfId="0" applyFont="1" applyFill="1" applyAlignment="1">
      <alignment horizontal="center" vertical="center"/>
    </xf>
    <xf numFmtId="0" fontId="36" fillId="149" borderId="0" xfId="0" applyFont="1" applyFill="1" applyAlignment="1">
      <alignment horizontal="center" vertical="center"/>
    </xf>
    <xf numFmtId="0" fontId="36" fillId="151" borderId="0" xfId="0" applyFont="1" applyFill="1" applyAlignment="1">
      <alignment horizontal="center" vertical="center"/>
    </xf>
    <xf numFmtId="0" fontId="36" fillId="152" borderId="0" xfId="0" applyFont="1" applyFill="1" applyAlignment="1">
      <alignment horizontal="center" vertical="center"/>
    </xf>
    <xf numFmtId="0" fontId="39" fillId="155" borderId="0" xfId="0" applyFont="1" applyFill="1" applyAlignment="1">
      <alignment horizontal="center" vertical="center"/>
    </xf>
    <xf numFmtId="0" fontId="36" fillId="155" borderId="0" xfId="0" applyFont="1" applyFill="1" applyAlignment="1">
      <alignment horizontal="center" vertical="center"/>
    </xf>
    <xf numFmtId="0" fontId="36" fillId="156" borderId="0" xfId="0" applyFont="1" applyFill="1" applyAlignment="1">
      <alignment horizontal="center" vertical="center"/>
    </xf>
    <xf numFmtId="0" fontId="36" fillId="158" borderId="0" xfId="0" applyFont="1" applyFill="1" applyAlignment="1">
      <alignment horizontal="center" vertical="center"/>
    </xf>
    <xf numFmtId="0" fontId="36" fillId="159" borderId="0" xfId="0" applyFont="1" applyFill="1" applyAlignment="1">
      <alignment horizontal="center" vertical="center"/>
    </xf>
    <xf numFmtId="0" fontId="38" fillId="168" borderId="0" xfId="0" applyFont="1" applyFill="1" applyAlignment="1">
      <alignment horizontal="center" vertical="center"/>
    </xf>
    <xf numFmtId="0" fontId="38" fillId="170" borderId="0" xfId="0" applyFont="1" applyFill="1" applyAlignment="1">
      <alignment horizontal="center" vertical="center"/>
    </xf>
    <xf numFmtId="0" fontId="39" fillId="163" borderId="0" xfId="0" applyFont="1" applyFill="1" applyAlignment="1">
      <alignment horizontal="center" vertical="center"/>
    </xf>
    <xf numFmtId="0" fontId="39" fillId="156" borderId="0" xfId="0" applyFont="1" applyFill="1" applyAlignment="1">
      <alignment horizontal="center" vertical="center"/>
    </xf>
    <xf numFmtId="0" fontId="39" fillId="165" borderId="0" xfId="0" applyFont="1" applyFill="1" applyAlignment="1">
      <alignment horizontal="center" vertical="center"/>
    </xf>
    <xf numFmtId="0" fontId="39" fillId="158" borderId="0" xfId="0" applyFont="1" applyFill="1" applyAlignment="1">
      <alignment horizontal="center" vertical="center"/>
    </xf>
    <xf numFmtId="0" fontId="39" fillId="149" borderId="0" xfId="0" applyFont="1" applyFill="1" applyAlignment="1">
      <alignment horizontal="center" vertical="center"/>
    </xf>
    <xf numFmtId="0" fontId="39" fillId="159" borderId="0" xfId="0" applyFont="1" applyFill="1" applyAlignment="1">
      <alignment horizontal="center" vertical="center"/>
    </xf>
    <xf numFmtId="0" fontId="39" fillId="151" borderId="0" xfId="0" applyFont="1" applyFill="1" applyAlignment="1">
      <alignment horizontal="center" vertical="center"/>
    </xf>
    <xf numFmtId="0" fontId="41" fillId="168" borderId="0" xfId="0" applyFont="1" applyFill="1" applyAlignment="1">
      <alignment horizontal="center" vertical="center"/>
    </xf>
    <xf numFmtId="0" fontId="39" fillId="152" borderId="0" xfId="0" applyFont="1" applyFill="1" applyAlignment="1">
      <alignment horizontal="center" vertical="center"/>
    </xf>
    <xf numFmtId="0" fontId="41" fillId="170" borderId="0" xfId="0" applyFont="1" applyFill="1" applyAlignment="1">
      <alignment horizontal="center"/>
    </xf>
    <xf numFmtId="0" fontId="0" fillId="0" borderId="105" xfId="0" applyBorder="1"/>
    <xf numFmtId="0" fontId="0" fillId="0" borderId="106" xfId="0" applyBorder="1"/>
    <xf numFmtId="0" fontId="36" fillId="0" borderId="107" xfId="4" applyFont="1" applyBorder="1" applyAlignment="1">
      <alignment horizontal="left" vertical="center"/>
    </xf>
    <xf numFmtId="0" fontId="36" fillId="5" borderId="0" xfId="4" applyFont="1" applyFill="1" applyAlignment="1">
      <alignment horizontal="left" vertical="center"/>
    </xf>
    <xf numFmtId="0" fontId="36" fillId="22" borderId="0" xfId="5" applyFont="1" applyFill="1" applyAlignment="1">
      <alignment horizontal="left" vertical="center"/>
    </xf>
    <xf numFmtId="0" fontId="14" fillId="9" borderId="0" xfId="0" applyFont="1" applyFill="1" applyAlignment="1">
      <alignment horizontal="center" vertical="center"/>
    </xf>
    <xf numFmtId="0" fontId="88" fillId="5" borderId="0" xfId="0" applyFont="1" applyFill="1" applyAlignment="1">
      <alignment horizontal="left" vertical="center"/>
    </xf>
    <xf numFmtId="0" fontId="36" fillId="5" borderId="0" xfId="0" applyFont="1" applyFill="1" applyAlignment="1">
      <alignment horizontal="left"/>
    </xf>
    <xf numFmtId="0" fontId="36" fillId="23" borderId="0" xfId="5" applyFont="1" applyFill="1" applyAlignment="1">
      <alignment horizontal="left" vertical="center"/>
    </xf>
    <xf numFmtId="0" fontId="14" fillId="11" borderId="0" xfId="0" applyFont="1" applyFill="1" applyAlignment="1">
      <alignment horizontal="center" vertical="center"/>
    </xf>
    <xf numFmtId="0" fontId="36" fillId="25" borderId="0" xfId="4" applyFont="1" applyFill="1" applyAlignment="1">
      <alignment horizontal="left" vertical="center"/>
    </xf>
    <xf numFmtId="0" fontId="14" fillId="12" borderId="0" xfId="0" applyFont="1" applyFill="1" applyAlignment="1">
      <alignment horizontal="center" vertical="center"/>
    </xf>
    <xf numFmtId="0" fontId="36" fillId="26" borderId="0" xfId="4" applyFont="1" applyFill="1" applyAlignment="1">
      <alignment horizontal="left" vertical="center"/>
    </xf>
    <xf numFmtId="0" fontId="36" fillId="5" borderId="0" xfId="0" applyFont="1" applyFill="1" applyAlignment="1">
      <alignment horizontal="left" vertical="center"/>
    </xf>
    <xf numFmtId="0" fontId="14" fillId="5" borderId="0" xfId="0" applyFont="1" applyFill="1" applyAlignment="1">
      <alignment vertical="center"/>
    </xf>
    <xf numFmtId="0" fontId="38" fillId="13" borderId="0" xfId="0" applyFont="1" applyFill="1" applyAlignment="1">
      <alignment horizontal="center" vertical="center"/>
    </xf>
    <xf numFmtId="0" fontId="36" fillId="27" borderId="0" xfId="4" applyFont="1" applyFill="1" applyAlignment="1">
      <alignment horizontal="left" vertical="center"/>
    </xf>
    <xf numFmtId="0" fontId="38" fillId="14" borderId="0" xfId="0" applyFont="1" applyFill="1" applyAlignment="1">
      <alignment horizontal="center" vertical="center"/>
    </xf>
    <xf numFmtId="0" fontId="14" fillId="15" borderId="0" xfId="0" applyFont="1" applyFill="1" applyAlignment="1">
      <alignment horizontal="center" vertical="center"/>
    </xf>
    <xf numFmtId="0" fontId="36" fillId="0" borderId="0" xfId="0" applyFont="1" applyAlignment="1">
      <alignment horizontal="right" vertical="center"/>
    </xf>
    <xf numFmtId="0" fontId="36" fillId="0" borderId="0" xfId="0" applyFont="1" applyAlignment="1">
      <alignment horizontal="left" vertical="center"/>
    </xf>
    <xf numFmtId="0" fontId="38" fillId="16" borderId="0" xfId="0" applyFont="1" applyFill="1" applyAlignment="1">
      <alignment horizontal="center" vertical="center"/>
    </xf>
    <xf numFmtId="0" fontId="38" fillId="17" borderId="0" xfId="0" applyFont="1" applyFill="1" applyAlignment="1">
      <alignment horizontal="center" vertical="center"/>
    </xf>
    <xf numFmtId="0" fontId="38" fillId="46" borderId="0" xfId="0" applyFont="1" applyFill="1" applyAlignment="1">
      <alignment horizontal="left" vertical="center"/>
    </xf>
    <xf numFmtId="0" fontId="36" fillId="46" borderId="0" xfId="0" applyFont="1" applyFill="1" applyAlignment="1">
      <alignment horizontal="left" vertical="center"/>
    </xf>
    <xf numFmtId="0" fontId="14" fillId="18" borderId="0" xfId="0" applyFont="1" applyFill="1" applyAlignment="1">
      <alignment horizontal="center" vertical="center"/>
    </xf>
    <xf numFmtId="0" fontId="38" fillId="19" borderId="0" xfId="0" applyFont="1" applyFill="1" applyAlignment="1">
      <alignment horizontal="center" vertical="center"/>
    </xf>
    <xf numFmtId="0" fontId="38" fillId="20" borderId="0" xfId="0" applyFont="1" applyFill="1" applyAlignment="1">
      <alignment horizontal="center" vertical="center"/>
    </xf>
    <xf numFmtId="0" fontId="14" fillId="47" borderId="0" xfId="0" applyFont="1" applyFill="1" applyAlignment="1">
      <alignment horizontal="left" vertical="center"/>
    </xf>
    <xf numFmtId="0" fontId="38" fillId="21" borderId="0" xfId="0" applyFont="1" applyFill="1" applyAlignment="1">
      <alignment horizontal="center" vertical="center"/>
    </xf>
    <xf numFmtId="0" fontId="38" fillId="48" borderId="0" xfId="5" applyFont="1" applyFill="1" applyAlignment="1">
      <alignment horizontal="left" vertical="center"/>
    </xf>
    <xf numFmtId="0" fontId="38" fillId="30" borderId="0" xfId="0" applyFont="1" applyFill="1" applyAlignment="1">
      <alignment horizontal="center" vertical="center"/>
    </xf>
    <xf numFmtId="0" fontId="38" fillId="31" borderId="0" xfId="0" applyFont="1" applyFill="1" applyAlignment="1">
      <alignment horizontal="center" vertical="center"/>
    </xf>
    <xf numFmtId="0" fontId="36" fillId="0" borderId="0" xfId="7" applyFont="1" applyAlignment="1">
      <alignment horizontal="right" vertical="center"/>
    </xf>
    <xf numFmtId="0" fontId="36" fillId="51" borderId="0" xfId="0" applyFont="1" applyFill="1" applyAlignment="1">
      <alignment horizontal="left" vertical="center"/>
    </xf>
    <xf numFmtId="0" fontId="36" fillId="52" borderId="0" xfId="0" applyFont="1" applyFill="1" applyAlignment="1">
      <alignment horizontal="left" vertical="center"/>
    </xf>
    <xf numFmtId="0" fontId="36" fillId="0" borderId="0" xfId="7" applyFont="1" applyAlignment="1">
      <alignment horizontal="left" vertical="center"/>
    </xf>
    <xf numFmtId="0" fontId="39" fillId="0" borderId="0" xfId="7" applyFont="1" applyAlignment="1">
      <alignment horizontal="left" vertical="center"/>
    </xf>
    <xf numFmtId="0" fontId="38" fillId="32" borderId="0" xfId="0" applyFont="1" applyFill="1" applyAlignment="1">
      <alignment horizontal="center" vertical="center"/>
    </xf>
    <xf numFmtId="0" fontId="36" fillId="0" borderId="0" xfId="7" applyFont="1"/>
    <xf numFmtId="0" fontId="36" fillId="54" borderId="0" xfId="0" applyFont="1" applyFill="1" applyAlignment="1">
      <alignment horizontal="left" vertical="center"/>
    </xf>
    <xf numFmtId="0" fontId="38" fillId="33" borderId="0" xfId="0" applyFont="1" applyFill="1" applyAlignment="1">
      <alignment horizontal="center" vertical="center"/>
    </xf>
    <xf numFmtId="0" fontId="36" fillId="55" borderId="0" xfId="0" applyFont="1" applyFill="1" applyAlignment="1">
      <alignment horizontal="left" vertical="center"/>
    </xf>
    <xf numFmtId="0" fontId="38" fillId="34" borderId="0" xfId="5" applyFont="1" applyFill="1" applyAlignment="1">
      <alignment horizontal="center" vertical="center"/>
    </xf>
    <xf numFmtId="0" fontId="36" fillId="0" borderId="0" xfId="6" applyFont="1"/>
    <xf numFmtId="0" fontId="38" fillId="35" borderId="0" xfId="5" applyFont="1" applyFill="1" applyAlignment="1">
      <alignment horizontal="center" vertical="center"/>
    </xf>
    <xf numFmtId="0" fontId="36" fillId="0" borderId="0" xfId="6" applyFont="1" applyAlignment="1">
      <alignment horizontal="left" vertical="center"/>
    </xf>
    <xf numFmtId="0" fontId="38" fillId="36" borderId="0" xfId="5" applyFont="1" applyFill="1" applyAlignment="1">
      <alignment horizontal="center" vertical="center"/>
    </xf>
    <xf numFmtId="0" fontId="38" fillId="37" borderId="0" xfId="0" applyFont="1" applyFill="1" applyAlignment="1">
      <alignment horizontal="center" vertical="center"/>
    </xf>
    <xf numFmtId="0" fontId="38" fillId="38" borderId="0" xfId="0" applyFont="1" applyFill="1" applyAlignment="1">
      <alignment horizontal="center" vertical="center"/>
    </xf>
    <xf numFmtId="0" fontId="0" fillId="0" borderId="101" xfId="0" applyBorder="1"/>
    <xf numFmtId="0" fontId="0" fillId="0" borderId="102" xfId="0" applyBorder="1"/>
    <xf numFmtId="0" fontId="0" fillId="0" borderId="104" xfId="0" applyBorder="1"/>
    <xf numFmtId="0" fontId="0" fillId="0" borderId="107" xfId="0" applyBorder="1"/>
    <xf numFmtId="0" fontId="57" fillId="89" borderId="67" xfId="0" applyFont="1" applyFill="1" applyBorder="1" applyAlignment="1">
      <alignment horizontal="left" textRotation="45" wrapText="1"/>
    </xf>
    <xf numFmtId="0" fontId="20" fillId="0" borderId="0" xfId="0" applyFont="1" applyAlignment="1">
      <alignment wrapText="1"/>
    </xf>
    <xf numFmtId="0" fontId="19" fillId="0" borderId="33" xfId="0" applyFont="1" applyBorder="1"/>
    <xf numFmtId="0" fontId="19" fillId="0" borderId="35" xfId="0" applyFont="1" applyBorder="1"/>
    <xf numFmtId="0" fontId="19" fillId="0" borderId="28" xfId="0" applyFont="1" applyBorder="1"/>
    <xf numFmtId="0" fontId="19" fillId="0" borderId="0" xfId="0" applyFont="1"/>
    <xf numFmtId="0" fontId="66" fillId="0" borderId="1" xfId="16" applyFont="1" applyFill="1" applyBorder="1" applyAlignment="1">
      <alignment horizontal="center" vertical="center"/>
    </xf>
    <xf numFmtId="0" fontId="25" fillId="4" borderId="1" xfId="0" applyFont="1" applyFill="1" applyBorder="1" applyProtection="1">
      <protection locked="0"/>
    </xf>
    <xf numFmtId="0" fontId="25" fillId="4" borderId="3" xfId="0" applyFont="1" applyFill="1" applyBorder="1" applyAlignment="1" applyProtection="1">
      <alignment horizontal="left"/>
      <protection locked="0"/>
    </xf>
    <xf numFmtId="49" fontId="25" fillId="4" borderId="1" xfId="0" applyNumberFormat="1" applyFont="1" applyFill="1" applyBorder="1" applyAlignment="1" applyProtection="1">
      <alignment horizontal="left"/>
      <protection locked="0"/>
    </xf>
    <xf numFmtId="0" fontId="70" fillId="4" borderId="1" xfId="0" applyFont="1" applyFill="1" applyBorder="1" applyAlignment="1">
      <alignment vertical="center"/>
    </xf>
    <xf numFmtId="0" fontId="68" fillId="4" borderId="1" xfId="0" applyFont="1" applyFill="1" applyBorder="1" applyAlignment="1">
      <alignment vertical="center"/>
    </xf>
    <xf numFmtId="0" fontId="68" fillId="4" borderId="1" xfId="0" applyFont="1" applyFill="1" applyBorder="1" applyAlignment="1">
      <alignment horizontal="center" vertical="center"/>
    </xf>
    <xf numFmtId="0" fontId="70" fillId="4" borderId="1" xfId="0" applyFont="1" applyFill="1" applyBorder="1" applyAlignment="1">
      <alignment horizontal="center" vertical="center"/>
    </xf>
    <xf numFmtId="0" fontId="71" fillId="4" borderId="1" xfId="0" applyFont="1" applyFill="1" applyBorder="1" applyAlignment="1">
      <alignment vertical="center"/>
    </xf>
    <xf numFmtId="164" fontId="24" fillId="82" borderId="3" xfId="0" applyNumberFormat="1" applyFont="1" applyFill="1" applyBorder="1" applyAlignment="1">
      <alignment horizontal="center" vertical="center"/>
    </xf>
    <xf numFmtId="164" fontId="23" fillId="0" borderId="3" xfId="0" applyNumberFormat="1" applyFont="1" applyBorder="1" applyAlignment="1" applyProtection="1">
      <alignment horizontal="center" vertical="center"/>
      <protection locked="0"/>
    </xf>
    <xf numFmtId="0" fontId="63" fillId="108" borderId="1" xfId="0" applyFont="1" applyFill="1" applyBorder="1" applyAlignment="1">
      <alignment horizontal="center" textRotation="45" wrapText="1"/>
    </xf>
    <xf numFmtId="0" fontId="57" fillId="89" borderId="1" xfId="0" applyFont="1" applyFill="1" applyBorder="1" applyAlignment="1">
      <alignment horizontal="center" textRotation="45" wrapText="1"/>
    </xf>
    <xf numFmtId="0" fontId="57" fillId="4" borderId="1" xfId="0" applyFont="1" applyFill="1" applyBorder="1" applyAlignment="1">
      <alignment horizontal="center" textRotation="45" wrapText="1"/>
    </xf>
    <xf numFmtId="0" fontId="91" fillId="89" borderId="1" xfId="0" applyFont="1" applyFill="1" applyBorder="1" applyAlignment="1">
      <alignment horizontal="center" textRotation="45" wrapText="1"/>
    </xf>
    <xf numFmtId="0" fontId="76" fillId="2" borderId="1" xfId="0" applyFont="1" applyFill="1" applyBorder="1" applyAlignment="1">
      <alignment horizontal="center" textRotation="45" wrapText="1"/>
    </xf>
    <xf numFmtId="0" fontId="77" fillId="230" borderId="36" xfId="0" applyFont="1" applyFill="1" applyBorder="1" applyAlignment="1">
      <alignment horizontal="center" vertical="center" wrapText="1"/>
    </xf>
    <xf numFmtId="0" fontId="77" fillId="230" borderId="23" xfId="0" applyFont="1" applyFill="1" applyBorder="1" applyAlignment="1">
      <alignment horizontal="center" vertical="center" wrapText="1"/>
    </xf>
    <xf numFmtId="0" fontId="92" fillId="82" borderId="3" xfId="0" applyFont="1" applyFill="1" applyBorder="1" applyAlignment="1" applyProtection="1">
      <alignment horizontal="center" vertical="center"/>
      <protection locked="0"/>
    </xf>
    <xf numFmtId="164" fontId="36" fillId="82" borderId="3" xfId="0" applyNumberFormat="1" applyFont="1" applyFill="1" applyBorder="1" applyAlignment="1">
      <alignment horizontal="center" vertical="center"/>
    </xf>
    <xf numFmtId="169" fontId="28" fillId="4" borderId="3" xfId="27" applyNumberFormat="1" applyFont="1" applyFill="1" applyBorder="1" applyAlignment="1">
      <alignment horizontal="center" vertical="center" wrapText="1"/>
    </xf>
    <xf numFmtId="164" fontId="25" fillId="82" borderId="1" xfId="0" applyNumberFormat="1" applyFont="1" applyFill="1" applyBorder="1" applyAlignment="1" applyProtection="1">
      <alignment horizontal="center" vertical="center"/>
      <protection locked="0"/>
    </xf>
    <xf numFmtId="0" fontId="21" fillId="0" borderId="3" xfId="0" applyFont="1" applyBorder="1" applyAlignment="1">
      <alignment horizontal="center" vertical="center"/>
    </xf>
    <xf numFmtId="0" fontId="23" fillId="0" borderId="1" xfId="0" applyFont="1" applyBorder="1" applyProtection="1">
      <protection locked="0"/>
    </xf>
    <xf numFmtId="0" fontId="53" fillId="0" borderId="0" xfId="0" applyFont="1"/>
    <xf numFmtId="0" fontId="21" fillId="0" borderId="1" xfId="0" applyFont="1" applyBorder="1" applyAlignment="1">
      <alignment horizontal="center" vertical="center"/>
    </xf>
    <xf numFmtId="0" fontId="93" fillId="0" borderId="1" xfId="0" applyFont="1" applyBorder="1" applyProtection="1">
      <protection locked="0"/>
    </xf>
    <xf numFmtId="0" fontId="23" fillId="0" borderId="1" xfId="0" applyFont="1" applyBorder="1" applyAlignment="1" applyProtection="1">
      <alignment wrapText="1"/>
      <protection locked="0"/>
    </xf>
    <xf numFmtId="0" fontId="94" fillId="0" borderId="1" xfId="0" applyFont="1" applyBorder="1"/>
    <xf numFmtId="0" fontId="23" fillId="0" borderId="1" xfId="0" applyFont="1" applyBorder="1" applyAlignment="1" applyProtection="1">
      <alignment vertical="center"/>
      <protection locked="0"/>
    </xf>
    <xf numFmtId="0" fontId="23" fillId="0" borderId="1" xfId="0" applyFont="1" applyBorder="1" applyAlignment="1" applyProtection="1">
      <alignment horizontal="left"/>
      <protection locked="0"/>
    </xf>
    <xf numFmtId="0" fontId="23" fillId="0" borderId="1" xfId="0" applyFont="1" applyBorder="1" applyAlignment="1" applyProtection="1">
      <alignment vertical="center" wrapText="1"/>
      <protection locked="0"/>
    </xf>
    <xf numFmtId="0" fontId="92" fillId="82" borderId="1" xfId="0" applyFont="1" applyFill="1" applyBorder="1" applyAlignment="1" applyProtection="1">
      <alignment horizontal="center" vertical="center"/>
      <protection locked="0"/>
    </xf>
    <xf numFmtId="164" fontId="95" fillId="82" borderId="3" xfId="0" applyNumberFormat="1" applyFont="1" applyFill="1" applyBorder="1" applyAlignment="1" applyProtection="1">
      <alignment horizontal="center" vertical="center"/>
      <protection locked="0"/>
    </xf>
    <xf numFmtId="164" fontId="95" fillId="82" borderId="1" xfId="0" applyNumberFormat="1" applyFont="1" applyFill="1" applyBorder="1" applyAlignment="1" applyProtection="1">
      <alignment horizontal="center" vertical="center"/>
      <protection locked="0"/>
    </xf>
    <xf numFmtId="164" fontId="96" fillId="82" borderId="1" xfId="0" applyNumberFormat="1" applyFont="1" applyFill="1" applyBorder="1" applyAlignment="1" applyProtection="1">
      <alignment horizontal="center" vertical="center"/>
      <protection locked="0"/>
    </xf>
    <xf numFmtId="164" fontId="95" fillId="82" borderId="3" xfId="0" applyNumberFormat="1" applyFont="1" applyFill="1" applyBorder="1" applyAlignment="1">
      <alignment horizontal="center" vertical="center"/>
    </xf>
    <xf numFmtId="164" fontId="95" fillId="82" borderId="1" xfId="0" applyNumberFormat="1" applyFont="1" applyFill="1" applyBorder="1" applyAlignment="1">
      <alignment horizontal="center" vertical="center"/>
    </xf>
    <xf numFmtId="0" fontId="92" fillId="88" borderId="3" xfId="0" applyFont="1" applyFill="1" applyBorder="1" applyAlignment="1" applyProtection="1">
      <alignment horizontal="center" vertical="center"/>
      <protection locked="0"/>
    </xf>
    <xf numFmtId="0" fontId="92" fillId="88" borderId="1" xfId="0" applyFont="1" applyFill="1" applyBorder="1" applyAlignment="1" applyProtection="1">
      <alignment horizontal="center" vertical="center"/>
      <protection locked="0"/>
    </xf>
    <xf numFmtId="0" fontId="2" fillId="0" borderId="0" xfId="28"/>
    <xf numFmtId="0" fontId="51" fillId="0" borderId="6" xfId="21" applyFont="1" applyBorder="1" applyAlignment="1">
      <alignment vertical="center"/>
    </xf>
    <xf numFmtId="0" fontId="51" fillId="0" borderId="0" xfId="21" applyFont="1" applyAlignment="1">
      <alignment vertical="center"/>
    </xf>
    <xf numFmtId="0" fontId="51" fillId="0" borderId="29" xfId="21" applyFont="1" applyBorder="1" applyAlignment="1">
      <alignment vertical="center"/>
    </xf>
    <xf numFmtId="0" fontId="46" fillId="4" borderId="33" xfId="21" applyFont="1" applyFill="1" applyBorder="1" applyAlignment="1">
      <alignment vertical="center"/>
    </xf>
    <xf numFmtId="0" fontId="46" fillId="4" borderId="0" xfId="21" applyFont="1" applyFill="1" applyAlignment="1">
      <alignment vertical="center"/>
    </xf>
    <xf numFmtId="0" fontId="46" fillId="4" borderId="29" xfId="21" applyFont="1" applyFill="1" applyBorder="1" applyAlignment="1">
      <alignment vertical="center"/>
    </xf>
    <xf numFmtId="0" fontId="44" fillId="90" borderId="15" xfId="21" applyFont="1" applyFill="1" applyBorder="1" applyAlignment="1">
      <alignment vertical="center"/>
    </xf>
    <xf numFmtId="0" fontId="44" fillId="90" borderId="16" xfId="21" applyFont="1" applyFill="1" applyBorder="1" applyAlignment="1">
      <alignment vertical="center"/>
    </xf>
    <xf numFmtId="0" fontId="44" fillId="90" borderId="13" xfId="21" applyFont="1" applyFill="1" applyBorder="1" applyAlignment="1">
      <alignment vertical="center"/>
    </xf>
    <xf numFmtId="0" fontId="29" fillId="5" borderId="15" xfId="21" applyFont="1" applyFill="1" applyBorder="1" applyAlignment="1">
      <alignment vertical="center"/>
    </xf>
    <xf numFmtId="0" fontId="29" fillId="5" borderId="16" xfId="21" applyFont="1" applyFill="1" applyBorder="1" applyAlignment="1">
      <alignment vertical="center"/>
    </xf>
    <xf numFmtId="0" fontId="29" fillId="5" borderId="13" xfId="21" applyFont="1" applyFill="1" applyBorder="1" applyAlignment="1">
      <alignment vertical="center"/>
    </xf>
    <xf numFmtId="165" fontId="14" fillId="0" borderId="1" xfId="21" applyNumberFormat="1" applyFont="1" applyBorder="1" applyAlignment="1">
      <alignment horizontal="center" vertical="center"/>
    </xf>
    <xf numFmtId="165" fontId="25" fillId="0" borderId="1" xfId="21" applyNumberFormat="1" applyFont="1" applyBorder="1" applyAlignment="1">
      <alignment horizontal="center" vertical="center"/>
    </xf>
    <xf numFmtId="0" fontId="28" fillId="0" borderId="1" xfId="21" applyFont="1" applyBorder="1" applyAlignment="1">
      <alignment horizontal="center" vertical="center"/>
    </xf>
    <xf numFmtId="165" fontId="37" fillId="86" borderId="64" xfId="21" applyNumberFormat="1" applyFont="1" applyFill="1" applyBorder="1" applyAlignment="1">
      <alignment horizontal="center" vertical="center"/>
    </xf>
    <xf numFmtId="0" fontId="8" fillId="86" borderId="64" xfId="21" applyFont="1" applyFill="1" applyBorder="1" applyAlignment="1">
      <alignment horizontal="center" vertical="center"/>
    </xf>
    <xf numFmtId="0" fontId="29" fillId="86" borderId="64" xfId="21" applyFont="1" applyFill="1" applyBorder="1" applyAlignment="1">
      <alignment horizontal="left" vertical="center"/>
    </xf>
    <xf numFmtId="165" fontId="74" fillId="86" borderId="64" xfId="21" applyNumberFormat="1" applyFont="1" applyFill="1" applyBorder="1" applyAlignment="1">
      <alignment horizontal="left"/>
    </xf>
    <xf numFmtId="165" fontId="37" fillId="0" borderId="0" xfId="21" applyNumberFormat="1" applyFont="1" applyAlignment="1">
      <alignment horizontal="center" vertical="center"/>
    </xf>
    <xf numFmtId="0" fontId="43" fillId="86" borderId="64" xfId="21" applyFont="1" applyFill="1" applyBorder="1" applyAlignment="1">
      <alignment horizontal="center" vertical="center"/>
    </xf>
    <xf numFmtId="0" fontId="75" fillId="86" borderId="64" xfId="21" applyFont="1" applyFill="1" applyBorder="1" applyAlignment="1">
      <alignment horizontal="left" vertical="center"/>
    </xf>
    <xf numFmtId="0" fontId="47" fillId="86" borderId="64" xfId="21" applyFont="1" applyFill="1" applyBorder="1" applyAlignment="1">
      <alignment horizontal="center" vertical="center"/>
    </xf>
    <xf numFmtId="0" fontId="47" fillId="0" borderId="0" xfId="21" applyFont="1" applyAlignment="1">
      <alignment horizontal="center" vertical="center"/>
    </xf>
    <xf numFmtId="0" fontId="29" fillId="86" borderId="64" xfId="21" applyFont="1" applyFill="1" applyBorder="1" applyAlignment="1">
      <alignment horizontal="center" vertical="center"/>
    </xf>
    <xf numFmtId="0" fontId="43" fillId="82" borderId="64" xfId="21" applyFont="1" applyFill="1" applyBorder="1" applyAlignment="1">
      <alignment horizontal="left" vertical="center"/>
    </xf>
    <xf numFmtId="0" fontId="43" fillId="82" borderId="64" xfId="21" applyFont="1" applyFill="1" applyBorder="1" applyAlignment="1">
      <alignment horizontal="center" vertical="center"/>
    </xf>
    <xf numFmtId="0" fontId="47" fillId="82" borderId="64" xfId="21" applyFont="1" applyFill="1" applyBorder="1" applyAlignment="1">
      <alignment horizontal="center" vertical="center"/>
    </xf>
    <xf numFmtId="0" fontId="8" fillId="82" borderId="64" xfId="21" applyFont="1" applyFill="1" applyBorder="1" applyAlignment="1">
      <alignment horizontal="center" vertical="center"/>
    </xf>
    <xf numFmtId="0" fontId="29" fillId="119" borderId="64" xfId="21" applyFont="1" applyFill="1" applyBorder="1" applyAlignment="1">
      <alignment horizontal="left" vertical="center"/>
    </xf>
    <xf numFmtId="0" fontId="8" fillId="119" borderId="64" xfId="21" applyFont="1" applyFill="1" applyBorder="1" applyAlignment="1">
      <alignment horizontal="center" vertical="center"/>
    </xf>
    <xf numFmtId="0" fontId="29" fillId="141" borderId="64" xfId="21" applyFont="1" applyFill="1" applyBorder="1" applyAlignment="1">
      <alignment vertical="center"/>
    </xf>
    <xf numFmtId="0" fontId="29" fillId="140" borderId="64" xfId="21" applyFont="1" applyFill="1" applyBorder="1" applyAlignment="1">
      <alignment horizontal="left" vertical="center"/>
    </xf>
    <xf numFmtId="0" fontId="8" fillId="140" borderId="64" xfId="21" applyFont="1" applyFill="1" applyBorder="1" applyAlignment="1">
      <alignment horizontal="center" vertical="center"/>
    </xf>
    <xf numFmtId="0" fontId="43" fillId="0" borderId="0" xfId="21" applyFont="1" applyAlignment="1">
      <alignment horizontal="center" vertical="center"/>
    </xf>
    <xf numFmtId="0" fontId="8" fillId="0" borderId="1" xfId="21" applyFont="1" applyBorder="1" applyAlignment="1">
      <alignment horizontal="center" vertical="center"/>
    </xf>
    <xf numFmtId="0" fontId="8" fillId="0" borderId="33" xfId="21" applyFont="1" applyBorder="1" applyAlignment="1">
      <alignment horizontal="center" vertical="center"/>
    </xf>
    <xf numFmtId="0" fontId="8" fillId="0" borderId="35" xfId="21" applyFont="1" applyBorder="1" applyAlignment="1">
      <alignment horizontal="center" vertical="center"/>
    </xf>
    <xf numFmtId="0" fontId="8" fillId="0" borderId="51" xfId="21" applyFont="1" applyBorder="1" applyAlignment="1">
      <alignment horizontal="center" vertical="center"/>
    </xf>
    <xf numFmtId="0" fontId="8" fillId="0" borderId="43" xfId="21" applyFont="1" applyBorder="1" applyAlignment="1">
      <alignment horizontal="center" vertical="center"/>
    </xf>
    <xf numFmtId="0" fontId="8" fillId="0" borderId="44" xfId="21" applyFont="1" applyBorder="1" applyAlignment="1">
      <alignment horizontal="center" vertical="center"/>
    </xf>
    <xf numFmtId="0" fontId="48" fillId="87" borderId="0" xfId="21" applyFont="1" applyFill="1" applyAlignment="1">
      <alignment horizontal="left" vertical="center"/>
    </xf>
    <xf numFmtId="0" fontId="48" fillId="87" borderId="0" xfId="21" applyFont="1" applyFill="1" applyAlignment="1">
      <alignment horizontal="center" vertical="center"/>
    </xf>
    <xf numFmtId="0" fontId="8" fillId="0" borderId="29" xfId="21" applyFont="1" applyBorder="1" applyAlignment="1">
      <alignment horizontal="center" vertical="center"/>
    </xf>
    <xf numFmtId="0" fontId="27" fillId="0" borderId="0" xfId="21" applyFont="1" applyAlignment="1">
      <alignment vertical="center" textRotation="90"/>
    </xf>
    <xf numFmtId="0" fontId="8" fillId="0" borderId="28" xfId="21" applyFont="1" applyBorder="1" applyAlignment="1">
      <alignment horizontal="center" vertical="center"/>
    </xf>
    <xf numFmtId="0" fontId="39" fillId="0" borderId="0" xfId="21" applyFont="1" applyAlignment="1">
      <alignment vertical="center" textRotation="180"/>
    </xf>
    <xf numFmtId="0" fontId="8" fillId="0" borderId="20" xfId="21" applyFont="1" applyBorder="1" applyAlignment="1">
      <alignment horizontal="center" vertical="center"/>
    </xf>
    <xf numFmtId="0" fontId="8" fillId="0" borderId="21" xfId="21" applyFont="1" applyBorder="1" applyAlignment="1">
      <alignment horizontal="center" vertical="center"/>
    </xf>
    <xf numFmtId="0" fontId="8" fillId="0" borderId="26" xfId="21" applyFont="1" applyBorder="1" applyAlignment="1">
      <alignment horizontal="center" vertical="center"/>
    </xf>
    <xf numFmtId="0" fontId="8" fillId="0" borderId="32" xfId="21" applyFont="1" applyBorder="1" applyAlignment="1">
      <alignment horizontal="center" vertical="center"/>
    </xf>
    <xf numFmtId="0" fontId="8" fillId="0" borderId="42" xfId="21" applyFont="1" applyBorder="1" applyAlignment="1">
      <alignment horizontal="center" vertical="center"/>
    </xf>
    <xf numFmtId="0" fontId="59" fillId="0" borderId="0" xfId="21" applyFont="1" applyAlignment="1">
      <alignment horizontal="right" vertical="center"/>
    </xf>
    <xf numFmtId="0" fontId="60" fillId="0" borderId="0" xfId="21" applyFont="1" applyAlignment="1">
      <alignment vertical="center" textRotation="180"/>
    </xf>
    <xf numFmtId="0" fontId="48" fillId="87" borderId="0" xfId="21" applyFont="1" applyFill="1" applyAlignment="1">
      <alignment vertical="center"/>
    </xf>
    <xf numFmtId="0" fontId="8" fillId="0" borderId="45" xfId="21" applyFont="1" applyBorder="1" applyAlignment="1">
      <alignment horizontal="center" vertical="center"/>
    </xf>
    <xf numFmtId="0" fontId="61" fillId="0" borderId="0" xfId="21" applyFont="1" applyAlignment="1">
      <alignment horizontal="left" vertical="center"/>
    </xf>
    <xf numFmtId="0" fontId="17" fillId="0" borderId="0" xfId="21" applyFont="1" applyAlignment="1">
      <alignment horizontal="center" vertical="center"/>
    </xf>
    <xf numFmtId="0" fontId="8" fillId="0" borderId="46" xfId="21" applyFont="1" applyBorder="1" applyAlignment="1">
      <alignment horizontal="center" vertical="center"/>
    </xf>
    <xf numFmtId="0" fontId="8" fillId="0" borderId="52" xfId="21" applyFont="1" applyBorder="1" applyAlignment="1">
      <alignment horizontal="center" vertical="center"/>
    </xf>
    <xf numFmtId="0" fontId="8" fillId="0" borderId="47" xfId="21" applyFont="1" applyBorder="1" applyAlignment="1">
      <alignment horizontal="center" vertical="center"/>
    </xf>
    <xf numFmtId="0" fontId="20" fillId="0" borderId="0" xfId="21" applyFont="1" applyAlignment="1">
      <alignment horizontal="left" vertical="center"/>
    </xf>
    <xf numFmtId="0" fontId="38" fillId="44" borderId="0" xfId="3" applyFont="1" applyFill="1" applyAlignment="1">
      <alignment horizontal="center" vertical="center"/>
    </xf>
    <xf numFmtId="0" fontId="48" fillId="87" borderId="0" xfId="21" applyFont="1" applyFill="1" applyAlignment="1">
      <alignment horizontal="centerContinuous" vertical="center"/>
    </xf>
    <xf numFmtId="0" fontId="63" fillId="121" borderId="0" xfId="21" applyFont="1" applyFill="1" applyAlignment="1">
      <alignment horizontal="left" vertical="center"/>
    </xf>
    <xf numFmtId="0" fontId="8" fillId="121" borderId="0" xfId="21" applyFont="1" applyFill="1" applyAlignment="1">
      <alignment horizontal="center" vertical="center"/>
    </xf>
    <xf numFmtId="0" fontId="63" fillId="122" borderId="0" xfId="21" applyFont="1" applyFill="1" applyAlignment="1">
      <alignment horizontal="left" vertical="center"/>
    </xf>
    <xf numFmtId="0" fontId="8" fillId="122" borderId="0" xfId="21" applyFont="1" applyFill="1" applyAlignment="1">
      <alignment horizontal="center" vertical="center"/>
    </xf>
    <xf numFmtId="0" fontId="63" fillId="123" borderId="0" xfId="21" applyFont="1" applyFill="1" applyAlignment="1">
      <alignment horizontal="left" vertical="center"/>
    </xf>
    <xf numFmtId="0" fontId="8" fillId="123" borderId="0" xfId="21" applyFont="1" applyFill="1" applyAlignment="1">
      <alignment horizontal="center" vertical="center"/>
    </xf>
    <xf numFmtId="0" fontId="15" fillId="47" borderId="58" xfId="3" applyFont="1" applyFill="1" applyBorder="1" applyAlignment="1">
      <alignment horizontal="left" vertical="center"/>
    </xf>
    <xf numFmtId="0" fontId="15" fillId="47" borderId="56" xfId="3" applyFont="1" applyFill="1" applyBorder="1" applyAlignment="1">
      <alignment horizontal="left" vertical="center"/>
    </xf>
    <xf numFmtId="0" fontId="15" fillId="47" borderId="69" xfId="3" applyFont="1" applyFill="1" applyBorder="1" applyAlignment="1">
      <alignment horizontal="left" vertical="center"/>
    </xf>
    <xf numFmtId="0" fontId="15" fillId="47" borderId="70" xfId="3" applyFont="1" applyFill="1" applyBorder="1" applyAlignment="1">
      <alignment horizontal="left" vertical="center"/>
    </xf>
    <xf numFmtId="0" fontId="15" fillId="47" borderId="57" xfId="3" applyFont="1" applyFill="1" applyBorder="1" applyAlignment="1">
      <alignment horizontal="left" vertical="center"/>
    </xf>
    <xf numFmtId="0" fontId="36" fillId="0" borderId="0" xfId="21" applyFont="1" applyAlignment="1">
      <alignment horizontal="left" vertical="center"/>
    </xf>
    <xf numFmtId="0" fontId="41" fillId="48" borderId="58" xfId="21" applyFont="1" applyFill="1" applyBorder="1" applyAlignment="1">
      <alignment horizontal="left" vertical="center"/>
    </xf>
    <xf numFmtId="0" fontId="41" fillId="48" borderId="56" xfId="21" applyFont="1" applyFill="1" applyBorder="1" applyAlignment="1">
      <alignment horizontal="left" vertical="center"/>
    </xf>
    <xf numFmtId="0" fontId="41" fillId="48" borderId="57" xfId="21" applyFont="1" applyFill="1" applyBorder="1" applyAlignment="1">
      <alignment horizontal="left" vertical="center"/>
    </xf>
    <xf numFmtId="0" fontId="41" fillId="48" borderId="15" xfId="21" applyFont="1" applyFill="1" applyBorder="1" applyAlignment="1">
      <alignment horizontal="left" vertical="center"/>
    </xf>
    <xf numFmtId="0" fontId="41" fillId="48" borderId="16" xfId="21" applyFont="1" applyFill="1" applyBorder="1" applyAlignment="1">
      <alignment horizontal="left" vertical="center"/>
    </xf>
    <xf numFmtId="0" fontId="41" fillId="48" borderId="13" xfId="21" applyFont="1" applyFill="1" applyBorder="1" applyAlignment="1">
      <alignment horizontal="left" vertical="center"/>
    </xf>
    <xf numFmtId="0" fontId="29" fillId="0" borderId="0" xfId="21" applyFont="1" applyAlignment="1">
      <alignment horizontal="left" vertical="center"/>
    </xf>
    <xf numFmtId="0" fontId="42" fillId="66" borderId="0" xfId="21" applyFont="1" applyFill="1" applyAlignment="1">
      <alignment horizontal="left" vertical="center"/>
    </xf>
    <xf numFmtId="0" fontId="42" fillId="71" borderId="0" xfId="21" applyFont="1" applyFill="1" applyAlignment="1">
      <alignment horizontal="left" vertical="center"/>
    </xf>
    <xf numFmtId="0" fontId="42" fillId="75" borderId="0" xfId="21" applyFont="1" applyFill="1" applyAlignment="1">
      <alignment horizontal="left" vertical="center"/>
    </xf>
    <xf numFmtId="0" fontId="36" fillId="29" borderId="0" xfId="21" applyFont="1" applyFill="1" applyAlignment="1">
      <alignment horizontal="left" vertical="center"/>
    </xf>
    <xf numFmtId="0" fontId="36" fillId="43" borderId="0" xfId="21" applyFont="1" applyFill="1" applyAlignment="1">
      <alignment horizontal="left" vertical="center"/>
    </xf>
    <xf numFmtId="0" fontId="8" fillId="0" borderId="35" xfId="21" applyFont="1" applyBorder="1" applyAlignment="1">
      <alignment horizontal="left" vertical="center"/>
    </xf>
    <xf numFmtId="0" fontId="14" fillId="62" borderId="0" xfId="3" applyFont="1" applyFill="1" applyAlignment="1">
      <alignment horizontal="center" vertical="center"/>
    </xf>
    <xf numFmtId="0" fontId="73" fillId="132" borderId="0" xfId="21" applyFont="1" applyFill="1" applyAlignment="1">
      <alignment horizontal="center" vertical="center"/>
    </xf>
    <xf numFmtId="0" fontId="14" fillId="67" borderId="0" xfId="3" applyFont="1" applyFill="1" applyAlignment="1">
      <alignment horizontal="center" vertical="center"/>
    </xf>
    <xf numFmtId="0" fontId="73" fillId="133" borderId="0" xfId="21" applyFont="1" applyFill="1" applyAlignment="1">
      <alignment horizontal="center" vertical="center"/>
    </xf>
    <xf numFmtId="0" fontId="36" fillId="72" borderId="0" xfId="21" applyFont="1" applyFill="1" applyAlignment="1">
      <alignment horizontal="left" vertical="center"/>
    </xf>
    <xf numFmtId="0" fontId="73" fillId="134" borderId="0" xfId="21" applyFont="1" applyFill="1" applyAlignment="1">
      <alignment horizontal="center" vertical="center"/>
    </xf>
    <xf numFmtId="0" fontId="73" fillId="135" borderId="0" xfId="21" applyFont="1" applyFill="1" applyAlignment="1">
      <alignment horizontal="center" vertical="center"/>
    </xf>
    <xf numFmtId="0" fontId="73" fillId="136" borderId="0" xfId="21" applyFont="1" applyFill="1" applyAlignment="1">
      <alignment horizontal="center" vertical="center"/>
    </xf>
    <xf numFmtId="0" fontId="73" fillId="137" borderId="0" xfId="21" applyFont="1" applyFill="1" applyAlignment="1">
      <alignment horizontal="center" vertical="center"/>
    </xf>
    <xf numFmtId="0" fontId="73" fillId="138" borderId="0" xfId="21" applyFont="1" applyFill="1" applyAlignment="1">
      <alignment horizontal="center" vertical="center"/>
    </xf>
    <xf numFmtId="0" fontId="73" fillId="139" borderId="0" xfId="21" applyFont="1" applyFill="1" applyAlignment="1">
      <alignment horizontal="center" vertical="center"/>
    </xf>
    <xf numFmtId="0" fontId="28" fillId="0" borderId="28" xfId="21" applyFont="1" applyBorder="1" applyAlignment="1">
      <alignment horizontal="center" vertical="center"/>
    </xf>
    <xf numFmtId="0" fontId="28" fillId="0" borderId="0" xfId="21" applyFont="1" applyAlignment="1">
      <alignment horizontal="left" vertical="center"/>
    </xf>
    <xf numFmtId="0" fontId="36" fillId="76" borderId="0" xfId="21" applyFont="1" applyFill="1" applyAlignment="1">
      <alignment horizontal="left" vertical="center"/>
    </xf>
    <xf numFmtId="0" fontId="30" fillId="0" borderId="0" xfId="21" applyFont="1" applyAlignment="1">
      <alignment horizontal="left" vertical="center"/>
    </xf>
    <xf numFmtId="0" fontId="36" fillId="48" borderId="0" xfId="21" applyFont="1" applyFill="1" applyAlignment="1">
      <alignment horizontal="left" vertical="center"/>
    </xf>
    <xf numFmtId="0" fontId="97" fillId="0" borderId="0" xfId="21" applyFont="1" applyAlignment="1">
      <alignment horizontal="right" vertical="center"/>
    </xf>
    <xf numFmtId="0" fontId="30" fillId="103" borderId="0" xfId="18" applyFont="1" applyFill="1" applyAlignment="1">
      <alignment horizontal="center" vertical="center"/>
    </xf>
    <xf numFmtId="0" fontId="28" fillId="0" borderId="0" xfId="3" applyFont="1"/>
    <xf numFmtId="0" fontId="30" fillId="5" borderId="9" xfId="3" applyFont="1" applyFill="1" applyBorder="1"/>
    <xf numFmtId="0" fontId="28" fillId="5" borderId="10" xfId="3" applyFont="1" applyFill="1" applyBorder="1"/>
    <xf numFmtId="0" fontId="28" fillId="5" borderId="30" xfId="3" applyFont="1" applyFill="1" applyBorder="1" applyAlignment="1">
      <alignment horizontal="center" vertical="center"/>
    </xf>
    <xf numFmtId="0" fontId="8" fillId="0" borderId="0" xfId="18" applyFont="1"/>
    <xf numFmtId="0" fontId="28" fillId="5" borderId="17" xfId="18" applyFont="1" applyFill="1" applyBorder="1" applyAlignment="1">
      <alignment horizontal="center" vertical="center"/>
    </xf>
    <xf numFmtId="0" fontId="28" fillId="5" borderId="3" xfId="18" applyFont="1" applyFill="1" applyBorder="1" applyAlignment="1">
      <alignment horizontal="center" vertical="center"/>
    </xf>
    <xf numFmtId="1" fontId="28" fillId="5" borderId="3" xfId="18" applyNumberFormat="1" applyFont="1" applyFill="1" applyBorder="1" applyAlignment="1">
      <alignment horizontal="center" vertical="center"/>
    </xf>
    <xf numFmtId="3" fontId="28" fillId="5" borderId="3" xfId="18" applyNumberFormat="1" applyFont="1" applyFill="1" applyBorder="1" applyAlignment="1">
      <alignment horizontal="center" vertical="center"/>
    </xf>
    <xf numFmtId="2" fontId="28" fillId="85" borderId="41" xfId="18" applyNumberFormat="1" applyFont="1" applyFill="1" applyBorder="1" applyAlignment="1">
      <alignment horizontal="center" vertical="center"/>
    </xf>
    <xf numFmtId="0" fontId="28" fillId="5" borderId="4" xfId="18" applyFont="1" applyFill="1" applyBorder="1" applyAlignment="1">
      <alignment horizontal="center" vertical="center"/>
    </xf>
    <xf numFmtId="0" fontId="28" fillId="5" borderId="1" xfId="18" applyFont="1" applyFill="1" applyBorder="1" applyAlignment="1">
      <alignment horizontal="center" vertical="center"/>
    </xf>
    <xf numFmtId="1" fontId="28" fillId="5" borderId="1" xfId="18" applyNumberFormat="1" applyFont="1" applyFill="1" applyBorder="1" applyAlignment="1">
      <alignment horizontal="center" vertical="center"/>
    </xf>
    <xf numFmtId="3" fontId="28" fillId="5" borderId="1" xfId="18" applyNumberFormat="1" applyFont="1" applyFill="1" applyBorder="1" applyAlignment="1">
      <alignment horizontal="center" vertical="center"/>
    </xf>
    <xf numFmtId="0" fontId="28" fillId="5" borderId="48" xfId="18" applyFont="1" applyFill="1" applyBorder="1" applyAlignment="1">
      <alignment horizontal="center" vertical="center"/>
    </xf>
    <xf numFmtId="0" fontId="28" fillId="5" borderId="14" xfId="18" applyFont="1" applyFill="1" applyBorder="1" applyAlignment="1">
      <alignment horizontal="center" vertical="center"/>
    </xf>
    <xf numFmtId="1" fontId="28" fillId="5" borderId="14" xfId="18" applyNumberFormat="1" applyFont="1" applyFill="1" applyBorder="1" applyAlignment="1">
      <alignment horizontal="center" vertical="center"/>
    </xf>
    <xf numFmtId="3" fontId="28" fillId="5" borderId="14" xfId="18" applyNumberFormat="1" applyFont="1" applyFill="1" applyBorder="1" applyAlignment="1">
      <alignment horizontal="center" vertical="center"/>
    </xf>
    <xf numFmtId="0" fontId="28" fillId="5" borderId="18" xfId="18" applyFont="1" applyFill="1" applyBorder="1" applyAlignment="1">
      <alignment horizontal="center" vertical="center"/>
    </xf>
    <xf numFmtId="0" fontId="28" fillId="5" borderId="2" xfId="18" applyFont="1" applyFill="1" applyBorder="1" applyAlignment="1">
      <alignment horizontal="center" vertical="center"/>
    </xf>
    <xf numFmtId="1" fontId="28" fillId="5" borderId="2" xfId="18" applyNumberFormat="1" applyFont="1" applyFill="1" applyBorder="1" applyAlignment="1">
      <alignment horizontal="center" vertical="center"/>
    </xf>
    <xf numFmtId="3" fontId="28" fillId="5" borderId="2" xfId="18" applyNumberFormat="1" applyFont="1" applyFill="1" applyBorder="1" applyAlignment="1">
      <alignment horizontal="center" vertical="center"/>
    </xf>
    <xf numFmtId="2" fontId="28" fillId="85" borderId="11" xfId="18" applyNumberFormat="1" applyFont="1" applyFill="1" applyBorder="1" applyAlignment="1">
      <alignment horizontal="center" vertical="center"/>
    </xf>
    <xf numFmtId="0" fontId="29" fillId="5" borderId="36" xfId="18" applyFont="1" applyFill="1" applyBorder="1" applyAlignment="1">
      <alignment horizontal="center"/>
    </xf>
    <xf numFmtId="0" fontId="29" fillId="5" borderId="25" xfId="18" applyFont="1" applyFill="1" applyBorder="1" applyAlignment="1">
      <alignment horizontal="center"/>
    </xf>
    <xf numFmtId="1" fontId="30" fillId="5" borderId="17" xfId="18" applyNumberFormat="1" applyFont="1" applyFill="1" applyBorder="1" applyAlignment="1">
      <alignment horizontal="center"/>
    </xf>
    <xf numFmtId="1" fontId="28" fillId="5" borderId="3" xfId="18" applyNumberFormat="1" applyFont="1" applyFill="1" applyBorder="1" applyAlignment="1">
      <alignment horizontal="center"/>
    </xf>
    <xf numFmtId="1" fontId="28" fillId="5" borderId="22" xfId="18" applyNumberFormat="1" applyFont="1" applyFill="1" applyBorder="1" applyAlignment="1">
      <alignment horizontal="center"/>
    </xf>
    <xf numFmtId="1" fontId="28" fillId="5" borderId="4" xfId="18" applyNumberFormat="1" applyFont="1" applyFill="1" applyBorder="1" applyAlignment="1">
      <alignment horizontal="center"/>
    </xf>
    <xf numFmtId="1" fontId="28" fillId="5" borderId="1" xfId="18" applyNumberFormat="1" applyFont="1" applyFill="1" applyBorder="1" applyAlignment="1">
      <alignment horizontal="center"/>
    </xf>
    <xf numFmtId="1" fontId="28" fillId="5" borderId="5" xfId="18" applyNumberFormat="1" applyFont="1" applyFill="1" applyBorder="1" applyAlignment="1">
      <alignment horizontal="center"/>
    </xf>
    <xf numFmtId="1" fontId="28" fillId="5" borderId="18" xfId="18" applyNumberFormat="1" applyFont="1" applyFill="1" applyBorder="1" applyAlignment="1">
      <alignment horizontal="center"/>
    </xf>
    <xf numFmtId="1" fontId="28" fillId="5" borderId="2" xfId="18" applyNumberFormat="1" applyFont="1" applyFill="1" applyBorder="1" applyAlignment="1">
      <alignment horizontal="center"/>
    </xf>
    <xf numFmtId="1" fontId="28" fillId="5" borderId="19" xfId="18" applyNumberFormat="1" applyFont="1" applyFill="1" applyBorder="1" applyAlignment="1">
      <alignment horizontal="center"/>
    </xf>
    <xf numFmtId="0" fontId="28" fillId="85" borderId="0" xfId="3" applyFont="1" applyFill="1"/>
    <xf numFmtId="0" fontId="34" fillId="0" borderId="0" xfId="3" applyFont="1"/>
    <xf numFmtId="0" fontId="18" fillId="82" borderId="0" xfId="3" applyFont="1" applyFill="1" applyAlignment="1">
      <alignment horizontal="center" vertical="center"/>
    </xf>
    <xf numFmtId="2" fontId="28" fillId="5" borderId="20" xfId="18" applyNumberFormat="1" applyFont="1" applyFill="1" applyBorder="1" applyAlignment="1">
      <alignment horizontal="center" vertical="center"/>
    </xf>
    <xf numFmtId="2" fontId="28" fillId="5" borderId="22" xfId="18" applyNumberFormat="1" applyFont="1" applyFill="1" applyBorder="1" applyAlignment="1">
      <alignment horizontal="center" vertical="center"/>
    </xf>
    <xf numFmtId="0" fontId="18" fillId="0" borderId="0" xfId="3" applyFont="1"/>
    <xf numFmtId="2" fontId="28" fillId="5" borderId="15" xfId="18" applyNumberFormat="1" applyFont="1" applyFill="1" applyBorder="1" applyAlignment="1">
      <alignment horizontal="center" vertical="center"/>
    </xf>
    <xf numFmtId="0" fontId="30" fillId="5" borderId="9" xfId="18" applyFont="1" applyFill="1" applyBorder="1" applyAlignment="1">
      <alignment horizontal="left"/>
    </xf>
    <xf numFmtId="0" fontId="8" fillId="5" borderId="10" xfId="18" applyFont="1" applyFill="1" applyBorder="1"/>
    <xf numFmtId="2" fontId="28" fillId="5" borderId="33" xfId="18" applyNumberFormat="1" applyFont="1" applyFill="1" applyBorder="1" applyAlignment="1">
      <alignment horizontal="center" vertical="center"/>
    </xf>
    <xf numFmtId="2" fontId="28" fillId="5" borderId="31" xfId="18" applyNumberFormat="1" applyFont="1" applyFill="1" applyBorder="1" applyAlignment="1">
      <alignment horizontal="center" vertical="center"/>
    </xf>
    <xf numFmtId="2" fontId="28" fillId="5" borderId="49" xfId="18" applyNumberFormat="1" applyFont="1" applyFill="1" applyBorder="1" applyAlignment="1">
      <alignment horizontal="center" vertical="center"/>
    </xf>
    <xf numFmtId="0" fontId="28" fillId="5" borderId="115" xfId="3" applyFont="1" applyFill="1" applyBorder="1" applyAlignment="1">
      <alignment horizontal="center" vertical="center"/>
    </xf>
    <xf numFmtId="0" fontId="28" fillId="0" borderId="117" xfId="3" applyFont="1" applyBorder="1"/>
    <xf numFmtId="0" fontId="28" fillId="0" borderId="0" xfId="3" applyFont="1" applyAlignment="1">
      <alignment vertical="center"/>
    </xf>
    <xf numFmtId="0" fontId="87" fillId="0" borderId="0" xfId="28" applyFont="1"/>
    <xf numFmtId="0" fontId="78" fillId="0" borderId="0" xfId="28" applyFont="1"/>
    <xf numFmtId="0" fontId="14" fillId="5" borderId="36" xfId="0" applyFont="1" applyFill="1" applyBorder="1" applyAlignment="1">
      <alignment horizontal="center" vertical="center" wrapText="1"/>
    </xf>
    <xf numFmtId="0" fontId="14" fillId="0" borderId="0" xfId="0" applyFont="1"/>
    <xf numFmtId="0" fontId="17" fillId="0" borderId="0" xfId="28" applyFont="1"/>
    <xf numFmtId="9" fontId="17" fillId="0" borderId="0" xfId="28" applyNumberFormat="1" applyFont="1"/>
    <xf numFmtId="9" fontId="17" fillId="28" borderId="0" xfId="28" applyNumberFormat="1" applyFont="1" applyFill="1"/>
    <xf numFmtId="0" fontId="17" fillId="0" borderId="1" xfId="28" applyFont="1" applyBorder="1"/>
    <xf numFmtId="2" fontId="17" fillId="28" borderId="0" xfId="28" applyNumberFormat="1" applyFont="1" applyFill="1"/>
    <xf numFmtId="0" fontId="8" fillId="0" borderId="13" xfId="21" applyFont="1" applyBorder="1" applyAlignment="1">
      <alignment horizontal="center" vertical="center"/>
    </xf>
    <xf numFmtId="165" fontId="37" fillId="0" borderId="13" xfId="21" applyNumberFormat="1" applyFont="1" applyBorder="1" applyAlignment="1">
      <alignment horizontal="center" vertical="center"/>
    </xf>
    <xf numFmtId="0" fontId="44" fillId="90" borderId="26" xfId="21" applyFont="1" applyFill="1" applyBorder="1" applyAlignment="1">
      <alignment vertical="center"/>
    </xf>
    <xf numFmtId="0" fontId="44" fillId="90" borderId="21" xfId="21" applyFont="1" applyFill="1" applyBorder="1" applyAlignment="1">
      <alignment vertical="center"/>
    </xf>
    <xf numFmtId="0" fontId="46" fillId="4" borderId="26" xfId="21" applyFont="1" applyFill="1" applyBorder="1" applyAlignment="1">
      <alignment vertical="center"/>
    </xf>
    <xf numFmtId="0" fontId="46" fillId="4" borderId="21" xfId="21" applyFont="1" applyFill="1" applyBorder="1" applyAlignment="1">
      <alignment vertical="center"/>
    </xf>
    <xf numFmtId="0" fontId="46" fillId="4" borderId="20" xfId="21" applyFont="1" applyFill="1" applyBorder="1" applyAlignment="1">
      <alignment vertical="center"/>
    </xf>
    <xf numFmtId="0" fontId="76" fillId="0" borderId="0" xfId="21" applyFont="1" applyAlignment="1">
      <alignment horizontal="left" vertical="center"/>
    </xf>
    <xf numFmtId="0" fontId="28" fillId="93" borderId="25" xfId="18" applyFont="1" applyFill="1" applyBorder="1" applyAlignment="1">
      <alignment horizontal="center" vertical="center"/>
    </xf>
    <xf numFmtId="0" fontId="28" fillId="93" borderId="24" xfId="18" applyFont="1" applyFill="1" applyBorder="1" applyAlignment="1">
      <alignment horizontal="center" vertical="center"/>
    </xf>
    <xf numFmtId="0" fontId="28" fillId="92" borderId="24" xfId="18" applyFont="1" applyFill="1" applyBorder="1" applyAlignment="1">
      <alignment horizontal="center" vertical="center"/>
    </xf>
    <xf numFmtId="0" fontId="28" fillId="92" borderId="23" xfId="18" applyFont="1" applyFill="1" applyBorder="1" applyAlignment="1">
      <alignment horizontal="center" vertical="center"/>
    </xf>
    <xf numFmtId="0" fontId="8" fillId="0" borderId="0" xfId="21" applyFont="1" applyAlignment="1">
      <alignment horizontal="right" vertical="center"/>
    </xf>
    <xf numFmtId="0" fontId="28" fillId="95" borderId="25" xfId="18" applyFont="1" applyFill="1" applyBorder="1" applyAlignment="1">
      <alignment horizontal="center" vertical="center"/>
    </xf>
    <xf numFmtId="0" fontId="28" fillId="94" borderId="24" xfId="18" applyFont="1" applyFill="1" applyBorder="1" applyAlignment="1">
      <alignment horizontal="center" vertical="center"/>
    </xf>
    <xf numFmtId="0" fontId="28" fillId="93" borderId="23" xfId="18" applyFont="1" applyFill="1" applyBorder="1" applyAlignment="1">
      <alignment horizontal="center" vertical="center"/>
    </xf>
    <xf numFmtId="0" fontId="28" fillId="96" borderId="25" xfId="18" applyFont="1" applyFill="1" applyBorder="1" applyAlignment="1">
      <alignment horizontal="center" vertical="center"/>
    </xf>
    <xf numFmtId="0" fontId="28" fillId="96" borderId="24" xfId="18" applyFont="1" applyFill="1" applyBorder="1" applyAlignment="1">
      <alignment horizontal="center" vertical="center"/>
    </xf>
    <xf numFmtId="0" fontId="28" fillId="95" borderId="24" xfId="18" applyFont="1" applyFill="1" applyBorder="1" applyAlignment="1">
      <alignment horizontal="center" vertical="center"/>
    </xf>
    <xf numFmtId="0" fontId="28" fillId="95" borderId="23" xfId="18" applyFont="1" applyFill="1" applyBorder="1" applyAlignment="1">
      <alignment horizontal="center" vertical="center"/>
    </xf>
    <xf numFmtId="0" fontId="28" fillId="98" borderId="25" xfId="18" applyFont="1" applyFill="1" applyBorder="1" applyAlignment="1">
      <alignment horizontal="center" vertical="center"/>
    </xf>
    <xf numFmtId="0" fontId="28" fillId="98" borderId="24" xfId="18" applyFont="1" applyFill="1" applyBorder="1" applyAlignment="1">
      <alignment horizontal="center" vertical="center"/>
    </xf>
    <xf numFmtId="0" fontId="28" fillId="97" borderId="24" xfId="18" applyFont="1" applyFill="1" applyBorder="1" applyAlignment="1">
      <alignment horizontal="center" vertical="center"/>
    </xf>
    <xf numFmtId="0" fontId="28" fillId="97" borderId="23" xfId="18" applyFont="1" applyFill="1" applyBorder="1" applyAlignment="1">
      <alignment horizontal="center" vertical="center"/>
    </xf>
    <xf numFmtId="0" fontId="28" fillId="100" borderId="25" xfId="18" applyFont="1" applyFill="1" applyBorder="1" applyAlignment="1">
      <alignment horizontal="center" vertical="center"/>
    </xf>
    <xf numFmtId="0" fontId="28" fillId="99" borderId="24" xfId="18" applyFont="1" applyFill="1" applyBorder="1" applyAlignment="1">
      <alignment horizontal="center" vertical="center"/>
    </xf>
    <xf numFmtId="0" fontId="28" fillId="98" borderId="23" xfId="18" applyFont="1" applyFill="1" applyBorder="1" applyAlignment="1">
      <alignment horizontal="center" vertical="center"/>
    </xf>
    <xf numFmtId="0" fontId="83" fillId="0" borderId="0" xfId="3" applyFont="1" applyAlignment="1">
      <alignment horizontal="left" vertical="center"/>
    </xf>
    <xf numFmtId="0" fontId="19" fillId="233" borderId="27" xfId="18" applyFont="1" applyFill="1" applyBorder="1" applyAlignment="1">
      <alignment horizontal="left" vertical="center"/>
    </xf>
    <xf numFmtId="0" fontId="19" fillId="233" borderId="7" xfId="18" applyFont="1" applyFill="1" applyBorder="1" applyAlignment="1">
      <alignment horizontal="left" vertical="center"/>
    </xf>
    <xf numFmtId="0" fontId="19" fillId="233" borderId="9" xfId="18" applyFont="1" applyFill="1" applyBorder="1" applyAlignment="1">
      <alignment horizontal="left" vertical="center"/>
    </xf>
    <xf numFmtId="0" fontId="19" fillId="233" borderId="11" xfId="18" applyFont="1" applyFill="1" applyBorder="1" applyAlignment="1">
      <alignment horizontal="left" vertical="center"/>
    </xf>
    <xf numFmtId="0" fontId="32" fillId="82" borderId="37" xfId="18" applyFont="1" applyFill="1" applyBorder="1" applyAlignment="1">
      <alignment horizontal="center" vertical="center"/>
    </xf>
    <xf numFmtId="0" fontId="32" fillId="82" borderId="30" xfId="18" applyFont="1" applyFill="1" applyBorder="1" applyAlignment="1">
      <alignment horizontal="center" vertical="center"/>
    </xf>
    <xf numFmtId="0" fontId="19" fillId="233" borderId="8" xfId="18" applyFont="1" applyFill="1" applyBorder="1" applyAlignment="1">
      <alignment horizontal="left" vertical="center"/>
    </xf>
    <xf numFmtId="0" fontId="19" fillId="233" borderId="12" xfId="18" applyFont="1" applyFill="1" applyBorder="1" applyAlignment="1">
      <alignment horizontal="left" vertical="center"/>
    </xf>
    <xf numFmtId="0" fontId="49" fillId="232" borderId="111" xfId="3" applyFont="1" applyFill="1" applyBorder="1" applyAlignment="1">
      <alignment horizontal="center" vertical="center"/>
    </xf>
    <xf numFmtId="0" fontId="49" fillId="232" borderId="108" xfId="3" applyFont="1" applyFill="1" applyBorder="1" applyAlignment="1">
      <alignment horizontal="center" vertical="center"/>
    </xf>
    <xf numFmtId="0" fontId="49" fillId="232" borderId="10" xfId="3" applyFont="1" applyFill="1" applyBorder="1" applyAlignment="1">
      <alignment horizontal="center" vertical="center"/>
    </xf>
    <xf numFmtId="0" fontId="49" fillId="232" borderId="112" xfId="3" applyFont="1" applyFill="1" applyBorder="1" applyAlignment="1">
      <alignment horizontal="center" vertical="center"/>
    </xf>
    <xf numFmtId="0" fontId="19" fillId="5" borderId="6" xfId="18" applyFont="1" applyFill="1" applyBorder="1" applyAlignment="1">
      <alignment horizontal="left" vertical="center"/>
    </xf>
    <xf numFmtId="0" fontId="19" fillId="5" borderId="7" xfId="18" applyFont="1" applyFill="1" applyBorder="1" applyAlignment="1">
      <alignment horizontal="left" vertical="center"/>
    </xf>
    <xf numFmtId="0" fontId="19" fillId="5" borderId="10" xfId="18" applyFont="1" applyFill="1" applyBorder="1" applyAlignment="1">
      <alignment horizontal="left" vertical="center"/>
    </xf>
    <xf numFmtId="0" fontId="19" fillId="5" borderId="11" xfId="18" applyFont="1" applyFill="1" applyBorder="1" applyAlignment="1">
      <alignment horizontal="left" vertical="center"/>
    </xf>
    <xf numFmtId="0" fontId="32" fillId="5" borderId="113" xfId="18" applyFont="1" applyFill="1" applyBorder="1" applyAlignment="1">
      <alignment horizontal="center" vertical="center"/>
    </xf>
    <xf numFmtId="0" fontId="32" fillId="5" borderId="114" xfId="18" applyFont="1" applyFill="1" applyBorder="1" applyAlignment="1">
      <alignment horizontal="center" vertical="center"/>
    </xf>
    <xf numFmtId="0" fontId="49" fillId="231" borderId="27" xfId="3" applyFont="1" applyFill="1" applyBorder="1" applyAlignment="1">
      <alignment horizontal="center" vertical="center"/>
    </xf>
    <xf numFmtId="0" fontId="49" fillId="231" borderId="6" xfId="3" applyFont="1" applyFill="1" applyBorder="1" applyAlignment="1">
      <alignment horizontal="center" vertical="center"/>
    </xf>
    <xf numFmtId="0" fontId="49" fillId="231" borderId="7" xfId="3" applyFont="1" applyFill="1" applyBorder="1" applyAlignment="1">
      <alignment horizontal="center" vertical="center"/>
    </xf>
    <xf numFmtId="0" fontId="49" fillId="231" borderId="9" xfId="3" applyFont="1" applyFill="1" applyBorder="1" applyAlignment="1">
      <alignment horizontal="center" vertical="center"/>
    </xf>
    <xf numFmtId="0" fontId="49" fillId="231" borderId="10" xfId="3" applyFont="1" applyFill="1" applyBorder="1" applyAlignment="1">
      <alignment horizontal="center" vertical="center"/>
    </xf>
    <xf numFmtId="0" fontId="49" fillId="231" borderId="11" xfId="3" applyFont="1" applyFill="1" applyBorder="1" applyAlignment="1">
      <alignment horizontal="center" vertical="center"/>
    </xf>
    <xf numFmtId="0" fontId="30" fillId="5" borderId="118" xfId="3" applyFont="1" applyFill="1" applyBorder="1" applyAlignment="1">
      <alignment horizontal="left"/>
    </xf>
    <xf numFmtId="0" fontId="30" fillId="5" borderId="116" xfId="3" applyFont="1" applyFill="1" applyBorder="1" applyAlignment="1">
      <alignment horizontal="left"/>
    </xf>
    <xf numFmtId="0" fontId="30" fillId="85" borderId="7" xfId="18" applyFont="1" applyFill="1" applyBorder="1" applyAlignment="1">
      <alignment horizontal="center" vertical="center" wrapText="1"/>
    </xf>
    <xf numFmtId="0" fontId="30" fillId="85" borderId="11" xfId="18" applyFont="1" applyFill="1" applyBorder="1" applyAlignment="1">
      <alignment horizontal="center" vertical="center" wrapText="1"/>
    </xf>
    <xf numFmtId="0" fontId="49" fillId="84" borderId="27" xfId="3" applyFont="1" applyFill="1" applyBorder="1" applyAlignment="1">
      <alignment horizontal="center" vertical="center"/>
    </xf>
    <xf numFmtId="0" fontId="49" fillId="84" borderId="6" xfId="3" applyFont="1" applyFill="1" applyBorder="1" applyAlignment="1">
      <alignment horizontal="center" vertical="center"/>
    </xf>
    <xf numFmtId="0" fontId="49" fillId="84" borderId="7" xfId="3" applyFont="1" applyFill="1" applyBorder="1" applyAlignment="1">
      <alignment horizontal="center" vertical="center"/>
    </xf>
    <xf numFmtId="0" fontId="49" fillId="84" borderId="9" xfId="3" applyFont="1" applyFill="1" applyBorder="1" applyAlignment="1">
      <alignment horizontal="center" vertical="center"/>
    </xf>
    <xf numFmtId="0" fontId="49" fillId="84" borderId="10" xfId="3" applyFont="1" applyFill="1" applyBorder="1" applyAlignment="1">
      <alignment horizontal="center" vertical="center"/>
    </xf>
    <xf numFmtId="0" fontId="49" fillId="84" borderId="11" xfId="3" applyFont="1" applyFill="1" applyBorder="1" applyAlignment="1">
      <alignment horizontal="center" vertical="center"/>
    </xf>
    <xf numFmtId="0" fontId="27" fillId="84" borderId="27" xfId="3" applyFont="1" applyFill="1" applyBorder="1" applyAlignment="1">
      <alignment horizontal="center" vertical="center" wrapText="1"/>
    </xf>
    <xf numFmtId="0" fontId="27" fillId="84" borderId="9" xfId="3" applyFont="1" applyFill="1" applyBorder="1" applyAlignment="1">
      <alignment horizontal="center" vertical="center" wrapText="1"/>
    </xf>
    <xf numFmtId="0" fontId="27" fillId="84" borderId="37" xfId="3" applyFont="1" applyFill="1" applyBorder="1" applyAlignment="1">
      <alignment horizontal="center" vertical="center" wrapText="1"/>
    </xf>
    <xf numFmtId="0" fontId="27" fillId="84" borderId="30" xfId="3" applyFont="1" applyFill="1" applyBorder="1" applyAlignment="1">
      <alignment horizontal="center" vertical="center" wrapText="1"/>
    </xf>
    <xf numFmtId="0" fontId="30" fillId="0" borderId="40" xfId="18" applyFont="1" applyBorder="1" applyAlignment="1">
      <alignment horizontal="center" vertical="center" wrapText="1"/>
    </xf>
    <xf numFmtId="0" fontId="30" fillId="0" borderId="34" xfId="18" applyFont="1" applyBorder="1" applyAlignment="1">
      <alignment horizontal="center" vertical="center" wrapText="1"/>
    </xf>
    <xf numFmtId="0" fontId="30" fillId="0" borderId="110" xfId="18" applyFont="1" applyBorder="1" applyAlignment="1">
      <alignment horizontal="center" vertical="center" wrapText="1"/>
    </xf>
    <xf numFmtId="0" fontId="30" fillId="0" borderId="49" xfId="18" applyFont="1" applyBorder="1" applyAlignment="1">
      <alignment horizontal="center" vertical="center" wrapText="1"/>
    </xf>
    <xf numFmtId="0" fontId="31" fillId="5" borderId="27" xfId="18" applyFont="1" applyFill="1" applyBorder="1" applyAlignment="1">
      <alignment horizontal="left" vertical="center"/>
    </xf>
    <xf numFmtId="0" fontId="31" fillId="5" borderId="7" xfId="18" applyFont="1" applyFill="1" applyBorder="1" applyAlignment="1">
      <alignment horizontal="left" vertical="center"/>
    </xf>
    <xf numFmtId="0" fontId="31" fillId="5" borderId="9" xfId="18" applyFont="1" applyFill="1" applyBorder="1" applyAlignment="1">
      <alignment horizontal="left" vertical="center"/>
    </xf>
    <xf numFmtId="0" fontId="31" fillId="5" borderId="11" xfId="18" applyFont="1" applyFill="1" applyBorder="1" applyAlignment="1">
      <alignment horizontal="left" vertical="center"/>
    </xf>
    <xf numFmtId="3" fontId="33" fillId="5" borderId="37" xfId="18" applyNumberFormat="1" applyFont="1" applyFill="1" applyBorder="1" applyAlignment="1">
      <alignment horizontal="center" vertical="center"/>
    </xf>
    <xf numFmtId="3" fontId="33" fillId="5" borderId="30" xfId="18" applyNumberFormat="1" applyFont="1" applyFill="1" applyBorder="1" applyAlignment="1">
      <alignment horizontal="center" vertical="center"/>
    </xf>
    <xf numFmtId="0" fontId="19" fillId="5" borderId="27" xfId="18" applyFont="1" applyFill="1" applyBorder="1" applyAlignment="1">
      <alignment horizontal="left" vertical="center"/>
    </xf>
    <xf numFmtId="0" fontId="19" fillId="5" borderId="9" xfId="18" applyFont="1" applyFill="1" applyBorder="1" applyAlignment="1">
      <alignment horizontal="left" vertical="center"/>
    </xf>
    <xf numFmtId="0" fontId="32" fillId="5" borderId="37" xfId="18" applyFont="1" applyFill="1" applyBorder="1" applyAlignment="1">
      <alignment horizontal="center" vertical="center"/>
    </xf>
    <xf numFmtId="0" fontId="32" fillId="5" borderId="30" xfId="18" applyFont="1" applyFill="1" applyBorder="1" applyAlignment="1">
      <alignment horizontal="center" vertical="center"/>
    </xf>
    <xf numFmtId="0" fontId="19" fillId="5" borderId="8" xfId="18" applyFont="1" applyFill="1" applyBorder="1" applyAlignment="1">
      <alignment horizontal="left" vertical="center"/>
    </xf>
    <xf numFmtId="0" fontId="19" fillId="5" borderId="12" xfId="18" applyFont="1" applyFill="1" applyBorder="1" applyAlignment="1">
      <alignment horizontal="left" vertical="center"/>
    </xf>
    <xf numFmtId="0" fontId="35" fillId="0" borderId="9" xfId="3" applyFont="1" applyBorder="1" applyAlignment="1">
      <alignment horizontal="center" vertical="center"/>
    </xf>
    <xf numFmtId="0" fontId="35" fillId="0" borderId="10" xfId="3" applyFont="1" applyBorder="1" applyAlignment="1">
      <alignment horizontal="center" vertical="center"/>
    </xf>
    <xf numFmtId="0" fontId="35" fillId="0" borderId="11" xfId="3" applyFont="1" applyBorder="1" applyAlignment="1">
      <alignment horizontal="center" vertical="center"/>
    </xf>
    <xf numFmtId="0" fontId="35" fillId="0" borderId="27" xfId="3" applyFont="1" applyBorder="1" applyAlignment="1">
      <alignment horizontal="center" vertical="center"/>
    </xf>
    <xf numFmtId="0" fontId="35" fillId="0" borderId="6" xfId="3" applyFont="1" applyBorder="1" applyAlignment="1">
      <alignment horizontal="center" vertical="center"/>
    </xf>
    <xf numFmtId="0" fontId="35" fillId="0" borderId="7" xfId="3" applyFont="1" applyBorder="1" applyAlignment="1">
      <alignment horizontal="center" vertical="center"/>
    </xf>
    <xf numFmtId="0" fontId="35" fillId="0" borderId="8" xfId="3" applyFont="1" applyBorder="1" applyAlignment="1">
      <alignment horizontal="center" vertical="center"/>
    </xf>
    <xf numFmtId="0" fontId="35" fillId="0" borderId="0" xfId="3" applyFont="1" applyAlignment="1">
      <alignment horizontal="center" vertical="center"/>
    </xf>
    <xf numFmtId="0" fontId="35" fillId="0" borderId="12" xfId="3" applyFont="1" applyBorder="1" applyAlignment="1">
      <alignment horizontal="center" vertical="center"/>
    </xf>
    <xf numFmtId="0" fontId="27" fillId="4" borderId="0" xfId="21" applyFont="1" applyFill="1" applyAlignment="1">
      <alignment horizontal="center" vertical="center"/>
    </xf>
    <xf numFmtId="0" fontId="60" fillId="0" borderId="0" xfId="21" applyFont="1" applyAlignment="1">
      <alignment horizontal="center" vertical="center" textRotation="180"/>
    </xf>
    <xf numFmtId="0" fontId="30" fillId="103" borderId="0" xfId="18" applyFont="1" applyFill="1" applyAlignment="1">
      <alignment horizontal="center" vertical="center"/>
    </xf>
    <xf numFmtId="0" fontId="62" fillId="82" borderId="65" xfId="21" applyFont="1" applyFill="1" applyBorder="1" applyAlignment="1">
      <alignment horizontal="center" vertical="center" textRotation="90"/>
    </xf>
    <xf numFmtId="0" fontId="62" fillId="82" borderId="64" xfId="21" applyFont="1" applyFill="1" applyBorder="1" applyAlignment="1">
      <alignment horizontal="center" vertical="center" textRotation="90"/>
    </xf>
    <xf numFmtId="0" fontId="8" fillId="85" borderId="50" xfId="21" applyFont="1" applyFill="1" applyBorder="1" applyAlignment="1">
      <alignment horizontal="center" vertical="center"/>
    </xf>
    <xf numFmtId="0" fontId="8" fillId="85" borderId="60" xfId="21" applyFont="1" applyFill="1" applyBorder="1" applyAlignment="1">
      <alignment horizontal="center" vertical="center"/>
    </xf>
    <xf numFmtId="0" fontId="46" fillId="84" borderId="60" xfId="21" applyFont="1" applyFill="1" applyBorder="1" applyAlignment="1">
      <alignment horizontal="center" vertical="center"/>
    </xf>
    <xf numFmtId="0" fontId="43" fillId="0" borderId="15" xfId="21" applyFont="1" applyBorder="1" applyAlignment="1">
      <alignment horizontal="center" vertical="center"/>
    </xf>
    <xf numFmtId="0" fontId="43" fillId="0" borderId="16" xfId="21" applyFont="1" applyBorder="1" applyAlignment="1">
      <alignment horizontal="center" vertical="center"/>
    </xf>
    <xf numFmtId="0" fontId="43" fillId="0" borderId="13" xfId="21" applyFont="1" applyBorder="1" applyAlignment="1">
      <alignment horizontal="center" vertical="center"/>
    </xf>
    <xf numFmtId="0" fontId="52" fillId="2" borderId="21" xfId="21" applyFont="1" applyFill="1" applyBorder="1" applyAlignment="1">
      <alignment horizontal="center" vertical="center"/>
    </xf>
    <xf numFmtId="0" fontId="46" fillId="4" borderId="28" xfId="21" applyFont="1" applyFill="1" applyBorder="1" applyAlignment="1">
      <alignment horizontal="center" vertical="center"/>
    </xf>
    <xf numFmtId="0" fontId="46" fillId="4" borderId="0" xfId="21" applyFont="1" applyFill="1" applyAlignment="1">
      <alignment horizontal="center" vertical="center"/>
    </xf>
    <xf numFmtId="0" fontId="20" fillId="85" borderId="60" xfId="21" applyFont="1" applyFill="1" applyBorder="1" applyAlignment="1">
      <alignment horizontal="center" vertical="center"/>
    </xf>
    <xf numFmtId="0" fontId="62" fillId="86" borderId="65" xfId="21" applyFont="1" applyFill="1" applyBorder="1" applyAlignment="1">
      <alignment horizontal="center" vertical="center" textRotation="90"/>
    </xf>
    <xf numFmtId="0" fontId="62" fillId="86" borderId="64" xfId="21" applyFont="1" applyFill="1" applyBorder="1" applyAlignment="1">
      <alignment horizontal="center" vertical="center" textRotation="90"/>
    </xf>
    <xf numFmtId="0" fontId="8" fillId="85" borderId="61" xfId="21" applyFont="1" applyFill="1" applyBorder="1" applyAlignment="1">
      <alignment horizontal="center" vertical="center"/>
    </xf>
    <xf numFmtId="0" fontId="52" fillId="2" borderId="16" xfId="21" applyFont="1" applyFill="1" applyBorder="1" applyAlignment="1">
      <alignment horizontal="center" vertical="center"/>
    </xf>
    <xf numFmtId="0" fontId="46" fillId="84" borderId="109" xfId="21" applyFont="1" applyFill="1" applyBorder="1" applyAlignment="1">
      <alignment horizontal="center" vertical="center"/>
    </xf>
    <xf numFmtId="0" fontId="46" fillId="84" borderId="66" xfId="21" applyFont="1" applyFill="1" applyBorder="1" applyAlignment="1">
      <alignment horizontal="center" vertical="center"/>
    </xf>
    <xf numFmtId="0" fontId="46" fillId="84" borderId="50" xfId="21" applyFont="1" applyFill="1" applyBorder="1" applyAlignment="1">
      <alignment horizontal="center" vertical="center"/>
    </xf>
    <xf numFmtId="0" fontId="46" fillId="84" borderId="71" xfId="21" applyFont="1" applyFill="1" applyBorder="1" applyAlignment="1">
      <alignment horizontal="center" vertical="center"/>
    </xf>
    <xf numFmtId="0" fontId="8" fillId="0" borderId="15" xfId="21" applyFont="1" applyBorder="1" applyAlignment="1">
      <alignment horizontal="center" vertical="center"/>
    </xf>
    <xf numFmtId="0" fontId="8" fillId="0" borderId="16" xfId="21" applyFont="1" applyBorder="1" applyAlignment="1">
      <alignment horizontal="center" vertical="center"/>
    </xf>
    <xf numFmtId="0" fontId="8" fillId="0" borderId="13" xfId="21" applyFont="1" applyBorder="1" applyAlignment="1">
      <alignment horizontal="center" vertical="center"/>
    </xf>
    <xf numFmtId="0" fontId="20" fillId="0" borderId="15" xfId="21" applyFont="1" applyBorder="1" applyAlignment="1">
      <alignment horizontal="center" vertical="center"/>
    </xf>
    <xf numFmtId="0" fontId="20" fillId="0" borderId="16" xfId="21" applyFont="1" applyBorder="1" applyAlignment="1">
      <alignment horizontal="center" vertical="center"/>
    </xf>
    <xf numFmtId="0" fontId="20" fillId="0" borderId="35" xfId="21" applyFont="1" applyBorder="1" applyAlignment="1">
      <alignment horizontal="center" vertical="center"/>
    </xf>
    <xf numFmtId="0" fontId="20" fillId="0" borderId="32" xfId="21" applyFont="1" applyBorder="1" applyAlignment="1">
      <alignment horizontal="center" vertical="center"/>
    </xf>
    <xf numFmtId="0" fontId="64" fillId="4" borderId="20" xfId="21" applyFont="1" applyFill="1" applyBorder="1" applyAlignment="1">
      <alignment horizontal="center" vertical="center"/>
    </xf>
    <xf numFmtId="0" fontId="64" fillId="4" borderId="21" xfId="21" applyFont="1" applyFill="1" applyBorder="1" applyAlignment="1">
      <alignment horizontal="center" vertical="center"/>
    </xf>
    <xf numFmtId="0" fontId="63" fillId="5" borderId="15" xfId="21" applyFont="1" applyFill="1" applyBorder="1" applyAlignment="1">
      <alignment horizontal="center" vertical="center"/>
    </xf>
    <xf numFmtId="0" fontId="63" fillId="5" borderId="16" xfId="21" applyFont="1" applyFill="1" applyBorder="1" applyAlignment="1">
      <alignment horizontal="center" vertical="center"/>
    </xf>
    <xf numFmtId="0" fontId="63" fillId="5" borderId="13" xfId="21" applyFont="1" applyFill="1" applyBorder="1" applyAlignment="1">
      <alignment horizontal="center" vertical="center"/>
    </xf>
    <xf numFmtId="0" fontId="46" fillId="84" borderId="62" xfId="21" applyFont="1" applyFill="1" applyBorder="1" applyAlignment="1">
      <alignment horizontal="center" vertical="center"/>
    </xf>
    <xf numFmtId="0" fontId="20" fillId="85" borderId="66" xfId="21" applyFont="1" applyFill="1" applyBorder="1" applyAlignment="1">
      <alignment horizontal="center" vertical="center"/>
    </xf>
    <xf numFmtId="0" fontId="20" fillId="0" borderId="20" xfId="21" applyFont="1" applyBorder="1" applyAlignment="1">
      <alignment horizontal="center" vertical="center"/>
    </xf>
    <xf numFmtId="0" fontId="20" fillId="0" borderId="21" xfId="21" applyFont="1" applyBorder="1" applyAlignment="1">
      <alignment horizontal="center" vertical="center"/>
    </xf>
    <xf numFmtId="0" fontId="20" fillId="0" borderId="26" xfId="21" applyFont="1" applyBorder="1" applyAlignment="1">
      <alignment horizontal="center" vertical="center"/>
    </xf>
    <xf numFmtId="0" fontId="20" fillId="0" borderId="3" xfId="21" applyFont="1" applyBorder="1" applyAlignment="1">
      <alignment horizontal="center" vertical="center"/>
    </xf>
    <xf numFmtId="0" fontId="8" fillId="0" borderId="53" xfId="18" applyFont="1" applyBorder="1" applyAlignment="1">
      <alignment horizontal="center" vertical="center" textRotation="90"/>
    </xf>
    <xf numFmtId="0" fontId="8" fillId="0" borderId="54" xfId="18" applyFont="1" applyBorder="1" applyAlignment="1">
      <alignment horizontal="center" vertical="center" textRotation="90"/>
    </xf>
    <xf numFmtId="0" fontId="8" fillId="0" borderId="55" xfId="18" applyFont="1" applyBorder="1" applyAlignment="1">
      <alignment horizontal="center" vertical="center" textRotation="90"/>
    </xf>
    <xf numFmtId="0" fontId="39" fillId="0" borderId="0" xfId="18" applyFont="1" applyAlignment="1">
      <alignment horizontal="center" vertical="center" textRotation="180"/>
    </xf>
    <xf numFmtId="0" fontId="85" fillId="0" borderId="0" xfId="14" applyFont="1" applyAlignment="1">
      <alignment horizontal="left"/>
    </xf>
    <xf numFmtId="0" fontId="39" fillId="0" borderId="0" xfId="18" applyFont="1" applyAlignment="1">
      <alignment horizontal="center" vertical="top" textRotation="180"/>
    </xf>
    <xf numFmtId="0" fontId="67" fillId="0" borderId="28" xfId="0" applyFont="1" applyBorder="1" applyAlignment="1">
      <alignment horizontal="center" wrapText="1"/>
    </xf>
  </cellXfs>
  <cellStyles count="42">
    <cellStyle name="20% - Accent2" xfId="16" builtinId="34"/>
    <cellStyle name="60% - Accent3 2" xfId="27" xr:uid="{C7CD2E95-B14F-EF42-AA33-12C449F07D50}"/>
    <cellStyle name="Comma 2" xfId="9" xr:uid="{23ACE5F8-4521-4900-B09B-C12468BBB4C2}"/>
    <cellStyle name="Hyperlink" xfId="14" builtinId="8"/>
    <cellStyle name="Hyperlink 2" xfId="1" xr:uid="{00000000-0005-0000-0000-000001000000}"/>
    <cellStyle name="Hyperlink 3" xfId="2" xr:uid="{00000000-0005-0000-0000-000002000000}"/>
    <cellStyle name="Normal" xfId="0" builtinId="0"/>
    <cellStyle name="Normal 2" xfId="3" xr:uid="{00000000-0005-0000-0000-000004000000}"/>
    <cellStyle name="Normal 2 2 2 2" xfId="30" xr:uid="{F5109CC7-9C4F-3E43-B4F4-B745D7D7F892}"/>
    <cellStyle name="Normal 3" xfId="11" xr:uid="{72F96C42-A871-47FB-BD7A-A6893BB8623F}"/>
    <cellStyle name="Normal 3 2" xfId="23" xr:uid="{2533D1F1-63E1-0141-B32F-C41269409BE0}"/>
    <cellStyle name="Normal 3 2 2 2 2 2" xfId="33" xr:uid="{679E0908-2576-E443-B1FB-CC7CED154931}"/>
    <cellStyle name="Normal 3 2 2 2 2 2 2 2" xfId="38" xr:uid="{28FB86F0-D9A3-7443-9C88-03B988C50967}"/>
    <cellStyle name="Normal 3 2 2 2 2 2 2 2 2" xfId="39" xr:uid="{4C67EAE8-6066-1845-A221-F1E3C43699A3}"/>
    <cellStyle name="Normal 3 2 2 2 2 4" xfId="36" xr:uid="{5023E38B-225A-0147-A131-33456DA75D9F}"/>
    <cellStyle name="Normal 3 2 3 2 3 3 2 2 2" xfId="35" xr:uid="{BBE8EFB0-8EE1-D840-94B1-76B1BA2585DD}"/>
    <cellStyle name="Normal 3 3" xfId="26" xr:uid="{6A53C12A-0A90-A946-B7F3-F47D14D721ED}"/>
    <cellStyle name="Normal 4" xfId="4" xr:uid="{693731F4-6E03-8E44-A223-6BEDF383AEF2}"/>
    <cellStyle name="Normal 4 2" xfId="5" xr:uid="{739B0829-EB85-9444-A593-BA90A59315D0}"/>
    <cellStyle name="Normal 4 2 2" xfId="8" xr:uid="{33D202A2-B374-442B-883A-12C94249DF8B}"/>
    <cellStyle name="Normal 4 2 2 2" xfId="10" xr:uid="{06534000-1D7C-4075-B831-8001FEC8968E}"/>
    <cellStyle name="Normal 4 2 2 2 2" xfId="15" xr:uid="{2F4530C1-1B94-C349-9302-A2BDC3A9CC31}"/>
    <cellStyle name="Normal 4 2 2 2 2 2" xfId="21" xr:uid="{EF984603-9950-CE4C-983C-5C53D9EE154D}"/>
    <cellStyle name="Normal 4 2 2 2 3" xfId="17" xr:uid="{4EDB9C26-F182-DD47-ACF9-3E2C25008506}"/>
    <cellStyle name="Normal 4 2 2 2 3 2 2" xfId="25" xr:uid="{532DA631-0E43-FE4E-9B57-B1BB5B00E422}"/>
    <cellStyle name="Normal 4 2 2 2 3 2 4 2 2" xfId="29" xr:uid="{B0D10A00-EB58-5D4A-ACDD-F68DD6AAABC1}"/>
    <cellStyle name="Normal 4 2 2 2 3 3 2" xfId="41" xr:uid="{7961A029-A552-584A-9906-C67FFEE0E62F}"/>
    <cellStyle name="Normal 4 2 3" xfId="12" xr:uid="{AF658C16-D92C-6542-8450-982C41E6F175}"/>
    <cellStyle name="Normal 4 2 3 2" xfId="18" xr:uid="{8481E456-298A-A448-9180-448F335557B2}"/>
    <cellStyle name="Normal 4 3" xfId="7" xr:uid="{ADC28045-669C-8C4E-A56E-7E7FA619F920}"/>
    <cellStyle name="Normal 4 3 2" xfId="19" xr:uid="{98BEEF03-B53B-B440-8533-DE9AA16A7EE6}"/>
    <cellStyle name="Normal 4 3 2 2 3 2" xfId="40" xr:uid="{893301E4-5DB1-FF4F-930E-60606462B7B6}"/>
    <cellStyle name="Normal 4 3 2 4 2 2" xfId="34" xr:uid="{6E5E6CD9-41D3-D74F-BC9B-54A1AFF518B0}"/>
    <cellStyle name="Normal 4 3 2 4 2 2 2 2 2" xfId="37" xr:uid="{32BD2E30-BA4C-1C43-915F-3C3237F6D7FC}"/>
    <cellStyle name="Normal 4 4 2 2 2" xfId="24" xr:uid="{6E349239-802A-3E43-B3D7-48ED1587AA67}"/>
    <cellStyle name="Normal 5" xfId="6" xr:uid="{EFF911B7-0509-D949-9783-BB2114E6845E}"/>
    <cellStyle name="Normal 5 2" xfId="20" xr:uid="{7F5DCC03-3990-CD49-8414-C07FC6F0D530}"/>
    <cellStyle name="Normal 6" xfId="22" xr:uid="{7FA40EC7-04CB-C146-AA1E-CC9A1A8F0C19}"/>
    <cellStyle name="Normal 7" xfId="28" xr:uid="{6A09085D-2B1F-5843-BDC3-2CEA249CB41B}"/>
    <cellStyle name="Normal 7 3" xfId="32" xr:uid="{77AACA57-60C9-9A48-9428-804229726237}"/>
    <cellStyle name="Normal 8" xfId="31" xr:uid="{6E21F3CF-2C87-7147-A6D8-5127C0ABB0C7}"/>
    <cellStyle name="Percent 2" xfId="13" xr:uid="{3D002426-5E02-9248-8A62-907039CD2667}"/>
  </cellStyles>
  <dxfs count="267">
    <dxf>
      <font>
        <color theme="6" tint="-0.499984740745262"/>
      </font>
      <fill>
        <patternFill patternType="gray0625">
          <fgColor theme="6"/>
          <bgColor theme="6" tint="0.59996337778862885"/>
        </patternFill>
      </fill>
    </dxf>
    <dxf>
      <fill>
        <patternFill>
          <bgColor rgb="FF92D050"/>
        </patternFill>
      </fill>
    </dxf>
    <dxf>
      <font>
        <color theme="0"/>
      </font>
      <fill>
        <patternFill>
          <bgColor rgb="FFFF0000"/>
        </patternFill>
      </fill>
    </dxf>
    <dxf>
      <font>
        <color theme="1"/>
      </font>
      <fill>
        <patternFill>
          <bgColor rgb="FFFFC000"/>
        </patternFill>
      </fill>
    </dxf>
    <dxf>
      <fill>
        <patternFill>
          <bgColor rgb="FFFFFF00"/>
        </patternFill>
      </fill>
    </dxf>
    <dxf>
      <fill>
        <patternFill>
          <bgColor rgb="FFFFFF00"/>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rgb="FFC00000"/>
        </patternFill>
      </fill>
    </dxf>
    <dxf>
      <fill>
        <patternFill>
          <bgColor rgb="FFFFFF00"/>
        </patternFill>
      </fill>
    </dxf>
    <dxf>
      <fill>
        <patternFill>
          <bgColor rgb="FFFFFF00"/>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theme="0" tint="-0.499984740745262"/>
        </patternFill>
      </fill>
    </dxf>
    <dxf>
      <font>
        <color theme="0"/>
      </font>
      <fill>
        <patternFill>
          <bgColor rgb="FF7030A0"/>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F84650"/>
        </patternFill>
      </fill>
    </dxf>
    <dxf>
      <font>
        <color theme="0"/>
      </font>
      <fill>
        <patternFill>
          <bgColor rgb="FFC73EEE"/>
        </patternFill>
      </fill>
    </dxf>
    <dxf>
      <font>
        <color theme="0"/>
      </font>
      <fill>
        <patternFill>
          <bgColor rgb="FF923DEB"/>
        </patternFill>
      </fill>
    </dxf>
    <dxf>
      <font>
        <color theme="0"/>
      </font>
      <fill>
        <patternFill>
          <bgColor rgb="FF5D3BE8"/>
        </patternFill>
      </fill>
    </dxf>
    <dxf>
      <font>
        <color theme="0"/>
      </font>
      <fill>
        <patternFill>
          <bgColor theme="9" tint="-0.499984740745262"/>
        </patternFill>
      </fill>
    </dxf>
    <dxf>
      <fill>
        <patternFill>
          <bgColor rgb="FFC00000"/>
        </patternFill>
      </fill>
    </dxf>
    <dxf>
      <fill>
        <patternFill>
          <bgColor rgb="FFFF0000"/>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ill>
        <patternFill>
          <bgColor rgb="FFFFC000"/>
        </patternFill>
      </fill>
    </dxf>
    <dxf>
      <fill>
        <patternFill>
          <bgColor rgb="FFFFFF00"/>
        </patternFill>
      </fill>
    </dxf>
    <dxf>
      <fill>
        <patternFill>
          <bgColor rgb="FF92D050"/>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ill>
        <patternFill>
          <bgColor rgb="FF00B050"/>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theme="0"/>
      </font>
      <fill>
        <patternFill>
          <bgColor theme="1" tint="0.499984740745262"/>
        </patternFill>
      </fill>
    </dxf>
    <dxf>
      <font>
        <b/>
        <i val="0"/>
      </font>
      <fill>
        <patternFill>
          <bgColor rgb="FF92D050"/>
        </patternFill>
      </fill>
    </dxf>
    <dxf>
      <fill>
        <patternFill>
          <bgColor rgb="FFFFFF00"/>
        </patternFill>
      </fill>
    </dxf>
    <dxf>
      <fill>
        <patternFill>
          <bgColor rgb="FFFFFF00"/>
        </patternFill>
      </fill>
    </dxf>
    <dxf>
      <font>
        <b/>
        <i val="0"/>
      </font>
      <fill>
        <patternFill>
          <bgColor rgb="FFFFFF00"/>
        </patternFill>
      </fill>
    </dxf>
    <dxf>
      <font>
        <b/>
        <i val="0"/>
      </font>
      <fill>
        <patternFill>
          <bgColor rgb="FF92D050"/>
        </patternFill>
      </fill>
    </dxf>
    <dxf>
      <fill>
        <patternFill>
          <bgColor rgb="FF92D050"/>
        </patternFill>
      </fill>
    </dxf>
    <dxf>
      <fill>
        <patternFill>
          <bgColor rgb="FFFFFF00"/>
        </patternFill>
      </fill>
    </dxf>
    <dxf>
      <fill>
        <patternFill>
          <bgColor rgb="FFFFFF00"/>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rgb="FFC00000"/>
        </patternFill>
      </fill>
    </dxf>
    <dxf>
      <fill>
        <patternFill>
          <bgColor rgb="FFFFFF00"/>
        </patternFill>
      </fill>
    </dxf>
    <dxf>
      <fill>
        <patternFill>
          <bgColor rgb="FFFFFF00"/>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ill>
        <patternFill>
          <bgColor rgb="FFFF0000"/>
        </patternFill>
      </fill>
    </dxf>
    <dxf>
      <fill>
        <patternFill>
          <bgColor rgb="FFFFC000"/>
        </patternFill>
      </fill>
    </dxf>
    <dxf>
      <fill>
        <patternFill>
          <bgColor rgb="FFFFFF00"/>
        </patternFill>
      </fill>
    </dxf>
    <dxf>
      <font>
        <color theme="0"/>
      </font>
      <fill>
        <patternFill>
          <bgColor theme="0" tint="-0.499984740745262"/>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ill>
        <patternFill>
          <bgColor rgb="FF92D050"/>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7" tint="-0.24994659260841701"/>
        </patternFill>
      </fill>
    </dxf>
    <dxf>
      <font>
        <color theme="0"/>
      </font>
      <fill>
        <patternFill>
          <bgColor rgb="FFF342B3"/>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rgb="FFC00000"/>
        </patternFill>
      </fill>
    </dxf>
    <dxf>
      <font>
        <color theme="0"/>
      </font>
      <fill>
        <patternFill>
          <bgColor rgb="FFC73EEE"/>
        </patternFill>
      </fill>
    </dxf>
    <dxf>
      <font>
        <color theme="0"/>
      </font>
      <fill>
        <patternFill>
          <bgColor rgb="FFF140E4"/>
        </patternFill>
      </fill>
    </dxf>
    <dxf>
      <fill>
        <patternFill>
          <bgColor rgb="FF00B050"/>
        </patternFill>
      </fill>
    </dxf>
    <dxf>
      <fill>
        <patternFill>
          <bgColor rgb="FF92D050"/>
        </patternFill>
      </fill>
    </dxf>
    <dxf>
      <fill>
        <patternFill>
          <bgColor rgb="FFFFFF00"/>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ill>
        <patternFill>
          <bgColor rgb="FFFFC000"/>
        </patternFill>
      </fill>
    </dxf>
    <dxf>
      <fill>
        <patternFill>
          <bgColor rgb="FFFF0000"/>
        </patternFill>
      </fill>
    </dxf>
    <dxf>
      <fill>
        <patternFill>
          <bgColor rgb="FFFFFF00"/>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rgb="FF5D3BE8"/>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ill>
        <patternFill>
          <bgColor rgb="FFFFFF00"/>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rgb="FF923DEB"/>
        </patternFill>
      </fill>
    </dxf>
    <dxf>
      <font>
        <color theme="0"/>
      </font>
      <fill>
        <patternFill>
          <bgColor theme="8" tint="-0.499984740745262"/>
        </patternFill>
      </fill>
    </dxf>
    <dxf>
      <fill>
        <patternFill>
          <bgColor rgb="FFC000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B0F0"/>
        </patternFill>
      </fill>
    </dxf>
    <dxf>
      <fill>
        <patternFill>
          <bgColor rgb="FF0070C0"/>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theme="0"/>
      </font>
      <fill>
        <patternFill>
          <bgColor theme="1" tint="0.499984740745262"/>
        </patternFill>
      </fill>
    </dxf>
    <dxf>
      <font>
        <b/>
        <i val="0"/>
      </font>
      <fill>
        <patternFill>
          <bgColor rgb="FF92D050"/>
        </patternFill>
      </fill>
    </dxf>
    <dxf>
      <fill>
        <patternFill>
          <bgColor rgb="FFFFFF00"/>
        </patternFill>
      </fill>
    </dxf>
    <dxf>
      <fill>
        <patternFill>
          <bgColor rgb="FFFFFF00"/>
        </patternFill>
      </fill>
    </dxf>
    <dxf>
      <font>
        <b/>
        <i val="0"/>
      </font>
      <fill>
        <patternFill>
          <bgColor rgb="FFFFFF00"/>
        </patternFill>
      </fill>
    </dxf>
    <dxf>
      <font>
        <b/>
        <i val="0"/>
      </font>
      <fill>
        <patternFill>
          <bgColor rgb="FF92D050"/>
        </patternFill>
      </fill>
    </dxf>
    <dxf>
      <fill>
        <patternFill>
          <bgColor rgb="FF92D050"/>
        </patternFill>
      </fill>
    </dxf>
    <dxf>
      <font>
        <b/>
        <i val="0"/>
      </font>
      <fill>
        <patternFill>
          <bgColor rgb="FFFFFF00"/>
        </patternFill>
      </fill>
    </dxf>
    <dxf>
      <font>
        <color theme="0" tint="-0.24994659260841701"/>
      </font>
      <fill>
        <patternFill>
          <bgColor theme="0" tint="-0.14996795556505021"/>
        </patternFill>
      </fill>
    </dxf>
    <dxf>
      <font>
        <color rgb="FF006100"/>
      </font>
      <fill>
        <patternFill>
          <bgColor rgb="FFC6EFCE"/>
        </patternFill>
      </fill>
    </dxf>
    <dxf>
      <font>
        <color rgb="FF9C5700"/>
      </font>
      <fill>
        <patternFill>
          <bgColor rgb="FFFFEB9C"/>
        </patternFill>
      </fill>
    </dxf>
    <dxf>
      <font>
        <color theme="0" tint="-0.24994659260841701"/>
      </font>
      <fill>
        <patternFill>
          <bgColor theme="0" tint="-0.14996795556505021"/>
        </patternFill>
      </fill>
    </dxf>
    <dxf>
      <font>
        <b/>
        <i val="0"/>
      </font>
      <fill>
        <patternFill>
          <bgColor rgb="FF92D050"/>
        </patternFill>
      </fill>
    </dxf>
    <dxf>
      <font>
        <b/>
        <i val="0"/>
      </font>
      <fill>
        <patternFill>
          <bgColor rgb="FF92D050"/>
        </patternFill>
      </fill>
    </dxf>
    <dxf>
      <fill>
        <patternFill>
          <bgColor rgb="FFFFFF00"/>
        </patternFill>
      </fill>
    </dxf>
    <dxf>
      <font>
        <b/>
        <i val="0"/>
      </font>
      <fill>
        <patternFill>
          <bgColor rgb="FFFFFF00"/>
        </patternFill>
      </fill>
    </dxf>
    <dxf>
      <fill>
        <patternFill>
          <bgColor rgb="FF92D050"/>
        </patternFill>
      </fill>
    </dxf>
    <dxf>
      <font>
        <color theme="0"/>
      </font>
      <fill>
        <patternFill>
          <bgColor theme="1" tint="0.499984740745262"/>
        </patternFill>
      </fill>
    </dxf>
    <dxf>
      <font>
        <color theme="0"/>
      </font>
      <fill>
        <patternFill>
          <bgColor rgb="FFDD0031"/>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E74360"/>
        </patternFill>
      </fill>
    </dxf>
    <dxf>
      <font>
        <color theme="1"/>
      </font>
      <fill>
        <patternFill>
          <bgColor rgb="FFEE9BAC"/>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ill>
        <patternFill>
          <bgColor rgb="FF003A5D"/>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s>
  <tableStyles count="0" defaultTableStyle="TableStyleMedium9" defaultPivotStyle="PivotStyleLight16"/>
  <colors>
    <mruColors>
      <color rgb="FFE71F16"/>
      <color rgb="FF58933C"/>
      <color rgb="FFCCC0DA"/>
      <color rgb="FF5D3BE8"/>
      <color rgb="FF923DEB"/>
      <color rgb="FFC73EEE"/>
      <color rgb="FFF140E4"/>
      <color rgb="FFF342B3"/>
      <color rgb="FFF64482"/>
      <color rgb="FFFFDE4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1.xml"/><Relationship Id="rId18" Type="http://schemas.openxmlformats.org/officeDocument/2006/relationships/sheetMetadata" Target="metadata.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2.xml"/><Relationship Id="rId22"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rgbClr val="FF0000"/>
              </a:solidFill>
              <a:ln w="19050">
                <a:solidFill>
                  <a:schemeClr val="lt1"/>
                </a:solidFill>
              </a:ln>
              <a:effectLst/>
            </c:spPr>
            <c:extLst>
              <c:ext xmlns:c16="http://schemas.microsoft.com/office/drawing/2014/chart" uri="{C3380CC4-5D6E-409C-BE32-E72D297353CC}">
                <c16:uniqueId val="{00000001-A259-9145-A92C-955E3BD027BB}"/>
              </c:ext>
            </c:extLst>
          </c:dPt>
          <c:dPt>
            <c:idx val="1"/>
            <c:bubble3D val="0"/>
            <c:spPr>
              <a:solidFill>
                <a:srgbClr val="FF0000"/>
              </a:solidFill>
              <a:ln w="19050">
                <a:solidFill>
                  <a:schemeClr val="lt1"/>
                </a:solidFill>
              </a:ln>
              <a:effectLst/>
            </c:spPr>
            <c:extLst>
              <c:ext xmlns:c16="http://schemas.microsoft.com/office/drawing/2014/chart" uri="{C3380CC4-5D6E-409C-BE32-E72D297353CC}">
                <c16:uniqueId val="{00000003-A259-9145-A92C-955E3BD027BB}"/>
              </c:ext>
            </c:extLst>
          </c:dPt>
          <c:dPt>
            <c:idx val="2"/>
            <c:bubble3D val="0"/>
            <c:spPr>
              <a:solidFill>
                <a:srgbClr val="FF0000"/>
              </a:solidFill>
              <a:ln w="19050">
                <a:solidFill>
                  <a:schemeClr val="lt1"/>
                </a:solidFill>
              </a:ln>
              <a:effectLst/>
            </c:spPr>
            <c:extLst>
              <c:ext xmlns:c16="http://schemas.microsoft.com/office/drawing/2014/chart" uri="{C3380CC4-5D6E-409C-BE32-E72D297353CC}">
                <c16:uniqueId val="{00000005-A259-9145-A92C-955E3BD027BB}"/>
              </c:ext>
            </c:extLst>
          </c:dPt>
          <c:dPt>
            <c:idx val="3"/>
            <c:bubble3D val="0"/>
            <c:spPr>
              <a:solidFill>
                <a:srgbClr val="FFFF00"/>
              </a:solidFill>
              <a:ln w="19050">
                <a:solidFill>
                  <a:schemeClr val="lt1"/>
                </a:solidFill>
              </a:ln>
              <a:effectLst/>
            </c:spPr>
            <c:extLst>
              <c:ext xmlns:c16="http://schemas.microsoft.com/office/drawing/2014/chart" uri="{C3380CC4-5D6E-409C-BE32-E72D297353CC}">
                <c16:uniqueId val="{00000007-A259-9145-A92C-955E3BD027BB}"/>
              </c:ext>
            </c:extLst>
          </c:dPt>
          <c:dPt>
            <c:idx val="4"/>
            <c:bubble3D val="0"/>
            <c:spPr>
              <a:solidFill>
                <a:srgbClr val="FFFF00"/>
              </a:solidFill>
              <a:ln w="19050">
                <a:solidFill>
                  <a:schemeClr val="lt1"/>
                </a:solidFill>
              </a:ln>
              <a:effectLst/>
            </c:spPr>
            <c:extLst>
              <c:ext xmlns:c16="http://schemas.microsoft.com/office/drawing/2014/chart" uri="{C3380CC4-5D6E-409C-BE32-E72D297353CC}">
                <c16:uniqueId val="{00000009-A259-9145-A92C-955E3BD027BB}"/>
              </c:ext>
            </c:extLst>
          </c:dPt>
          <c:dPt>
            <c:idx val="5"/>
            <c:bubble3D val="0"/>
            <c:spPr>
              <a:solidFill>
                <a:srgbClr val="FFFF00"/>
              </a:solidFill>
              <a:ln w="19050">
                <a:solidFill>
                  <a:schemeClr val="lt1"/>
                </a:solidFill>
              </a:ln>
              <a:effectLst/>
            </c:spPr>
            <c:extLst>
              <c:ext xmlns:c16="http://schemas.microsoft.com/office/drawing/2014/chart" uri="{C3380CC4-5D6E-409C-BE32-E72D297353CC}">
                <c16:uniqueId val="{0000000B-A259-9145-A92C-955E3BD027BB}"/>
              </c:ext>
            </c:extLst>
          </c:dPt>
          <c:dPt>
            <c:idx val="6"/>
            <c:bubble3D val="0"/>
            <c:spPr>
              <a:solidFill>
                <a:srgbClr val="00B050"/>
              </a:solidFill>
              <a:ln w="19050">
                <a:solidFill>
                  <a:schemeClr val="lt1"/>
                </a:solidFill>
              </a:ln>
              <a:effectLst/>
            </c:spPr>
            <c:extLst>
              <c:ext xmlns:c16="http://schemas.microsoft.com/office/drawing/2014/chart" uri="{C3380CC4-5D6E-409C-BE32-E72D297353CC}">
                <c16:uniqueId val="{0000000D-A259-9145-A92C-955E3BD027BB}"/>
              </c:ext>
            </c:extLst>
          </c:dPt>
          <c:dPt>
            <c:idx val="7"/>
            <c:bubble3D val="0"/>
            <c:spPr>
              <a:solidFill>
                <a:srgbClr val="00B050"/>
              </a:solidFill>
              <a:ln w="19050">
                <a:solidFill>
                  <a:schemeClr val="lt1"/>
                </a:solidFill>
              </a:ln>
              <a:effectLst/>
            </c:spPr>
            <c:extLst>
              <c:ext xmlns:c16="http://schemas.microsoft.com/office/drawing/2014/chart" uri="{C3380CC4-5D6E-409C-BE32-E72D297353CC}">
                <c16:uniqueId val="{0000000F-A259-9145-A92C-955E3BD027BB}"/>
              </c:ext>
            </c:extLst>
          </c:dPt>
          <c:dPt>
            <c:idx val="8"/>
            <c:bubble3D val="0"/>
            <c:spPr>
              <a:solidFill>
                <a:srgbClr val="00B050"/>
              </a:solidFill>
              <a:ln w="19050">
                <a:solidFill>
                  <a:schemeClr val="lt1"/>
                </a:solidFill>
              </a:ln>
              <a:effectLst/>
            </c:spPr>
            <c:extLst>
              <c:ext xmlns:c16="http://schemas.microsoft.com/office/drawing/2014/chart" uri="{C3380CC4-5D6E-409C-BE32-E72D297353CC}">
                <c16:uniqueId val="{00000011-A259-9145-A92C-955E3BD027BB}"/>
              </c:ext>
            </c:extLst>
          </c:dPt>
          <c:dPt>
            <c:idx val="9"/>
            <c:bubble3D val="0"/>
            <c:spPr>
              <a:noFill/>
              <a:ln w="19050">
                <a:solidFill>
                  <a:schemeClr val="lt1"/>
                </a:solidFill>
              </a:ln>
              <a:effectLst/>
            </c:spPr>
            <c:extLst>
              <c:ext xmlns:c16="http://schemas.microsoft.com/office/drawing/2014/chart" uri="{C3380CC4-5D6E-409C-BE32-E72D297353CC}">
                <c16:uniqueId val="{00000013-A259-9145-A92C-955E3BD027BB}"/>
              </c:ext>
            </c:extLst>
          </c:dPt>
          <c:dLbls>
            <c:dLbl>
              <c:idx val="0"/>
              <c:layout>
                <c:manualLayout>
                  <c:x val="-6.5866462180741062E-2"/>
                  <c:y val="-1.4764068209358279E-2"/>
                </c:manualLayout>
              </c:layout>
              <c:tx>
                <c:rich>
                  <a:bodyPr/>
                  <a:lstStyle/>
                  <a:p>
                    <a:fld id="{DB836211-00F0-5748-B81E-9E33AF557767}"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A259-9145-A92C-955E3BD027BB}"/>
                </c:ext>
              </c:extLst>
            </c:dLbl>
            <c:dLbl>
              <c:idx val="1"/>
              <c:layout>
                <c:manualLayout>
                  <c:x val="-6.5359470989654347E-2"/>
                  <c:y val="-4.422121650850637E-2"/>
                </c:manualLayout>
              </c:layout>
              <c:tx>
                <c:rich>
                  <a:bodyPr/>
                  <a:lstStyle/>
                  <a:p>
                    <a:fld id="{807C1282-E1F4-524E-B169-50EFB278D97B}"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A259-9145-A92C-955E3BD027BB}"/>
                </c:ext>
              </c:extLst>
            </c:dLbl>
            <c:dLbl>
              <c:idx val="2"/>
              <c:layout>
                <c:manualLayout>
                  <c:x val="-4.7547755897500994E-2"/>
                  <c:y val="-8.1103232261713148E-2"/>
                </c:manualLayout>
              </c:layout>
              <c:tx>
                <c:rich>
                  <a:bodyPr/>
                  <a:lstStyle/>
                  <a:p>
                    <a:fld id="{4B51931B-AA34-D74D-B2DA-08CCD240BCBF}"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A259-9145-A92C-955E3BD027BB}"/>
                </c:ext>
              </c:extLst>
            </c:dLbl>
            <c:dLbl>
              <c:idx val="3"/>
              <c:layout>
                <c:manualLayout>
                  <c:x val="-2.1801716230100552E-2"/>
                  <c:y val="-9.224482546270818E-2"/>
                </c:manualLayout>
              </c:layout>
              <c:tx>
                <c:rich>
                  <a:bodyPr/>
                  <a:lstStyle/>
                  <a:p>
                    <a:fld id="{A0DEE4B5-78FA-3E43-ACE3-F1A4AD3FAE7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A259-9145-A92C-955E3BD027BB}"/>
                </c:ext>
              </c:extLst>
            </c:dLbl>
            <c:dLbl>
              <c:idx val="4"/>
              <c:layout>
                <c:manualLayout>
                  <c:x val="-7.2633534261910393E-17"/>
                  <c:y val="-9.2175665043794333E-2"/>
                </c:manualLayout>
              </c:layout>
              <c:tx>
                <c:rich>
                  <a:bodyPr/>
                  <a:lstStyle/>
                  <a:p>
                    <a:fld id="{CA93CF60-54EF-F342-B2CE-CE60237DA4DD}"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A259-9145-A92C-955E3BD027BB}"/>
                </c:ext>
              </c:extLst>
            </c:dLbl>
            <c:dLbl>
              <c:idx val="5"/>
              <c:layout>
                <c:manualLayout>
                  <c:x val="2.3771249453682333E-2"/>
                  <c:y val="-9.2175665043794333E-2"/>
                </c:manualLayout>
              </c:layout>
              <c:tx>
                <c:rich>
                  <a:bodyPr/>
                  <a:lstStyle/>
                  <a:p>
                    <a:fld id="{674D8FAF-B91A-0346-9BB5-EAF2420AC227}"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A259-9145-A92C-955E3BD027BB}"/>
                </c:ext>
              </c:extLst>
            </c:dLbl>
            <c:dLbl>
              <c:idx val="6"/>
              <c:layout>
                <c:manualLayout>
                  <c:x val="4.3580623998417743E-2"/>
                  <c:y val="-8.1114585238539011E-2"/>
                </c:manualLayout>
              </c:layout>
              <c:tx>
                <c:rich>
                  <a:bodyPr/>
                  <a:lstStyle/>
                  <a:p>
                    <a:fld id="{725F6225-55A2-F841-B94C-7A3841201DF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A259-9145-A92C-955E3BD027BB}"/>
                </c:ext>
              </c:extLst>
            </c:dLbl>
            <c:dLbl>
              <c:idx val="7"/>
              <c:layout>
                <c:manualLayout>
                  <c:x val="5.5466248725258807E-2"/>
                  <c:y val="-5.5305399026276597E-2"/>
                </c:manualLayout>
              </c:layout>
              <c:tx>
                <c:rich>
                  <a:bodyPr/>
                  <a:lstStyle/>
                  <a:p>
                    <a:fld id="{5D8EE048-F359-AD4A-866B-98E1D42BE8E1}"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A259-9145-A92C-955E3BD027BB}"/>
                </c:ext>
              </c:extLst>
            </c:dLbl>
            <c:dLbl>
              <c:idx val="8"/>
              <c:layout>
                <c:manualLayout>
                  <c:x val="6.1409061088679405E-2"/>
                  <c:y val="-1.1061079805255319E-2"/>
                </c:manualLayout>
              </c:layout>
              <c:tx>
                <c:rich>
                  <a:bodyPr/>
                  <a:lstStyle/>
                  <a:p>
                    <a:fld id="{D6AD8B05-E4D9-2645-840E-0E1ABC270DF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A259-9145-A92C-955E3BD027BB}"/>
                </c:ext>
              </c:extLst>
            </c:dLbl>
            <c:dLbl>
              <c:idx val="9"/>
              <c:delete val="1"/>
              <c:extLst>
                <c:ext xmlns:c15="http://schemas.microsoft.com/office/drawing/2012/chart" uri="{CE6537A1-D6FC-4f65-9D91-7224C49458BB}"/>
                <c:ext xmlns:c16="http://schemas.microsoft.com/office/drawing/2014/chart" uri="{C3380CC4-5D6E-409C-BE32-E72D297353CC}">
                  <c16:uniqueId val="{00000013-A259-9145-A92C-955E3BD027BB}"/>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GRAPHICS'!$C$6:$C$15</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GRAPHICS'!$B$6:$B$15</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A259-9145-A92C-955E3BD027BB}"/>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0325" cap="rnd">
                <a:solidFill>
                  <a:schemeClr val="tx1"/>
                </a:solidFill>
                <a:round/>
                <a:headEnd type="oval"/>
                <a:tailEnd type="stealth"/>
              </a:ln>
              <a:effectLst/>
            </c:spPr>
            <c:extLst>
              <c:ext xmlns:c16="http://schemas.microsoft.com/office/drawing/2014/chart" uri="{C3380CC4-5D6E-409C-BE32-E72D297353CC}">
                <c16:uniqueId val="{00000016-A259-9145-A92C-955E3BD027BB}"/>
              </c:ext>
            </c:extLst>
          </c:dPt>
          <c:xVal>
            <c:numRef>
              <c:f>'HIDDEN GRAPHICS'!$C$20:$C$21</c:f>
              <c:numCache>
                <c:formatCode>General</c:formatCode>
                <c:ptCount val="2"/>
                <c:pt idx="0">
                  <c:v>0</c:v>
                </c:pt>
                <c:pt idx="1">
                  <c:v>0</c:v>
                </c:pt>
              </c:numCache>
            </c:numRef>
          </c:xVal>
          <c:yVal>
            <c:numRef>
              <c:f>'HIDDEN GRAPHICS'!$D$20:$D$21</c:f>
              <c:numCache>
                <c:formatCode>General</c:formatCode>
                <c:ptCount val="2"/>
                <c:pt idx="0">
                  <c:v>0</c:v>
                </c:pt>
                <c:pt idx="1">
                  <c:v>0</c:v>
                </c:pt>
              </c:numCache>
            </c:numRef>
          </c:yVal>
          <c:smooth val="1"/>
          <c:extLst>
            <c:ext xmlns:c16="http://schemas.microsoft.com/office/drawing/2014/chart" uri="{C3380CC4-5D6E-409C-BE32-E72D297353CC}">
              <c16:uniqueId val="{00000017-A259-9145-A92C-955E3BD027BB}"/>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Perfect Handoff Percentage (PHP)</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5">
                  <a:lumMod val="20000"/>
                  <a:lumOff val="80000"/>
                </a:schemeClr>
              </a:solidFill>
              <a:ln w="19050">
                <a:noFill/>
              </a:ln>
              <a:effectLst/>
            </c:spPr>
            <c:extLst>
              <c:ext xmlns:c16="http://schemas.microsoft.com/office/drawing/2014/chart" uri="{C3380CC4-5D6E-409C-BE32-E72D297353CC}">
                <c16:uniqueId val="{00000001-F2A7-0E46-9AF6-0709467915FA}"/>
              </c:ext>
            </c:extLst>
          </c:dPt>
          <c:dPt>
            <c:idx val="1"/>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3-F2A7-0E46-9AF6-0709467915FA}"/>
              </c:ext>
            </c:extLst>
          </c:dPt>
          <c:dPt>
            <c:idx val="2"/>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5-F2A7-0E46-9AF6-0709467915FA}"/>
              </c:ext>
            </c:extLst>
          </c:dPt>
          <c:dPt>
            <c:idx val="3"/>
            <c:bubble3D val="0"/>
            <c:spPr>
              <a:solidFill>
                <a:srgbClr val="78A7BF"/>
              </a:solidFill>
              <a:ln w="19050">
                <a:solidFill>
                  <a:schemeClr val="lt1"/>
                </a:solidFill>
              </a:ln>
              <a:effectLst/>
            </c:spPr>
            <c:extLst>
              <c:ext xmlns:c16="http://schemas.microsoft.com/office/drawing/2014/chart" uri="{C3380CC4-5D6E-409C-BE32-E72D297353CC}">
                <c16:uniqueId val="{00000007-F2A7-0E46-9AF6-0709467915FA}"/>
              </c:ext>
            </c:extLst>
          </c:dPt>
          <c:dPt>
            <c:idx val="4"/>
            <c:bubble3D val="0"/>
            <c:spPr>
              <a:solidFill>
                <a:srgbClr val="78A7BF"/>
              </a:solidFill>
              <a:ln w="19050">
                <a:solidFill>
                  <a:schemeClr val="lt1"/>
                </a:solidFill>
              </a:ln>
              <a:effectLst/>
            </c:spPr>
            <c:extLst>
              <c:ext xmlns:c16="http://schemas.microsoft.com/office/drawing/2014/chart" uri="{C3380CC4-5D6E-409C-BE32-E72D297353CC}">
                <c16:uniqueId val="{00000009-F2A7-0E46-9AF6-0709467915FA}"/>
              </c:ext>
            </c:extLst>
          </c:dPt>
          <c:dPt>
            <c:idx val="5"/>
            <c:bubble3D val="0"/>
            <c:spPr>
              <a:solidFill>
                <a:srgbClr val="78A7BF"/>
              </a:solidFill>
              <a:ln w="19050">
                <a:solidFill>
                  <a:schemeClr val="lt1"/>
                </a:solidFill>
              </a:ln>
              <a:effectLst/>
            </c:spPr>
            <c:extLst>
              <c:ext xmlns:c16="http://schemas.microsoft.com/office/drawing/2014/chart" uri="{C3380CC4-5D6E-409C-BE32-E72D297353CC}">
                <c16:uniqueId val="{0000000B-F2A7-0E46-9AF6-0709467915FA}"/>
              </c:ext>
            </c:extLst>
          </c:dPt>
          <c:dPt>
            <c:idx val="6"/>
            <c:bubble3D val="0"/>
            <c:spPr>
              <a:solidFill>
                <a:srgbClr val="143270"/>
              </a:solidFill>
              <a:ln w="19050">
                <a:solidFill>
                  <a:schemeClr val="lt1"/>
                </a:solidFill>
              </a:ln>
              <a:effectLst/>
            </c:spPr>
            <c:extLst>
              <c:ext xmlns:c16="http://schemas.microsoft.com/office/drawing/2014/chart" uri="{C3380CC4-5D6E-409C-BE32-E72D297353CC}">
                <c16:uniqueId val="{0000000D-F2A7-0E46-9AF6-0709467915FA}"/>
              </c:ext>
            </c:extLst>
          </c:dPt>
          <c:dPt>
            <c:idx val="7"/>
            <c:bubble3D val="0"/>
            <c:spPr>
              <a:solidFill>
                <a:srgbClr val="143275"/>
              </a:solidFill>
              <a:ln w="19050">
                <a:solidFill>
                  <a:schemeClr val="lt1"/>
                </a:solidFill>
              </a:ln>
              <a:effectLst/>
            </c:spPr>
            <c:extLst>
              <c:ext xmlns:c16="http://schemas.microsoft.com/office/drawing/2014/chart" uri="{C3380CC4-5D6E-409C-BE32-E72D297353CC}">
                <c16:uniqueId val="{0000000F-F2A7-0E46-9AF6-0709467915FA}"/>
              </c:ext>
            </c:extLst>
          </c:dPt>
          <c:dPt>
            <c:idx val="8"/>
            <c:bubble3D val="0"/>
            <c:spPr>
              <a:solidFill>
                <a:srgbClr val="143270"/>
              </a:solidFill>
              <a:ln w="19050">
                <a:solidFill>
                  <a:schemeClr val="lt1"/>
                </a:solidFill>
              </a:ln>
              <a:effectLst/>
            </c:spPr>
            <c:extLst>
              <c:ext xmlns:c16="http://schemas.microsoft.com/office/drawing/2014/chart" uri="{C3380CC4-5D6E-409C-BE32-E72D297353CC}">
                <c16:uniqueId val="{00000011-F2A7-0E46-9AF6-0709467915FA}"/>
              </c:ext>
            </c:extLst>
          </c:dPt>
          <c:dPt>
            <c:idx val="9"/>
            <c:bubble3D val="0"/>
            <c:spPr>
              <a:noFill/>
              <a:ln w="19050">
                <a:noFill/>
              </a:ln>
              <a:effectLst/>
            </c:spPr>
            <c:extLst>
              <c:ext xmlns:c16="http://schemas.microsoft.com/office/drawing/2014/chart" uri="{C3380CC4-5D6E-409C-BE32-E72D297353CC}">
                <c16:uniqueId val="{00000013-F2A7-0E46-9AF6-0709467915FA}"/>
              </c:ext>
            </c:extLst>
          </c:dPt>
          <c:dLbls>
            <c:dLbl>
              <c:idx val="0"/>
              <c:layout>
                <c:manualLayout>
                  <c:x val="-6.1092342071485353E-2"/>
                  <c:y val="-1.7613219252681795E-2"/>
                </c:manualLayout>
              </c:layout>
              <c:tx>
                <c:rich>
                  <a:bodyPr/>
                  <a:lstStyle/>
                  <a:p>
                    <a:fld id="{4098F9C4-9E48-D249-BAD2-0C58F075C31D}"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F2A7-0E46-9AF6-0709467915FA}"/>
                </c:ext>
              </c:extLst>
            </c:dLbl>
            <c:dLbl>
              <c:idx val="1"/>
              <c:layout>
                <c:manualLayout>
                  <c:x val="-5.7601351095971844E-2"/>
                  <c:y val="-4.1097511589590727E-2"/>
                </c:manualLayout>
              </c:layout>
              <c:tx>
                <c:rich>
                  <a:bodyPr/>
                  <a:lstStyle/>
                  <a:p>
                    <a:fld id="{E162E756-73CD-6346-A9BD-826C283FE68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F2A7-0E46-9AF6-0709467915FA}"/>
                </c:ext>
              </c:extLst>
            </c:dLbl>
            <c:dLbl>
              <c:idx val="2"/>
              <c:layout>
                <c:manualLayout>
                  <c:x val="-4.1891891706161428E-2"/>
                  <c:y val="-6.7517340468613338E-2"/>
                </c:manualLayout>
              </c:layout>
              <c:tx>
                <c:rich>
                  <a:bodyPr/>
                  <a:lstStyle/>
                  <a:p>
                    <a:fld id="{64106848-0D8D-5D48-A326-D023B5663C77}"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F2A7-0E46-9AF6-0709467915FA}"/>
                </c:ext>
              </c:extLst>
            </c:dLbl>
            <c:dLbl>
              <c:idx val="3"/>
              <c:layout>
                <c:manualLayout>
                  <c:x val="-2.0945945853080683E-2"/>
                  <c:y val="-8.2195023179181453E-2"/>
                </c:manualLayout>
              </c:layout>
              <c:tx>
                <c:rich>
                  <a:bodyPr/>
                  <a:lstStyle/>
                  <a:p>
                    <a:fld id="{0DA27308-AEAD-784E-B007-61F17C2CFCB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F2A7-0E46-9AF6-0709467915FA}"/>
                </c:ext>
              </c:extLst>
            </c:dLbl>
            <c:dLbl>
              <c:idx val="4"/>
              <c:layout>
                <c:manualLayout>
                  <c:x val="-6.4000761875483945E-17"/>
                  <c:y val="-8.8066096263408722E-2"/>
                </c:manualLayout>
              </c:layout>
              <c:tx>
                <c:rich>
                  <a:bodyPr/>
                  <a:lstStyle/>
                  <a:p>
                    <a:fld id="{59EB695F-2C36-6643-8B50-1334F8A5D04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F2A7-0E46-9AF6-0709467915FA}"/>
                </c:ext>
              </c:extLst>
            </c:dLbl>
            <c:dLbl>
              <c:idx val="5"/>
              <c:layout>
                <c:manualLayout>
                  <c:x val="2.0945945853080617E-2"/>
                  <c:y val="-8.2195023179181453E-2"/>
                </c:manualLayout>
              </c:layout>
              <c:tx>
                <c:rich>
                  <a:bodyPr/>
                  <a:lstStyle/>
                  <a:p>
                    <a:fld id="{67A0BCBB-5476-D647-AEE7-EEC70520279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F2A7-0E46-9AF6-0709467915FA}"/>
                </c:ext>
              </c:extLst>
            </c:dLbl>
            <c:dLbl>
              <c:idx val="6"/>
              <c:layout>
                <c:manualLayout>
                  <c:x val="4.5382882681674681E-2"/>
                  <c:y val="-6.458180392649969E-2"/>
                </c:manualLayout>
              </c:layout>
              <c:tx>
                <c:rich>
                  <a:bodyPr/>
                  <a:lstStyle/>
                  <a:p>
                    <a:fld id="{6ED1D1BC-54DD-8340-9875-1CBDFA8AE606}"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F2A7-0E46-9AF6-0709467915FA}"/>
                </c:ext>
              </c:extLst>
            </c:dLbl>
            <c:dLbl>
              <c:idx val="7"/>
              <c:layout>
                <c:manualLayout>
                  <c:x val="5.2364864632701708E-2"/>
                  <c:y val="-4.4033048131704347E-2"/>
                </c:manualLayout>
              </c:layout>
              <c:tx>
                <c:rich>
                  <a:bodyPr/>
                  <a:lstStyle/>
                  <a:p>
                    <a:fld id="{348357A9-DE81-A442-A805-CF2B698976E2}"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F2A7-0E46-9AF6-0709467915FA}"/>
                </c:ext>
              </c:extLst>
            </c:dLbl>
            <c:dLbl>
              <c:idx val="8"/>
              <c:layout>
                <c:manualLayout>
                  <c:x val="6.1092342071485325E-2"/>
                  <c:y val="-1.4677682710568169E-2"/>
                </c:manualLayout>
              </c:layout>
              <c:tx>
                <c:rich>
                  <a:bodyPr/>
                  <a:lstStyle/>
                  <a:p>
                    <a:fld id="{67FC1578-2DDC-C140-ADC0-7C6BD4360BBB}"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F2A7-0E46-9AF6-0709467915FA}"/>
                </c:ext>
              </c:extLst>
            </c:dLbl>
            <c:dLbl>
              <c:idx val="9"/>
              <c:delete val="1"/>
              <c:extLst>
                <c:ext xmlns:c15="http://schemas.microsoft.com/office/drawing/2012/chart" uri="{CE6537A1-D6FC-4f65-9D91-7224C49458BB}"/>
                <c:ext xmlns:c16="http://schemas.microsoft.com/office/drawing/2014/chart" uri="{C3380CC4-5D6E-409C-BE32-E72D297353CC}">
                  <c16:uniqueId val="{00000013-F2A7-0E46-9AF6-0709467915FA}"/>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GRAPHICS'!$C$32:$C$41</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GRAPHICS'!$B$32:$B$41</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F2A7-0E46-9AF6-0709467915FA}"/>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rgbClr val="FF0000"/>
              </a:solidFill>
              <a:round/>
              <a:headEnd type="diamo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6675" cap="rnd">
                <a:solidFill>
                  <a:srgbClr val="FF0000"/>
                </a:solidFill>
                <a:round/>
                <a:headEnd type="diamond"/>
                <a:tailEnd type="stealth"/>
              </a:ln>
              <a:effectLst/>
            </c:spPr>
            <c:extLst>
              <c:ext xmlns:c16="http://schemas.microsoft.com/office/drawing/2014/chart" uri="{C3380CC4-5D6E-409C-BE32-E72D297353CC}">
                <c16:uniqueId val="{00000016-F2A7-0E46-9AF6-0709467915FA}"/>
              </c:ext>
            </c:extLst>
          </c:dPt>
          <c:xVal>
            <c:numRef>
              <c:f>'HIDDEN GRAPHICS'!$C$46:$C$47</c:f>
              <c:numCache>
                <c:formatCode>General</c:formatCode>
                <c:ptCount val="2"/>
                <c:pt idx="0">
                  <c:v>0</c:v>
                </c:pt>
                <c:pt idx="1">
                  <c:v>0</c:v>
                </c:pt>
              </c:numCache>
            </c:numRef>
          </c:xVal>
          <c:yVal>
            <c:numRef>
              <c:f>'HIDDEN GRAPHICS'!$D$46:$D$47</c:f>
              <c:numCache>
                <c:formatCode>General</c:formatCode>
                <c:ptCount val="2"/>
                <c:pt idx="0">
                  <c:v>0</c:v>
                </c:pt>
                <c:pt idx="1">
                  <c:v>0</c:v>
                </c:pt>
              </c:numCache>
            </c:numRef>
          </c:yVal>
          <c:smooth val="1"/>
          <c:extLst>
            <c:ext xmlns:c16="http://schemas.microsoft.com/office/drawing/2014/chart" uri="{C3380CC4-5D6E-409C-BE32-E72D297353CC}">
              <c16:uniqueId val="{00000017-F2A7-0E46-9AF6-0709467915FA}"/>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Remaining</a:t>
            </a:r>
            <a:r>
              <a:rPr lang="en-US" b="1" baseline="0"/>
              <a:t> Buffer Ratio</a:t>
            </a:r>
            <a:r>
              <a:rPr lang="en-US" b="1"/>
              <a:t> (RBR)</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1-1787-5A46-AB08-F5F5893691E2}"/>
              </c:ext>
            </c:extLst>
          </c:dPt>
          <c:dPt>
            <c:idx val="1"/>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3-1787-5A46-AB08-F5F5893691E2}"/>
              </c:ext>
            </c:extLst>
          </c:dPt>
          <c:dPt>
            <c:idx val="2"/>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5-1787-5A46-AB08-F5F5893691E2}"/>
              </c:ext>
            </c:extLst>
          </c:dPt>
          <c:dPt>
            <c:idx val="3"/>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7-1787-5A46-AB08-F5F5893691E2}"/>
              </c:ext>
            </c:extLst>
          </c:dPt>
          <c:dPt>
            <c:idx val="4"/>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9-1787-5A46-AB08-F5F5893691E2}"/>
              </c:ext>
            </c:extLst>
          </c:dPt>
          <c:dPt>
            <c:idx val="5"/>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B-1787-5A46-AB08-F5F5893691E2}"/>
              </c:ext>
            </c:extLst>
          </c:dPt>
          <c:dPt>
            <c:idx val="6"/>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D-1787-5A46-AB08-F5F5893691E2}"/>
              </c:ext>
            </c:extLst>
          </c:dPt>
          <c:dPt>
            <c:idx val="7"/>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F-1787-5A46-AB08-F5F5893691E2}"/>
              </c:ext>
            </c:extLst>
          </c:dPt>
          <c:dPt>
            <c:idx val="8"/>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11-1787-5A46-AB08-F5F5893691E2}"/>
              </c:ext>
            </c:extLst>
          </c:dPt>
          <c:dPt>
            <c:idx val="9"/>
            <c:bubble3D val="0"/>
            <c:spPr>
              <a:noFill/>
              <a:ln w="19050">
                <a:noFill/>
              </a:ln>
              <a:effectLst/>
            </c:spPr>
            <c:extLst>
              <c:ext xmlns:c16="http://schemas.microsoft.com/office/drawing/2014/chart" uri="{C3380CC4-5D6E-409C-BE32-E72D297353CC}">
                <c16:uniqueId val="{00000013-1787-5A46-AB08-F5F5893691E2}"/>
              </c:ext>
            </c:extLst>
          </c:dPt>
          <c:dLbls>
            <c:dLbl>
              <c:idx val="0"/>
              <c:layout>
                <c:manualLayout>
                  <c:x val="-5.7862212827186961E-2"/>
                  <c:y val="-1.4923577183801181E-2"/>
                </c:manualLayout>
              </c:layout>
              <c:tx>
                <c:rich>
                  <a:bodyPr/>
                  <a:lstStyle/>
                  <a:p>
                    <a:r>
                      <a:rPr lang="en-US"/>
                      <a:t>0.1</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1787-5A46-AB08-F5F5893691E2}"/>
                </c:ext>
              </c:extLst>
            </c:dLbl>
            <c:dLbl>
              <c:idx val="1"/>
              <c:layout>
                <c:manualLayout>
                  <c:x val="-5.2602011661079057E-2"/>
                  <c:y val="-4.7755446988163607E-2"/>
                </c:manualLayout>
              </c:layout>
              <c:tx>
                <c:rich>
                  <a:bodyPr/>
                  <a:lstStyle/>
                  <a:p>
                    <a:r>
                      <a:rPr lang="en-US"/>
                      <a:t>0.2</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1787-5A46-AB08-F5F5893691E2}"/>
                </c:ext>
              </c:extLst>
            </c:dLbl>
            <c:dLbl>
              <c:idx val="2"/>
              <c:layout>
                <c:manualLayout>
                  <c:x val="-4.558841010626849E-2"/>
                  <c:y val="-6.2679024171964734E-2"/>
                </c:manualLayout>
              </c:layout>
              <c:tx>
                <c:rich>
                  <a:bodyPr/>
                  <a:lstStyle/>
                  <a:p>
                    <a:r>
                      <a:rPr lang="en-US"/>
                      <a:t>0.3</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5-1787-5A46-AB08-F5F5893691E2}"/>
                </c:ext>
              </c:extLst>
            </c:dLbl>
            <c:dLbl>
              <c:idx val="3"/>
              <c:layout>
                <c:manualLayout>
                  <c:x val="-2.2794205053134245E-2"/>
                  <c:y val="-8.3572032229286317E-2"/>
                </c:manualLayout>
              </c:layout>
              <c:tx>
                <c:rich>
                  <a:bodyPr/>
                  <a:lstStyle/>
                  <a:p>
                    <a:r>
                      <a:rPr lang="en-US"/>
                      <a:t>0.4</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7-1787-5A46-AB08-F5F5893691E2}"/>
                </c:ext>
              </c:extLst>
            </c:dLbl>
            <c:dLbl>
              <c:idx val="4"/>
              <c:layout>
                <c:manualLayout>
                  <c:x val="0"/>
                  <c:y val="-8.0587316792526079E-2"/>
                </c:manualLayout>
              </c:layout>
              <c:tx>
                <c:rich>
                  <a:bodyPr/>
                  <a:lstStyle/>
                  <a:p>
                    <a:r>
                      <a:rPr lang="en-US"/>
                      <a:t>0.5</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9-1787-5A46-AB08-F5F5893691E2}"/>
                </c:ext>
              </c:extLst>
            </c:dLbl>
            <c:dLbl>
              <c:idx val="5"/>
              <c:layout>
                <c:manualLayout>
                  <c:x val="2.454760544183688E-2"/>
                  <c:y val="-7.7602601355765854E-2"/>
                </c:manualLayout>
              </c:layout>
              <c:tx>
                <c:rich>
                  <a:bodyPr/>
                  <a:lstStyle/>
                  <a:p>
                    <a:r>
                      <a:rPr lang="en-US"/>
                      <a:t>0.6</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B-1787-5A46-AB08-F5F5893691E2}"/>
                </c:ext>
              </c:extLst>
            </c:dLbl>
            <c:dLbl>
              <c:idx val="6"/>
              <c:layout>
                <c:manualLayout>
                  <c:x val="3.3314607385349922E-2"/>
                  <c:y val="-6.864845504548521E-2"/>
                </c:manualLayout>
              </c:layout>
              <c:tx>
                <c:rich>
                  <a:bodyPr/>
                  <a:lstStyle/>
                  <a:p>
                    <a:r>
                      <a:rPr lang="en-US"/>
                      <a:t>0.7</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D-1787-5A46-AB08-F5F5893691E2}"/>
                </c:ext>
              </c:extLst>
            </c:dLbl>
            <c:dLbl>
              <c:idx val="7"/>
              <c:layout>
                <c:manualLayout>
                  <c:x val="5.0848611272376394E-2"/>
                  <c:y val="-3.2831869804362535E-2"/>
                </c:manualLayout>
              </c:layout>
              <c:tx>
                <c:rich>
                  <a:bodyPr/>
                  <a:lstStyle/>
                  <a:p>
                    <a:r>
                      <a:rPr lang="en-US"/>
                      <a:t>0.8</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F-1787-5A46-AB08-F5F5893691E2}"/>
                </c:ext>
              </c:extLst>
            </c:dLbl>
            <c:dLbl>
              <c:idx val="8"/>
              <c:layout>
                <c:manualLayout>
                  <c:x val="5.6108812438484292E-2"/>
                  <c:y val="-1.1938861747040955E-2"/>
                </c:manualLayout>
              </c:layout>
              <c:tx>
                <c:rich>
                  <a:bodyPr/>
                  <a:lstStyle/>
                  <a:p>
                    <a:r>
                      <a:rPr lang="en-US"/>
                      <a:t>0.9</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1-1787-5A46-AB08-F5F5893691E2}"/>
                </c:ext>
              </c:extLst>
            </c:dLbl>
            <c:dLbl>
              <c:idx val="9"/>
              <c:delete val="1"/>
              <c:extLst>
                <c:ext xmlns:c15="http://schemas.microsoft.com/office/drawing/2012/chart" uri="{CE6537A1-D6FC-4f65-9D91-7224C49458BB}"/>
                <c:ext xmlns:c16="http://schemas.microsoft.com/office/drawing/2014/chart" uri="{C3380CC4-5D6E-409C-BE32-E72D297353CC}">
                  <c16:uniqueId val="{00000013-1787-5A46-AB08-F5F5893691E2}"/>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1"/>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extLst>
          </c:dLbls>
          <c:val>
            <c:numRef>
              <c:f>'HIDDEN GRAPHICS'!$C$58:$C$67</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6="http://schemas.microsoft.com/office/drawing/2014/chart" uri="{C3380CC4-5D6E-409C-BE32-E72D297353CC}">
              <c16:uniqueId val="{00000014-1787-5A46-AB08-F5F5893691E2}"/>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rgbClr val="FF0000"/>
                </a:solidFill>
                <a:ln w="9525">
                  <a:solidFill>
                    <a:srgbClr val="FF0000"/>
                  </a:solidFill>
                </a:ln>
                <a:effectLst/>
              </c:spPr>
            </c:marker>
            <c:bubble3D val="0"/>
            <c:spPr>
              <a:ln w="69850" cap="rnd">
                <a:solidFill>
                  <a:srgbClr val="FF0000"/>
                </a:solidFill>
                <a:round/>
                <a:headEnd type="diamond"/>
                <a:tailEnd type="stealth"/>
              </a:ln>
              <a:effectLst/>
            </c:spPr>
            <c:extLst>
              <c:ext xmlns:c16="http://schemas.microsoft.com/office/drawing/2014/chart" uri="{C3380CC4-5D6E-409C-BE32-E72D297353CC}">
                <c16:uniqueId val="{00000016-1787-5A46-AB08-F5F5893691E2}"/>
              </c:ext>
            </c:extLst>
          </c:dPt>
          <c:xVal>
            <c:numRef>
              <c:f>'HIDDEN GRAPHICS'!$C$72:$C$73</c:f>
              <c:numCache>
                <c:formatCode>General</c:formatCode>
                <c:ptCount val="2"/>
                <c:pt idx="0">
                  <c:v>0</c:v>
                </c:pt>
                <c:pt idx="1">
                  <c:v>0</c:v>
                </c:pt>
              </c:numCache>
            </c:numRef>
          </c:xVal>
          <c:yVal>
            <c:numRef>
              <c:f>'HIDDEN GRAPHICS'!$D$72:$D$73</c:f>
              <c:numCache>
                <c:formatCode>General</c:formatCode>
                <c:ptCount val="2"/>
                <c:pt idx="0">
                  <c:v>0</c:v>
                </c:pt>
                <c:pt idx="1">
                  <c:v>0</c:v>
                </c:pt>
              </c:numCache>
            </c:numRef>
          </c:yVal>
          <c:smooth val="1"/>
          <c:extLst>
            <c:ext xmlns:c16="http://schemas.microsoft.com/office/drawing/2014/chart" uri="{C3380CC4-5D6E-409C-BE32-E72D297353CC}">
              <c16:uniqueId val="{00000015-1787-5A46-AB08-F5F5893691E2}"/>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Radio" firstButton="1" fmlaLink="$K$18" noThreeD="1"/>
</file>

<file path=xl/ctrlProps/ctrlProp2.xml><?xml version="1.0" encoding="utf-8"?>
<formControlPr xmlns="http://schemas.microsoft.com/office/spreadsheetml/2009/9/main" objectType="Radio" noThreeD="1"/>
</file>

<file path=xl/ctrlProps/ctrlProp3.xml><?xml version="1.0" encoding="utf-8"?>
<formControlPr xmlns="http://schemas.microsoft.com/office/spreadsheetml/2009/9/main" objectType="Radio" noThreeD="1"/>
</file>

<file path=xl/ctrlProps/ctrlProp4.xml><?xml version="1.0" encoding="utf-8"?>
<formControlPr xmlns="http://schemas.microsoft.com/office/spreadsheetml/2009/9/main" objectType="Radio" noThreeD="1"/>
</file>

<file path=xl/ctrlProps/ctrlProp5.xml><?xml version="1.0" encoding="utf-8"?>
<formControlPr xmlns="http://schemas.microsoft.com/office/spreadsheetml/2009/9/main" objectType="Radio" noThreeD="1"/>
</file>

<file path=xl/ctrlProps/ctrlProp6.xml><?xml version="1.0" encoding="utf-8"?>
<formControlPr xmlns="http://schemas.microsoft.com/office/spreadsheetml/2009/9/main" objectType="Radio" noThreeD="1"/>
</file>

<file path=xl/ctrlProps/ctrlProp7.xml><?xml version="1.0" encoding="utf-8"?>
<formControlPr xmlns="http://schemas.microsoft.com/office/spreadsheetml/2009/9/main" objectType="Radio" checked="Checked" noThreeD="1"/>
</file>

<file path=xl/ctrlProps/ctrlProp8.xml><?xml version="1.0" encoding="utf-8"?>
<formControlPr xmlns="http://schemas.microsoft.com/office/spreadsheetml/2009/9/main" objectType="Radio" noThreeD="1"/>
</file>

<file path=xl/ctrlProps/ctrlProp9.xml><?xml version="1.0" encoding="utf-8"?>
<formControlPr xmlns="http://schemas.microsoft.com/office/spreadsheetml/2009/9/main" objectType="Radio" noThreeD="1"/>
</file>

<file path=xl/ctrlProps/ctrlProp10.xml><?xml version="1.0" encoding="utf-8"?>
<formControlPr xmlns="http://schemas.microsoft.com/office/spreadsheetml/2009/9/main" objectType="Radio" noThreeD="1"/>
</file>

<file path=xl/ctrlProps/ctrlProp11.xml><?xml version="1.0" encoding="utf-8"?>
<formControlPr xmlns="http://schemas.microsoft.com/office/spreadsheetml/2009/9/main" objectType="Radio" noThreeD="1"/>
</file>

<file path=xl/ctrlProps/ctrlProp12.xml><?xml version="1.0" encoding="utf-8"?>
<formControlPr xmlns="http://schemas.microsoft.com/office/spreadsheetml/2009/9/main" objectType="Radio" noThreeD="1"/>
</file>

<file path=xl/ctrlProps/ctrlProp13.xml><?xml version="1.0" encoding="utf-8"?>
<formControlPr xmlns="http://schemas.microsoft.com/office/spreadsheetml/2009/9/main" objectType="Radio" noThreeD="1"/>
</file>

<file path=xl/ctrlProps/ctrlProp14.xml><?xml version="1.0" encoding="utf-8"?>
<formControlPr xmlns="http://schemas.microsoft.com/office/spreadsheetml/2009/9/main" objectType="Radio" noThreeD="1"/>
</file>

<file path=xl/ctrlProps/ctrlProp15.xml><?xml version="1.0" encoding="utf-8"?>
<formControlPr xmlns="http://schemas.microsoft.com/office/spreadsheetml/2009/9/main" objectType="Radio" noThreeD="1"/>
</file>

<file path=xl/ctrlProps/ctrlProp16.xml><?xml version="1.0" encoding="utf-8"?>
<formControlPr xmlns="http://schemas.microsoft.com/office/spreadsheetml/2009/9/main" objectType="Radio" noThreeD="1"/>
</file>

<file path=xl/ctrlProps/ctrlProp17.xml><?xml version="1.0" encoding="utf-8"?>
<formControlPr xmlns="http://schemas.microsoft.com/office/spreadsheetml/2009/9/main" objectType="Radio" noThreeD="1"/>
</file>

<file path=xl/ctrlProps/ctrlProp18.xml><?xml version="1.0" encoding="utf-8"?>
<formControlPr xmlns="http://schemas.microsoft.com/office/spreadsheetml/2009/9/main" objectType="Radio" noThreeD="1"/>
</file>

<file path=xl/ctrlProps/ctrlProp19.xml><?xml version="1.0" encoding="utf-8"?>
<formControlPr xmlns="http://schemas.microsoft.com/office/spreadsheetml/2009/9/main" objectType="Radio" noThreeD="1"/>
</file>

<file path=xl/ctrlProps/ctrlProp20.xml><?xml version="1.0" encoding="utf-8"?>
<formControlPr xmlns="http://schemas.microsoft.com/office/spreadsheetml/2009/9/main" objectType="Radio" noThreeD="1"/>
</file>

<file path=xl/ctrlProps/ctrlProp21.xml><?xml version="1.0" encoding="utf-8"?>
<formControlPr xmlns="http://schemas.microsoft.com/office/spreadsheetml/2009/9/main" objectType="Radio" noThreeD="1"/>
</file>

<file path=xl/ctrlProps/ctrlProp22.xml><?xml version="1.0" encoding="utf-8"?>
<formControlPr xmlns="http://schemas.microsoft.com/office/spreadsheetml/2009/9/main" objectType="Radio" noThreeD="1"/>
</file>

<file path=xl/ctrlProps/ctrlProp23.xml><?xml version="1.0" encoding="utf-8"?>
<formControlPr xmlns="http://schemas.microsoft.com/office/spreadsheetml/2009/9/main" objectType="Radio" noThreeD="1"/>
</file>

<file path=xl/ctrlProps/ctrlProp24.xml><?xml version="1.0" encoding="utf-8"?>
<formControlPr xmlns="http://schemas.microsoft.com/office/spreadsheetml/2009/9/main" objectType="Radio" lockText="1" noThreeD="1"/>
</file>

<file path=xl/ctrlProps/ctrlProp25.xml><?xml version="1.0" encoding="utf-8"?>
<formControlPr xmlns="http://schemas.microsoft.com/office/spreadsheetml/2009/9/main" objectType="Radio" lockText="1" noThreeD="1"/>
</file>

<file path=xl/ctrlProps/ctrlProp26.xml><?xml version="1.0" encoding="utf-8"?>
<formControlPr xmlns="http://schemas.microsoft.com/office/spreadsheetml/2009/9/main" objectType="Radio" lockText="1" noThreeD="1"/>
</file>

<file path=xl/ctrlProps/ctrlProp27.xml><?xml version="1.0" encoding="utf-8"?>
<formControlPr xmlns="http://schemas.microsoft.com/office/spreadsheetml/2009/9/main" objectType="Radio" lockText="1" noThreeD="1"/>
</file>

<file path=xl/ctrlProps/ctrlProp28.xml><?xml version="1.0" encoding="utf-8"?>
<formControlPr xmlns="http://schemas.microsoft.com/office/spreadsheetml/2009/9/main" objectType="Radio" lockText="1" noThreeD="1"/>
</file>

<file path=xl/ctrlProps/ctrlProp29.xml><?xml version="1.0" encoding="utf-8"?>
<formControlPr xmlns="http://schemas.microsoft.com/office/spreadsheetml/2009/9/main" objectType="Radio" lockText="1" noThreeD="1"/>
</file>

<file path=xl/ctrlProps/ctrlProp30.xml><?xml version="1.0" encoding="utf-8"?>
<formControlPr xmlns="http://schemas.microsoft.com/office/spreadsheetml/2009/9/main" objectType="Radio" noThreeD="1"/>
</file>

<file path=xl/ctrlProps/ctrlProp31.xml><?xml version="1.0" encoding="utf-8"?>
<formControlPr xmlns="http://schemas.microsoft.com/office/spreadsheetml/2009/9/main" objectType="Radio" noThreeD="1"/>
</file>

<file path=xl/ctrlProps/ctrlProp32.xml><?xml version="1.0" encoding="utf-8"?>
<formControlPr xmlns="http://schemas.microsoft.com/office/spreadsheetml/2009/9/main" objectType="Radio" noThreeD="1"/>
</file>

<file path=xl/ctrlProps/ctrlProp33.xml><?xml version="1.0" encoding="utf-8"?>
<formControlPr xmlns="http://schemas.microsoft.com/office/spreadsheetml/2009/9/main" objectType="Radio" noThreeD="1"/>
</file>

<file path=xl/ctrlProps/ctrlProp34.xml><?xml version="1.0" encoding="utf-8"?>
<formControlPr xmlns="http://schemas.microsoft.com/office/spreadsheetml/2009/9/main" objectType="Radio" noThreeD="1"/>
</file>

<file path=xl/ctrlProps/ctrlProp35.xml><?xml version="1.0" encoding="utf-8"?>
<formControlPr xmlns="http://schemas.microsoft.com/office/spreadsheetml/2009/9/main" objectType="Radio" noThreeD="1"/>
</file>

<file path=xl/ctrlProps/ctrlProp36.xml><?xml version="1.0" encoding="utf-8"?>
<formControlPr xmlns="http://schemas.microsoft.com/office/spreadsheetml/2009/9/main" objectType="Radio" noThreeD="1"/>
</file>

<file path=xl/ctrlProps/ctrlProp37.xml><?xml version="1.0" encoding="utf-8"?>
<formControlPr xmlns="http://schemas.microsoft.com/office/spreadsheetml/2009/9/main" objectType="Radio" firstButton="1" fmlaLink="$S$2" lockText="1" noThreeD="1"/>
</file>

<file path=xl/ctrlProps/ctrlProp38.xml><?xml version="1.0" encoding="utf-8"?>
<formControlPr xmlns="http://schemas.microsoft.com/office/spreadsheetml/2009/9/main" objectType="Radio" checked="Checked" lockText="1" noThreeD="1"/>
</file>

<file path=xl/ctrlProps/ctrlProp39.xml><?xml version="1.0" encoding="utf-8"?>
<formControlPr xmlns="http://schemas.microsoft.com/office/spreadsheetml/2009/9/main" objectType="Radio" lockText="1" noThreeD="1"/>
</file>

<file path=xl/ctrlProps/ctrlProp40.xml><?xml version="1.0" encoding="utf-8"?>
<formControlPr xmlns="http://schemas.microsoft.com/office/spreadsheetml/2009/9/main" objectType="Radio" lockText="1" noThreeD="1"/>
</file>

<file path=xl/ctrlProps/ctrlProp41.xml><?xml version="1.0" encoding="utf-8"?>
<formControlPr xmlns="http://schemas.microsoft.com/office/spreadsheetml/2009/9/main" objectType="Radio" lockText="1" noThreeD="1"/>
</file>

<file path=xl/ctrlProps/ctrlProp42.xml><?xml version="1.0" encoding="utf-8"?>
<formControlPr xmlns="http://schemas.microsoft.com/office/spreadsheetml/2009/9/main" objectType="Radio" lockText="1" noThreeD="1"/>
</file>

<file path=xl/ctrlProps/ctrlProp43.xml><?xml version="1.0" encoding="utf-8"?>
<formControlPr xmlns="http://schemas.microsoft.com/office/spreadsheetml/2009/9/main" objectType="Radio" lockText="1" noThreeD="1"/>
</file>

<file path=xl/ctrlProps/ctrlProp44.xml><?xml version="1.0" encoding="utf-8"?>
<formControlPr xmlns="http://schemas.microsoft.com/office/spreadsheetml/2009/9/main" objectType="Radio" lockText="1" noThreeD="1"/>
</file>

<file path=xl/ctrlProps/ctrlProp45.xml><?xml version="1.0" encoding="utf-8"?>
<formControlPr xmlns="http://schemas.microsoft.com/office/spreadsheetml/2009/9/main" objectType="Radio" lockText="1" noThreeD="1"/>
</file>

<file path=xl/ctrlProps/ctrlProp46.xml><?xml version="1.0" encoding="utf-8"?>
<formControlPr xmlns="http://schemas.microsoft.com/office/spreadsheetml/2009/9/main" objectType="Radio" lockText="1" noThreeD="1"/>
</file>

<file path=xl/ctrlProps/ctrlProp47.xml><?xml version="1.0" encoding="utf-8"?>
<formControlPr xmlns="http://schemas.microsoft.com/office/spreadsheetml/2009/9/main" objectType="Radio" lockText="1" noThreeD="1"/>
</file>

<file path=xl/ctrlProps/ctrlProp48.xml><?xml version="1.0" encoding="utf-8"?>
<formControlPr xmlns="http://schemas.microsoft.com/office/spreadsheetml/2009/9/main" objectType="Radio" lockText="1" noThreeD="1"/>
</file>

<file path=xl/ctrlProps/ctrlProp49.xml><?xml version="1.0" encoding="utf-8"?>
<formControlPr xmlns="http://schemas.microsoft.com/office/spreadsheetml/2009/9/main" objectType="Radio" lockText="1" noThreeD="1"/>
</file>

<file path=xl/ctrlProps/ctrlProp50.xml><?xml version="1.0" encoding="utf-8"?>
<formControlPr xmlns="http://schemas.microsoft.com/office/spreadsheetml/2009/9/main" objectType="Radio" lockText="1" noThreeD="1"/>
</file>

<file path=xl/ctrlProps/ctrlProp51.xml><?xml version="1.0" encoding="utf-8"?>
<formControlPr xmlns="http://schemas.microsoft.com/office/spreadsheetml/2009/9/main" objectType="Radio" lockText="1" noThreeD="1"/>
</file>

<file path=xl/ctrlProps/ctrlProp52.xml><?xml version="1.0" encoding="utf-8"?>
<formControlPr xmlns="http://schemas.microsoft.com/office/spreadsheetml/2009/9/main" objectType="Radio" lockText="1" noThreeD="1"/>
</file>

<file path=xl/ctrlProps/ctrlProp53.xml><?xml version="1.0" encoding="utf-8"?>
<formControlPr xmlns="http://schemas.microsoft.com/office/spreadsheetml/2009/9/main" objectType="Radio" lockText="1" noThreeD="1"/>
</file>

<file path=xl/ctrlProps/ctrlProp54.xml><?xml version="1.0" encoding="utf-8"?>
<formControlPr xmlns="http://schemas.microsoft.com/office/spreadsheetml/2009/9/main" objectType="Radio" lockText="1" noThreeD="1"/>
</file>

<file path=xl/ctrlProps/ctrlProp55.xml><?xml version="1.0" encoding="utf-8"?>
<formControlPr xmlns="http://schemas.microsoft.com/office/spreadsheetml/2009/9/main" objectType="Radio" lockText="1" noThreeD="1"/>
</file>

<file path=xl/ctrlProps/ctrlProp56.xml><?xml version="1.0" encoding="utf-8"?>
<formControlPr xmlns="http://schemas.microsoft.com/office/spreadsheetml/2009/9/main" objectType="Radio" lockText="1" noThreeD="1"/>
</file>

<file path=xl/ctrlProps/ctrlProp57.xml><?xml version="1.0" encoding="utf-8"?>
<formControlPr xmlns="http://schemas.microsoft.com/office/spreadsheetml/2009/9/main" objectType="Radio" lockText="1" noThreeD="1"/>
</file>

<file path=xl/ctrlProps/ctrlProp58.xml><?xml version="1.0" encoding="utf-8"?>
<formControlPr xmlns="http://schemas.microsoft.com/office/spreadsheetml/2009/9/main" objectType="Radio" lockText="1" noThreeD="1"/>
</file>

<file path=xl/ctrlProps/ctrlProp59.xml><?xml version="1.0" encoding="utf-8"?>
<formControlPr xmlns="http://schemas.microsoft.com/office/spreadsheetml/2009/9/main" objectType="Radio" lockText="1" noThreeD="1"/>
</file>

<file path=xl/ctrlProps/ctrlProp60.xml><?xml version="1.0" encoding="utf-8"?>
<formControlPr xmlns="http://schemas.microsoft.com/office/spreadsheetml/2009/9/main" objectType="Radio" lockText="1" noThreeD="1"/>
</file>

<file path=xl/ctrlProps/ctrlProp61.xml><?xml version="1.0" encoding="utf-8"?>
<formControlPr xmlns="http://schemas.microsoft.com/office/spreadsheetml/2009/9/main" objectType="Radio" lockText="1" noThreeD="1"/>
</file>

<file path=xl/ctrlProps/ctrlProp62.xml><?xml version="1.0" encoding="utf-8"?>
<formControlPr xmlns="http://schemas.microsoft.com/office/spreadsheetml/2009/9/main" objectType="Radio" lockText="1" noThreeD="1"/>
</file>

<file path=xl/ctrlProps/ctrlProp63.xml><?xml version="1.0" encoding="utf-8"?>
<formControlPr xmlns="http://schemas.microsoft.com/office/spreadsheetml/2009/9/main" objectType="Radio" lockText="1" noThreeD="1"/>
</file>

<file path=xl/ctrlProps/ctrlProp64.xml><?xml version="1.0" encoding="utf-8"?>
<formControlPr xmlns="http://schemas.microsoft.com/office/spreadsheetml/2009/9/main" objectType="Radio" lockText="1" noThreeD="1"/>
</file>

<file path=xl/ctrlProps/ctrlProp65.xml><?xml version="1.0" encoding="utf-8"?>
<formControlPr xmlns="http://schemas.microsoft.com/office/spreadsheetml/2009/9/main" objectType="Radio" lockText="1" noThreeD="1"/>
</file>

<file path=xl/ctrlProps/ctrlProp66.xml><?xml version="1.0" encoding="utf-8"?>
<formControlPr xmlns="http://schemas.microsoft.com/office/spreadsheetml/2009/9/main" objectType="Radio" lockText="1" noThreeD="1"/>
</file>

<file path=xl/ctrlProps/ctrlProp67.xml><?xml version="1.0" encoding="utf-8"?>
<formControlPr xmlns="http://schemas.microsoft.com/office/spreadsheetml/2009/9/main" objectType="Radio" lockText="1" noThreeD="1"/>
</file>

<file path=xl/ctrlProps/ctrlProp68.xml><?xml version="1.0" encoding="utf-8"?>
<formControlPr xmlns="http://schemas.microsoft.com/office/spreadsheetml/2009/9/main" objectType="Radio" lockText="1" noThreeD="1"/>
</file>

<file path=xl/ctrlProps/ctrlProp69.xml><?xml version="1.0" encoding="utf-8"?>
<formControlPr xmlns="http://schemas.microsoft.com/office/spreadsheetml/2009/9/main" objectType="Radio" lockText="1" noThreeD="1"/>
</file>

<file path=xl/ctrlProps/ctrlProp70.xml><?xml version="1.0" encoding="utf-8"?>
<formControlPr xmlns="http://schemas.microsoft.com/office/spreadsheetml/2009/9/main" objectType="Radio" lockText="1" noThreeD="1"/>
</file>

<file path=xl/ctrlProps/ctrlProp71.xml><?xml version="1.0" encoding="utf-8"?>
<formControlPr xmlns="http://schemas.microsoft.com/office/spreadsheetml/2009/9/main" objectType="Radio" lockText="1" noThreeD="1"/>
</file>

<file path=xl/ctrlProps/ctrlProp72.xml><?xml version="1.0" encoding="utf-8"?>
<formControlPr xmlns="http://schemas.microsoft.com/office/spreadsheetml/2009/9/main" objectType="Radio" lockText="1" noThreeD="1"/>
</file>

<file path=xl/ctrlProps/ctrlProp73.xml><?xml version="1.0" encoding="utf-8"?>
<formControlPr xmlns="http://schemas.microsoft.com/office/spreadsheetml/2009/9/main" objectType="Radio" firstButton="1" fmlaLink="$S$2" lockText="1" noThreeD="1"/>
</file>

<file path=xl/ctrlProps/ctrlProp74.xml><?xml version="1.0" encoding="utf-8"?>
<formControlPr xmlns="http://schemas.microsoft.com/office/spreadsheetml/2009/9/main" objectType="Radio" lockText="1" noThreeD="1"/>
</file>

<file path=xl/ctrlProps/ctrlProp75.xml><?xml version="1.0" encoding="utf-8"?>
<formControlPr xmlns="http://schemas.microsoft.com/office/spreadsheetml/2009/9/main" objectType="Radio" lockText="1" noThreeD="1"/>
</file>

<file path=xl/ctrlProps/ctrlProp76.xml><?xml version="1.0" encoding="utf-8"?>
<formControlPr xmlns="http://schemas.microsoft.com/office/spreadsheetml/2009/9/main" objectType="Radio" lockText="1" noThreeD="1"/>
</file>

<file path=xl/ctrlProps/ctrlProp77.xml><?xml version="1.0" encoding="utf-8"?>
<formControlPr xmlns="http://schemas.microsoft.com/office/spreadsheetml/2009/9/main" objectType="Radio" lockText="1" noThreeD="1"/>
</file>

<file path=xl/ctrlProps/ctrlProp78.xml><?xml version="1.0" encoding="utf-8"?>
<formControlPr xmlns="http://schemas.microsoft.com/office/spreadsheetml/2009/9/main" objectType="Radio" lockText="1" noThreeD="1"/>
</file>

<file path=xl/ctrlProps/ctrlProp79.xml><?xml version="1.0" encoding="utf-8"?>
<formControlPr xmlns="http://schemas.microsoft.com/office/spreadsheetml/2009/9/main" objectType="Radio" lockText="1" noThreeD="1"/>
</file>

<file path=xl/ctrlProps/ctrlProp80.xml><?xml version="1.0" encoding="utf-8"?>
<formControlPr xmlns="http://schemas.microsoft.com/office/spreadsheetml/2009/9/main" objectType="Radio" lockText="1" noThreeD="1"/>
</file>

<file path=xl/ctrlProps/ctrlProp81.xml><?xml version="1.0" encoding="utf-8"?>
<formControlPr xmlns="http://schemas.microsoft.com/office/spreadsheetml/2009/9/main" objectType="Radio" lockText="1" noThreeD="1"/>
</file>

<file path=xl/ctrlProps/ctrlProp82.xml><?xml version="1.0" encoding="utf-8"?>
<formControlPr xmlns="http://schemas.microsoft.com/office/spreadsheetml/2009/9/main" objectType="Radio" lockText="1" noThreeD="1"/>
</file>

<file path=xl/ctrlProps/ctrlProp83.xml><?xml version="1.0" encoding="utf-8"?>
<formControlPr xmlns="http://schemas.microsoft.com/office/spreadsheetml/2009/9/main" objectType="Radio" lockText="1" noThreeD="1"/>
</file>

<file path=xl/ctrlProps/ctrlProp84.xml><?xml version="1.0" encoding="utf-8"?>
<formControlPr xmlns="http://schemas.microsoft.com/office/spreadsheetml/2009/9/main" objectType="Radio" lockText="1" noThreeD="1"/>
</file>

<file path=xl/ctrlProps/ctrlProp85.xml><?xml version="1.0" encoding="utf-8"?>
<formControlPr xmlns="http://schemas.microsoft.com/office/spreadsheetml/2009/9/main" objectType="Radio" lockText="1" noThreeD="1"/>
</file>

<file path=xl/ctrlProps/ctrlProp86.xml><?xml version="1.0" encoding="utf-8"?>
<formControlPr xmlns="http://schemas.microsoft.com/office/spreadsheetml/2009/9/main" objectType="Radio" lockText="1" noThreeD="1"/>
</file>

<file path=xl/ctrlProps/ctrlProp87.xml><?xml version="1.0" encoding="utf-8"?>
<formControlPr xmlns="http://schemas.microsoft.com/office/spreadsheetml/2009/9/main" objectType="Radio" lockText="1" noThreeD="1"/>
</file>

<file path=xl/ctrlProps/ctrlProp88.xml><?xml version="1.0" encoding="utf-8"?>
<formControlPr xmlns="http://schemas.microsoft.com/office/spreadsheetml/2009/9/main" objectType="Radio" lockText="1" noThreeD="1"/>
</file>

<file path=xl/ctrlProps/ctrlProp89.xml><?xml version="1.0" encoding="utf-8"?>
<formControlPr xmlns="http://schemas.microsoft.com/office/spreadsheetml/2009/9/main" objectType="Radio" lockText="1" noThreeD="1"/>
</file>

<file path=xl/ctrlProps/ctrlProp90.xml><?xml version="1.0" encoding="utf-8"?>
<formControlPr xmlns="http://schemas.microsoft.com/office/spreadsheetml/2009/9/main" objectType="Radio" lockText="1" noThreeD="1"/>
</file>

<file path=xl/ctrlProps/ctrlProp91.xml><?xml version="1.0" encoding="utf-8"?>
<formControlPr xmlns="http://schemas.microsoft.com/office/spreadsheetml/2009/9/main" objectType="Radio" lockText="1" noThreeD="1"/>
</file>

<file path=xl/ctrlProps/ctrlProp92.xml><?xml version="1.0" encoding="utf-8"?>
<formControlPr xmlns="http://schemas.microsoft.com/office/spreadsheetml/2009/9/main" objectType="Radio" lockText="1" noThreeD="1"/>
</file>

<file path=xl/ctrlProps/ctrlProp93.xml><?xml version="1.0" encoding="utf-8"?>
<formControlPr xmlns="http://schemas.microsoft.com/office/spreadsheetml/2009/9/main" objectType="Radio" lockText="1" noThreeD="1"/>
</file>

<file path=xl/ctrlProps/ctrlProp94.xml><?xml version="1.0" encoding="utf-8"?>
<formControlPr xmlns="http://schemas.microsoft.com/office/spreadsheetml/2009/9/main" objectType="Radio" lockText="1" noThreeD="1"/>
</file>

<file path=xl/ctrlProps/ctrlProp95.xml><?xml version="1.0" encoding="utf-8"?>
<formControlPr xmlns="http://schemas.microsoft.com/office/spreadsheetml/2009/9/main" objectType="Radio" lockText="1" noThreeD="1"/>
</file>

<file path=xl/ctrlProps/ctrlProp96.xml><?xml version="1.0" encoding="utf-8"?>
<formControlPr xmlns="http://schemas.microsoft.com/office/spreadsheetml/2009/9/main" objectType="Radio" checked="Checked" lockText="1" noThreeD="1"/>
</file>

<file path=xl/ctrlProps/ctrlProp97.xml><?xml version="1.0" encoding="utf-8"?>
<formControlPr xmlns="http://schemas.microsoft.com/office/spreadsheetml/2009/9/main" objectType="Radio" lockText="1" noThreeD="1"/>
</file>

<file path=xl/ctrlProps/ctrlProp98.xml><?xml version="1.0" encoding="utf-8"?>
<formControlPr xmlns="http://schemas.microsoft.com/office/spreadsheetml/2009/9/main" objectType="Radio" lockText="1" noThreeD="1"/>
</file>

<file path=xl/ctrlProps/ctrlProp99.xml><?xml version="1.0" encoding="utf-8"?>
<formControlPr xmlns="http://schemas.microsoft.com/office/spreadsheetml/2009/9/main" objectType="Radio" lockText="1" noThreeD="1"/>
</file>

<file path=xl/ctrlProps/ctrlProp100.xml><?xml version="1.0" encoding="utf-8"?>
<formControlPr xmlns="http://schemas.microsoft.com/office/spreadsheetml/2009/9/main" objectType="Radio" lockText="1" noThreeD="1"/>
</file>

<file path=xl/ctrlProps/ctrlProp101.xml><?xml version="1.0" encoding="utf-8"?>
<formControlPr xmlns="http://schemas.microsoft.com/office/spreadsheetml/2009/9/main" objectType="Radio" lockText="1" noThreeD="1"/>
</file>

<file path=xl/ctrlProps/ctrlProp102.xml><?xml version="1.0" encoding="utf-8"?>
<formControlPr xmlns="http://schemas.microsoft.com/office/spreadsheetml/2009/9/main" objectType="Radio" lockText="1" noThreeD="1"/>
</file>

<file path=xl/ctrlProps/ctrlProp103.xml><?xml version="1.0" encoding="utf-8"?>
<formControlPr xmlns="http://schemas.microsoft.com/office/spreadsheetml/2009/9/main" objectType="Radio" lockText="1" noThreeD="1"/>
</file>

<file path=xl/ctrlProps/ctrlProp104.xml><?xml version="1.0" encoding="utf-8"?>
<formControlPr xmlns="http://schemas.microsoft.com/office/spreadsheetml/2009/9/main" objectType="Radio" lockText="1" noThreeD="1"/>
</file>

<file path=xl/ctrlProps/ctrlProp105.xml><?xml version="1.0" encoding="utf-8"?>
<formControlPr xmlns="http://schemas.microsoft.com/office/spreadsheetml/2009/9/main" objectType="Radio" lockText="1" noThreeD="1"/>
</file>

<file path=xl/ctrlProps/ctrlProp106.xml><?xml version="1.0" encoding="utf-8"?>
<formControlPr xmlns="http://schemas.microsoft.com/office/spreadsheetml/2009/9/main" objectType="Radio" lockText="1" noThreeD="1"/>
</file>

<file path=xl/ctrlProps/ctrlProp107.xml><?xml version="1.0" encoding="utf-8"?>
<formControlPr xmlns="http://schemas.microsoft.com/office/spreadsheetml/2009/9/main" objectType="Radio" lockText="1" noThreeD="1"/>
</file>

<file path=xl/ctrlProps/ctrlProp108.xml><?xml version="1.0" encoding="utf-8"?>
<formControlPr xmlns="http://schemas.microsoft.com/office/spreadsheetml/2009/9/main" objectType="Radio" lockText="1" noThreeD="1"/>
</file>

<file path=xl/drawings/_rels/drawing1.xml.rels><?xml version="1.0" encoding="UTF-8" standalone="yes"?>
<Relationships xmlns="http://schemas.openxmlformats.org/package/2006/relationships"><Relationship Id="rId8" Type="http://schemas.microsoft.com/office/2007/relationships/hdphoto" Target="../media/hdphoto1.wdp"/><Relationship Id="rId13" Type="http://schemas.openxmlformats.org/officeDocument/2006/relationships/image" Target="../media/image11.png"/><Relationship Id="rId18" Type="http://schemas.openxmlformats.org/officeDocument/2006/relationships/hyperlink" Target="https://youtu.be/RRiKAcUyWsU?list=LL" TargetMode="External"/><Relationship Id="rId3" Type="http://schemas.openxmlformats.org/officeDocument/2006/relationships/image" Target="../media/image3.png"/><Relationship Id="rId21" Type="http://schemas.openxmlformats.org/officeDocument/2006/relationships/image" Target="../media/image16.png"/><Relationship Id="rId7" Type="http://schemas.openxmlformats.org/officeDocument/2006/relationships/image" Target="../media/image6.png"/><Relationship Id="rId12" Type="http://schemas.openxmlformats.org/officeDocument/2006/relationships/image" Target="../media/image10.png"/><Relationship Id="rId17" Type="http://schemas.openxmlformats.org/officeDocument/2006/relationships/image" Target="../media/image13.jpeg"/><Relationship Id="rId25" Type="http://schemas.openxmlformats.org/officeDocument/2006/relationships/image" Target="../media/image19.png"/><Relationship Id="rId2" Type="http://schemas.openxmlformats.org/officeDocument/2006/relationships/image" Target="../media/image2.png"/><Relationship Id="rId16" Type="http://schemas.openxmlformats.org/officeDocument/2006/relationships/hyperlink" Target="https://youtu.be/REfW8TaFLeE" TargetMode="External"/><Relationship Id="rId20" Type="http://schemas.openxmlformats.org/officeDocument/2006/relationships/image" Target="../media/image15.png"/><Relationship Id="rId1" Type="http://schemas.openxmlformats.org/officeDocument/2006/relationships/image" Target="../media/image1.png"/><Relationship Id="rId6" Type="http://schemas.openxmlformats.org/officeDocument/2006/relationships/hyperlink" Target="https://a.co/d/bcDxVx5" TargetMode="External"/><Relationship Id="rId11" Type="http://schemas.openxmlformats.org/officeDocument/2006/relationships/image" Target="../media/image9.png"/><Relationship Id="rId24" Type="http://schemas.openxmlformats.org/officeDocument/2006/relationships/image" Target="../media/image18.png"/><Relationship Id="rId5" Type="http://schemas.openxmlformats.org/officeDocument/2006/relationships/image" Target="../media/image5.png"/><Relationship Id="rId15" Type="http://schemas.openxmlformats.org/officeDocument/2006/relationships/image" Target="../media/image12.jpeg"/><Relationship Id="rId23" Type="http://schemas.openxmlformats.org/officeDocument/2006/relationships/hyperlink" Target="https://drive.google.com/file/d/1ZuuoC7ZCKxALVMi7d-VJh_q9HPhDoLAT/view?usp=sharing" TargetMode="External"/><Relationship Id="rId10" Type="http://schemas.openxmlformats.org/officeDocument/2006/relationships/image" Target="../media/image8.png"/><Relationship Id="rId19" Type="http://schemas.openxmlformats.org/officeDocument/2006/relationships/image" Target="../media/image14.png"/><Relationship Id="rId4" Type="http://schemas.openxmlformats.org/officeDocument/2006/relationships/image" Target="../media/image4.png"/><Relationship Id="rId9" Type="http://schemas.openxmlformats.org/officeDocument/2006/relationships/image" Target="../media/image7.png"/><Relationship Id="rId14" Type="http://schemas.openxmlformats.org/officeDocument/2006/relationships/hyperlink" Target="https://youtu.be/Bru6IGILfMA" TargetMode="External"/><Relationship Id="rId22" Type="http://schemas.openxmlformats.org/officeDocument/2006/relationships/image" Target="../media/image17.pn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3.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hyperlink" Target="https://drive.google.com/file/d/1ZuuoC7ZCKxALVMi7d-VJh_q9HPhDoLAT/view?usp=sharing" TargetMode="External"/></Relationships>
</file>

<file path=xl/drawings/_rels/drawing4.xml.rels><?xml version="1.0" encoding="UTF-8" standalone="yes"?>
<Relationships xmlns="http://schemas.openxmlformats.org/package/2006/relationships"><Relationship Id="rId2" Type="http://schemas.openxmlformats.org/officeDocument/2006/relationships/image" Target="../media/image25.emf"/><Relationship Id="rId1" Type="http://schemas.openxmlformats.org/officeDocument/2006/relationships/image" Target="../media/image24.emf"/></Relationships>
</file>

<file path=xl/drawings/_rels/drawing7.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2.png"/><Relationship Id="rId6" Type="http://schemas.openxmlformats.org/officeDocument/2006/relationships/image" Target="../media/image33.png"/><Relationship Id="rId5" Type="http://schemas.openxmlformats.org/officeDocument/2006/relationships/image" Target="../media/image32.png"/><Relationship Id="rId4" Type="http://schemas.openxmlformats.org/officeDocument/2006/relationships/image" Target="../media/image31.png"/></Relationships>
</file>

<file path=xl/drawings/_rels/drawing8.xml.rels><?xml version="1.0" encoding="UTF-8" standalone="yes"?>
<Relationships xmlns="http://schemas.openxmlformats.org/package/2006/relationships"><Relationship Id="rId1" Type="http://schemas.openxmlformats.org/officeDocument/2006/relationships/image" Target="../media/image34.jpg"/></Relationships>
</file>

<file path=xl/drawings/_rels/drawing9.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35.png"/><Relationship Id="rId6" Type="http://schemas.openxmlformats.org/officeDocument/2006/relationships/image" Target="../media/image40.png"/><Relationship Id="rId5" Type="http://schemas.openxmlformats.org/officeDocument/2006/relationships/image" Target="../media/image39.png"/><Relationship Id="rId4" Type="http://schemas.openxmlformats.org/officeDocument/2006/relationships/image" Target="../media/image38.png"/></Relationships>
</file>

<file path=xl/drawings/_rels/drawing10.xml.rels><?xml version="1.0" encoding="UTF-8" standalone="yes"?>
<Relationships xmlns="http://schemas.openxmlformats.org/package/2006/relationships"><Relationship Id="rId8" Type="http://schemas.openxmlformats.org/officeDocument/2006/relationships/image" Target="../media/image49.png"/><Relationship Id="rId3" Type="http://schemas.openxmlformats.org/officeDocument/2006/relationships/image" Target="../media/image44.jpeg"/><Relationship Id="rId7" Type="http://schemas.openxmlformats.org/officeDocument/2006/relationships/image" Target="../media/image48.png"/><Relationship Id="rId2" Type="http://schemas.openxmlformats.org/officeDocument/2006/relationships/image" Target="../media/image43.jpeg"/><Relationship Id="rId1" Type="http://schemas.openxmlformats.org/officeDocument/2006/relationships/image" Target="../media/image42.png"/><Relationship Id="rId6" Type="http://schemas.openxmlformats.org/officeDocument/2006/relationships/image" Target="../media/image47.emf"/><Relationship Id="rId5" Type="http://schemas.openxmlformats.org/officeDocument/2006/relationships/image" Target="../media/image46.png"/><Relationship Id="rId4" Type="http://schemas.openxmlformats.org/officeDocument/2006/relationships/image" Target="../media/image4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50.png"/></Relationships>
</file>

<file path=xl/drawings/_rels/drawing12.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5" Type="http://schemas.openxmlformats.org/officeDocument/2006/relationships/chart" Target="../charts/chart5.xml"/><Relationship Id="rId4" Type="http://schemas.openxmlformats.org/officeDocument/2006/relationships/chart" Target="../charts/chart4.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27.emf"/><Relationship Id="rId1" Type="http://schemas.openxmlformats.org/officeDocument/2006/relationships/image" Target="../media/image26.emf"/></Relationships>
</file>

<file path=xl/drawings/drawing1.xml><?xml version="1.0" encoding="utf-8"?>
<xdr:wsDr xmlns:xdr="http://schemas.openxmlformats.org/drawingml/2006/spreadsheetDrawing" xmlns:a="http://schemas.openxmlformats.org/drawingml/2006/main">
  <xdr:twoCellAnchor editAs="oneCell">
    <xdr:from>
      <xdr:col>21</xdr:col>
      <xdr:colOff>319445</xdr:colOff>
      <xdr:row>44</xdr:row>
      <xdr:rowOff>45000</xdr:rowOff>
    </xdr:from>
    <xdr:to>
      <xdr:col>25</xdr:col>
      <xdr:colOff>28422</xdr:colOff>
      <xdr:row>62</xdr:row>
      <xdr:rowOff>104451</xdr:rowOff>
    </xdr:to>
    <xdr:pic>
      <xdr:nvPicPr>
        <xdr:cNvPr id="17" name="Imagen 16" descr="A purple and white sheet of paper with text&#10;&#10;Description automatically generated">
          <a:extLst>
            <a:ext uri="{FF2B5EF4-FFF2-40B4-BE49-F238E27FC236}">
              <a16:creationId xmlns:a16="http://schemas.microsoft.com/office/drawing/2014/main" id="{00000000-0008-0000-0000-000011000000}"/>
            </a:ext>
            <a:ext uri="{147F2762-F138-4A5C-976F-8EAC2B608ADB}">
              <a16:predDERef xmlns:a16="http://schemas.microsoft.com/office/drawing/2014/main" pred="{00000000-0008-0000-0200-00000E000000}"/>
            </a:ext>
          </a:extLst>
        </xdr:cNvPr>
        <xdr:cNvPicPr>
          <a:picLocks noChangeAspect="1"/>
        </xdr:cNvPicPr>
      </xdr:nvPicPr>
      <xdr:blipFill>
        <a:blip xmlns:r="http://schemas.openxmlformats.org/officeDocument/2006/relationships" r:embed="rId1"/>
        <a:stretch>
          <a:fillRect/>
        </a:stretch>
      </xdr:blipFill>
      <xdr:spPr>
        <a:xfrm>
          <a:off x="14350405" y="7573560"/>
          <a:ext cx="2309937" cy="3030093"/>
        </a:xfrm>
        <a:prstGeom prst="rect">
          <a:avLst/>
        </a:prstGeom>
      </xdr:spPr>
    </xdr:pic>
    <xdr:clientData/>
  </xdr:twoCellAnchor>
  <xdr:twoCellAnchor editAs="oneCell">
    <xdr:from>
      <xdr:col>17</xdr:col>
      <xdr:colOff>353907</xdr:colOff>
      <xdr:row>44</xdr:row>
      <xdr:rowOff>44982</xdr:rowOff>
    </xdr:from>
    <xdr:to>
      <xdr:col>21</xdr:col>
      <xdr:colOff>112605</xdr:colOff>
      <xdr:row>62</xdr:row>
      <xdr:rowOff>89813</xdr:rowOff>
    </xdr:to>
    <xdr:pic>
      <xdr:nvPicPr>
        <xdr:cNvPr id="10" name="Picture 9" descr="A white and purple text on a white background&#10;&#10;Description automatically generated with medium confidence">
          <a:extLst>
            <a:ext uri="{FF2B5EF4-FFF2-40B4-BE49-F238E27FC236}">
              <a16:creationId xmlns:a16="http://schemas.microsoft.com/office/drawing/2014/main" id="{00000000-0008-0000-0000-00000A000000}"/>
            </a:ext>
            <a:ext uri="{147F2762-F138-4A5C-976F-8EAC2B608ADB}">
              <a16:predDERef xmlns:a16="http://schemas.microsoft.com/office/drawing/2014/main" pred="{00000000-0008-0000-0200-00000B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11783907" y="7573542"/>
          <a:ext cx="2359658" cy="3015473"/>
        </a:xfrm>
        <a:prstGeom prst="rect">
          <a:avLst/>
        </a:prstGeom>
      </xdr:spPr>
    </xdr:pic>
    <xdr:clientData/>
  </xdr:twoCellAnchor>
  <xdr:twoCellAnchor editAs="oneCell">
    <xdr:from>
      <xdr:col>1</xdr:col>
      <xdr:colOff>45430</xdr:colOff>
      <xdr:row>3</xdr:row>
      <xdr:rowOff>23669</xdr:rowOff>
    </xdr:from>
    <xdr:to>
      <xdr:col>25</xdr:col>
      <xdr:colOff>262467</xdr:colOff>
      <xdr:row>16</xdr:row>
      <xdr:rowOff>173716</xdr:rowOff>
    </xdr:to>
    <xdr:pic>
      <xdr:nvPicPr>
        <xdr:cNvPr id="27" name="Picture 26" descr="A purple and white text&#10;&#10;Description automatically generated">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693130" y="518969"/>
          <a:ext cx="16142837" cy="2613847"/>
        </a:xfrm>
        <a:prstGeom prst="rect">
          <a:avLst/>
        </a:prstGeom>
      </xdr:spPr>
    </xdr:pic>
    <xdr:clientData/>
  </xdr:twoCellAnchor>
  <xdr:twoCellAnchor>
    <xdr:from>
      <xdr:col>1</xdr:col>
      <xdr:colOff>218652</xdr:colOff>
      <xdr:row>75</xdr:row>
      <xdr:rowOff>171269</xdr:rowOff>
    </xdr:from>
    <xdr:to>
      <xdr:col>5</xdr:col>
      <xdr:colOff>527539</xdr:colOff>
      <xdr:row>92</xdr:row>
      <xdr:rowOff>-1</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868084" y="12885701"/>
          <a:ext cx="2906614" cy="2772821"/>
          <a:chOff x="754060" y="9667233"/>
          <a:chExt cx="3356004" cy="3487595"/>
        </a:xfrm>
      </xdr:grpSpPr>
      <xdr:pic>
        <xdr:nvPicPr>
          <xdr:cNvPr id="13" name="Picture 12" descr="A book on a table&#10;&#10;Description automatically generated">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a:ext>
            </a:extLst>
          </a:blip>
          <a:srcRect/>
          <a:stretch/>
        </xdr:blipFill>
        <xdr:spPr>
          <a:xfrm rot="21387699">
            <a:off x="754060" y="9667233"/>
            <a:ext cx="2836679" cy="3132911"/>
          </a:xfrm>
          <a:prstGeom prst="rect">
            <a:avLst/>
          </a:prstGeom>
        </xdr:spPr>
      </xdr:pic>
      <xdr:pic>
        <xdr:nvPicPr>
          <xdr:cNvPr id="6" name="Picture 5" descr="A book and phone with text on it&#10;&#10;Description automatically generated">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a:ext>
            </a:extLst>
          </a:blip>
          <a:srcRect/>
          <a:stretch/>
        </xdr:blipFill>
        <xdr:spPr>
          <a:xfrm>
            <a:off x="2340253" y="11048619"/>
            <a:ext cx="1769811" cy="2106209"/>
          </a:xfrm>
          <a:prstGeom prst="rect">
            <a:avLst/>
          </a:prstGeom>
        </xdr:spPr>
      </xdr:pic>
    </xdr:grpSp>
    <xdr:clientData/>
  </xdr:twoCellAnchor>
  <xdr:twoCellAnchor editAs="oneCell">
    <xdr:from>
      <xdr:col>6</xdr:col>
      <xdr:colOff>433501</xdr:colOff>
      <xdr:row>76</xdr:row>
      <xdr:rowOff>147774</xdr:rowOff>
    </xdr:from>
    <xdr:to>
      <xdr:col>12</xdr:col>
      <xdr:colOff>49796</xdr:colOff>
      <xdr:row>89</xdr:row>
      <xdr:rowOff>161634</xdr:rowOff>
    </xdr:to>
    <xdr:pic>
      <xdr:nvPicPr>
        <xdr:cNvPr id="15" name="Picture 14" descr="A screenshot of a computer screen&#10;&#10;Description automatically generated">
          <a:hlinkClick xmlns:r="http://schemas.openxmlformats.org/officeDocument/2006/relationships" r:id="rId6"/>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7" cstate="hqprint">
          <a:extLst>
            <a:ext uri="{BEBA8EAE-BF5A-486C-A8C5-ECC9F3942E4B}">
              <a14:imgProps xmlns:a14="http://schemas.microsoft.com/office/drawing/2010/main">
                <a14:imgLayer r:embed="rId8">
                  <a14:imgEffect>
                    <a14:backgroundRemoval t="51150" b="93250" l="9968" r="89968">
                      <a14:foregroundMark x1="30162" y1="51700" x2="35275" y2="50550"/>
                      <a14:foregroundMark x1="35275" y1="50550" x2="64207" y2="51900"/>
                      <a14:foregroundMark x1="64207" y1="51900" x2="61294" y2="50350"/>
                      <a14:foregroundMark x1="61294" y1="50350" x2="34822" y2="51550"/>
                      <a14:foregroundMark x1="34822" y1="51550" x2="47508" y2="52300"/>
                      <a14:foregroundMark x1="47508" y1="52300" x2="60777" y2="51150"/>
                      <a14:backgroundMark x1="29061" y1="51700" x2="29320" y2="51500"/>
                    </a14:backgroundRemoval>
                  </a14:imgEffect>
                </a14:imgLayer>
              </a14:imgProps>
            </a:ext>
            <a:ext uri="{28A0092B-C50C-407E-A947-70E740481C1C}">
              <a14:useLocalDpi xmlns:a14="http://schemas.microsoft.com/office/drawing/2010/main"/>
            </a:ext>
          </a:extLst>
        </a:blip>
        <a:srcRect l="27214" t="47885" r="30728" b="24685"/>
        <a:stretch/>
      </xdr:blipFill>
      <xdr:spPr>
        <a:xfrm>
          <a:off x="4302116" y="9330851"/>
          <a:ext cx="3113680" cy="2299862"/>
        </a:xfrm>
        <a:prstGeom prst="rect">
          <a:avLst/>
        </a:prstGeom>
      </xdr:spPr>
    </xdr:pic>
    <xdr:clientData/>
  </xdr:twoCellAnchor>
  <xdr:twoCellAnchor editAs="oneCell">
    <xdr:from>
      <xdr:col>7</xdr:col>
      <xdr:colOff>72412</xdr:colOff>
      <xdr:row>78</xdr:row>
      <xdr:rowOff>105247</xdr:rowOff>
    </xdr:from>
    <xdr:to>
      <xdr:col>7</xdr:col>
      <xdr:colOff>261978</xdr:colOff>
      <xdr:row>80</xdr:row>
      <xdr:rowOff>4461</xdr:rowOff>
    </xdr:to>
    <xdr:pic>
      <xdr:nvPicPr>
        <xdr:cNvPr id="9" name="Picture 8" descr="A book and phone with text on it&#10;&#10;Description automatically generated">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9" cstate="hqprint">
          <a:extLst>
            <a:ext uri="{28A0092B-C50C-407E-A947-70E740481C1C}">
              <a14:useLocalDpi xmlns:a14="http://schemas.microsoft.com/office/drawing/2010/main"/>
            </a:ext>
          </a:extLst>
        </a:blip>
        <a:srcRect/>
        <a:stretch/>
      </xdr:blipFill>
      <xdr:spPr>
        <a:xfrm>
          <a:off x="4585797" y="9640016"/>
          <a:ext cx="189566" cy="250908"/>
        </a:xfrm>
        <a:prstGeom prst="rect">
          <a:avLst/>
        </a:prstGeom>
      </xdr:spPr>
    </xdr:pic>
    <xdr:clientData/>
  </xdr:twoCellAnchor>
  <xdr:twoCellAnchor editAs="oneCell">
    <xdr:from>
      <xdr:col>13</xdr:col>
      <xdr:colOff>439597</xdr:colOff>
      <xdr:row>72</xdr:row>
      <xdr:rowOff>130769</xdr:rowOff>
    </xdr:from>
    <xdr:to>
      <xdr:col>17</xdr:col>
      <xdr:colOff>183368</xdr:colOff>
      <xdr:row>89</xdr:row>
      <xdr:rowOff>128021</xdr:rowOff>
    </xdr:to>
    <xdr:pic>
      <xdr:nvPicPr>
        <xdr:cNvPr id="20" name="Picture 19" descr="A poster with a diagram&#10;&#10;Description automatically generated">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0" cstate="hqprint">
          <a:extLst>
            <a:ext uri="{28A0092B-C50C-407E-A947-70E740481C1C}">
              <a14:useLocalDpi xmlns:a14="http://schemas.microsoft.com/office/drawing/2010/main"/>
            </a:ext>
          </a:extLst>
        </a:blip>
        <a:stretch>
          <a:fillRect/>
        </a:stretch>
      </xdr:blipFill>
      <xdr:spPr>
        <a:xfrm>
          <a:off x="9212366" y="11873384"/>
          <a:ext cx="2322848" cy="2986637"/>
        </a:xfrm>
        <a:prstGeom prst="rect">
          <a:avLst/>
        </a:prstGeom>
      </xdr:spPr>
    </xdr:pic>
    <xdr:clientData/>
  </xdr:twoCellAnchor>
  <xdr:twoCellAnchor editAs="oneCell">
    <xdr:from>
      <xdr:col>0</xdr:col>
      <xdr:colOff>625231</xdr:colOff>
      <xdr:row>69</xdr:row>
      <xdr:rowOff>140239</xdr:rowOff>
    </xdr:from>
    <xdr:to>
      <xdr:col>12</xdr:col>
      <xdr:colOff>527539</xdr:colOff>
      <xdr:row>75</xdr:row>
      <xdr:rowOff>164678</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1"/>
        <a:stretch>
          <a:fillRect/>
        </a:stretch>
      </xdr:blipFill>
      <xdr:spPr>
        <a:xfrm>
          <a:off x="625231" y="8092393"/>
          <a:ext cx="7268308" cy="1079519"/>
        </a:xfrm>
        <a:prstGeom prst="rect">
          <a:avLst/>
        </a:prstGeom>
      </xdr:spPr>
    </xdr:pic>
    <xdr:clientData/>
  </xdr:twoCellAnchor>
  <xdr:twoCellAnchor editAs="oneCell">
    <xdr:from>
      <xdr:col>13</xdr:col>
      <xdr:colOff>424071</xdr:colOff>
      <xdr:row>44</xdr:row>
      <xdr:rowOff>57691</xdr:rowOff>
    </xdr:from>
    <xdr:to>
      <xdr:col>17</xdr:col>
      <xdr:colOff>167640</xdr:colOff>
      <xdr:row>62</xdr:row>
      <xdr:rowOff>85967</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2" cstate="hqprint">
          <a:extLst>
            <a:ext uri="{28A0092B-C50C-407E-A947-70E740481C1C}">
              <a14:useLocalDpi xmlns:a14="http://schemas.microsoft.com/office/drawing/2010/main"/>
            </a:ext>
          </a:extLst>
        </a:blip>
        <a:stretch>
          <a:fillRect/>
        </a:stretch>
      </xdr:blipFill>
      <xdr:spPr>
        <a:xfrm>
          <a:off x="9241912" y="7706555"/>
          <a:ext cx="2341296" cy="2943503"/>
        </a:xfrm>
        <a:prstGeom prst="rect">
          <a:avLst/>
        </a:prstGeom>
      </xdr:spPr>
    </xdr:pic>
    <xdr:clientData/>
  </xdr:twoCellAnchor>
  <xdr:twoCellAnchor editAs="oneCell">
    <xdr:from>
      <xdr:col>13</xdr:col>
      <xdr:colOff>168231</xdr:colOff>
      <xdr:row>36</xdr:row>
      <xdr:rowOff>142681</xdr:rowOff>
    </xdr:from>
    <xdr:to>
      <xdr:col>25</xdr:col>
      <xdr:colOff>239573</xdr:colOff>
      <xdr:row>43</xdr:row>
      <xdr:rowOff>8834</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3"/>
        <a:stretch>
          <a:fillRect/>
        </a:stretch>
      </xdr:blipFill>
      <xdr:spPr>
        <a:xfrm>
          <a:off x="9020878" y="6754152"/>
          <a:ext cx="7915460" cy="1136153"/>
        </a:xfrm>
        <a:prstGeom prst="rect">
          <a:avLst/>
        </a:prstGeom>
      </xdr:spPr>
    </xdr:pic>
    <xdr:clientData/>
  </xdr:twoCellAnchor>
  <xdr:twoCellAnchor editAs="oneCell">
    <xdr:from>
      <xdr:col>13</xdr:col>
      <xdr:colOff>132837</xdr:colOff>
      <xdr:row>25</xdr:row>
      <xdr:rowOff>5559</xdr:rowOff>
    </xdr:from>
    <xdr:to>
      <xdr:col>17</xdr:col>
      <xdr:colOff>107852</xdr:colOff>
      <xdr:row>33</xdr:row>
      <xdr:rowOff>154476</xdr:rowOff>
    </xdr:to>
    <xdr:pic>
      <xdr:nvPicPr>
        <xdr:cNvPr id="11" name="Picture 10" descr="A video game with a red button&#10;&#10;Description automatically generated">
          <a:hlinkClick xmlns:r="http://schemas.openxmlformats.org/officeDocument/2006/relationships" r:id="rId14"/>
          <a:extLst>
            <a:ext uri="{FF2B5EF4-FFF2-40B4-BE49-F238E27FC236}">
              <a16:creationId xmlns:a16="http://schemas.microsoft.com/office/drawing/2014/main" id="{00000000-0008-0000-0000-00000B000000}"/>
            </a:ext>
            <a:ext uri="{147F2762-F138-4A5C-976F-8EAC2B608ADB}">
              <a16:predDERef xmlns:a16="http://schemas.microsoft.com/office/drawing/2014/main" pred="{00000000-0008-0000-0200-000004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8961877" y="4323559"/>
          <a:ext cx="2575975" cy="1449397"/>
        </a:xfrm>
        <a:prstGeom prst="rect">
          <a:avLst/>
        </a:prstGeom>
      </xdr:spPr>
    </xdr:pic>
    <xdr:clientData/>
  </xdr:twoCellAnchor>
  <xdr:twoCellAnchor editAs="oneCell">
    <xdr:from>
      <xdr:col>17</xdr:col>
      <xdr:colOff>206532</xdr:colOff>
      <xdr:row>25</xdr:row>
      <xdr:rowOff>2810</xdr:rowOff>
    </xdr:from>
    <xdr:to>
      <xdr:col>21</xdr:col>
      <xdr:colOff>198459</xdr:colOff>
      <xdr:row>33</xdr:row>
      <xdr:rowOff>154474</xdr:rowOff>
    </xdr:to>
    <xdr:pic>
      <xdr:nvPicPr>
        <xdr:cNvPr id="12" name="Picture 11" descr="A person in a black shirt&#10;&#10;Description automatically generated">
          <a:hlinkClick xmlns:r="http://schemas.openxmlformats.org/officeDocument/2006/relationships" r:id="rId16"/>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7" cstate="hqprint">
          <a:extLst>
            <a:ext uri="{28A0092B-C50C-407E-A947-70E740481C1C}">
              <a14:useLocalDpi xmlns:a14="http://schemas.microsoft.com/office/drawing/2010/main"/>
            </a:ext>
          </a:extLst>
        </a:blip>
        <a:stretch>
          <a:fillRect/>
        </a:stretch>
      </xdr:blipFill>
      <xdr:spPr>
        <a:xfrm>
          <a:off x="11636532" y="4320810"/>
          <a:ext cx="2592887" cy="1452144"/>
        </a:xfrm>
        <a:prstGeom prst="rect">
          <a:avLst/>
        </a:prstGeom>
      </xdr:spPr>
    </xdr:pic>
    <xdr:clientData/>
  </xdr:twoCellAnchor>
  <xdr:twoCellAnchor editAs="oneCell">
    <xdr:from>
      <xdr:col>21</xdr:col>
      <xdr:colOff>283683</xdr:colOff>
      <xdr:row>25</xdr:row>
      <xdr:rowOff>854</xdr:rowOff>
    </xdr:from>
    <xdr:to>
      <xdr:col>25</xdr:col>
      <xdr:colOff>252032</xdr:colOff>
      <xdr:row>33</xdr:row>
      <xdr:rowOff>154474</xdr:rowOff>
    </xdr:to>
    <xdr:pic>
      <xdr:nvPicPr>
        <xdr:cNvPr id="18" name="Picture 17">
          <a:hlinkClick xmlns:r="http://schemas.openxmlformats.org/officeDocument/2006/relationships" r:id="rId18"/>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19" cstate="hqprint">
          <a:extLst>
            <a:ext uri="{28A0092B-C50C-407E-A947-70E740481C1C}">
              <a14:useLocalDpi xmlns:a14="http://schemas.microsoft.com/office/drawing/2010/main"/>
            </a:ext>
          </a:extLst>
        </a:blip>
        <a:srcRect/>
        <a:stretch/>
      </xdr:blipFill>
      <xdr:spPr>
        <a:xfrm>
          <a:off x="14314643" y="4318854"/>
          <a:ext cx="2569309" cy="1454100"/>
        </a:xfrm>
        <a:prstGeom prst="rect">
          <a:avLst/>
        </a:prstGeom>
      </xdr:spPr>
    </xdr:pic>
    <xdr:clientData/>
  </xdr:twoCellAnchor>
  <xdr:twoCellAnchor editAs="oneCell">
    <xdr:from>
      <xdr:col>13</xdr:col>
      <xdr:colOff>124978</xdr:colOff>
      <xdr:row>16</xdr:row>
      <xdr:rowOff>319228</xdr:rowOff>
    </xdr:from>
    <xdr:to>
      <xdr:col>25</xdr:col>
      <xdr:colOff>277253</xdr:colOff>
      <xdr:row>23</xdr:row>
      <xdr:rowOff>96543</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0"/>
        <a:stretch>
          <a:fillRect/>
        </a:stretch>
      </xdr:blipFill>
      <xdr:spPr>
        <a:xfrm>
          <a:off x="8977625" y="3326140"/>
          <a:ext cx="7996393" cy="1196727"/>
        </a:xfrm>
        <a:prstGeom prst="rect">
          <a:avLst/>
        </a:prstGeom>
      </xdr:spPr>
    </xdr:pic>
    <xdr:clientData/>
  </xdr:twoCellAnchor>
  <xdr:oneCellAnchor>
    <xdr:from>
      <xdr:col>0</xdr:col>
      <xdr:colOff>0</xdr:colOff>
      <xdr:row>16</xdr:row>
      <xdr:rowOff>139700</xdr:rowOff>
    </xdr:from>
    <xdr:ext cx="578979" cy="640240"/>
    <xdr:sp macro="" textlink="">
      <xdr:nvSpPr>
        <xdr:cNvPr id="24" name="Rectangle 23">
          <a:extLst>
            <a:ext uri="{FF2B5EF4-FFF2-40B4-BE49-F238E27FC236}">
              <a16:creationId xmlns:a16="http://schemas.microsoft.com/office/drawing/2014/main" id="{00000000-0008-0000-0000-000018000000}"/>
            </a:ext>
          </a:extLst>
        </xdr:cNvPr>
        <xdr:cNvSpPr/>
      </xdr:nvSpPr>
      <xdr:spPr>
        <a:xfrm>
          <a:off x="119520" y="27813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twoCellAnchor editAs="oneCell">
    <xdr:from>
      <xdr:col>17</xdr:col>
      <xdr:colOff>391431</xdr:colOff>
      <xdr:row>72</xdr:row>
      <xdr:rowOff>129580</xdr:rowOff>
    </xdr:from>
    <xdr:to>
      <xdr:col>25</xdr:col>
      <xdr:colOff>176900</xdr:colOff>
      <xdr:row>89</xdr:row>
      <xdr:rowOff>131040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21" cstate="hqprint">
          <a:extLst>
            <a:ext uri="{28A0092B-C50C-407E-A947-70E740481C1C}">
              <a14:useLocalDpi xmlns:a14="http://schemas.microsoft.com/office/drawing/2010/main"/>
            </a:ext>
          </a:extLst>
        </a:blip>
        <a:srcRect/>
        <a:stretch/>
      </xdr:blipFill>
      <xdr:spPr>
        <a:xfrm>
          <a:off x="11821431" y="12677180"/>
          <a:ext cx="4987389" cy="3110420"/>
        </a:xfrm>
        <a:prstGeom prst="rect">
          <a:avLst/>
        </a:prstGeom>
      </xdr:spPr>
    </xdr:pic>
    <xdr:clientData/>
  </xdr:twoCellAnchor>
  <xdr:twoCellAnchor>
    <xdr:from>
      <xdr:col>1</xdr:col>
      <xdr:colOff>4201</xdr:colOff>
      <xdr:row>38</xdr:row>
      <xdr:rowOff>43848</xdr:rowOff>
    </xdr:from>
    <xdr:to>
      <xdr:col>12</xdr:col>
      <xdr:colOff>474916</xdr:colOff>
      <xdr:row>68</xdr:row>
      <xdr:rowOff>71310</xdr:rowOff>
    </xdr:to>
    <xdr:grpSp>
      <xdr:nvGrpSpPr>
        <xdr:cNvPr id="16" name="Group 15">
          <a:extLst>
            <a:ext uri="{FF2B5EF4-FFF2-40B4-BE49-F238E27FC236}">
              <a16:creationId xmlns:a16="http://schemas.microsoft.com/office/drawing/2014/main" id="{00000000-0008-0000-0000-000010000000}"/>
            </a:ext>
          </a:extLst>
        </xdr:cNvPr>
        <xdr:cNvGrpSpPr/>
      </xdr:nvGrpSpPr>
      <xdr:grpSpPr>
        <a:xfrm>
          <a:off x="653633" y="6653621"/>
          <a:ext cx="7224806" cy="4934280"/>
          <a:chOff x="665283" y="3155808"/>
          <a:chExt cx="7199487" cy="4929217"/>
        </a:xfrm>
      </xdr:grpSpPr>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2"/>
          <a:stretch>
            <a:fillRect/>
          </a:stretch>
        </xdr:blipFill>
        <xdr:spPr>
          <a:xfrm>
            <a:off x="665283" y="3155808"/>
            <a:ext cx="7199487" cy="4929217"/>
          </a:xfrm>
          <a:prstGeom prst="rect">
            <a:avLst/>
          </a:prstGeom>
        </xdr:spPr>
      </xdr:pic>
      <xdr:sp macro="" textlink="">
        <xdr:nvSpPr>
          <xdr:cNvPr id="31" name="Rectangle 30">
            <a:extLst>
              <a:ext uri="{FF2B5EF4-FFF2-40B4-BE49-F238E27FC236}">
                <a16:creationId xmlns:a16="http://schemas.microsoft.com/office/drawing/2014/main" id="{00000000-0008-0000-0000-00001F000000}"/>
              </a:ext>
            </a:extLst>
          </xdr:cNvPr>
          <xdr:cNvSpPr/>
        </xdr:nvSpPr>
        <xdr:spPr>
          <a:xfrm>
            <a:off x="1168200" y="7657116"/>
            <a:ext cx="1545424" cy="315599"/>
          </a:xfrm>
          <a:prstGeom prst="rect">
            <a:avLst/>
          </a:prstGeom>
          <a:noFill/>
        </xdr:spPr>
        <xdr:txBody>
          <a:bodyPr wrap="none" lIns="91440" tIns="45720" rIns="91440" bIns="45720">
            <a:spAutoFit/>
          </a:bodyPr>
          <a:lstStyle/>
          <a:p>
            <a:pPr algn="ctr"/>
            <a:r>
              <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From:</a:t>
            </a:r>
            <a:r>
              <a:rPr lang="en-US" sz="1100" b="0" i="1" cap="none" spc="0" baseline="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 LeanTakt team</a:t>
            </a:r>
            <a:endPar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endParaRPr>
          </a:p>
        </xdr:txBody>
      </xdr:sp>
    </xdr:grpSp>
    <xdr:clientData/>
  </xdr:twoCellAnchor>
  <xdr:oneCellAnchor>
    <xdr:from>
      <xdr:col>14</xdr:col>
      <xdr:colOff>342455</xdr:colOff>
      <xdr:row>90</xdr:row>
      <xdr:rowOff>9745</xdr:rowOff>
    </xdr:from>
    <xdr:ext cx="1201291" cy="201209"/>
    <xdr:sp macro="" textlink="">
      <xdr:nvSpPr>
        <xdr:cNvPr id="34" name="Rectangle 33">
          <a:hlinkClick xmlns:r="http://schemas.openxmlformats.org/officeDocument/2006/relationships" r:id="rId23"/>
          <a:extLst>
            <a:ext uri="{FF2B5EF4-FFF2-40B4-BE49-F238E27FC236}">
              <a16:creationId xmlns:a16="http://schemas.microsoft.com/office/drawing/2014/main" id="{00000000-0008-0000-0000-000022000000}"/>
            </a:ext>
          </a:extLst>
        </xdr:cNvPr>
        <xdr:cNvSpPr/>
      </xdr:nvSpPr>
      <xdr:spPr>
        <a:xfrm>
          <a:off x="9029255" y="157831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13</xdr:col>
      <xdr:colOff>214779</xdr:colOff>
      <xdr:row>65</xdr:row>
      <xdr:rowOff>42583</xdr:rowOff>
    </xdr:from>
    <xdr:to>
      <xdr:col>25</xdr:col>
      <xdr:colOff>277963</xdr:colOff>
      <xdr:row>71</xdr:row>
      <xdr:rowOff>132527</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4"/>
        <a:stretch>
          <a:fillRect/>
        </a:stretch>
      </xdr:blipFill>
      <xdr:spPr>
        <a:xfrm>
          <a:off x="9043819" y="11391303"/>
          <a:ext cx="7866064" cy="1105944"/>
        </a:xfrm>
        <a:prstGeom prst="rect">
          <a:avLst/>
        </a:prstGeom>
      </xdr:spPr>
    </xdr:pic>
    <xdr:clientData/>
  </xdr:twoCellAnchor>
  <xdr:twoCellAnchor editAs="oneCell">
    <xdr:from>
      <xdr:col>1</xdr:col>
      <xdr:colOff>22766</xdr:colOff>
      <xdr:row>16</xdr:row>
      <xdr:rowOff>319447</xdr:rowOff>
    </xdr:from>
    <xdr:to>
      <xdr:col>12</xdr:col>
      <xdr:colOff>490859</xdr:colOff>
      <xdr:row>36</xdr:row>
      <xdr:rowOff>118555</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25">
          <a:extLst>
            <a:ext uri="{28A0092B-C50C-407E-A947-70E740481C1C}">
              <a14:useLocalDpi xmlns:a14="http://schemas.microsoft.com/office/drawing/2010/main"/>
            </a:ext>
          </a:extLst>
        </a:blip>
        <a:srcRect/>
        <a:stretch/>
      </xdr:blipFill>
      <xdr:spPr>
        <a:xfrm>
          <a:off x="669453" y="3256809"/>
          <a:ext cx="7199872" cy="332861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43</xdr:col>
      <xdr:colOff>13607</xdr:colOff>
      <xdr:row>32</xdr:row>
      <xdr:rowOff>68036</xdr:rowOff>
    </xdr:from>
    <xdr:ext cx="184731" cy="264560"/>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10046607" y="5529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64</xdr:col>
      <xdr:colOff>13607</xdr:colOff>
      <xdr:row>38</xdr:row>
      <xdr:rowOff>68036</xdr:rowOff>
    </xdr:from>
    <xdr:ext cx="184731" cy="264560"/>
    <xdr:sp macro="" textlink="">
      <xdr:nvSpPr>
        <xdr:cNvPr id="3" name="TextBox 2">
          <a:extLst>
            <a:ext uri="{FF2B5EF4-FFF2-40B4-BE49-F238E27FC236}">
              <a16:creationId xmlns:a16="http://schemas.microsoft.com/office/drawing/2014/main" id="{00000000-0008-0000-0100-000003000000}"/>
            </a:ext>
          </a:extLst>
        </xdr:cNvPr>
        <xdr:cNvSpPr txBox="1"/>
      </xdr:nvSpPr>
      <xdr:spPr>
        <a:xfrm>
          <a:off x="15863207" y="65196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13607</xdr:colOff>
      <xdr:row>76</xdr:row>
      <xdr:rowOff>68036</xdr:rowOff>
    </xdr:from>
    <xdr:ext cx="184731" cy="264560"/>
    <xdr:sp macro="" textlink="">
      <xdr:nvSpPr>
        <xdr:cNvPr id="4" name="TextBox 3">
          <a:extLst>
            <a:ext uri="{FF2B5EF4-FFF2-40B4-BE49-F238E27FC236}">
              <a16:creationId xmlns:a16="http://schemas.microsoft.com/office/drawing/2014/main" id="{00000000-0008-0000-0100-000004000000}"/>
            </a:ext>
          </a:extLst>
        </xdr:cNvPr>
        <xdr:cNvSpPr txBox="1"/>
      </xdr:nvSpPr>
      <xdr:spPr>
        <a:xfrm>
          <a:off x="10046607" y="122981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editAs="oneCell">
    <xdr:from>
      <xdr:col>85</xdr:col>
      <xdr:colOff>227256</xdr:colOff>
      <xdr:row>17</xdr:row>
      <xdr:rowOff>157651</xdr:rowOff>
    </xdr:from>
    <xdr:to>
      <xdr:col>120</xdr:col>
      <xdr:colOff>1879</xdr:colOff>
      <xdr:row>54</xdr:row>
      <xdr:rowOff>47230</xdr:rowOff>
    </xdr:to>
    <xdr:pic>
      <xdr:nvPicPr>
        <xdr:cNvPr id="5" name="Picture 4">
          <a:extLst>
            <a:ext uri="{FF2B5EF4-FFF2-40B4-BE49-F238E27FC236}">
              <a16:creationId xmlns:a16="http://schemas.microsoft.com/office/drawing/2014/main" id="{00000000-0008-0000-0100-000005000000}"/>
            </a:ext>
            <a:ext uri="{147F2762-F138-4A5C-976F-8EAC2B608ADB}">
              <a16:predDERef xmlns:a16="http://schemas.microsoft.com/office/drawing/2014/main" pred="{00000000-0008-0000-0300-000013000000}"/>
            </a:ext>
          </a:extLst>
        </xdr:cNvPr>
        <xdr:cNvPicPr>
          <a:picLocks noChangeAspect="1"/>
        </xdr:cNvPicPr>
      </xdr:nvPicPr>
      <xdr:blipFill>
        <a:blip xmlns:r="http://schemas.openxmlformats.org/officeDocument/2006/relationships" r:embed="rId1"/>
        <a:stretch>
          <a:fillRect/>
        </a:stretch>
      </xdr:blipFill>
      <xdr:spPr>
        <a:xfrm>
          <a:off x="22211394" y="3288858"/>
          <a:ext cx="10064123" cy="6370958"/>
        </a:xfrm>
        <a:prstGeom prst="rect">
          <a:avLst/>
        </a:prstGeom>
        <a:ln w="28575" cap="sq">
          <a:solidFill>
            <a:srgbClr val="6031BD"/>
          </a:solidFill>
          <a:miter lim="800000"/>
        </a:ln>
        <a:effectLst>
          <a:outerShdw blurRad="57150" dist="50800" dir="2700000" algn="tl" rotWithShape="0">
            <a:srgbClr val="000000">
              <a:alpha val="40000"/>
            </a:srgbClr>
          </a:outerShdw>
        </a:effectLst>
      </xdr:spPr>
    </xdr:pic>
    <xdr:clientData/>
  </xdr:twoCellAnchor>
  <xdr:twoCellAnchor>
    <xdr:from>
      <xdr:col>14</xdr:col>
      <xdr:colOff>140706</xdr:colOff>
      <xdr:row>31</xdr:row>
      <xdr:rowOff>121686</xdr:rowOff>
    </xdr:from>
    <xdr:to>
      <xdr:col>14</xdr:col>
      <xdr:colOff>140706</xdr:colOff>
      <xdr:row>52</xdr:row>
      <xdr:rowOff>121686</xdr:rowOff>
    </xdr:to>
    <xdr:cxnSp macro="">
      <xdr:nvCxnSpPr>
        <xdr:cNvPr id="6" name="Straight Arrow Connector 5">
          <a:extLst>
            <a:ext uri="{FF2B5EF4-FFF2-40B4-BE49-F238E27FC236}">
              <a16:creationId xmlns:a16="http://schemas.microsoft.com/office/drawing/2014/main" id="{00000000-0008-0000-0100-000006000000}"/>
            </a:ext>
          </a:extLst>
        </xdr:cNvPr>
        <xdr:cNvCxnSpPr/>
      </xdr:nvCxnSpPr>
      <xdr:spPr>
        <a:xfrm>
          <a:off x="3455406" y="5417586"/>
          <a:ext cx="0" cy="346710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81115</xdr:colOff>
      <xdr:row>31</xdr:row>
      <xdr:rowOff>127000</xdr:rowOff>
    </xdr:from>
    <xdr:to>
      <xdr:col>13</xdr:col>
      <xdr:colOff>81115</xdr:colOff>
      <xdr:row>52</xdr:row>
      <xdr:rowOff>139700</xdr:rowOff>
    </xdr:to>
    <xdr:cxnSp macro="">
      <xdr:nvCxnSpPr>
        <xdr:cNvPr id="7" name="Straight Arrow Connector 6">
          <a:extLst>
            <a:ext uri="{FF2B5EF4-FFF2-40B4-BE49-F238E27FC236}">
              <a16:creationId xmlns:a16="http://schemas.microsoft.com/office/drawing/2014/main" id="{00000000-0008-0000-0100-000007000000}"/>
            </a:ext>
          </a:extLst>
        </xdr:cNvPr>
        <xdr:cNvCxnSpPr/>
      </xdr:nvCxnSpPr>
      <xdr:spPr>
        <a:xfrm>
          <a:off x="3167215" y="5422900"/>
          <a:ext cx="0" cy="3479800"/>
        </a:xfrm>
        <a:prstGeom prst="straightConnector1">
          <a:avLst/>
        </a:prstGeom>
        <a:ln w="38100">
          <a:solidFill>
            <a:srgbClr val="9DA2A5"/>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241969</xdr:colOff>
      <xdr:row>21</xdr:row>
      <xdr:rowOff>119063</xdr:rowOff>
    </xdr:from>
    <xdr:to>
      <xdr:col>31</xdr:col>
      <xdr:colOff>142240</xdr:colOff>
      <xdr:row>24</xdr:row>
      <xdr:rowOff>0</xdr:rowOff>
    </xdr:to>
    <xdr:sp macro="" textlink="">
      <xdr:nvSpPr>
        <xdr:cNvPr id="8" name="Rectángulo redondeado 11">
          <a:extLst>
            <a:ext uri="{FF2B5EF4-FFF2-40B4-BE49-F238E27FC236}">
              <a16:creationId xmlns:a16="http://schemas.microsoft.com/office/drawing/2014/main" id="{00000000-0008-0000-0100-000008000000}"/>
            </a:ext>
            <a:ext uri="{147F2762-F138-4A5C-976F-8EAC2B608ADB}">
              <a16:predDERef xmlns:a16="http://schemas.microsoft.com/office/drawing/2014/main" pred="{00000000-0008-0000-0200-000009000000}"/>
            </a:ext>
          </a:extLst>
        </xdr:cNvPr>
        <xdr:cNvSpPr/>
      </xdr:nvSpPr>
      <xdr:spPr bwMode="auto">
        <a:xfrm>
          <a:off x="1651669" y="3763963"/>
          <a:ext cx="5843871" cy="376237"/>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p>
      </xdr:txBody>
    </xdr:sp>
    <xdr:clientData/>
  </xdr:twoCellAnchor>
  <xdr:twoCellAnchor>
    <xdr:from>
      <xdr:col>6</xdr:col>
      <xdr:colOff>241301</xdr:colOff>
      <xdr:row>24</xdr:row>
      <xdr:rowOff>109220</xdr:rowOff>
    </xdr:from>
    <xdr:to>
      <xdr:col>31</xdr:col>
      <xdr:colOff>142240</xdr:colOff>
      <xdr:row>26</xdr:row>
      <xdr:rowOff>152400</xdr:rowOff>
    </xdr:to>
    <xdr:sp macro="" textlink="">
      <xdr:nvSpPr>
        <xdr:cNvPr id="9" name="Rectángulo redondeado 11">
          <a:extLst>
            <a:ext uri="{FF2B5EF4-FFF2-40B4-BE49-F238E27FC236}">
              <a16:creationId xmlns:a16="http://schemas.microsoft.com/office/drawing/2014/main" id="{00000000-0008-0000-0100-000009000000}"/>
            </a:ext>
            <a:ext uri="{147F2762-F138-4A5C-976F-8EAC2B608ADB}">
              <a16:predDERef xmlns:a16="http://schemas.microsoft.com/office/drawing/2014/main" pred="{00000000-0008-0000-0300-000023000000}"/>
            </a:ext>
          </a:extLst>
        </xdr:cNvPr>
        <xdr:cNvSpPr/>
      </xdr:nvSpPr>
      <xdr:spPr bwMode="auto">
        <a:xfrm>
          <a:off x="1651001" y="4249420"/>
          <a:ext cx="5844539" cy="373380"/>
        </a:xfrm>
        <a:prstGeom prst="roundRect">
          <a:avLst/>
        </a:prstGeom>
        <a:solidFill>
          <a:srgbClr val="1D252D"/>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Finishes</a:t>
          </a:r>
        </a:p>
      </xdr:txBody>
    </xdr:sp>
    <xdr:clientData/>
  </xdr:twoCellAnchor>
  <xdr:twoCellAnchor>
    <xdr:from>
      <xdr:col>6</xdr:col>
      <xdr:colOff>239414</xdr:colOff>
      <xdr:row>27</xdr:row>
      <xdr:rowOff>119058</xdr:rowOff>
    </xdr:from>
    <xdr:to>
      <xdr:col>28</xdr:col>
      <xdr:colOff>284480</xdr:colOff>
      <xdr:row>30</xdr:row>
      <xdr:rowOff>0</xdr:rowOff>
    </xdr:to>
    <xdr:sp macro="" textlink="">
      <xdr:nvSpPr>
        <xdr:cNvPr id="10" name="CuadroTexto 19">
          <a:extLst>
            <a:ext uri="{FF2B5EF4-FFF2-40B4-BE49-F238E27FC236}">
              <a16:creationId xmlns:a16="http://schemas.microsoft.com/office/drawing/2014/main" id="{00000000-0008-0000-0100-00000A000000}"/>
            </a:ext>
            <a:ext uri="{147F2762-F138-4A5C-976F-8EAC2B608ADB}">
              <a16:predDERef xmlns:a16="http://schemas.microsoft.com/office/drawing/2014/main" pred="{3B0255EE-D2C0-427D-8206-A5DD7FC2A3B1}"/>
            </a:ext>
          </a:extLst>
        </xdr:cNvPr>
        <xdr:cNvSpPr txBox="1"/>
      </xdr:nvSpPr>
      <xdr:spPr>
        <a:xfrm>
          <a:off x="1649114" y="4754558"/>
          <a:ext cx="5226666" cy="376242"/>
        </a:xfrm>
        <a:prstGeom prst="roundRect">
          <a:avLst/>
        </a:prstGeom>
        <a:solidFill>
          <a:srgbClr val="5A487A"/>
        </a:solidFill>
        <a:ln w="12700" cmpd="sng">
          <a:solidFill>
            <a:srgbClr val="000000"/>
          </a:solid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 Map</a:t>
          </a:r>
        </a:p>
      </xdr:txBody>
    </xdr:sp>
    <xdr:clientData/>
  </xdr:twoCellAnchor>
  <xdr:twoCellAnchor>
    <xdr:from>
      <xdr:col>7</xdr:col>
      <xdr:colOff>25730</xdr:colOff>
      <xdr:row>37</xdr:row>
      <xdr:rowOff>161105</xdr:rowOff>
    </xdr:from>
    <xdr:to>
      <xdr:col>12</xdr:col>
      <xdr:colOff>5081</xdr:colOff>
      <xdr:row>41</xdr:row>
      <xdr:rowOff>48069</xdr:rowOff>
    </xdr:to>
    <xdr:sp macro="" textlink="">
      <xdr:nvSpPr>
        <xdr:cNvPr id="11" name="Right Arrow 32">
          <a:extLst>
            <a:ext uri="{FF2B5EF4-FFF2-40B4-BE49-F238E27FC236}">
              <a16:creationId xmlns:a16="http://schemas.microsoft.com/office/drawing/2014/main" id="{00000000-0008-0000-0100-00000B000000}"/>
            </a:ext>
            <a:ext uri="{147F2762-F138-4A5C-976F-8EAC2B608ADB}">
              <a16:predDERef xmlns:a16="http://schemas.microsoft.com/office/drawing/2014/main" pred="{F8CD9091-E8F9-1264-B08D-D646371200BD}"/>
            </a:ext>
          </a:extLst>
        </xdr:cNvPr>
        <xdr:cNvSpPr/>
      </xdr:nvSpPr>
      <xdr:spPr>
        <a:xfrm>
          <a:off x="1676730" y="6447605"/>
          <a:ext cx="1173151" cy="547364"/>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3</a:t>
          </a:r>
        </a:p>
      </xdr:txBody>
    </xdr:sp>
    <xdr:clientData/>
  </xdr:twoCellAnchor>
  <xdr:twoCellAnchor>
    <xdr:from>
      <xdr:col>7</xdr:col>
      <xdr:colOff>17264</xdr:colOff>
      <xdr:row>34</xdr:row>
      <xdr:rowOff>69238</xdr:rowOff>
    </xdr:from>
    <xdr:to>
      <xdr:col>11</xdr:col>
      <xdr:colOff>279360</xdr:colOff>
      <xdr:row>37</xdr:row>
      <xdr:rowOff>104276</xdr:rowOff>
    </xdr:to>
    <xdr:sp macro="" textlink="">
      <xdr:nvSpPr>
        <xdr:cNvPr id="12" name="Right Arrow 32">
          <a:extLst>
            <a:ext uri="{FF2B5EF4-FFF2-40B4-BE49-F238E27FC236}">
              <a16:creationId xmlns:a16="http://schemas.microsoft.com/office/drawing/2014/main" id="{00000000-0008-0000-0100-00000C000000}"/>
            </a:ext>
            <a:ext uri="{147F2762-F138-4A5C-976F-8EAC2B608ADB}">
              <a16:predDERef xmlns:a16="http://schemas.microsoft.com/office/drawing/2014/main" pred="{F8CD9091-E8F9-1264-B08D-D646371200BD}"/>
            </a:ext>
          </a:extLst>
        </xdr:cNvPr>
        <xdr:cNvSpPr/>
      </xdr:nvSpPr>
      <xdr:spPr>
        <a:xfrm>
          <a:off x="1668264" y="5860438"/>
          <a:ext cx="1176496" cy="530338"/>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2</a:t>
          </a:r>
        </a:p>
      </xdr:txBody>
    </xdr:sp>
    <xdr:clientData/>
  </xdr:twoCellAnchor>
  <xdr:twoCellAnchor>
    <xdr:from>
      <xdr:col>6</xdr:col>
      <xdr:colOff>274651</xdr:colOff>
      <xdr:row>30</xdr:row>
      <xdr:rowOff>136971</xdr:rowOff>
    </xdr:from>
    <xdr:to>
      <xdr:col>11</xdr:col>
      <xdr:colOff>257347</xdr:colOff>
      <xdr:row>33</xdr:row>
      <xdr:rowOff>163972</xdr:rowOff>
    </xdr:to>
    <xdr:sp macro="" textlink="">
      <xdr:nvSpPr>
        <xdr:cNvPr id="13" name="Right Arrow 32">
          <a:extLst>
            <a:ext uri="{FF2B5EF4-FFF2-40B4-BE49-F238E27FC236}">
              <a16:creationId xmlns:a16="http://schemas.microsoft.com/office/drawing/2014/main" id="{00000000-0008-0000-0100-00000D000000}"/>
            </a:ext>
            <a:ext uri="{147F2762-F138-4A5C-976F-8EAC2B608ADB}">
              <a16:predDERef xmlns:a16="http://schemas.microsoft.com/office/drawing/2014/main" pred="{F8CD9091-E8F9-1264-B08D-D646371200BD}"/>
            </a:ext>
          </a:extLst>
        </xdr:cNvPr>
        <xdr:cNvSpPr/>
      </xdr:nvSpPr>
      <xdr:spPr>
        <a:xfrm>
          <a:off x="1646251" y="5267771"/>
          <a:ext cx="1201896" cy="522301"/>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1</a:t>
          </a:r>
        </a:p>
      </xdr:txBody>
    </xdr:sp>
    <xdr:clientData/>
  </xdr:twoCellAnchor>
  <xdr:twoCellAnchor>
    <xdr:from>
      <xdr:col>15</xdr:col>
      <xdr:colOff>199558</xdr:colOff>
      <xdr:row>31</xdr:row>
      <xdr:rowOff>105293</xdr:rowOff>
    </xdr:from>
    <xdr:to>
      <xdr:col>15</xdr:col>
      <xdr:colOff>199558</xdr:colOff>
      <xdr:row>53</xdr:row>
      <xdr:rowOff>29093</xdr:rowOff>
    </xdr:to>
    <xdr:cxnSp macro="">
      <xdr:nvCxnSpPr>
        <xdr:cNvPr id="14" name="Straight Arrow Connector 12">
          <a:extLst>
            <a:ext uri="{FF2B5EF4-FFF2-40B4-BE49-F238E27FC236}">
              <a16:creationId xmlns:a16="http://schemas.microsoft.com/office/drawing/2014/main" id="{00000000-0008-0000-0100-00000E000000}"/>
            </a:ext>
          </a:extLst>
        </xdr:cNvPr>
        <xdr:cNvCxnSpPr/>
      </xdr:nvCxnSpPr>
      <xdr:spPr>
        <a:xfrm>
          <a:off x="3742858" y="54011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43260</xdr:colOff>
      <xdr:row>31</xdr:row>
      <xdr:rowOff>79893</xdr:rowOff>
    </xdr:from>
    <xdr:to>
      <xdr:col>17</xdr:col>
      <xdr:colOff>43260</xdr:colOff>
      <xdr:row>53</xdr:row>
      <xdr:rowOff>3693</xdr:rowOff>
    </xdr:to>
    <xdr:cxnSp macro="">
      <xdr:nvCxnSpPr>
        <xdr:cNvPr id="15" name="Straight Arrow Connector 12">
          <a:extLst>
            <a:ext uri="{FF2B5EF4-FFF2-40B4-BE49-F238E27FC236}">
              <a16:creationId xmlns:a16="http://schemas.microsoft.com/office/drawing/2014/main" id="{00000000-0008-0000-0100-00000F000000}"/>
            </a:ext>
          </a:extLst>
        </xdr:cNvPr>
        <xdr:cNvCxnSpPr/>
      </xdr:nvCxnSpPr>
      <xdr:spPr>
        <a:xfrm flipV="1">
          <a:off x="4069160" y="53757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77930</xdr:colOff>
      <xdr:row>31</xdr:row>
      <xdr:rowOff>60960</xdr:rowOff>
    </xdr:from>
    <xdr:to>
      <xdr:col>19</xdr:col>
      <xdr:colOff>47482</xdr:colOff>
      <xdr:row>53</xdr:row>
      <xdr:rowOff>0</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4282068" y="5644581"/>
          <a:ext cx="188517" cy="3792833"/>
          <a:chOff x="49116037" y="518573"/>
          <a:chExt cx="118881" cy="33648857"/>
        </a:xfrm>
      </xdr:grpSpPr>
      <xdr:cxnSp macro="">
        <xdr:nvCxnSpPr>
          <xdr:cNvPr id="17" name="Straight Arrow Connector 102">
            <a:extLst>
              <a:ext uri="{FF2B5EF4-FFF2-40B4-BE49-F238E27FC236}">
                <a16:creationId xmlns:a16="http://schemas.microsoft.com/office/drawing/2014/main" id="{00000000-0008-0000-0100-000011000000}"/>
              </a:ext>
            </a:extLst>
          </xdr:cNvPr>
          <xdr:cNvCxnSpPr/>
        </xdr:nvCxnSpPr>
        <xdr:spPr>
          <a:xfrm>
            <a:off x="49171421" y="518573"/>
            <a:ext cx="0" cy="33648857"/>
          </a:xfrm>
          <a:prstGeom prst="straightConnector1">
            <a:avLst/>
          </a:prstGeom>
          <a:ln w="38100" cap="flat" cmpd="sng" algn="ctr">
            <a:solidFill>
              <a:srgbClr val="C00000"/>
            </a:solidFill>
            <a:prstDash val="sys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sp macro="" textlink="">
        <xdr:nvSpPr>
          <xdr:cNvPr id="18" name="TextBox 32767">
            <a:extLst>
              <a:ext uri="{FF2B5EF4-FFF2-40B4-BE49-F238E27FC236}">
                <a16:creationId xmlns:a16="http://schemas.microsoft.com/office/drawing/2014/main" id="{00000000-0008-0000-0100-000012000000}"/>
              </a:ext>
            </a:extLst>
          </xdr:cNvPr>
          <xdr:cNvSpPr txBox="1"/>
        </xdr:nvSpPr>
        <xdr:spPr>
          <a:xfrm>
            <a:off x="49116037" y="4699130"/>
            <a:ext cx="118881" cy="25972306"/>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chemeClr val="bg1"/>
                </a:solidFill>
                <a:latin typeface="Century Gothic" panose="020B0502020202020204" pitchFamily="34" charset="0"/>
              </a:rPr>
              <a:t>TARGET SUBSTANTIAL COMPLETION </a:t>
            </a:r>
          </a:p>
        </xdr:txBody>
      </xdr:sp>
    </xdr:grpSp>
    <xdr:clientData/>
  </xdr:twoCellAnchor>
  <xdr:twoCellAnchor>
    <xdr:from>
      <xdr:col>19</xdr:col>
      <xdr:colOff>211338</xdr:colOff>
      <xdr:row>31</xdr:row>
      <xdr:rowOff>75472</xdr:rowOff>
    </xdr:from>
    <xdr:to>
      <xdr:col>20</xdr:col>
      <xdr:colOff>186395</xdr:colOff>
      <xdr:row>47</xdr:row>
      <xdr:rowOff>152135</xdr:rowOff>
    </xdr:to>
    <xdr:grpSp>
      <xdr:nvGrpSpPr>
        <xdr:cNvPr id="19" name="Group 18">
          <a:extLst>
            <a:ext uri="{FF2B5EF4-FFF2-40B4-BE49-F238E27FC236}">
              <a16:creationId xmlns:a16="http://schemas.microsoft.com/office/drawing/2014/main" id="{00000000-0008-0000-0100-000013000000}"/>
            </a:ext>
          </a:extLst>
        </xdr:cNvPr>
        <xdr:cNvGrpSpPr/>
      </xdr:nvGrpSpPr>
      <xdr:grpSpPr>
        <a:xfrm>
          <a:off x="4634441" y="5659093"/>
          <a:ext cx="215920" cy="2879421"/>
          <a:chOff x="36572714" y="2194267"/>
          <a:chExt cx="233247" cy="2765353"/>
        </a:xfrm>
      </xdr:grpSpPr>
      <xdr:cxnSp macro="">
        <xdr:nvCxnSpPr>
          <xdr:cNvPr id="20" name="Straight Connector 19">
            <a:extLst>
              <a:ext uri="{FF2B5EF4-FFF2-40B4-BE49-F238E27FC236}">
                <a16:creationId xmlns:a16="http://schemas.microsoft.com/office/drawing/2014/main" id="{00000000-0008-0000-0100-000014000000}"/>
              </a:ext>
            </a:extLst>
          </xdr:cNvPr>
          <xdr:cNvCxnSpPr/>
        </xdr:nvCxnSpPr>
        <xdr:spPr bwMode="auto">
          <a:xfrm flipH="1">
            <a:off x="36691564" y="2194267"/>
            <a:ext cx="290" cy="2765353"/>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21" name="TextBox 32767">
            <a:extLst>
              <a:ext uri="{FF2B5EF4-FFF2-40B4-BE49-F238E27FC236}">
                <a16:creationId xmlns:a16="http://schemas.microsoft.com/office/drawing/2014/main" id="{00000000-0008-0000-0100-000015000000}"/>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21</xdr:col>
      <xdr:colOff>120800</xdr:colOff>
      <xdr:row>31</xdr:row>
      <xdr:rowOff>92592</xdr:rowOff>
    </xdr:from>
    <xdr:to>
      <xdr:col>22</xdr:col>
      <xdr:colOff>81342</xdr:colOff>
      <xdr:row>48</xdr:row>
      <xdr:rowOff>7705</xdr:rowOff>
    </xdr:to>
    <xdr:grpSp>
      <xdr:nvGrpSpPr>
        <xdr:cNvPr id="22" name="Group 21">
          <a:extLst>
            <a:ext uri="{FF2B5EF4-FFF2-40B4-BE49-F238E27FC236}">
              <a16:creationId xmlns:a16="http://schemas.microsoft.com/office/drawing/2014/main" id="{00000000-0008-0000-0100-000016000000}"/>
            </a:ext>
          </a:extLst>
        </xdr:cNvPr>
        <xdr:cNvGrpSpPr/>
      </xdr:nvGrpSpPr>
      <xdr:grpSpPr>
        <a:xfrm>
          <a:off x="5025628" y="5676213"/>
          <a:ext cx="201404" cy="2893044"/>
          <a:chOff x="37171934" y="2201057"/>
          <a:chExt cx="231404" cy="2770601"/>
        </a:xfrm>
      </xdr:grpSpPr>
      <xdr:cxnSp macro="">
        <xdr:nvCxnSpPr>
          <xdr:cNvPr id="23" name="Straight Connector 22">
            <a:extLst>
              <a:ext uri="{FF2B5EF4-FFF2-40B4-BE49-F238E27FC236}">
                <a16:creationId xmlns:a16="http://schemas.microsoft.com/office/drawing/2014/main" id="{00000000-0008-0000-0100-000017000000}"/>
              </a:ext>
            </a:extLst>
          </xdr:cNvPr>
          <xdr:cNvCxnSpPr/>
        </xdr:nvCxnSpPr>
        <xdr:spPr bwMode="auto">
          <a:xfrm>
            <a:off x="37281421" y="2201057"/>
            <a:ext cx="0" cy="2770601"/>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24" name="TextBox 32767">
            <a:extLst>
              <a:ext uri="{FF2B5EF4-FFF2-40B4-BE49-F238E27FC236}">
                <a16:creationId xmlns:a16="http://schemas.microsoft.com/office/drawing/2014/main" id="{00000000-0008-0000-0100-000018000000}"/>
              </a:ext>
            </a:extLst>
          </xdr:cNvPr>
          <xdr:cNvSpPr txBox="1"/>
        </xdr:nvSpPr>
        <xdr:spPr>
          <a:xfrm>
            <a:off x="37171934" y="2874347"/>
            <a:ext cx="231404" cy="1189660"/>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AC</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23</xdr:col>
      <xdr:colOff>241110</xdr:colOff>
      <xdr:row>32</xdr:row>
      <xdr:rowOff>27422</xdr:rowOff>
    </xdr:from>
    <xdr:to>
      <xdr:col>27</xdr:col>
      <xdr:colOff>254000</xdr:colOff>
      <xdr:row>53</xdr:row>
      <xdr:rowOff>25400</xdr:rowOff>
    </xdr:to>
    <xdr:sp macro="" textlink="">
      <xdr:nvSpPr>
        <xdr:cNvPr id="25" name="Rectangle: Rounded Corners 101">
          <a:extLst>
            <a:ext uri="{FF2B5EF4-FFF2-40B4-BE49-F238E27FC236}">
              <a16:creationId xmlns:a16="http://schemas.microsoft.com/office/drawing/2014/main" id="{00000000-0008-0000-0100-000019000000}"/>
            </a:ext>
          </a:extLst>
        </xdr:cNvPr>
        <xdr:cNvSpPr/>
      </xdr:nvSpPr>
      <xdr:spPr bwMode="auto">
        <a:xfrm>
          <a:off x="5689410" y="5488422"/>
          <a:ext cx="939990" cy="3465078"/>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2400">
              <a:ln w="3175">
                <a:solidFill>
                  <a:schemeClr val="tx1"/>
                </a:solidFill>
              </a:ln>
              <a:solidFill>
                <a:srgbClr val="7030A0"/>
              </a:solidFill>
            </a:rPr>
            <a:t>4 Week Look Ahead</a:t>
          </a:r>
        </a:p>
      </xdr:txBody>
    </xdr:sp>
    <xdr:clientData/>
  </xdr:twoCellAnchor>
  <xdr:twoCellAnchor editAs="oneCell">
    <xdr:from>
      <xdr:col>0</xdr:col>
      <xdr:colOff>54363</xdr:colOff>
      <xdr:row>0</xdr:row>
      <xdr:rowOff>37901</xdr:rowOff>
    </xdr:from>
    <xdr:to>
      <xdr:col>54</xdr:col>
      <xdr:colOff>42237</xdr:colOff>
      <xdr:row>8</xdr:row>
      <xdr:rowOff>15679</xdr:rowOff>
    </xdr:to>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rotWithShape="1">
        <a:blip xmlns:r="http://schemas.openxmlformats.org/officeDocument/2006/relationships" r:embed="rId2" cstate="hqprint">
          <a:extLst>
            <a:ext uri="{28A0092B-C50C-407E-A947-70E740481C1C}">
              <a14:useLocalDpi xmlns:a14="http://schemas.microsoft.com/office/drawing/2010/main"/>
            </a:ext>
          </a:extLst>
        </a:blip>
        <a:srcRect t="15735" b="20116"/>
        <a:stretch/>
      </xdr:blipFill>
      <xdr:spPr>
        <a:xfrm>
          <a:off x="54363" y="37901"/>
          <a:ext cx="13259374" cy="1374778"/>
        </a:xfrm>
        <a:prstGeom prst="rect">
          <a:avLst/>
        </a:prstGeom>
      </xdr:spPr>
    </xdr:pic>
    <xdr:clientData/>
  </xdr:twoCellAnchor>
  <xdr:twoCellAnchor>
    <xdr:from>
      <xdr:col>3</xdr:col>
      <xdr:colOff>228016</xdr:colOff>
      <xdr:row>59</xdr:row>
      <xdr:rowOff>16934</xdr:rowOff>
    </xdr:from>
    <xdr:to>
      <xdr:col>37</xdr:col>
      <xdr:colOff>160282</xdr:colOff>
      <xdr:row>62</xdr:row>
      <xdr:rowOff>33867</xdr:rowOff>
    </xdr:to>
    <xdr:sp macro="" textlink="">
      <xdr:nvSpPr>
        <xdr:cNvPr id="27" name="Rectangle 29">
          <a:extLst>
            <a:ext uri="{FF2B5EF4-FFF2-40B4-BE49-F238E27FC236}">
              <a16:creationId xmlns:a16="http://schemas.microsoft.com/office/drawing/2014/main" id="{00000000-0008-0000-0100-00001B000000}"/>
            </a:ext>
          </a:extLst>
        </xdr:cNvPr>
        <xdr:cNvSpPr/>
      </xdr:nvSpPr>
      <xdr:spPr bwMode="auto">
        <a:xfrm>
          <a:off x="906809" y="10505382"/>
          <a:ext cx="7880714" cy="542451"/>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Color palettes </a:t>
          </a:r>
          <a:r>
            <a:rPr lang="en-US" sz="1200" b="0">
              <a:solidFill>
                <a:schemeClr val="bg1"/>
              </a:solidFill>
              <a:latin typeface="Century Gothic" panose="020B0502020202020204" pitchFamily="34" charset="0"/>
            </a:rPr>
            <a:t>You can</a:t>
          </a:r>
          <a:r>
            <a:rPr lang="en-US" sz="1200" b="0" baseline="0">
              <a:solidFill>
                <a:schemeClr val="bg1"/>
              </a:solidFill>
              <a:latin typeface="Century Gothic" panose="020B0502020202020204" pitchFamily="34" charset="0"/>
            </a:rPr>
            <a:t> copy these colors for your takt's format</a:t>
          </a:r>
          <a:endParaRPr lang="en-US" sz="1200" b="0">
            <a:solidFill>
              <a:schemeClr val="bg1"/>
            </a:solidFill>
            <a:latin typeface="Century Gothic" panose="020B0502020202020204" pitchFamily="34" charset="0"/>
          </a:endParaRPr>
        </a:p>
      </xdr:txBody>
    </xdr:sp>
    <xdr:clientData/>
  </xdr:twoCellAnchor>
  <xdr:twoCellAnchor>
    <xdr:from>
      <xdr:col>39</xdr:col>
      <xdr:colOff>2297</xdr:colOff>
      <xdr:row>16</xdr:row>
      <xdr:rowOff>90120</xdr:rowOff>
    </xdr:from>
    <xdr:to>
      <xdr:col>72</xdr:col>
      <xdr:colOff>197460</xdr:colOff>
      <xdr:row>19</xdr:row>
      <xdr:rowOff>107054</xdr:rowOff>
    </xdr:to>
    <xdr:sp macro="" textlink="">
      <xdr:nvSpPr>
        <xdr:cNvPr id="28" name="Rectangle 29">
          <a:extLst>
            <a:ext uri="{FF2B5EF4-FFF2-40B4-BE49-F238E27FC236}">
              <a16:creationId xmlns:a16="http://schemas.microsoft.com/office/drawing/2014/main" id="{00000000-0008-0000-0100-00001C000000}"/>
            </a:ext>
          </a:extLst>
        </xdr:cNvPr>
        <xdr:cNvSpPr/>
      </xdr:nvSpPr>
      <xdr:spPr bwMode="auto">
        <a:xfrm>
          <a:off x="9006597" y="2909520"/>
          <a:ext cx="935186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Examples </a:t>
          </a:r>
          <a:r>
            <a:rPr lang="en-US" sz="1200" b="0">
              <a:solidFill>
                <a:schemeClr val="bg1"/>
              </a:solidFill>
              <a:latin typeface="Century Gothic" panose="020B0502020202020204" pitchFamily="34" charset="0"/>
            </a:rPr>
            <a:t>of how to format line</a:t>
          </a:r>
          <a:r>
            <a:rPr lang="en-US" sz="1200" b="0" baseline="0">
              <a:solidFill>
                <a:schemeClr val="bg1"/>
              </a:solidFill>
              <a:latin typeface="Century Gothic" panose="020B0502020202020204" pitchFamily="34" charset="0"/>
            </a:rPr>
            <a:t> items, trains or one-off activities</a:t>
          </a:r>
          <a:endParaRPr lang="en-US" sz="1200" b="0">
            <a:solidFill>
              <a:schemeClr val="bg1"/>
            </a:solidFill>
            <a:latin typeface="Century Gothic" panose="020B0502020202020204" pitchFamily="34" charset="0"/>
          </a:endParaRPr>
        </a:p>
      </xdr:txBody>
    </xdr:sp>
    <xdr:clientData/>
  </xdr:twoCellAnchor>
  <xdr:twoCellAnchor>
    <xdr:from>
      <xdr:col>4</xdr:col>
      <xdr:colOff>4707</xdr:colOff>
      <xdr:row>16</xdr:row>
      <xdr:rowOff>112163</xdr:rowOff>
    </xdr:from>
    <xdr:to>
      <xdr:col>33</xdr:col>
      <xdr:colOff>203200</xdr:colOff>
      <xdr:row>19</xdr:row>
      <xdr:rowOff>129097</xdr:rowOff>
    </xdr:to>
    <xdr:sp macro="" textlink="">
      <xdr:nvSpPr>
        <xdr:cNvPr id="29" name="Rectangle 29">
          <a:extLst>
            <a:ext uri="{FF2B5EF4-FFF2-40B4-BE49-F238E27FC236}">
              <a16:creationId xmlns:a16="http://schemas.microsoft.com/office/drawing/2014/main" id="{00000000-0008-0000-0100-00001D000000}"/>
            </a:ext>
          </a:extLst>
        </xdr:cNvPr>
        <xdr:cNvSpPr/>
      </xdr:nvSpPr>
      <xdr:spPr bwMode="auto">
        <a:xfrm>
          <a:off x="944507" y="2931563"/>
          <a:ext cx="708189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Shapes  </a:t>
          </a:r>
          <a:r>
            <a:rPr lang="en-US" sz="1200" b="0">
              <a:solidFill>
                <a:schemeClr val="bg1"/>
              </a:solidFill>
              <a:latin typeface="Century Gothic" panose="020B0502020202020204" pitchFamily="34" charset="0"/>
            </a:rPr>
            <a:t>Use for Phase</a:t>
          </a:r>
          <a:r>
            <a:rPr lang="en-US" sz="1200" b="0" baseline="0">
              <a:solidFill>
                <a:schemeClr val="bg1"/>
              </a:solidFill>
              <a:latin typeface="Century Gothic" panose="020B0502020202020204" pitchFamily="34" charset="0"/>
            </a:rPr>
            <a:t> Titles, </a:t>
          </a:r>
          <a:r>
            <a:rPr lang="en-US" sz="1200" b="0">
              <a:solidFill>
                <a:schemeClr val="bg1"/>
              </a:solidFill>
              <a:latin typeface="Century Gothic" panose="020B0502020202020204" pitchFamily="34" charset="0"/>
            </a:rPr>
            <a:t>Maps</a:t>
          </a:r>
          <a:r>
            <a:rPr lang="en-US" sz="1200" b="0" baseline="0">
              <a:solidFill>
                <a:schemeClr val="bg1"/>
              </a:solidFill>
              <a:latin typeface="Century Gothic" panose="020B0502020202020204" pitchFamily="34" charset="0"/>
            </a:rPr>
            <a:t> Titles, Logic Ties, Milestones, etc.</a:t>
          </a:r>
          <a:endParaRPr lang="en-US" sz="2800" b="0">
            <a:solidFill>
              <a:schemeClr val="bg1"/>
            </a:solidFill>
            <a:latin typeface="Century Gothic" panose="020B0502020202020204" pitchFamily="34" charset="0"/>
          </a:endParaRPr>
        </a:p>
      </xdr:txBody>
    </xdr:sp>
    <xdr:clientData/>
  </xdr:twoCellAnchor>
  <xdr:twoCellAnchor editAs="oneCell">
    <xdr:from>
      <xdr:col>55</xdr:col>
      <xdr:colOff>25400</xdr:colOff>
      <xdr:row>1</xdr:row>
      <xdr:rowOff>25400</xdr:rowOff>
    </xdr:from>
    <xdr:to>
      <xdr:col>74</xdr:col>
      <xdr:colOff>2879</xdr:colOff>
      <xdr:row>6</xdr:row>
      <xdr:rowOff>152400</xdr:rowOff>
    </xdr:to>
    <xdr:pic>
      <xdr:nvPicPr>
        <xdr:cNvPr id="30" name="Picture 93">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995400" y="279400"/>
          <a:ext cx="5594054" cy="1016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0</xdr:col>
      <xdr:colOff>0</xdr:colOff>
      <xdr:row>16</xdr:row>
      <xdr:rowOff>139700</xdr:rowOff>
    </xdr:from>
    <xdr:ext cx="578979" cy="640240"/>
    <xdr:sp macro="" textlink="">
      <xdr:nvSpPr>
        <xdr:cNvPr id="2" name="Rectangle 1">
          <a:extLst>
            <a:ext uri="{FF2B5EF4-FFF2-40B4-BE49-F238E27FC236}">
              <a16:creationId xmlns:a16="http://schemas.microsoft.com/office/drawing/2014/main" id="{00000000-0008-0000-0200-000002000000}"/>
            </a:ext>
          </a:extLst>
        </xdr:cNvPr>
        <xdr:cNvSpPr/>
      </xdr:nvSpPr>
      <xdr:spPr>
        <a:xfrm>
          <a:off x="0" y="30988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oneCellAnchor>
    <xdr:from>
      <xdr:col>14</xdr:col>
      <xdr:colOff>342455</xdr:colOff>
      <xdr:row>90</xdr:row>
      <xdr:rowOff>9745</xdr:rowOff>
    </xdr:from>
    <xdr:ext cx="1201291" cy="201209"/>
    <xdr:sp macro="" textlink="">
      <xdr:nvSpPr>
        <xdr:cNvPr id="3" name="Rectangle 2">
          <a:hlinkClick xmlns:r="http://schemas.openxmlformats.org/officeDocument/2006/relationships" r:id="rId1"/>
          <a:extLst>
            <a:ext uri="{FF2B5EF4-FFF2-40B4-BE49-F238E27FC236}">
              <a16:creationId xmlns:a16="http://schemas.microsoft.com/office/drawing/2014/main" id="{00000000-0008-0000-0200-000003000000}"/>
            </a:ext>
          </a:extLst>
        </xdr:cNvPr>
        <xdr:cNvSpPr/>
      </xdr:nvSpPr>
      <xdr:spPr>
        <a:xfrm>
          <a:off x="9791255" y="158339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7</xdr:col>
      <xdr:colOff>567775</xdr:colOff>
      <xdr:row>2</xdr:row>
      <xdr:rowOff>101268</xdr:rowOff>
    </xdr:from>
    <xdr:to>
      <xdr:col>17</xdr:col>
      <xdr:colOff>215501</xdr:colOff>
      <xdr:row>38</xdr:row>
      <xdr:rowOff>99536</xdr:rowOff>
    </xdr:to>
    <xdr:pic>
      <xdr:nvPicPr>
        <xdr:cNvPr id="4" name="Picture 3" descr="Work in progress - Free business icons">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101675" y="431468"/>
          <a:ext cx="6505726" cy="65133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0</xdr:colOff>
      <xdr:row>1</xdr:row>
      <xdr:rowOff>114071</xdr:rowOff>
    </xdr:from>
    <xdr:to>
      <xdr:col>6</xdr:col>
      <xdr:colOff>349820</xdr:colOff>
      <xdr:row>5</xdr:row>
      <xdr:rowOff>86293</xdr:rowOff>
    </xdr:to>
    <xdr:sp macro="" textlink="">
      <xdr:nvSpPr>
        <xdr:cNvPr id="2" name="Rectangle 1">
          <a:extLst>
            <a:ext uri="{FF2B5EF4-FFF2-40B4-BE49-F238E27FC236}">
              <a16:creationId xmlns:a16="http://schemas.microsoft.com/office/drawing/2014/main" id="{00000000-0008-0000-0300-000002000000}"/>
            </a:ext>
          </a:extLst>
        </xdr:cNvPr>
        <xdr:cNvSpPr/>
      </xdr:nvSpPr>
      <xdr:spPr bwMode="auto">
        <a:xfrm>
          <a:off x="684431" y="288981"/>
          <a:ext cx="2654072" cy="671863"/>
        </a:xfrm>
        <a:prstGeom prst="rect">
          <a:avLst/>
        </a:prstGeom>
        <a:solidFill>
          <a:srgbClr val="16365E"/>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chemeClr val="bg1"/>
              </a:solidFill>
              <a:latin typeface="Century Gothic" panose="020B0502020202020204" pitchFamily="34" charset="0"/>
            </a:rPr>
            <a:t>First Macro Iteration/ Original Guess</a:t>
          </a:r>
          <a:endParaRPr lang="en-US" sz="2000" b="1" baseline="0">
            <a:solidFill>
              <a:schemeClr val="bg1"/>
            </a:solidFill>
            <a:latin typeface="Century Gothic" panose="020B050202020202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12</xdr:col>
          <xdr:colOff>595397</xdr:colOff>
          <xdr:row>42</xdr:row>
          <xdr:rowOff>23840</xdr:rowOff>
        </xdr:from>
        <xdr:to>
          <xdr:col>50</xdr:col>
          <xdr:colOff>141063</xdr:colOff>
          <xdr:row>81</xdr:row>
          <xdr:rowOff>22066</xdr:rowOff>
        </xdr:to>
        <xdr:pic>
          <xdr:nvPicPr>
            <xdr:cNvPr id="3" name="Picture 2">
              <a:extLst>
                <a:ext uri="{FF2B5EF4-FFF2-40B4-BE49-F238E27FC236}">
                  <a16:creationId xmlns:a16="http://schemas.microsoft.com/office/drawing/2014/main" id="{00000000-0008-0000-0300-000003000000}"/>
                </a:ext>
              </a:extLst>
            </xdr:cNvPr>
            <xdr:cNvPicPr>
              <a:picLocks noChangeAspect="1" noChangeArrowheads="1"/>
              <a:extLst>
                <a:ext uri="{84589F7E-364E-4C9E-8A38-B11213B215E9}">
                  <a14:cameraTool cellRange="'ADJUSTED MACRO'!$U$2:$BN$39" spid="_x0000_s143536"/>
                </a:ext>
              </a:extLst>
            </xdr:cNvPicPr>
          </xdr:nvPicPr>
          <xdr:blipFill>
            <a:blip xmlns:r="http://schemas.openxmlformats.org/officeDocument/2006/relationships" r:embed="rId1"/>
            <a:srcRect/>
            <a:stretch>
              <a:fillRect/>
            </a:stretch>
          </xdr:blipFill>
          <xdr:spPr bwMode="auto">
            <a:xfrm>
              <a:off x="7324748" y="8023191"/>
              <a:ext cx="10893197" cy="7073940"/>
            </a:xfrm>
            <a:prstGeom prst="rect">
              <a:avLst/>
            </a:prstGeom>
            <a:noFill/>
            <a:extLst>
              <a:ext uri="{909E8E84-426E-40DD-AFC4-6F175D3DCCD1}">
                <a14:hiddenFill>
                  <a:solidFill>
                    <a:srgbClr val="FFFFFF"/>
                  </a:solidFill>
                </a14:hiddenFill>
              </a:ext>
            </a:extLst>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623664</xdr:colOff>
          <xdr:row>18</xdr:row>
          <xdr:rowOff>102555</xdr:rowOff>
        </xdr:from>
        <xdr:to>
          <xdr:col>50</xdr:col>
          <xdr:colOff>164899</xdr:colOff>
          <xdr:row>39</xdr:row>
          <xdr:rowOff>83242</xdr:rowOff>
        </xdr:to>
        <xdr:pic>
          <xdr:nvPicPr>
            <xdr:cNvPr id="4" name="Picture 3">
              <a:extLst>
                <a:ext uri="{FF2B5EF4-FFF2-40B4-BE49-F238E27FC236}">
                  <a16:creationId xmlns:a16="http://schemas.microsoft.com/office/drawing/2014/main" id="{00000000-0008-0000-0300-000004000000}"/>
                </a:ext>
              </a:extLst>
            </xdr:cNvPr>
            <xdr:cNvPicPr>
              <a:picLocks noChangeAspect="1" noChangeArrowheads="1"/>
              <a:extLst>
                <a:ext uri="{84589F7E-364E-4C9E-8A38-B11213B215E9}">
                  <a14:cameraTool cellRange="'ORIGINAL GUESS'!$U$2:$BN$22" spid="_x0000_s143537"/>
                </a:ext>
              </a:extLst>
            </xdr:cNvPicPr>
          </xdr:nvPicPr>
          <xdr:blipFill>
            <a:blip xmlns:r="http://schemas.openxmlformats.org/officeDocument/2006/relationships" r:embed="rId2"/>
            <a:srcRect/>
            <a:stretch>
              <a:fillRect/>
            </a:stretch>
          </xdr:blipFill>
          <xdr:spPr bwMode="auto">
            <a:xfrm>
              <a:off x="7368775" y="3644444"/>
              <a:ext cx="10731345" cy="3974131"/>
            </a:xfrm>
            <a:prstGeom prst="rect">
              <a:avLst/>
            </a:prstGeom>
            <a:noFill/>
            <a:extLst>
              <a:ext uri="{909E8E84-426E-40DD-AFC4-6F175D3DCCD1}">
                <a14:hiddenFill>
                  <a:solidFill>
                    <a:srgbClr val="FFFFFF"/>
                  </a:solidFill>
                </a14:hiddenFill>
              </a:ext>
            </a:extLst>
          </xdr:spPr>
        </xdr:pic>
        <xdr:clientData/>
      </xdr:twoCellAnchor>
    </mc:Choice>
    <mc:Fallback/>
  </mc:AlternateContent>
  <xdr:twoCellAnchor>
    <xdr:from>
      <xdr:col>13</xdr:col>
      <xdr:colOff>38231</xdr:colOff>
      <xdr:row>17</xdr:row>
      <xdr:rowOff>182733</xdr:rowOff>
    </xdr:from>
    <xdr:to>
      <xdr:col>30</xdr:col>
      <xdr:colOff>84515</xdr:colOff>
      <xdr:row>18</xdr:row>
      <xdr:rowOff>111936</xdr:rowOff>
    </xdr:to>
    <xdr:sp macro="" textlink="">
      <xdr:nvSpPr>
        <xdr:cNvPr id="5" name="Rectangle 4">
          <a:extLst>
            <a:ext uri="{FF2B5EF4-FFF2-40B4-BE49-F238E27FC236}">
              <a16:creationId xmlns:a16="http://schemas.microsoft.com/office/drawing/2014/main" id="{00000000-0008-0000-0300-000005000000}"/>
            </a:ext>
          </a:extLst>
        </xdr:cNvPr>
        <xdr:cNvSpPr/>
      </xdr:nvSpPr>
      <xdr:spPr bwMode="auto">
        <a:xfrm>
          <a:off x="6909022" y="3261798"/>
          <a:ext cx="5656212" cy="248987"/>
        </a:xfrm>
        <a:prstGeom prst="rect">
          <a:avLst/>
        </a:prstGeom>
        <a:solidFill>
          <a:schemeClr val="tx2">
            <a:lumMod val="75000"/>
          </a:schemeClr>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400" b="1">
              <a:solidFill>
                <a:schemeClr val="bg1"/>
              </a:solidFill>
              <a:latin typeface="Century Gothic" panose="020B0502020202020204" pitchFamily="34" charset="0"/>
            </a:rPr>
            <a:t>1st Macro Iteration/Original Guess</a:t>
          </a:r>
          <a:endParaRPr lang="en-US" sz="1400" b="1" baseline="0">
            <a:solidFill>
              <a:schemeClr val="bg1"/>
            </a:solidFill>
            <a:latin typeface="Century Gothic" panose="020B0502020202020204" pitchFamily="34" charset="0"/>
          </a:endParaRPr>
        </a:p>
      </xdr:txBody>
    </xdr:sp>
    <xdr:clientData/>
  </xdr:twoCellAnchor>
  <xdr:twoCellAnchor>
    <xdr:from>
      <xdr:col>13</xdr:col>
      <xdr:colOff>7258</xdr:colOff>
      <xdr:row>40</xdr:row>
      <xdr:rowOff>145296</xdr:rowOff>
    </xdr:from>
    <xdr:to>
      <xdr:col>30</xdr:col>
      <xdr:colOff>53542</xdr:colOff>
      <xdr:row>42</xdr:row>
      <xdr:rowOff>44446</xdr:rowOff>
    </xdr:to>
    <xdr:sp macro="" textlink="">
      <xdr:nvSpPr>
        <xdr:cNvPr id="6" name="Rectangle 5">
          <a:extLst>
            <a:ext uri="{FF2B5EF4-FFF2-40B4-BE49-F238E27FC236}">
              <a16:creationId xmlns:a16="http://schemas.microsoft.com/office/drawing/2014/main" id="{00000000-0008-0000-0300-000006000000}"/>
            </a:ext>
          </a:extLst>
        </xdr:cNvPr>
        <xdr:cNvSpPr/>
      </xdr:nvSpPr>
      <xdr:spPr bwMode="auto">
        <a:xfrm>
          <a:off x="7579633" y="7527171"/>
          <a:ext cx="5681909" cy="248400"/>
        </a:xfrm>
        <a:prstGeom prst="rect">
          <a:avLst/>
        </a:prstGeom>
        <a:solidFill>
          <a:srgbClr val="7030A0"/>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400" b="1">
              <a:solidFill>
                <a:schemeClr val="bg1"/>
              </a:solidFill>
              <a:latin typeface="Century Gothic" panose="020B0502020202020204" pitchFamily="34" charset="0"/>
            </a:rPr>
            <a:t>Competitive and Fair Macro Simulation</a:t>
          </a:r>
          <a:endParaRPr lang="en-US" sz="1400" b="1" baseline="0">
            <a:solidFill>
              <a:schemeClr val="bg1"/>
            </a:solidFill>
            <a:latin typeface="Century Gothic" panose="020B0502020202020204" pitchFamily="34" charset="0"/>
          </a:endParaRPr>
        </a:p>
      </xdr:txBody>
    </xdr:sp>
    <xdr:clientData/>
  </xdr:twoCellAnchor>
  <xdr:twoCellAnchor>
    <xdr:from>
      <xdr:col>3</xdr:col>
      <xdr:colOff>1574496</xdr:colOff>
      <xdr:row>15</xdr:row>
      <xdr:rowOff>83957</xdr:rowOff>
    </xdr:from>
    <xdr:to>
      <xdr:col>8</xdr:col>
      <xdr:colOff>623593</xdr:colOff>
      <xdr:row>16</xdr:row>
      <xdr:rowOff>129283</xdr:rowOff>
    </xdr:to>
    <xdr:sp macro="" textlink="">
      <xdr:nvSpPr>
        <xdr:cNvPr id="8" name="Rectangle 7">
          <a:extLst>
            <a:ext uri="{FF2B5EF4-FFF2-40B4-BE49-F238E27FC236}">
              <a16:creationId xmlns:a16="http://schemas.microsoft.com/office/drawing/2014/main" id="{00000000-0008-0000-0300-000008000000}"/>
            </a:ext>
          </a:extLst>
        </xdr:cNvPr>
        <xdr:cNvSpPr/>
      </xdr:nvSpPr>
      <xdr:spPr bwMode="auto">
        <a:xfrm>
          <a:off x="2258927" y="2798867"/>
          <a:ext cx="2106223" cy="220236"/>
        </a:xfrm>
        <a:prstGeom prst="rect">
          <a:avLst/>
        </a:prstGeom>
        <a:solidFill>
          <a:schemeClr val="bg1"/>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200" b="0" baseline="0">
              <a:solidFill>
                <a:schemeClr val="tx1"/>
              </a:solidFill>
              <a:latin typeface="Century Gothic" panose="020B0502020202020204" pitchFamily="34" charset="0"/>
            </a:rPr>
            <a:t>NAO = Not an Option</a:t>
          </a:r>
        </a:p>
      </xdr:txBody>
    </xdr:sp>
    <xdr:clientData/>
  </xdr:twoCellAnchor>
  <mc:AlternateContent xmlns:mc="http://schemas.openxmlformats.org/markup-compatibility/2006">
    <mc:Choice xmlns:a14="http://schemas.microsoft.com/office/drawing/2010/main" Requires="a14">
      <xdr:twoCellAnchor editAs="absolute">
        <xdr:from>
          <xdr:col>11</xdr:col>
          <xdr:colOff>50800</xdr:colOff>
          <xdr:row>18</xdr:row>
          <xdr:rowOff>317500</xdr:rowOff>
        </xdr:from>
        <xdr:to>
          <xdr:col>11</xdr:col>
          <xdr:colOff>292100</xdr:colOff>
          <xdr:row>20</xdr:row>
          <xdr:rowOff>25400</xdr:rowOff>
        </xdr:to>
        <xdr:sp macro="" textlink="">
          <xdr:nvSpPr>
            <xdr:cNvPr id="76459" name="Option Button 683" hidden="1">
              <a:extLst>
                <a:ext uri="{63B3BB69-23CF-44E3-9099-C40C66FF867C}">
                  <a14:compatExt spid="_x0000_s76459"/>
                </a:ext>
                <a:ext uri="{FF2B5EF4-FFF2-40B4-BE49-F238E27FC236}">
                  <a16:creationId xmlns:a16="http://schemas.microsoft.com/office/drawing/2014/main" id="{00000000-0008-0000-0300-0000AB2A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20</xdr:row>
          <xdr:rowOff>4010</xdr:rowOff>
        </xdr:from>
        <xdr:to>
          <xdr:col>11</xdr:col>
          <xdr:colOff>292100</xdr:colOff>
          <xdr:row>21</xdr:row>
          <xdr:rowOff>0</xdr:rowOff>
        </xdr:to>
        <xdr:sp macro="" textlink="">
          <xdr:nvSpPr>
            <xdr:cNvPr id="76561" name="Option Button 2" hidden="1">
              <a:extLst>
                <a:ext uri="{63B3BB69-23CF-44E3-9099-C40C66FF867C}">
                  <a14:compatExt spid="_x0000_s76561"/>
                </a:ext>
                <a:ext uri="{FF2B5EF4-FFF2-40B4-BE49-F238E27FC236}">
                  <a16:creationId xmlns:a16="http://schemas.microsoft.com/office/drawing/2014/main" id="{00000000-0008-0000-0300-00001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20</xdr:row>
          <xdr:rowOff>152400</xdr:rowOff>
        </xdr:from>
        <xdr:to>
          <xdr:col>11</xdr:col>
          <xdr:colOff>292100</xdr:colOff>
          <xdr:row>22</xdr:row>
          <xdr:rowOff>0</xdr:rowOff>
        </xdr:to>
        <xdr:sp macro="" textlink="">
          <xdr:nvSpPr>
            <xdr:cNvPr id="76562" name="Option Button 2" hidden="1">
              <a:extLst>
                <a:ext uri="{63B3BB69-23CF-44E3-9099-C40C66FF867C}">
                  <a14:compatExt spid="_x0000_s76562"/>
                </a:ext>
                <a:ext uri="{FF2B5EF4-FFF2-40B4-BE49-F238E27FC236}">
                  <a16:creationId xmlns:a16="http://schemas.microsoft.com/office/drawing/2014/main" id="{00000000-0008-0000-0300-00001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22</xdr:row>
          <xdr:rowOff>4010</xdr:rowOff>
        </xdr:from>
        <xdr:to>
          <xdr:col>11</xdr:col>
          <xdr:colOff>292100</xdr:colOff>
          <xdr:row>23</xdr:row>
          <xdr:rowOff>0</xdr:rowOff>
        </xdr:to>
        <xdr:sp macro="" textlink="">
          <xdr:nvSpPr>
            <xdr:cNvPr id="76569" name="Option Button 2" hidden="1">
              <a:extLst>
                <a:ext uri="{63B3BB69-23CF-44E3-9099-C40C66FF867C}">
                  <a14:compatExt spid="_x0000_s76569"/>
                </a:ext>
                <a:ext uri="{FF2B5EF4-FFF2-40B4-BE49-F238E27FC236}">
                  <a16:creationId xmlns:a16="http://schemas.microsoft.com/office/drawing/2014/main" id="{00000000-0008-0000-0300-000019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22</xdr:row>
          <xdr:rowOff>152400</xdr:rowOff>
        </xdr:from>
        <xdr:to>
          <xdr:col>11</xdr:col>
          <xdr:colOff>292100</xdr:colOff>
          <xdr:row>24</xdr:row>
          <xdr:rowOff>0</xdr:rowOff>
        </xdr:to>
        <xdr:sp macro="" textlink="">
          <xdr:nvSpPr>
            <xdr:cNvPr id="76570" name="Option Button 2" hidden="1">
              <a:extLst>
                <a:ext uri="{63B3BB69-23CF-44E3-9099-C40C66FF867C}">
                  <a14:compatExt spid="_x0000_s76570"/>
                </a:ext>
                <a:ext uri="{FF2B5EF4-FFF2-40B4-BE49-F238E27FC236}">
                  <a16:creationId xmlns:a16="http://schemas.microsoft.com/office/drawing/2014/main" id="{00000000-0008-0000-0300-00001A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23</xdr:row>
          <xdr:rowOff>152400</xdr:rowOff>
        </xdr:from>
        <xdr:to>
          <xdr:col>11</xdr:col>
          <xdr:colOff>292100</xdr:colOff>
          <xdr:row>24</xdr:row>
          <xdr:rowOff>165100</xdr:rowOff>
        </xdr:to>
        <xdr:sp macro="" textlink="">
          <xdr:nvSpPr>
            <xdr:cNvPr id="76573" name="Option Button 2" hidden="1">
              <a:extLst>
                <a:ext uri="{63B3BB69-23CF-44E3-9099-C40C66FF867C}">
                  <a14:compatExt spid="_x0000_s76573"/>
                </a:ext>
                <a:ext uri="{FF2B5EF4-FFF2-40B4-BE49-F238E27FC236}">
                  <a16:creationId xmlns:a16="http://schemas.microsoft.com/office/drawing/2014/main" id="{00000000-0008-0000-0300-00001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24</xdr:row>
          <xdr:rowOff>152400</xdr:rowOff>
        </xdr:from>
        <xdr:to>
          <xdr:col>11</xdr:col>
          <xdr:colOff>292100</xdr:colOff>
          <xdr:row>26</xdr:row>
          <xdr:rowOff>0</xdr:rowOff>
        </xdr:to>
        <xdr:sp macro="" textlink="">
          <xdr:nvSpPr>
            <xdr:cNvPr id="76574" name="Option Button 798" hidden="1">
              <a:extLst>
                <a:ext uri="{63B3BB69-23CF-44E3-9099-C40C66FF867C}">
                  <a14:compatExt spid="_x0000_s76574"/>
                </a:ext>
                <a:ext uri="{FF2B5EF4-FFF2-40B4-BE49-F238E27FC236}">
                  <a16:creationId xmlns:a16="http://schemas.microsoft.com/office/drawing/2014/main" id="{00000000-0008-0000-0300-00001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25</xdr:row>
          <xdr:rowOff>152400</xdr:rowOff>
        </xdr:from>
        <xdr:to>
          <xdr:col>11</xdr:col>
          <xdr:colOff>292100</xdr:colOff>
          <xdr:row>27</xdr:row>
          <xdr:rowOff>0</xdr:rowOff>
        </xdr:to>
        <xdr:sp macro="" textlink="">
          <xdr:nvSpPr>
            <xdr:cNvPr id="76575" name="Option Button 799" hidden="1">
              <a:extLst>
                <a:ext uri="{63B3BB69-23CF-44E3-9099-C40C66FF867C}">
                  <a14:compatExt spid="_x0000_s76575"/>
                </a:ext>
                <a:ext uri="{FF2B5EF4-FFF2-40B4-BE49-F238E27FC236}">
                  <a16:creationId xmlns:a16="http://schemas.microsoft.com/office/drawing/2014/main" id="{00000000-0008-0000-0300-00001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26</xdr:row>
          <xdr:rowOff>152400</xdr:rowOff>
        </xdr:from>
        <xdr:to>
          <xdr:col>11</xdr:col>
          <xdr:colOff>292100</xdr:colOff>
          <xdr:row>28</xdr:row>
          <xdr:rowOff>0</xdr:rowOff>
        </xdr:to>
        <xdr:sp macro="" textlink="">
          <xdr:nvSpPr>
            <xdr:cNvPr id="76576" name="Option Button 800" hidden="1">
              <a:extLst>
                <a:ext uri="{63B3BB69-23CF-44E3-9099-C40C66FF867C}">
                  <a14:compatExt spid="_x0000_s76576"/>
                </a:ext>
                <a:ext uri="{FF2B5EF4-FFF2-40B4-BE49-F238E27FC236}">
                  <a16:creationId xmlns:a16="http://schemas.microsoft.com/office/drawing/2014/main" id="{00000000-0008-0000-0300-000020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27</xdr:row>
          <xdr:rowOff>165100</xdr:rowOff>
        </xdr:from>
        <xdr:to>
          <xdr:col>11</xdr:col>
          <xdr:colOff>292100</xdr:colOff>
          <xdr:row>29</xdr:row>
          <xdr:rowOff>12700</xdr:rowOff>
        </xdr:to>
        <xdr:sp macro="" textlink="">
          <xdr:nvSpPr>
            <xdr:cNvPr id="76577" name="Option Button 2" hidden="1">
              <a:extLst>
                <a:ext uri="{63B3BB69-23CF-44E3-9099-C40C66FF867C}">
                  <a14:compatExt spid="_x0000_s76577"/>
                </a:ext>
                <a:ext uri="{FF2B5EF4-FFF2-40B4-BE49-F238E27FC236}">
                  <a16:creationId xmlns:a16="http://schemas.microsoft.com/office/drawing/2014/main" id="{00000000-0008-0000-0300-00002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28</xdr:row>
          <xdr:rowOff>152400</xdr:rowOff>
        </xdr:from>
        <xdr:to>
          <xdr:col>11</xdr:col>
          <xdr:colOff>292100</xdr:colOff>
          <xdr:row>30</xdr:row>
          <xdr:rowOff>12700</xdr:rowOff>
        </xdr:to>
        <xdr:sp macro="" textlink="">
          <xdr:nvSpPr>
            <xdr:cNvPr id="76578" name="Option Button 802" hidden="1">
              <a:extLst>
                <a:ext uri="{63B3BB69-23CF-44E3-9099-C40C66FF867C}">
                  <a14:compatExt spid="_x0000_s76578"/>
                </a:ext>
                <a:ext uri="{FF2B5EF4-FFF2-40B4-BE49-F238E27FC236}">
                  <a16:creationId xmlns:a16="http://schemas.microsoft.com/office/drawing/2014/main" id="{00000000-0008-0000-0300-00002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29</xdr:row>
          <xdr:rowOff>165100</xdr:rowOff>
        </xdr:from>
        <xdr:to>
          <xdr:col>11</xdr:col>
          <xdr:colOff>292100</xdr:colOff>
          <xdr:row>31</xdr:row>
          <xdr:rowOff>12700</xdr:rowOff>
        </xdr:to>
        <xdr:sp macro="" textlink="">
          <xdr:nvSpPr>
            <xdr:cNvPr id="76579" name="Option Button 803" hidden="1">
              <a:extLst>
                <a:ext uri="{63B3BB69-23CF-44E3-9099-C40C66FF867C}">
                  <a14:compatExt spid="_x0000_s76579"/>
                </a:ext>
                <a:ext uri="{FF2B5EF4-FFF2-40B4-BE49-F238E27FC236}">
                  <a16:creationId xmlns:a16="http://schemas.microsoft.com/office/drawing/2014/main" id="{00000000-0008-0000-0300-000023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30</xdr:row>
          <xdr:rowOff>152400</xdr:rowOff>
        </xdr:from>
        <xdr:to>
          <xdr:col>11</xdr:col>
          <xdr:colOff>292100</xdr:colOff>
          <xdr:row>32</xdr:row>
          <xdr:rowOff>12700</xdr:rowOff>
        </xdr:to>
        <xdr:sp macro="" textlink="">
          <xdr:nvSpPr>
            <xdr:cNvPr id="76580" name="Option Button 804" hidden="1">
              <a:extLst>
                <a:ext uri="{63B3BB69-23CF-44E3-9099-C40C66FF867C}">
                  <a14:compatExt spid="_x0000_s76580"/>
                </a:ext>
                <a:ext uri="{FF2B5EF4-FFF2-40B4-BE49-F238E27FC236}">
                  <a16:creationId xmlns:a16="http://schemas.microsoft.com/office/drawing/2014/main" id="{00000000-0008-0000-0300-000024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31</xdr:row>
          <xdr:rowOff>152400</xdr:rowOff>
        </xdr:from>
        <xdr:to>
          <xdr:col>11</xdr:col>
          <xdr:colOff>292100</xdr:colOff>
          <xdr:row>33</xdr:row>
          <xdr:rowOff>0</xdr:rowOff>
        </xdr:to>
        <xdr:sp macro="" textlink="">
          <xdr:nvSpPr>
            <xdr:cNvPr id="76581" name="Option Button 2" hidden="1">
              <a:extLst>
                <a:ext uri="{63B3BB69-23CF-44E3-9099-C40C66FF867C}">
                  <a14:compatExt spid="_x0000_s76581"/>
                </a:ext>
                <a:ext uri="{FF2B5EF4-FFF2-40B4-BE49-F238E27FC236}">
                  <a16:creationId xmlns:a16="http://schemas.microsoft.com/office/drawing/2014/main" id="{00000000-0008-0000-0300-000025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32</xdr:row>
          <xdr:rowOff>152400</xdr:rowOff>
        </xdr:from>
        <xdr:to>
          <xdr:col>11</xdr:col>
          <xdr:colOff>292100</xdr:colOff>
          <xdr:row>34</xdr:row>
          <xdr:rowOff>0</xdr:rowOff>
        </xdr:to>
        <xdr:sp macro="" textlink="">
          <xdr:nvSpPr>
            <xdr:cNvPr id="76582" name="Option Button 806" hidden="1">
              <a:extLst>
                <a:ext uri="{63B3BB69-23CF-44E3-9099-C40C66FF867C}">
                  <a14:compatExt spid="_x0000_s76582"/>
                </a:ext>
                <a:ext uri="{FF2B5EF4-FFF2-40B4-BE49-F238E27FC236}">
                  <a16:creationId xmlns:a16="http://schemas.microsoft.com/office/drawing/2014/main" id="{00000000-0008-0000-0300-000026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33</xdr:row>
          <xdr:rowOff>152400</xdr:rowOff>
        </xdr:from>
        <xdr:to>
          <xdr:col>11</xdr:col>
          <xdr:colOff>292100</xdr:colOff>
          <xdr:row>35</xdr:row>
          <xdr:rowOff>0</xdr:rowOff>
        </xdr:to>
        <xdr:sp macro="" textlink="">
          <xdr:nvSpPr>
            <xdr:cNvPr id="76583" name="Option Button 807" hidden="1">
              <a:extLst>
                <a:ext uri="{63B3BB69-23CF-44E3-9099-C40C66FF867C}">
                  <a14:compatExt spid="_x0000_s76583"/>
                </a:ext>
                <a:ext uri="{FF2B5EF4-FFF2-40B4-BE49-F238E27FC236}">
                  <a16:creationId xmlns:a16="http://schemas.microsoft.com/office/drawing/2014/main" id="{00000000-0008-0000-0300-000027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34</xdr:row>
          <xdr:rowOff>152400</xdr:rowOff>
        </xdr:from>
        <xdr:to>
          <xdr:col>11</xdr:col>
          <xdr:colOff>292100</xdr:colOff>
          <xdr:row>36</xdr:row>
          <xdr:rowOff>0</xdr:rowOff>
        </xdr:to>
        <xdr:sp macro="" textlink="">
          <xdr:nvSpPr>
            <xdr:cNvPr id="76584" name="Option Button 808" hidden="1">
              <a:extLst>
                <a:ext uri="{63B3BB69-23CF-44E3-9099-C40C66FF867C}">
                  <a14:compatExt spid="_x0000_s76584"/>
                </a:ext>
                <a:ext uri="{FF2B5EF4-FFF2-40B4-BE49-F238E27FC236}">
                  <a16:creationId xmlns:a16="http://schemas.microsoft.com/office/drawing/2014/main" id="{00000000-0008-0000-0300-000028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35</xdr:row>
          <xdr:rowOff>152400</xdr:rowOff>
        </xdr:from>
        <xdr:to>
          <xdr:col>11</xdr:col>
          <xdr:colOff>292100</xdr:colOff>
          <xdr:row>37</xdr:row>
          <xdr:rowOff>0</xdr:rowOff>
        </xdr:to>
        <xdr:sp macro="" textlink="">
          <xdr:nvSpPr>
            <xdr:cNvPr id="76587" name="Option Button 2" hidden="1">
              <a:extLst>
                <a:ext uri="{63B3BB69-23CF-44E3-9099-C40C66FF867C}">
                  <a14:compatExt spid="_x0000_s76587"/>
                </a:ext>
                <a:ext uri="{FF2B5EF4-FFF2-40B4-BE49-F238E27FC236}">
                  <a16:creationId xmlns:a16="http://schemas.microsoft.com/office/drawing/2014/main" id="{00000000-0008-0000-0300-00002B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36</xdr:row>
          <xdr:rowOff>152400</xdr:rowOff>
        </xdr:from>
        <xdr:to>
          <xdr:col>11</xdr:col>
          <xdr:colOff>292100</xdr:colOff>
          <xdr:row>38</xdr:row>
          <xdr:rowOff>0</xdr:rowOff>
        </xdr:to>
        <xdr:sp macro="" textlink="">
          <xdr:nvSpPr>
            <xdr:cNvPr id="76588" name="Option Button 812" hidden="1">
              <a:extLst>
                <a:ext uri="{63B3BB69-23CF-44E3-9099-C40C66FF867C}">
                  <a14:compatExt spid="_x0000_s76588"/>
                </a:ext>
                <a:ext uri="{FF2B5EF4-FFF2-40B4-BE49-F238E27FC236}">
                  <a16:creationId xmlns:a16="http://schemas.microsoft.com/office/drawing/2014/main" id="{00000000-0008-0000-0300-00002C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37</xdr:row>
          <xdr:rowOff>152400</xdr:rowOff>
        </xdr:from>
        <xdr:to>
          <xdr:col>11</xdr:col>
          <xdr:colOff>292100</xdr:colOff>
          <xdr:row>39</xdr:row>
          <xdr:rowOff>0</xdr:rowOff>
        </xdr:to>
        <xdr:sp macro="" textlink="">
          <xdr:nvSpPr>
            <xdr:cNvPr id="76589" name="Option Button 813" hidden="1">
              <a:extLst>
                <a:ext uri="{63B3BB69-23CF-44E3-9099-C40C66FF867C}">
                  <a14:compatExt spid="_x0000_s76589"/>
                </a:ext>
                <a:ext uri="{FF2B5EF4-FFF2-40B4-BE49-F238E27FC236}">
                  <a16:creationId xmlns:a16="http://schemas.microsoft.com/office/drawing/2014/main" id="{00000000-0008-0000-0300-00002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38</xdr:row>
          <xdr:rowOff>152400</xdr:rowOff>
        </xdr:from>
        <xdr:to>
          <xdr:col>11</xdr:col>
          <xdr:colOff>292100</xdr:colOff>
          <xdr:row>40</xdr:row>
          <xdr:rowOff>0</xdr:rowOff>
        </xdr:to>
        <xdr:sp macro="" textlink="">
          <xdr:nvSpPr>
            <xdr:cNvPr id="76590" name="Option Button 814" hidden="1">
              <a:extLst>
                <a:ext uri="{63B3BB69-23CF-44E3-9099-C40C66FF867C}">
                  <a14:compatExt spid="_x0000_s76590"/>
                </a:ext>
                <a:ext uri="{FF2B5EF4-FFF2-40B4-BE49-F238E27FC236}">
                  <a16:creationId xmlns:a16="http://schemas.microsoft.com/office/drawing/2014/main" id="{00000000-0008-0000-0300-00002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39</xdr:row>
          <xdr:rowOff>152400</xdr:rowOff>
        </xdr:from>
        <xdr:to>
          <xdr:col>11</xdr:col>
          <xdr:colOff>292100</xdr:colOff>
          <xdr:row>40</xdr:row>
          <xdr:rowOff>165100</xdr:rowOff>
        </xdr:to>
        <xdr:sp macro="" textlink="">
          <xdr:nvSpPr>
            <xdr:cNvPr id="76591" name="Option Button 815" hidden="1">
              <a:extLst>
                <a:ext uri="{63B3BB69-23CF-44E3-9099-C40C66FF867C}">
                  <a14:compatExt spid="_x0000_s76591"/>
                </a:ext>
                <a:ext uri="{FF2B5EF4-FFF2-40B4-BE49-F238E27FC236}">
                  <a16:creationId xmlns:a16="http://schemas.microsoft.com/office/drawing/2014/main" id="{00000000-0008-0000-0300-00002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40</xdr:row>
          <xdr:rowOff>139700</xdr:rowOff>
        </xdr:from>
        <xdr:to>
          <xdr:col>11</xdr:col>
          <xdr:colOff>292100</xdr:colOff>
          <xdr:row>41</xdr:row>
          <xdr:rowOff>165100</xdr:rowOff>
        </xdr:to>
        <xdr:sp macro="" textlink="">
          <xdr:nvSpPr>
            <xdr:cNvPr id="76592" name="Option Button 816" hidden="1">
              <a:extLst>
                <a:ext uri="{63B3BB69-23CF-44E3-9099-C40C66FF867C}">
                  <a14:compatExt spid="_x0000_s76592"/>
                </a:ext>
                <a:ext uri="{FF2B5EF4-FFF2-40B4-BE49-F238E27FC236}">
                  <a16:creationId xmlns:a16="http://schemas.microsoft.com/office/drawing/2014/main" id="{00000000-0008-0000-0300-000030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41</xdr:row>
          <xdr:rowOff>139700</xdr:rowOff>
        </xdr:from>
        <xdr:to>
          <xdr:col>11</xdr:col>
          <xdr:colOff>292100</xdr:colOff>
          <xdr:row>42</xdr:row>
          <xdr:rowOff>152400</xdr:rowOff>
        </xdr:to>
        <xdr:sp macro="" textlink="">
          <xdr:nvSpPr>
            <xdr:cNvPr id="76593" name="Option Button 817" hidden="1">
              <a:extLst>
                <a:ext uri="{63B3BB69-23CF-44E3-9099-C40C66FF867C}">
                  <a14:compatExt spid="_x0000_s76593"/>
                </a:ext>
                <a:ext uri="{FF2B5EF4-FFF2-40B4-BE49-F238E27FC236}">
                  <a16:creationId xmlns:a16="http://schemas.microsoft.com/office/drawing/2014/main" id="{00000000-0008-0000-0300-00003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42</xdr:row>
          <xdr:rowOff>139700</xdr:rowOff>
        </xdr:from>
        <xdr:to>
          <xdr:col>11</xdr:col>
          <xdr:colOff>292100</xdr:colOff>
          <xdr:row>43</xdr:row>
          <xdr:rowOff>152400</xdr:rowOff>
        </xdr:to>
        <xdr:sp macro="" textlink="">
          <xdr:nvSpPr>
            <xdr:cNvPr id="76594" name="Option Button 818" hidden="1">
              <a:extLst>
                <a:ext uri="{63B3BB69-23CF-44E3-9099-C40C66FF867C}">
                  <a14:compatExt spid="_x0000_s76594"/>
                </a:ext>
                <a:ext uri="{FF2B5EF4-FFF2-40B4-BE49-F238E27FC236}">
                  <a16:creationId xmlns:a16="http://schemas.microsoft.com/office/drawing/2014/main" id="{00000000-0008-0000-0300-00003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43</xdr:row>
          <xdr:rowOff>152400</xdr:rowOff>
        </xdr:from>
        <xdr:to>
          <xdr:col>11</xdr:col>
          <xdr:colOff>292100</xdr:colOff>
          <xdr:row>44</xdr:row>
          <xdr:rowOff>165100</xdr:rowOff>
        </xdr:to>
        <xdr:sp macro="" textlink="">
          <xdr:nvSpPr>
            <xdr:cNvPr id="76595" name="Option Button 819" hidden="1">
              <a:extLst>
                <a:ext uri="{63B3BB69-23CF-44E3-9099-C40C66FF867C}">
                  <a14:compatExt spid="_x0000_s76595"/>
                </a:ext>
                <a:ext uri="{FF2B5EF4-FFF2-40B4-BE49-F238E27FC236}">
                  <a16:creationId xmlns:a16="http://schemas.microsoft.com/office/drawing/2014/main" id="{00000000-0008-0000-0300-000033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44</xdr:row>
          <xdr:rowOff>139700</xdr:rowOff>
        </xdr:from>
        <xdr:to>
          <xdr:col>11</xdr:col>
          <xdr:colOff>292100</xdr:colOff>
          <xdr:row>45</xdr:row>
          <xdr:rowOff>165100</xdr:rowOff>
        </xdr:to>
        <xdr:sp macro="" textlink="">
          <xdr:nvSpPr>
            <xdr:cNvPr id="76596" name="Option Button 820" hidden="1">
              <a:extLst>
                <a:ext uri="{63B3BB69-23CF-44E3-9099-C40C66FF867C}">
                  <a14:compatExt spid="_x0000_s76596"/>
                </a:ext>
                <a:ext uri="{FF2B5EF4-FFF2-40B4-BE49-F238E27FC236}">
                  <a16:creationId xmlns:a16="http://schemas.microsoft.com/office/drawing/2014/main" id="{00000000-0008-0000-0300-000034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45</xdr:row>
          <xdr:rowOff>152400</xdr:rowOff>
        </xdr:from>
        <xdr:to>
          <xdr:col>11</xdr:col>
          <xdr:colOff>292100</xdr:colOff>
          <xdr:row>46</xdr:row>
          <xdr:rowOff>165100</xdr:rowOff>
        </xdr:to>
        <xdr:sp macro="" textlink="">
          <xdr:nvSpPr>
            <xdr:cNvPr id="76597" name="Option Button 821" hidden="1">
              <a:extLst>
                <a:ext uri="{63B3BB69-23CF-44E3-9099-C40C66FF867C}">
                  <a14:compatExt spid="_x0000_s76597"/>
                </a:ext>
                <a:ext uri="{FF2B5EF4-FFF2-40B4-BE49-F238E27FC236}">
                  <a16:creationId xmlns:a16="http://schemas.microsoft.com/office/drawing/2014/main" id="{00000000-0008-0000-0300-000035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46</xdr:row>
          <xdr:rowOff>139700</xdr:rowOff>
        </xdr:from>
        <xdr:to>
          <xdr:col>11</xdr:col>
          <xdr:colOff>292100</xdr:colOff>
          <xdr:row>47</xdr:row>
          <xdr:rowOff>165100</xdr:rowOff>
        </xdr:to>
        <xdr:sp macro="" textlink="">
          <xdr:nvSpPr>
            <xdr:cNvPr id="76598" name="Option Button 822" hidden="1">
              <a:extLst>
                <a:ext uri="{63B3BB69-23CF-44E3-9099-C40C66FF867C}">
                  <a14:compatExt spid="_x0000_s76598"/>
                </a:ext>
                <a:ext uri="{FF2B5EF4-FFF2-40B4-BE49-F238E27FC236}">
                  <a16:creationId xmlns:a16="http://schemas.microsoft.com/office/drawing/2014/main" id="{00000000-0008-0000-0300-000036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48</xdr:row>
          <xdr:rowOff>4010</xdr:rowOff>
        </xdr:from>
        <xdr:to>
          <xdr:col>11</xdr:col>
          <xdr:colOff>292100</xdr:colOff>
          <xdr:row>49</xdr:row>
          <xdr:rowOff>0</xdr:rowOff>
        </xdr:to>
        <xdr:sp macro="" textlink="">
          <xdr:nvSpPr>
            <xdr:cNvPr id="76599" name="Option Button 823" hidden="1">
              <a:extLst>
                <a:ext uri="{63B3BB69-23CF-44E3-9099-C40C66FF867C}">
                  <a14:compatExt spid="_x0000_s76599"/>
                </a:ext>
                <a:ext uri="{FF2B5EF4-FFF2-40B4-BE49-F238E27FC236}">
                  <a16:creationId xmlns:a16="http://schemas.microsoft.com/office/drawing/2014/main" id="{00000000-0008-0000-0300-000037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49</xdr:row>
          <xdr:rowOff>4011</xdr:rowOff>
        </xdr:from>
        <xdr:to>
          <xdr:col>11</xdr:col>
          <xdr:colOff>292100</xdr:colOff>
          <xdr:row>50</xdr:row>
          <xdr:rowOff>0</xdr:rowOff>
        </xdr:to>
        <xdr:sp macro="" textlink="">
          <xdr:nvSpPr>
            <xdr:cNvPr id="76600" name="Option Button 824" hidden="1">
              <a:extLst>
                <a:ext uri="{63B3BB69-23CF-44E3-9099-C40C66FF867C}">
                  <a14:compatExt spid="_x0000_s76600"/>
                </a:ext>
                <a:ext uri="{FF2B5EF4-FFF2-40B4-BE49-F238E27FC236}">
                  <a16:creationId xmlns:a16="http://schemas.microsoft.com/office/drawing/2014/main" id="{00000000-0008-0000-0300-000038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50</xdr:row>
          <xdr:rowOff>4010</xdr:rowOff>
        </xdr:from>
        <xdr:to>
          <xdr:col>11</xdr:col>
          <xdr:colOff>292100</xdr:colOff>
          <xdr:row>51</xdr:row>
          <xdr:rowOff>0</xdr:rowOff>
        </xdr:to>
        <xdr:sp macro="" textlink="">
          <xdr:nvSpPr>
            <xdr:cNvPr id="76601" name="Option Button 825" hidden="1">
              <a:extLst>
                <a:ext uri="{63B3BB69-23CF-44E3-9099-C40C66FF867C}">
                  <a14:compatExt spid="_x0000_s76601"/>
                </a:ext>
                <a:ext uri="{FF2B5EF4-FFF2-40B4-BE49-F238E27FC236}">
                  <a16:creationId xmlns:a16="http://schemas.microsoft.com/office/drawing/2014/main" id="{00000000-0008-0000-0300-000039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51</xdr:row>
          <xdr:rowOff>4011</xdr:rowOff>
        </xdr:from>
        <xdr:to>
          <xdr:col>11</xdr:col>
          <xdr:colOff>292100</xdr:colOff>
          <xdr:row>52</xdr:row>
          <xdr:rowOff>0</xdr:rowOff>
        </xdr:to>
        <xdr:sp macro="" textlink="">
          <xdr:nvSpPr>
            <xdr:cNvPr id="76602" name="Option Button 826" hidden="1">
              <a:extLst>
                <a:ext uri="{63B3BB69-23CF-44E3-9099-C40C66FF867C}">
                  <a14:compatExt spid="_x0000_s76602"/>
                </a:ext>
                <a:ext uri="{FF2B5EF4-FFF2-40B4-BE49-F238E27FC236}">
                  <a16:creationId xmlns:a16="http://schemas.microsoft.com/office/drawing/2014/main" id="{00000000-0008-0000-0300-00003A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52</xdr:row>
          <xdr:rowOff>0</xdr:rowOff>
        </xdr:from>
        <xdr:to>
          <xdr:col>11</xdr:col>
          <xdr:colOff>292100</xdr:colOff>
          <xdr:row>53</xdr:row>
          <xdr:rowOff>38100</xdr:rowOff>
        </xdr:to>
        <xdr:sp macro="" textlink="">
          <xdr:nvSpPr>
            <xdr:cNvPr id="76605" name="Option Button 829" hidden="1">
              <a:extLst>
                <a:ext uri="{63B3BB69-23CF-44E3-9099-C40C66FF867C}">
                  <a14:compatExt spid="_x0000_s76605"/>
                </a:ext>
                <a:ext uri="{FF2B5EF4-FFF2-40B4-BE49-F238E27FC236}">
                  <a16:creationId xmlns:a16="http://schemas.microsoft.com/office/drawing/2014/main" id="{00000000-0008-0000-0300-00003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53</xdr:row>
          <xdr:rowOff>0</xdr:rowOff>
        </xdr:from>
        <xdr:to>
          <xdr:col>11</xdr:col>
          <xdr:colOff>292100</xdr:colOff>
          <xdr:row>54</xdr:row>
          <xdr:rowOff>50800</xdr:rowOff>
        </xdr:to>
        <xdr:sp macro="" textlink="">
          <xdr:nvSpPr>
            <xdr:cNvPr id="76606" name="Option Button 830" hidden="1">
              <a:extLst>
                <a:ext uri="{63B3BB69-23CF-44E3-9099-C40C66FF867C}">
                  <a14:compatExt spid="_x0000_s76606"/>
                </a:ext>
                <a:ext uri="{FF2B5EF4-FFF2-40B4-BE49-F238E27FC236}">
                  <a16:creationId xmlns:a16="http://schemas.microsoft.com/office/drawing/2014/main" id="{00000000-0008-0000-0300-00003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54</xdr:row>
          <xdr:rowOff>0</xdr:rowOff>
        </xdr:from>
        <xdr:to>
          <xdr:col>11</xdr:col>
          <xdr:colOff>292100</xdr:colOff>
          <xdr:row>55</xdr:row>
          <xdr:rowOff>50800</xdr:rowOff>
        </xdr:to>
        <xdr:sp macro="" textlink="">
          <xdr:nvSpPr>
            <xdr:cNvPr id="76607" name="Option Button 831" hidden="1">
              <a:extLst>
                <a:ext uri="{63B3BB69-23CF-44E3-9099-C40C66FF867C}">
                  <a14:compatExt spid="_x0000_s76607"/>
                </a:ext>
                <a:ext uri="{FF2B5EF4-FFF2-40B4-BE49-F238E27FC236}">
                  <a16:creationId xmlns:a16="http://schemas.microsoft.com/office/drawing/2014/main" id="{00000000-0008-0000-0300-00003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xdr:wsDr>
</file>

<file path=xl/drawings/drawing5.xml><?xml version="1.0" encoding="utf-8"?>
<xdr:wsDr xmlns:xdr="http://schemas.openxmlformats.org/drawingml/2006/spreadsheetDrawing" xmlns:a="http://schemas.openxmlformats.org/drawingml/2006/main">
  <xdr:twoCellAnchor>
    <xdr:from>
      <xdr:col>1</xdr:col>
      <xdr:colOff>9525</xdr:colOff>
      <xdr:row>1</xdr:row>
      <xdr:rowOff>9525</xdr:rowOff>
    </xdr:from>
    <xdr:to>
      <xdr:col>3</xdr:col>
      <xdr:colOff>790575</xdr:colOff>
      <xdr:row>5</xdr:row>
      <xdr:rowOff>9525</xdr:rowOff>
    </xdr:to>
    <xdr:sp macro="" textlink="">
      <xdr:nvSpPr>
        <xdr:cNvPr id="2" name="Rectangle 1">
          <a:extLst>
            <a:ext uri="{FF2B5EF4-FFF2-40B4-BE49-F238E27FC236}">
              <a16:creationId xmlns:a16="http://schemas.microsoft.com/office/drawing/2014/main" id="{00000000-0008-0000-0400-000002000000}"/>
            </a:ext>
          </a:extLst>
        </xdr:cNvPr>
        <xdr:cNvSpPr/>
      </xdr:nvSpPr>
      <xdr:spPr bwMode="auto">
        <a:xfrm>
          <a:off x="276225" y="200025"/>
          <a:ext cx="2838450" cy="711200"/>
        </a:xfrm>
        <a:prstGeom prst="rect">
          <a:avLst/>
        </a:prstGeom>
        <a:solidFill>
          <a:srgbClr val="7030A0"/>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chemeClr val="bg1"/>
              </a:solidFill>
              <a:latin typeface="Century Gothic" panose="020B0502020202020204" pitchFamily="34" charset="0"/>
            </a:rPr>
            <a:t>Optimize</a:t>
          </a:r>
          <a:r>
            <a:rPr lang="en-US" sz="2000" b="1" baseline="0">
              <a:solidFill>
                <a:schemeClr val="bg1"/>
              </a:solidFill>
              <a:latin typeface="Century Gothic" panose="020B0502020202020204" pitchFamily="34" charset="0"/>
            </a:rPr>
            <a:t> the </a:t>
          </a:r>
        </a:p>
        <a:p>
          <a:pPr algn="ctr"/>
          <a:r>
            <a:rPr lang="en-US" sz="2000" b="1" baseline="0">
              <a:solidFill>
                <a:schemeClr val="bg1"/>
              </a:solidFill>
              <a:latin typeface="Century Gothic" panose="020B0502020202020204" pitchFamily="34" charset="0"/>
            </a:rPr>
            <a:t>Takt Phase</a:t>
          </a:r>
          <a:endParaRPr lang="en-US" sz="2000" b="1">
            <a:solidFill>
              <a:schemeClr val="bg1"/>
            </a:solidFill>
            <a:latin typeface="Century Gothic" panose="020B0502020202020204" pitchFamily="34" charset="0"/>
          </a:endParaRPr>
        </a:p>
      </xdr:txBody>
    </xdr:sp>
    <xdr:clientData/>
  </xdr:twoCellAnchor>
  <xdr:twoCellAnchor>
    <xdr:from>
      <xdr:col>21</xdr:col>
      <xdr:colOff>103011</xdr:colOff>
      <xdr:row>24</xdr:row>
      <xdr:rowOff>53623</xdr:rowOff>
    </xdr:from>
    <xdr:to>
      <xdr:col>28</xdr:col>
      <xdr:colOff>131234</xdr:colOff>
      <xdr:row>30</xdr:row>
      <xdr:rowOff>117123</xdr:rowOff>
    </xdr:to>
    <xdr:sp macro="" textlink="">
      <xdr:nvSpPr>
        <xdr:cNvPr id="3" name="Octagon 2">
          <a:extLst>
            <a:ext uri="{FF2B5EF4-FFF2-40B4-BE49-F238E27FC236}">
              <a16:creationId xmlns:a16="http://schemas.microsoft.com/office/drawing/2014/main" id="{00000000-0008-0000-0400-000003000000}"/>
            </a:ext>
          </a:extLst>
        </xdr:cNvPr>
        <xdr:cNvSpPr/>
      </xdr:nvSpPr>
      <xdr:spPr bwMode="auto">
        <a:xfrm>
          <a:off x="13768211" y="4384323"/>
          <a:ext cx="1628423" cy="1143000"/>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mc:AlternateContent xmlns:mc="http://schemas.openxmlformats.org/markup-compatibility/2006">
    <mc:Choice xmlns:a14="http://schemas.microsoft.com/office/drawing/2010/main" Requires="a14">
      <xdr:twoCellAnchor editAs="oneCell">
        <xdr:from>
          <xdr:col>19</xdr:col>
          <xdr:colOff>0</xdr:colOff>
          <xdr:row>2</xdr:row>
          <xdr:rowOff>152400</xdr:rowOff>
        </xdr:from>
        <xdr:to>
          <xdr:col>19</xdr:col>
          <xdr:colOff>279400</xdr:colOff>
          <xdr:row>4</xdr:row>
          <xdr:rowOff>101600</xdr:rowOff>
        </xdr:to>
        <xdr:sp macro="" textlink="">
          <xdr:nvSpPr>
            <xdr:cNvPr id="76801" name="Option Button 1" hidden="1">
              <a:extLst>
                <a:ext uri="{63B3BB69-23CF-44E3-9099-C40C66FF867C}">
                  <a14:compatExt spid="_x0000_s76801"/>
                </a:ext>
                <a:ext uri="{FF2B5EF4-FFF2-40B4-BE49-F238E27FC236}">
                  <a16:creationId xmlns:a16="http://schemas.microsoft.com/office/drawing/2014/main" id="{00000000-0008-0000-0400-000001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xdr:row>
          <xdr:rowOff>139700</xdr:rowOff>
        </xdr:from>
        <xdr:to>
          <xdr:col>19</xdr:col>
          <xdr:colOff>279400</xdr:colOff>
          <xdr:row>5</xdr:row>
          <xdr:rowOff>38100</xdr:rowOff>
        </xdr:to>
        <xdr:sp macro="" textlink="">
          <xdr:nvSpPr>
            <xdr:cNvPr id="76802" name="Option Button 2" hidden="1">
              <a:extLst>
                <a:ext uri="{63B3BB69-23CF-44E3-9099-C40C66FF867C}">
                  <a14:compatExt spid="_x0000_s76802"/>
                </a:ext>
                <a:ext uri="{FF2B5EF4-FFF2-40B4-BE49-F238E27FC236}">
                  <a16:creationId xmlns:a16="http://schemas.microsoft.com/office/drawing/2014/main" id="{00000000-0008-0000-0400-000002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4</xdr:row>
          <xdr:rowOff>139700</xdr:rowOff>
        </xdr:from>
        <xdr:to>
          <xdr:col>19</xdr:col>
          <xdr:colOff>279400</xdr:colOff>
          <xdr:row>6</xdr:row>
          <xdr:rowOff>38100</xdr:rowOff>
        </xdr:to>
        <xdr:sp macro="" textlink="">
          <xdr:nvSpPr>
            <xdr:cNvPr id="76803" name="Option Button 3" hidden="1">
              <a:extLst>
                <a:ext uri="{63B3BB69-23CF-44E3-9099-C40C66FF867C}">
                  <a14:compatExt spid="_x0000_s76803"/>
                </a:ext>
                <a:ext uri="{FF2B5EF4-FFF2-40B4-BE49-F238E27FC236}">
                  <a16:creationId xmlns:a16="http://schemas.microsoft.com/office/drawing/2014/main" id="{00000000-0008-0000-0400-000003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5</xdr:row>
          <xdr:rowOff>139700</xdr:rowOff>
        </xdr:from>
        <xdr:to>
          <xdr:col>19</xdr:col>
          <xdr:colOff>279400</xdr:colOff>
          <xdr:row>7</xdr:row>
          <xdr:rowOff>38100</xdr:rowOff>
        </xdr:to>
        <xdr:sp macro="" textlink="">
          <xdr:nvSpPr>
            <xdr:cNvPr id="76804" name="Option Button 4" hidden="1">
              <a:extLst>
                <a:ext uri="{63B3BB69-23CF-44E3-9099-C40C66FF867C}">
                  <a14:compatExt spid="_x0000_s76804"/>
                </a:ext>
                <a:ext uri="{FF2B5EF4-FFF2-40B4-BE49-F238E27FC236}">
                  <a16:creationId xmlns:a16="http://schemas.microsoft.com/office/drawing/2014/main" id="{00000000-0008-0000-0400-000004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6</xdr:row>
          <xdr:rowOff>139700</xdr:rowOff>
        </xdr:from>
        <xdr:to>
          <xdr:col>19</xdr:col>
          <xdr:colOff>279400</xdr:colOff>
          <xdr:row>8</xdr:row>
          <xdr:rowOff>101600</xdr:rowOff>
        </xdr:to>
        <xdr:sp macro="" textlink="">
          <xdr:nvSpPr>
            <xdr:cNvPr id="76805" name="Option Button 5" hidden="1">
              <a:extLst>
                <a:ext uri="{63B3BB69-23CF-44E3-9099-C40C66FF867C}">
                  <a14:compatExt spid="_x0000_s76805"/>
                </a:ext>
                <a:ext uri="{FF2B5EF4-FFF2-40B4-BE49-F238E27FC236}">
                  <a16:creationId xmlns:a16="http://schemas.microsoft.com/office/drawing/2014/main" id="{00000000-0008-0000-0400-000005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7</xdr:row>
          <xdr:rowOff>139700</xdr:rowOff>
        </xdr:from>
        <xdr:to>
          <xdr:col>19</xdr:col>
          <xdr:colOff>279400</xdr:colOff>
          <xdr:row>9</xdr:row>
          <xdr:rowOff>38100</xdr:rowOff>
        </xdr:to>
        <xdr:sp macro="" textlink="">
          <xdr:nvSpPr>
            <xdr:cNvPr id="76806" name="Option Button 6" hidden="1">
              <a:extLst>
                <a:ext uri="{63B3BB69-23CF-44E3-9099-C40C66FF867C}">
                  <a14:compatExt spid="_x0000_s76806"/>
                </a:ext>
                <a:ext uri="{FF2B5EF4-FFF2-40B4-BE49-F238E27FC236}">
                  <a16:creationId xmlns:a16="http://schemas.microsoft.com/office/drawing/2014/main" id="{00000000-0008-0000-0400-000006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8</xdr:row>
          <xdr:rowOff>139700</xdr:rowOff>
        </xdr:from>
        <xdr:to>
          <xdr:col>19</xdr:col>
          <xdr:colOff>279400</xdr:colOff>
          <xdr:row>10</xdr:row>
          <xdr:rowOff>38100</xdr:rowOff>
        </xdr:to>
        <xdr:sp macro="" textlink="">
          <xdr:nvSpPr>
            <xdr:cNvPr id="76807" name="Option Button 7" hidden="1">
              <a:extLst>
                <a:ext uri="{63B3BB69-23CF-44E3-9099-C40C66FF867C}">
                  <a14:compatExt spid="_x0000_s76807"/>
                </a:ext>
                <a:ext uri="{FF2B5EF4-FFF2-40B4-BE49-F238E27FC236}">
                  <a16:creationId xmlns:a16="http://schemas.microsoft.com/office/drawing/2014/main" id="{00000000-0008-0000-0400-000007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9</xdr:row>
          <xdr:rowOff>139700</xdr:rowOff>
        </xdr:from>
        <xdr:to>
          <xdr:col>19</xdr:col>
          <xdr:colOff>279400</xdr:colOff>
          <xdr:row>11</xdr:row>
          <xdr:rowOff>38100</xdr:rowOff>
        </xdr:to>
        <xdr:sp macro="" textlink="">
          <xdr:nvSpPr>
            <xdr:cNvPr id="76808" name="Option Button 8" hidden="1">
              <a:extLst>
                <a:ext uri="{63B3BB69-23CF-44E3-9099-C40C66FF867C}">
                  <a14:compatExt spid="_x0000_s76808"/>
                </a:ext>
                <a:ext uri="{FF2B5EF4-FFF2-40B4-BE49-F238E27FC236}">
                  <a16:creationId xmlns:a16="http://schemas.microsoft.com/office/drawing/2014/main" id="{00000000-0008-0000-0400-000008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10</xdr:row>
          <xdr:rowOff>139700</xdr:rowOff>
        </xdr:from>
        <xdr:to>
          <xdr:col>19</xdr:col>
          <xdr:colOff>279400</xdr:colOff>
          <xdr:row>12</xdr:row>
          <xdr:rowOff>38100</xdr:rowOff>
        </xdr:to>
        <xdr:sp macro="" textlink="">
          <xdr:nvSpPr>
            <xdr:cNvPr id="76809" name="Option Button 9" hidden="1">
              <a:extLst>
                <a:ext uri="{63B3BB69-23CF-44E3-9099-C40C66FF867C}">
                  <a14:compatExt spid="_x0000_s76809"/>
                </a:ext>
                <a:ext uri="{FF2B5EF4-FFF2-40B4-BE49-F238E27FC236}">
                  <a16:creationId xmlns:a16="http://schemas.microsoft.com/office/drawing/2014/main" id="{00000000-0008-0000-0400-000009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11</xdr:row>
          <xdr:rowOff>127000</xdr:rowOff>
        </xdr:from>
        <xdr:to>
          <xdr:col>19</xdr:col>
          <xdr:colOff>279400</xdr:colOff>
          <xdr:row>13</xdr:row>
          <xdr:rowOff>38100</xdr:rowOff>
        </xdr:to>
        <xdr:sp macro="" textlink="">
          <xdr:nvSpPr>
            <xdr:cNvPr id="76810" name="Option Button 10" hidden="1">
              <a:extLst>
                <a:ext uri="{63B3BB69-23CF-44E3-9099-C40C66FF867C}">
                  <a14:compatExt spid="_x0000_s76810"/>
                </a:ext>
                <a:ext uri="{FF2B5EF4-FFF2-40B4-BE49-F238E27FC236}">
                  <a16:creationId xmlns:a16="http://schemas.microsoft.com/office/drawing/2014/main" id="{00000000-0008-0000-0400-00000A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12</xdr:row>
          <xdr:rowOff>127000</xdr:rowOff>
        </xdr:from>
        <xdr:to>
          <xdr:col>19</xdr:col>
          <xdr:colOff>279400</xdr:colOff>
          <xdr:row>14</xdr:row>
          <xdr:rowOff>38100</xdr:rowOff>
        </xdr:to>
        <xdr:sp macro="" textlink="">
          <xdr:nvSpPr>
            <xdr:cNvPr id="76811" name="Option Button 11" hidden="1">
              <a:extLst>
                <a:ext uri="{63B3BB69-23CF-44E3-9099-C40C66FF867C}">
                  <a14:compatExt spid="_x0000_s76811"/>
                </a:ext>
                <a:ext uri="{FF2B5EF4-FFF2-40B4-BE49-F238E27FC236}">
                  <a16:creationId xmlns:a16="http://schemas.microsoft.com/office/drawing/2014/main" id="{00000000-0008-0000-0400-00000B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13</xdr:row>
          <xdr:rowOff>127000</xdr:rowOff>
        </xdr:from>
        <xdr:to>
          <xdr:col>19</xdr:col>
          <xdr:colOff>279400</xdr:colOff>
          <xdr:row>15</xdr:row>
          <xdr:rowOff>38100</xdr:rowOff>
        </xdr:to>
        <xdr:sp macro="" textlink="">
          <xdr:nvSpPr>
            <xdr:cNvPr id="76812" name="Option Button 12" hidden="1">
              <a:extLst>
                <a:ext uri="{63B3BB69-23CF-44E3-9099-C40C66FF867C}">
                  <a14:compatExt spid="_x0000_s76812"/>
                </a:ext>
                <a:ext uri="{FF2B5EF4-FFF2-40B4-BE49-F238E27FC236}">
                  <a16:creationId xmlns:a16="http://schemas.microsoft.com/office/drawing/2014/main" id="{00000000-0008-0000-0400-00000C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14</xdr:row>
          <xdr:rowOff>127000</xdr:rowOff>
        </xdr:from>
        <xdr:to>
          <xdr:col>19</xdr:col>
          <xdr:colOff>279400</xdr:colOff>
          <xdr:row>16</xdr:row>
          <xdr:rowOff>38100</xdr:rowOff>
        </xdr:to>
        <xdr:sp macro="" textlink="">
          <xdr:nvSpPr>
            <xdr:cNvPr id="76813" name="Option Button 13" hidden="1">
              <a:extLst>
                <a:ext uri="{63B3BB69-23CF-44E3-9099-C40C66FF867C}">
                  <a14:compatExt spid="_x0000_s76813"/>
                </a:ext>
                <a:ext uri="{FF2B5EF4-FFF2-40B4-BE49-F238E27FC236}">
                  <a16:creationId xmlns:a16="http://schemas.microsoft.com/office/drawing/2014/main" id="{00000000-0008-0000-0400-00000D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15</xdr:row>
          <xdr:rowOff>127000</xdr:rowOff>
        </xdr:from>
        <xdr:to>
          <xdr:col>19</xdr:col>
          <xdr:colOff>279400</xdr:colOff>
          <xdr:row>17</xdr:row>
          <xdr:rowOff>38100</xdr:rowOff>
        </xdr:to>
        <xdr:sp macro="" textlink="">
          <xdr:nvSpPr>
            <xdr:cNvPr id="76814" name="Option Button 14" hidden="1">
              <a:extLst>
                <a:ext uri="{63B3BB69-23CF-44E3-9099-C40C66FF867C}">
                  <a14:compatExt spid="_x0000_s76814"/>
                </a:ext>
                <a:ext uri="{FF2B5EF4-FFF2-40B4-BE49-F238E27FC236}">
                  <a16:creationId xmlns:a16="http://schemas.microsoft.com/office/drawing/2014/main" id="{00000000-0008-0000-0400-00000E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16</xdr:row>
          <xdr:rowOff>127000</xdr:rowOff>
        </xdr:from>
        <xdr:to>
          <xdr:col>19</xdr:col>
          <xdr:colOff>279400</xdr:colOff>
          <xdr:row>18</xdr:row>
          <xdr:rowOff>38100</xdr:rowOff>
        </xdr:to>
        <xdr:sp macro="" textlink="">
          <xdr:nvSpPr>
            <xdr:cNvPr id="76815" name="Option Button 15" hidden="1">
              <a:extLst>
                <a:ext uri="{63B3BB69-23CF-44E3-9099-C40C66FF867C}">
                  <a14:compatExt spid="_x0000_s76815"/>
                </a:ext>
                <a:ext uri="{FF2B5EF4-FFF2-40B4-BE49-F238E27FC236}">
                  <a16:creationId xmlns:a16="http://schemas.microsoft.com/office/drawing/2014/main" id="{00000000-0008-0000-0400-00000F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17</xdr:row>
          <xdr:rowOff>127000</xdr:rowOff>
        </xdr:from>
        <xdr:to>
          <xdr:col>19</xdr:col>
          <xdr:colOff>279400</xdr:colOff>
          <xdr:row>19</xdr:row>
          <xdr:rowOff>38100</xdr:rowOff>
        </xdr:to>
        <xdr:sp macro="" textlink="">
          <xdr:nvSpPr>
            <xdr:cNvPr id="76816" name="Option Button 16" hidden="1">
              <a:extLst>
                <a:ext uri="{63B3BB69-23CF-44E3-9099-C40C66FF867C}">
                  <a14:compatExt spid="_x0000_s76816"/>
                </a:ext>
                <a:ext uri="{FF2B5EF4-FFF2-40B4-BE49-F238E27FC236}">
                  <a16:creationId xmlns:a16="http://schemas.microsoft.com/office/drawing/2014/main" id="{00000000-0008-0000-0400-000010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18</xdr:row>
          <xdr:rowOff>114300</xdr:rowOff>
        </xdr:from>
        <xdr:to>
          <xdr:col>19</xdr:col>
          <xdr:colOff>279400</xdr:colOff>
          <xdr:row>20</xdr:row>
          <xdr:rowOff>38100</xdr:rowOff>
        </xdr:to>
        <xdr:sp macro="" textlink="">
          <xdr:nvSpPr>
            <xdr:cNvPr id="76817" name="Option Button 17" hidden="1">
              <a:extLst>
                <a:ext uri="{63B3BB69-23CF-44E3-9099-C40C66FF867C}">
                  <a14:compatExt spid="_x0000_s76817"/>
                </a:ext>
                <a:ext uri="{FF2B5EF4-FFF2-40B4-BE49-F238E27FC236}">
                  <a16:creationId xmlns:a16="http://schemas.microsoft.com/office/drawing/2014/main" id="{00000000-0008-0000-0400-000011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19</xdr:row>
          <xdr:rowOff>114300</xdr:rowOff>
        </xdr:from>
        <xdr:to>
          <xdr:col>19</xdr:col>
          <xdr:colOff>279400</xdr:colOff>
          <xdr:row>21</xdr:row>
          <xdr:rowOff>25400</xdr:rowOff>
        </xdr:to>
        <xdr:sp macro="" textlink="">
          <xdr:nvSpPr>
            <xdr:cNvPr id="76818" name="Option Button 18" hidden="1">
              <a:extLst>
                <a:ext uri="{63B3BB69-23CF-44E3-9099-C40C66FF867C}">
                  <a14:compatExt spid="_x0000_s76818"/>
                </a:ext>
                <a:ext uri="{FF2B5EF4-FFF2-40B4-BE49-F238E27FC236}">
                  <a16:creationId xmlns:a16="http://schemas.microsoft.com/office/drawing/2014/main" id="{00000000-0008-0000-0400-000012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20</xdr:row>
          <xdr:rowOff>114300</xdr:rowOff>
        </xdr:from>
        <xdr:to>
          <xdr:col>19</xdr:col>
          <xdr:colOff>279400</xdr:colOff>
          <xdr:row>22</xdr:row>
          <xdr:rowOff>38100</xdr:rowOff>
        </xdr:to>
        <xdr:sp macro="" textlink="">
          <xdr:nvSpPr>
            <xdr:cNvPr id="76819" name="Option Button 19" hidden="1">
              <a:extLst>
                <a:ext uri="{63B3BB69-23CF-44E3-9099-C40C66FF867C}">
                  <a14:compatExt spid="_x0000_s76819"/>
                </a:ext>
                <a:ext uri="{FF2B5EF4-FFF2-40B4-BE49-F238E27FC236}">
                  <a16:creationId xmlns:a16="http://schemas.microsoft.com/office/drawing/2014/main" id="{00000000-0008-0000-0400-000013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21</xdr:row>
          <xdr:rowOff>114300</xdr:rowOff>
        </xdr:from>
        <xdr:to>
          <xdr:col>19</xdr:col>
          <xdr:colOff>279400</xdr:colOff>
          <xdr:row>23</xdr:row>
          <xdr:rowOff>38100</xdr:rowOff>
        </xdr:to>
        <xdr:sp macro="" textlink="">
          <xdr:nvSpPr>
            <xdr:cNvPr id="76820" name="Option Button 20" hidden="1">
              <a:extLst>
                <a:ext uri="{63B3BB69-23CF-44E3-9099-C40C66FF867C}">
                  <a14:compatExt spid="_x0000_s76820"/>
                </a:ext>
                <a:ext uri="{FF2B5EF4-FFF2-40B4-BE49-F238E27FC236}">
                  <a16:creationId xmlns:a16="http://schemas.microsoft.com/office/drawing/2014/main" id="{00000000-0008-0000-0400-000014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22</xdr:row>
          <xdr:rowOff>114300</xdr:rowOff>
        </xdr:from>
        <xdr:to>
          <xdr:col>19</xdr:col>
          <xdr:colOff>279400</xdr:colOff>
          <xdr:row>24</xdr:row>
          <xdr:rowOff>38100</xdr:rowOff>
        </xdr:to>
        <xdr:sp macro="" textlink="">
          <xdr:nvSpPr>
            <xdr:cNvPr id="76821" name="Option Button 21" hidden="1">
              <a:extLst>
                <a:ext uri="{63B3BB69-23CF-44E3-9099-C40C66FF867C}">
                  <a14:compatExt spid="_x0000_s76821"/>
                </a:ext>
                <a:ext uri="{FF2B5EF4-FFF2-40B4-BE49-F238E27FC236}">
                  <a16:creationId xmlns:a16="http://schemas.microsoft.com/office/drawing/2014/main" id="{00000000-0008-0000-0400-000015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23</xdr:row>
          <xdr:rowOff>114300</xdr:rowOff>
        </xdr:from>
        <xdr:to>
          <xdr:col>19</xdr:col>
          <xdr:colOff>279400</xdr:colOff>
          <xdr:row>25</xdr:row>
          <xdr:rowOff>38100</xdr:rowOff>
        </xdr:to>
        <xdr:sp macro="" textlink="">
          <xdr:nvSpPr>
            <xdr:cNvPr id="76822" name="Option Button 22" hidden="1">
              <a:extLst>
                <a:ext uri="{63B3BB69-23CF-44E3-9099-C40C66FF867C}">
                  <a14:compatExt spid="_x0000_s76822"/>
                </a:ext>
                <a:ext uri="{FF2B5EF4-FFF2-40B4-BE49-F238E27FC236}">
                  <a16:creationId xmlns:a16="http://schemas.microsoft.com/office/drawing/2014/main" id="{00000000-0008-0000-0400-000016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24</xdr:row>
          <xdr:rowOff>114300</xdr:rowOff>
        </xdr:from>
        <xdr:to>
          <xdr:col>19</xdr:col>
          <xdr:colOff>279400</xdr:colOff>
          <xdr:row>26</xdr:row>
          <xdr:rowOff>38100</xdr:rowOff>
        </xdr:to>
        <xdr:sp macro="" textlink="">
          <xdr:nvSpPr>
            <xdr:cNvPr id="76823" name="Option Button 23" hidden="1">
              <a:extLst>
                <a:ext uri="{63B3BB69-23CF-44E3-9099-C40C66FF867C}">
                  <a14:compatExt spid="_x0000_s76823"/>
                </a:ext>
                <a:ext uri="{FF2B5EF4-FFF2-40B4-BE49-F238E27FC236}">
                  <a16:creationId xmlns:a16="http://schemas.microsoft.com/office/drawing/2014/main" id="{00000000-0008-0000-0400-000017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25</xdr:row>
          <xdr:rowOff>114300</xdr:rowOff>
        </xdr:from>
        <xdr:to>
          <xdr:col>19</xdr:col>
          <xdr:colOff>279400</xdr:colOff>
          <xdr:row>27</xdr:row>
          <xdr:rowOff>38100</xdr:rowOff>
        </xdr:to>
        <xdr:sp macro="" textlink="">
          <xdr:nvSpPr>
            <xdr:cNvPr id="76824" name="Option Button 24" hidden="1">
              <a:extLst>
                <a:ext uri="{63B3BB69-23CF-44E3-9099-C40C66FF867C}">
                  <a14:compatExt spid="_x0000_s76824"/>
                </a:ext>
                <a:ext uri="{FF2B5EF4-FFF2-40B4-BE49-F238E27FC236}">
                  <a16:creationId xmlns:a16="http://schemas.microsoft.com/office/drawing/2014/main" id="{00000000-0008-0000-0400-000018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26</xdr:row>
          <xdr:rowOff>114300</xdr:rowOff>
        </xdr:from>
        <xdr:to>
          <xdr:col>19</xdr:col>
          <xdr:colOff>279400</xdr:colOff>
          <xdr:row>28</xdr:row>
          <xdr:rowOff>25400</xdr:rowOff>
        </xdr:to>
        <xdr:sp macro="" textlink="">
          <xdr:nvSpPr>
            <xdr:cNvPr id="76825" name="Option Button 25" hidden="1">
              <a:extLst>
                <a:ext uri="{63B3BB69-23CF-44E3-9099-C40C66FF867C}">
                  <a14:compatExt spid="_x0000_s76825"/>
                </a:ext>
                <a:ext uri="{FF2B5EF4-FFF2-40B4-BE49-F238E27FC236}">
                  <a16:creationId xmlns:a16="http://schemas.microsoft.com/office/drawing/2014/main" id="{00000000-0008-0000-0400-000019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27</xdr:row>
          <xdr:rowOff>114300</xdr:rowOff>
        </xdr:from>
        <xdr:to>
          <xdr:col>19</xdr:col>
          <xdr:colOff>279400</xdr:colOff>
          <xdr:row>29</xdr:row>
          <xdr:rowOff>25400</xdr:rowOff>
        </xdr:to>
        <xdr:sp macro="" textlink="">
          <xdr:nvSpPr>
            <xdr:cNvPr id="76826" name="Option Button 26" hidden="1">
              <a:extLst>
                <a:ext uri="{63B3BB69-23CF-44E3-9099-C40C66FF867C}">
                  <a14:compatExt spid="_x0000_s76826"/>
                </a:ext>
                <a:ext uri="{FF2B5EF4-FFF2-40B4-BE49-F238E27FC236}">
                  <a16:creationId xmlns:a16="http://schemas.microsoft.com/office/drawing/2014/main" id="{00000000-0008-0000-0400-00001A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28</xdr:row>
          <xdr:rowOff>114300</xdr:rowOff>
        </xdr:from>
        <xdr:to>
          <xdr:col>19</xdr:col>
          <xdr:colOff>279400</xdr:colOff>
          <xdr:row>30</xdr:row>
          <xdr:rowOff>38100</xdr:rowOff>
        </xdr:to>
        <xdr:sp macro="" textlink="">
          <xdr:nvSpPr>
            <xdr:cNvPr id="76827" name="Option Button 27" hidden="1">
              <a:extLst>
                <a:ext uri="{63B3BB69-23CF-44E3-9099-C40C66FF867C}">
                  <a14:compatExt spid="_x0000_s76827"/>
                </a:ext>
                <a:ext uri="{FF2B5EF4-FFF2-40B4-BE49-F238E27FC236}">
                  <a16:creationId xmlns:a16="http://schemas.microsoft.com/office/drawing/2014/main" id="{00000000-0008-0000-0400-00001B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29</xdr:row>
          <xdr:rowOff>127000</xdr:rowOff>
        </xdr:from>
        <xdr:to>
          <xdr:col>19</xdr:col>
          <xdr:colOff>279400</xdr:colOff>
          <xdr:row>31</xdr:row>
          <xdr:rowOff>38100</xdr:rowOff>
        </xdr:to>
        <xdr:sp macro="" textlink="">
          <xdr:nvSpPr>
            <xdr:cNvPr id="76828" name="Option Button 28" hidden="1">
              <a:extLst>
                <a:ext uri="{63B3BB69-23CF-44E3-9099-C40C66FF867C}">
                  <a14:compatExt spid="_x0000_s76828"/>
                </a:ext>
                <a:ext uri="{FF2B5EF4-FFF2-40B4-BE49-F238E27FC236}">
                  <a16:creationId xmlns:a16="http://schemas.microsoft.com/office/drawing/2014/main" id="{00000000-0008-0000-0400-00001C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30</xdr:row>
          <xdr:rowOff>114300</xdr:rowOff>
        </xdr:from>
        <xdr:to>
          <xdr:col>19</xdr:col>
          <xdr:colOff>279400</xdr:colOff>
          <xdr:row>32</xdr:row>
          <xdr:rowOff>38100</xdr:rowOff>
        </xdr:to>
        <xdr:sp macro="" textlink="">
          <xdr:nvSpPr>
            <xdr:cNvPr id="76829" name="Option Button 29" hidden="1">
              <a:extLst>
                <a:ext uri="{63B3BB69-23CF-44E3-9099-C40C66FF867C}">
                  <a14:compatExt spid="_x0000_s76829"/>
                </a:ext>
                <a:ext uri="{FF2B5EF4-FFF2-40B4-BE49-F238E27FC236}">
                  <a16:creationId xmlns:a16="http://schemas.microsoft.com/office/drawing/2014/main" id="{00000000-0008-0000-0400-00001D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31</xdr:row>
          <xdr:rowOff>114300</xdr:rowOff>
        </xdr:from>
        <xdr:to>
          <xdr:col>19</xdr:col>
          <xdr:colOff>279400</xdr:colOff>
          <xdr:row>33</xdr:row>
          <xdr:rowOff>38100</xdr:rowOff>
        </xdr:to>
        <xdr:sp macro="" textlink="">
          <xdr:nvSpPr>
            <xdr:cNvPr id="76830" name="Option Button 30" hidden="1">
              <a:extLst>
                <a:ext uri="{63B3BB69-23CF-44E3-9099-C40C66FF867C}">
                  <a14:compatExt spid="_x0000_s76830"/>
                </a:ext>
                <a:ext uri="{FF2B5EF4-FFF2-40B4-BE49-F238E27FC236}">
                  <a16:creationId xmlns:a16="http://schemas.microsoft.com/office/drawing/2014/main" id="{00000000-0008-0000-0400-00001E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32</xdr:row>
          <xdr:rowOff>127000</xdr:rowOff>
        </xdr:from>
        <xdr:to>
          <xdr:col>19</xdr:col>
          <xdr:colOff>279400</xdr:colOff>
          <xdr:row>34</xdr:row>
          <xdr:rowOff>38100</xdr:rowOff>
        </xdr:to>
        <xdr:sp macro="" textlink="">
          <xdr:nvSpPr>
            <xdr:cNvPr id="76831" name="Option Button 31" hidden="1">
              <a:extLst>
                <a:ext uri="{63B3BB69-23CF-44E3-9099-C40C66FF867C}">
                  <a14:compatExt spid="_x0000_s76831"/>
                </a:ext>
                <a:ext uri="{FF2B5EF4-FFF2-40B4-BE49-F238E27FC236}">
                  <a16:creationId xmlns:a16="http://schemas.microsoft.com/office/drawing/2014/main" id="{00000000-0008-0000-0400-00001F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33</xdr:row>
          <xdr:rowOff>114300</xdr:rowOff>
        </xdr:from>
        <xdr:to>
          <xdr:col>19</xdr:col>
          <xdr:colOff>279400</xdr:colOff>
          <xdr:row>35</xdr:row>
          <xdr:rowOff>38100</xdr:rowOff>
        </xdr:to>
        <xdr:sp macro="" textlink="">
          <xdr:nvSpPr>
            <xdr:cNvPr id="76832" name="Option Button 32" hidden="1">
              <a:extLst>
                <a:ext uri="{63B3BB69-23CF-44E3-9099-C40C66FF867C}">
                  <a14:compatExt spid="_x0000_s76832"/>
                </a:ext>
                <a:ext uri="{FF2B5EF4-FFF2-40B4-BE49-F238E27FC236}">
                  <a16:creationId xmlns:a16="http://schemas.microsoft.com/office/drawing/2014/main" id="{00000000-0008-0000-0400-000020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34</xdr:row>
          <xdr:rowOff>139700</xdr:rowOff>
        </xdr:from>
        <xdr:to>
          <xdr:col>19</xdr:col>
          <xdr:colOff>279400</xdr:colOff>
          <xdr:row>36</xdr:row>
          <xdr:rowOff>38100</xdr:rowOff>
        </xdr:to>
        <xdr:sp macro="" textlink="">
          <xdr:nvSpPr>
            <xdr:cNvPr id="76833" name="Option Button 33" hidden="1">
              <a:extLst>
                <a:ext uri="{63B3BB69-23CF-44E3-9099-C40C66FF867C}">
                  <a14:compatExt spid="_x0000_s76833"/>
                </a:ext>
                <a:ext uri="{FF2B5EF4-FFF2-40B4-BE49-F238E27FC236}">
                  <a16:creationId xmlns:a16="http://schemas.microsoft.com/office/drawing/2014/main" id="{00000000-0008-0000-0400-000021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35</xdr:row>
          <xdr:rowOff>127000</xdr:rowOff>
        </xdr:from>
        <xdr:to>
          <xdr:col>19</xdr:col>
          <xdr:colOff>279400</xdr:colOff>
          <xdr:row>37</xdr:row>
          <xdr:rowOff>101600</xdr:rowOff>
        </xdr:to>
        <xdr:sp macro="" textlink="">
          <xdr:nvSpPr>
            <xdr:cNvPr id="76834" name="Option Button 34" hidden="1">
              <a:extLst>
                <a:ext uri="{63B3BB69-23CF-44E3-9099-C40C66FF867C}">
                  <a14:compatExt spid="_x0000_s76834"/>
                </a:ext>
                <a:ext uri="{FF2B5EF4-FFF2-40B4-BE49-F238E27FC236}">
                  <a16:creationId xmlns:a16="http://schemas.microsoft.com/office/drawing/2014/main" id="{00000000-0008-0000-0400-000022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36</xdr:row>
          <xdr:rowOff>152400</xdr:rowOff>
        </xdr:from>
        <xdr:to>
          <xdr:col>19</xdr:col>
          <xdr:colOff>279400</xdr:colOff>
          <xdr:row>38</xdr:row>
          <xdr:rowOff>101600</xdr:rowOff>
        </xdr:to>
        <xdr:sp macro="" textlink="">
          <xdr:nvSpPr>
            <xdr:cNvPr id="76835" name="Option Button 35" hidden="1">
              <a:extLst>
                <a:ext uri="{63B3BB69-23CF-44E3-9099-C40C66FF867C}">
                  <a14:compatExt spid="_x0000_s76835"/>
                </a:ext>
                <a:ext uri="{FF2B5EF4-FFF2-40B4-BE49-F238E27FC236}">
                  <a16:creationId xmlns:a16="http://schemas.microsoft.com/office/drawing/2014/main" id="{00000000-0008-0000-0400-000023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37</xdr:row>
          <xdr:rowOff>152400</xdr:rowOff>
        </xdr:from>
        <xdr:to>
          <xdr:col>19</xdr:col>
          <xdr:colOff>279400</xdr:colOff>
          <xdr:row>39</xdr:row>
          <xdr:rowOff>101600</xdr:rowOff>
        </xdr:to>
        <xdr:sp macro="" textlink="">
          <xdr:nvSpPr>
            <xdr:cNvPr id="76836" name="Option Button 36" hidden="1">
              <a:extLst>
                <a:ext uri="{63B3BB69-23CF-44E3-9099-C40C66FF867C}">
                  <a14:compatExt spid="_x0000_s76836"/>
                </a:ext>
                <a:ext uri="{FF2B5EF4-FFF2-40B4-BE49-F238E27FC236}">
                  <a16:creationId xmlns:a16="http://schemas.microsoft.com/office/drawing/2014/main" id="{00000000-0008-0000-0400-0000242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xdr:twoCellAnchor>
    <xdr:from>
      <xdr:col>1</xdr:col>
      <xdr:colOff>9525</xdr:colOff>
      <xdr:row>1</xdr:row>
      <xdr:rowOff>9525</xdr:rowOff>
    </xdr:from>
    <xdr:to>
      <xdr:col>3</xdr:col>
      <xdr:colOff>790575</xdr:colOff>
      <xdr:row>5</xdr:row>
      <xdr:rowOff>9525</xdr:rowOff>
    </xdr:to>
    <xdr:sp macro="" textlink="">
      <xdr:nvSpPr>
        <xdr:cNvPr id="2" name="Rectangle 1">
          <a:extLst>
            <a:ext uri="{FF2B5EF4-FFF2-40B4-BE49-F238E27FC236}">
              <a16:creationId xmlns:a16="http://schemas.microsoft.com/office/drawing/2014/main" id="{00000000-0008-0000-0500-000002000000}"/>
            </a:ext>
          </a:extLst>
        </xdr:cNvPr>
        <xdr:cNvSpPr/>
      </xdr:nvSpPr>
      <xdr:spPr bwMode="auto">
        <a:xfrm>
          <a:off x="276225" y="200025"/>
          <a:ext cx="2838450" cy="711200"/>
        </a:xfrm>
        <a:prstGeom prst="rect">
          <a:avLst/>
        </a:prstGeom>
        <a:solidFill>
          <a:srgbClr val="7030A0"/>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chemeClr val="bg1"/>
              </a:solidFill>
              <a:latin typeface="Century Gothic" panose="020B0502020202020204" pitchFamily="34" charset="0"/>
            </a:rPr>
            <a:t>Optimize</a:t>
          </a:r>
          <a:r>
            <a:rPr lang="en-US" sz="2000" b="1" baseline="0">
              <a:solidFill>
                <a:schemeClr val="bg1"/>
              </a:solidFill>
              <a:latin typeface="Century Gothic" panose="020B0502020202020204" pitchFamily="34" charset="0"/>
            </a:rPr>
            <a:t> the </a:t>
          </a:r>
        </a:p>
        <a:p>
          <a:pPr algn="ctr"/>
          <a:r>
            <a:rPr lang="en-US" sz="2000" b="1" baseline="0">
              <a:solidFill>
                <a:schemeClr val="bg1"/>
              </a:solidFill>
              <a:latin typeface="Century Gothic" panose="020B0502020202020204" pitchFamily="34" charset="0"/>
            </a:rPr>
            <a:t>Takt Phase</a:t>
          </a:r>
          <a:endParaRPr lang="en-US" sz="2000" b="1">
            <a:solidFill>
              <a:schemeClr val="bg1"/>
            </a:solidFill>
            <a:latin typeface="Century Gothic" panose="020B0502020202020204" pitchFamily="34" charset="0"/>
          </a:endParaRPr>
        </a:p>
      </xdr:txBody>
    </xdr:sp>
    <xdr:clientData/>
  </xdr:twoCellAnchor>
  <xdr:twoCellAnchor>
    <xdr:from>
      <xdr:col>21</xdr:col>
      <xdr:colOff>103011</xdr:colOff>
      <xdr:row>24</xdr:row>
      <xdr:rowOff>53623</xdr:rowOff>
    </xdr:from>
    <xdr:to>
      <xdr:col>28</xdr:col>
      <xdr:colOff>131234</xdr:colOff>
      <xdr:row>30</xdr:row>
      <xdr:rowOff>117123</xdr:rowOff>
    </xdr:to>
    <xdr:sp macro="" textlink="">
      <xdr:nvSpPr>
        <xdr:cNvPr id="3" name="Octagon 2">
          <a:extLst>
            <a:ext uri="{FF2B5EF4-FFF2-40B4-BE49-F238E27FC236}">
              <a16:creationId xmlns:a16="http://schemas.microsoft.com/office/drawing/2014/main" id="{00000000-0008-0000-0500-000003000000}"/>
            </a:ext>
          </a:extLst>
        </xdr:cNvPr>
        <xdr:cNvSpPr/>
      </xdr:nvSpPr>
      <xdr:spPr bwMode="auto">
        <a:xfrm>
          <a:off x="13772581" y="4382548"/>
          <a:ext cx="1748868" cy="1142317"/>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mc:AlternateContent xmlns:mc="http://schemas.openxmlformats.org/markup-compatibility/2006">
    <mc:Choice xmlns:a14="http://schemas.microsoft.com/office/drawing/2010/main" Requires="a14">
      <xdr:twoCellAnchor editAs="oneCell">
        <xdr:from>
          <xdr:col>19</xdr:col>
          <xdr:colOff>0</xdr:colOff>
          <xdr:row>2</xdr:row>
          <xdr:rowOff>152400</xdr:rowOff>
        </xdr:from>
        <xdr:to>
          <xdr:col>19</xdr:col>
          <xdr:colOff>292100</xdr:colOff>
          <xdr:row>4</xdr:row>
          <xdr:rowOff>101600</xdr:rowOff>
        </xdr:to>
        <xdr:sp macro="" textlink="">
          <xdr:nvSpPr>
            <xdr:cNvPr id="77825" name="Option Button 1" hidden="1">
              <a:extLst>
                <a:ext uri="{63B3BB69-23CF-44E3-9099-C40C66FF867C}">
                  <a14:compatExt spid="_x0000_s77825"/>
                </a:ext>
                <a:ext uri="{FF2B5EF4-FFF2-40B4-BE49-F238E27FC236}">
                  <a16:creationId xmlns:a16="http://schemas.microsoft.com/office/drawing/2014/main" id="{00000000-0008-0000-0500-000001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xdr:row>
          <xdr:rowOff>139700</xdr:rowOff>
        </xdr:from>
        <xdr:to>
          <xdr:col>19</xdr:col>
          <xdr:colOff>292100</xdr:colOff>
          <xdr:row>5</xdr:row>
          <xdr:rowOff>38100</xdr:rowOff>
        </xdr:to>
        <xdr:sp macro="" textlink="">
          <xdr:nvSpPr>
            <xdr:cNvPr id="77826" name="Option Button 2" hidden="1">
              <a:extLst>
                <a:ext uri="{63B3BB69-23CF-44E3-9099-C40C66FF867C}">
                  <a14:compatExt spid="_x0000_s77826"/>
                </a:ext>
                <a:ext uri="{FF2B5EF4-FFF2-40B4-BE49-F238E27FC236}">
                  <a16:creationId xmlns:a16="http://schemas.microsoft.com/office/drawing/2014/main" id="{00000000-0008-0000-0500-000002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4</xdr:row>
          <xdr:rowOff>139700</xdr:rowOff>
        </xdr:from>
        <xdr:to>
          <xdr:col>19</xdr:col>
          <xdr:colOff>292100</xdr:colOff>
          <xdr:row>6</xdr:row>
          <xdr:rowOff>38100</xdr:rowOff>
        </xdr:to>
        <xdr:sp macro="" textlink="">
          <xdr:nvSpPr>
            <xdr:cNvPr id="77827" name="Option Button 3" hidden="1">
              <a:extLst>
                <a:ext uri="{63B3BB69-23CF-44E3-9099-C40C66FF867C}">
                  <a14:compatExt spid="_x0000_s77827"/>
                </a:ext>
                <a:ext uri="{FF2B5EF4-FFF2-40B4-BE49-F238E27FC236}">
                  <a16:creationId xmlns:a16="http://schemas.microsoft.com/office/drawing/2014/main" id="{00000000-0008-0000-0500-000003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5</xdr:row>
          <xdr:rowOff>139700</xdr:rowOff>
        </xdr:from>
        <xdr:to>
          <xdr:col>19</xdr:col>
          <xdr:colOff>292100</xdr:colOff>
          <xdr:row>7</xdr:row>
          <xdr:rowOff>38100</xdr:rowOff>
        </xdr:to>
        <xdr:sp macro="" textlink="">
          <xdr:nvSpPr>
            <xdr:cNvPr id="77828" name="Option Button 4" hidden="1">
              <a:extLst>
                <a:ext uri="{63B3BB69-23CF-44E3-9099-C40C66FF867C}">
                  <a14:compatExt spid="_x0000_s77828"/>
                </a:ext>
                <a:ext uri="{FF2B5EF4-FFF2-40B4-BE49-F238E27FC236}">
                  <a16:creationId xmlns:a16="http://schemas.microsoft.com/office/drawing/2014/main" id="{00000000-0008-0000-0500-000004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6</xdr:row>
          <xdr:rowOff>139700</xdr:rowOff>
        </xdr:from>
        <xdr:to>
          <xdr:col>19</xdr:col>
          <xdr:colOff>292100</xdr:colOff>
          <xdr:row>8</xdr:row>
          <xdr:rowOff>101600</xdr:rowOff>
        </xdr:to>
        <xdr:sp macro="" textlink="">
          <xdr:nvSpPr>
            <xdr:cNvPr id="77829" name="Option Button 5" hidden="1">
              <a:extLst>
                <a:ext uri="{63B3BB69-23CF-44E3-9099-C40C66FF867C}">
                  <a14:compatExt spid="_x0000_s77829"/>
                </a:ext>
                <a:ext uri="{FF2B5EF4-FFF2-40B4-BE49-F238E27FC236}">
                  <a16:creationId xmlns:a16="http://schemas.microsoft.com/office/drawing/2014/main" id="{00000000-0008-0000-0500-000005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7</xdr:row>
          <xdr:rowOff>139700</xdr:rowOff>
        </xdr:from>
        <xdr:to>
          <xdr:col>19</xdr:col>
          <xdr:colOff>292100</xdr:colOff>
          <xdr:row>9</xdr:row>
          <xdr:rowOff>38100</xdr:rowOff>
        </xdr:to>
        <xdr:sp macro="" textlink="">
          <xdr:nvSpPr>
            <xdr:cNvPr id="77830" name="Option Button 6" hidden="1">
              <a:extLst>
                <a:ext uri="{63B3BB69-23CF-44E3-9099-C40C66FF867C}">
                  <a14:compatExt spid="_x0000_s77830"/>
                </a:ext>
                <a:ext uri="{FF2B5EF4-FFF2-40B4-BE49-F238E27FC236}">
                  <a16:creationId xmlns:a16="http://schemas.microsoft.com/office/drawing/2014/main" id="{00000000-0008-0000-0500-000006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8</xdr:row>
          <xdr:rowOff>139700</xdr:rowOff>
        </xdr:from>
        <xdr:to>
          <xdr:col>19</xdr:col>
          <xdr:colOff>292100</xdr:colOff>
          <xdr:row>10</xdr:row>
          <xdr:rowOff>38100</xdr:rowOff>
        </xdr:to>
        <xdr:sp macro="" textlink="">
          <xdr:nvSpPr>
            <xdr:cNvPr id="77831" name="Option Button 7" hidden="1">
              <a:extLst>
                <a:ext uri="{63B3BB69-23CF-44E3-9099-C40C66FF867C}">
                  <a14:compatExt spid="_x0000_s77831"/>
                </a:ext>
                <a:ext uri="{FF2B5EF4-FFF2-40B4-BE49-F238E27FC236}">
                  <a16:creationId xmlns:a16="http://schemas.microsoft.com/office/drawing/2014/main" id="{00000000-0008-0000-0500-000007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9</xdr:row>
          <xdr:rowOff>139700</xdr:rowOff>
        </xdr:from>
        <xdr:to>
          <xdr:col>19</xdr:col>
          <xdr:colOff>292100</xdr:colOff>
          <xdr:row>11</xdr:row>
          <xdr:rowOff>38100</xdr:rowOff>
        </xdr:to>
        <xdr:sp macro="" textlink="">
          <xdr:nvSpPr>
            <xdr:cNvPr id="77832" name="Option Button 8" hidden="1">
              <a:extLst>
                <a:ext uri="{63B3BB69-23CF-44E3-9099-C40C66FF867C}">
                  <a14:compatExt spid="_x0000_s77832"/>
                </a:ext>
                <a:ext uri="{FF2B5EF4-FFF2-40B4-BE49-F238E27FC236}">
                  <a16:creationId xmlns:a16="http://schemas.microsoft.com/office/drawing/2014/main" id="{00000000-0008-0000-0500-000008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10</xdr:row>
          <xdr:rowOff>139700</xdr:rowOff>
        </xdr:from>
        <xdr:to>
          <xdr:col>19</xdr:col>
          <xdr:colOff>292100</xdr:colOff>
          <xdr:row>12</xdr:row>
          <xdr:rowOff>38100</xdr:rowOff>
        </xdr:to>
        <xdr:sp macro="" textlink="">
          <xdr:nvSpPr>
            <xdr:cNvPr id="77833" name="Option Button 9" hidden="1">
              <a:extLst>
                <a:ext uri="{63B3BB69-23CF-44E3-9099-C40C66FF867C}">
                  <a14:compatExt spid="_x0000_s77833"/>
                </a:ext>
                <a:ext uri="{FF2B5EF4-FFF2-40B4-BE49-F238E27FC236}">
                  <a16:creationId xmlns:a16="http://schemas.microsoft.com/office/drawing/2014/main" id="{00000000-0008-0000-0500-000009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11</xdr:row>
          <xdr:rowOff>127000</xdr:rowOff>
        </xdr:from>
        <xdr:to>
          <xdr:col>19</xdr:col>
          <xdr:colOff>292100</xdr:colOff>
          <xdr:row>13</xdr:row>
          <xdr:rowOff>38100</xdr:rowOff>
        </xdr:to>
        <xdr:sp macro="" textlink="">
          <xdr:nvSpPr>
            <xdr:cNvPr id="77834" name="Option Button 10" hidden="1">
              <a:extLst>
                <a:ext uri="{63B3BB69-23CF-44E3-9099-C40C66FF867C}">
                  <a14:compatExt spid="_x0000_s77834"/>
                </a:ext>
                <a:ext uri="{FF2B5EF4-FFF2-40B4-BE49-F238E27FC236}">
                  <a16:creationId xmlns:a16="http://schemas.microsoft.com/office/drawing/2014/main" id="{00000000-0008-0000-0500-00000A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12</xdr:row>
          <xdr:rowOff>127000</xdr:rowOff>
        </xdr:from>
        <xdr:to>
          <xdr:col>19</xdr:col>
          <xdr:colOff>292100</xdr:colOff>
          <xdr:row>14</xdr:row>
          <xdr:rowOff>38100</xdr:rowOff>
        </xdr:to>
        <xdr:sp macro="" textlink="">
          <xdr:nvSpPr>
            <xdr:cNvPr id="77835" name="Option Button 11" hidden="1">
              <a:extLst>
                <a:ext uri="{63B3BB69-23CF-44E3-9099-C40C66FF867C}">
                  <a14:compatExt spid="_x0000_s77835"/>
                </a:ext>
                <a:ext uri="{FF2B5EF4-FFF2-40B4-BE49-F238E27FC236}">
                  <a16:creationId xmlns:a16="http://schemas.microsoft.com/office/drawing/2014/main" id="{00000000-0008-0000-0500-00000B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13</xdr:row>
          <xdr:rowOff>127000</xdr:rowOff>
        </xdr:from>
        <xdr:to>
          <xdr:col>19</xdr:col>
          <xdr:colOff>292100</xdr:colOff>
          <xdr:row>15</xdr:row>
          <xdr:rowOff>38100</xdr:rowOff>
        </xdr:to>
        <xdr:sp macro="" textlink="">
          <xdr:nvSpPr>
            <xdr:cNvPr id="77836" name="Option Button 12" hidden="1">
              <a:extLst>
                <a:ext uri="{63B3BB69-23CF-44E3-9099-C40C66FF867C}">
                  <a14:compatExt spid="_x0000_s77836"/>
                </a:ext>
                <a:ext uri="{FF2B5EF4-FFF2-40B4-BE49-F238E27FC236}">
                  <a16:creationId xmlns:a16="http://schemas.microsoft.com/office/drawing/2014/main" id="{00000000-0008-0000-0500-00000C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14</xdr:row>
          <xdr:rowOff>127000</xdr:rowOff>
        </xdr:from>
        <xdr:to>
          <xdr:col>19</xdr:col>
          <xdr:colOff>292100</xdr:colOff>
          <xdr:row>16</xdr:row>
          <xdr:rowOff>38100</xdr:rowOff>
        </xdr:to>
        <xdr:sp macro="" textlink="">
          <xdr:nvSpPr>
            <xdr:cNvPr id="77837" name="Option Button 13" hidden="1">
              <a:extLst>
                <a:ext uri="{63B3BB69-23CF-44E3-9099-C40C66FF867C}">
                  <a14:compatExt spid="_x0000_s77837"/>
                </a:ext>
                <a:ext uri="{FF2B5EF4-FFF2-40B4-BE49-F238E27FC236}">
                  <a16:creationId xmlns:a16="http://schemas.microsoft.com/office/drawing/2014/main" id="{00000000-0008-0000-0500-00000D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15</xdr:row>
          <xdr:rowOff>127000</xdr:rowOff>
        </xdr:from>
        <xdr:to>
          <xdr:col>19</xdr:col>
          <xdr:colOff>292100</xdr:colOff>
          <xdr:row>17</xdr:row>
          <xdr:rowOff>38100</xdr:rowOff>
        </xdr:to>
        <xdr:sp macro="" textlink="">
          <xdr:nvSpPr>
            <xdr:cNvPr id="77838" name="Option Button 14" hidden="1">
              <a:extLst>
                <a:ext uri="{63B3BB69-23CF-44E3-9099-C40C66FF867C}">
                  <a14:compatExt spid="_x0000_s77838"/>
                </a:ext>
                <a:ext uri="{FF2B5EF4-FFF2-40B4-BE49-F238E27FC236}">
                  <a16:creationId xmlns:a16="http://schemas.microsoft.com/office/drawing/2014/main" id="{00000000-0008-0000-0500-00000E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16</xdr:row>
          <xdr:rowOff>127000</xdr:rowOff>
        </xdr:from>
        <xdr:to>
          <xdr:col>19</xdr:col>
          <xdr:colOff>292100</xdr:colOff>
          <xdr:row>18</xdr:row>
          <xdr:rowOff>38100</xdr:rowOff>
        </xdr:to>
        <xdr:sp macro="" textlink="">
          <xdr:nvSpPr>
            <xdr:cNvPr id="77839" name="Option Button 15" hidden="1">
              <a:extLst>
                <a:ext uri="{63B3BB69-23CF-44E3-9099-C40C66FF867C}">
                  <a14:compatExt spid="_x0000_s77839"/>
                </a:ext>
                <a:ext uri="{FF2B5EF4-FFF2-40B4-BE49-F238E27FC236}">
                  <a16:creationId xmlns:a16="http://schemas.microsoft.com/office/drawing/2014/main" id="{00000000-0008-0000-0500-00000F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17</xdr:row>
          <xdr:rowOff>127000</xdr:rowOff>
        </xdr:from>
        <xdr:to>
          <xdr:col>19</xdr:col>
          <xdr:colOff>292100</xdr:colOff>
          <xdr:row>19</xdr:row>
          <xdr:rowOff>38100</xdr:rowOff>
        </xdr:to>
        <xdr:sp macro="" textlink="">
          <xdr:nvSpPr>
            <xdr:cNvPr id="77840" name="Option Button 16" hidden="1">
              <a:extLst>
                <a:ext uri="{63B3BB69-23CF-44E3-9099-C40C66FF867C}">
                  <a14:compatExt spid="_x0000_s77840"/>
                </a:ext>
                <a:ext uri="{FF2B5EF4-FFF2-40B4-BE49-F238E27FC236}">
                  <a16:creationId xmlns:a16="http://schemas.microsoft.com/office/drawing/2014/main" id="{00000000-0008-0000-0500-000010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18</xdr:row>
          <xdr:rowOff>114300</xdr:rowOff>
        </xdr:from>
        <xdr:to>
          <xdr:col>19</xdr:col>
          <xdr:colOff>292100</xdr:colOff>
          <xdr:row>20</xdr:row>
          <xdr:rowOff>38100</xdr:rowOff>
        </xdr:to>
        <xdr:sp macro="" textlink="">
          <xdr:nvSpPr>
            <xdr:cNvPr id="77841" name="Option Button 17" hidden="1">
              <a:extLst>
                <a:ext uri="{63B3BB69-23CF-44E3-9099-C40C66FF867C}">
                  <a14:compatExt spid="_x0000_s77841"/>
                </a:ext>
                <a:ext uri="{FF2B5EF4-FFF2-40B4-BE49-F238E27FC236}">
                  <a16:creationId xmlns:a16="http://schemas.microsoft.com/office/drawing/2014/main" id="{00000000-0008-0000-0500-000011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19</xdr:row>
          <xdr:rowOff>114300</xdr:rowOff>
        </xdr:from>
        <xdr:to>
          <xdr:col>19</xdr:col>
          <xdr:colOff>292100</xdr:colOff>
          <xdr:row>21</xdr:row>
          <xdr:rowOff>25400</xdr:rowOff>
        </xdr:to>
        <xdr:sp macro="" textlink="">
          <xdr:nvSpPr>
            <xdr:cNvPr id="77842" name="Option Button 18" hidden="1">
              <a:extLst>
                <a:ext uri="{63B3BB69-23CF-44E3-9099-C40C66FF867C}">
                  <a14:compatExt spid="_x0000_s77842"/>
                </a:ext>
                <a:ext uri="{FF2B5EF4-FFF2-40B4-BE49-F238E27FC236}">
                  <a16:creationId xmlns:a16="http://schemas.microsoft.com/office/drawing/2014/main" id="{00000000-0008-0000-0500-000012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20</xdr:row>
          <xdr:rowOff>114300</xdr:rowOff>
        </xdr:from>
        <xdr:to>
          <xdr:col>19</xdr:col>
          <xdr:colOff>292100</xdr:colOff>
          <xdr:row>22</xdr:row>
          <xdr:rowOff>38100</xdr:rowOff>
        </xdr:to>
        <xdr:sp macro="" textlink="">
          <xdr:nvSpPr>
            <xdr:cNvPr id="77843" name="Option Button 19" hidden="1">
              <a:extLst>
                <a:ext uri="{63B3BB69-23CF-44E3-9099-C40C66FF867C}">
                  <a14:compatExt spid="_x0000_s77843"/>
                </a:ext>
                <a:ext uri="{FF2B5EF4-FFF2-40B4-BE49-F238E27FC236}">
                  <a16:creationId xmlns:a16="http://schemas.microsoft.com/office/drawing/2014/main" id="{00000000-0008-0000-0500-000013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21</xdr:row>
          <xdr:rowOff>114300</xdr:rowOff>
        </xdr:from>
        <xdr:to>
          <xdr:col>19</xdr:col>
          <xdr:colOff>292100</xdr:colOff>
          <xdr:row>23</xdr:row>
          <xdr:rowOff>38100</xdr:rowOff>
        </xdr:to>
        <xdr:sp macro="" textlink="">
          <xdr:nvSpPr>
            <xdr:cNvPr id="77844" name="Option Button 20" hidden="1">
              <a:extLst>
                <a:ext uri="{63B3BB69-23CF-44E3-9099-C40C66FF867C}">
                  <a14:compatExt spid="_x0000_s77844"/>
                </a:ext>
                <a:ext uri="{FF2B5EF4-FFF2-40B4-BE49-F238E27FC236}">
                  <a16:creationId xmlns:a16="http://schemas.microsoft.com/office/drawing/2014/main" id="{00000000-0008-0000-0500-000014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22</xdr:row>
          <xdr:rowOff>114300</xdr:rowOff>
        </xdr:from>
        <xdr:to>
          <xdr:col>19</xdr:col>
          <xdr:colOff>292100</xdr:colOff>
          <xdr:row>24</xdr:row>
          <xdr:rowOff>38100</xdr:rowOff>
        </xdr:to>
        <xdr:sp macro="" textlink="">
          <xdr:nvSpPr>
            <xdr:cNvPr id="77845" name="Option Button 21" hidden="1">
              <a:extLst>
                <a:ext uri="{63B3BB69-23CF-44E3-9099-C40C66FF867C}">
                  <a14:compatExt spid="_x0000_s77845"/>
                </a:ext>
                <a:ext uri="{FF2B5EF4-FFF2-40B4-BE49-F238E27FC236}">
                  <a16:creationId xmlns:a16="http://schemas.microsoft.com/office/drawing/2014/main" id="{00000000-0008-0000-0500-000015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23</xdr:row>
          <xdr:rowOff>114300</xdr:rowOff>
        </xdr:from>
        <xdr:to>
          <xdr:col>19</xdr:col>
          <xdr:colOff>292100</xdr:colOff>
          <xdr:row>25</xdr:row>
          <xdr:rowOff>38100</xdr:rowOff>
        </xdr:to>
        <xdr:sp macro="" textlink="">
          <xdr:nvSpPr>
            <xdr:cNvPr id="77846" name="Option Button 22" hidden="1">
              <a:extLst>
                <a:ext uri="{63B3BB69-23CF-44E3-9099-C40C66FF867C}">
                  <a14:compatExt spid="_x0000_s77846"/>
                </a:ext>
                <a:ext uri="{FF2B5EF4-FFF2-40B4-BE49-F238E27FC236}">
                  <a16:creationId xmlns:a16="http://schemas.microsoft.com/office/drawing/2014/main" id="{00000000-0008-0000-0500-000016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24</xdr:row>
          <xdr:rowOff>114300</xdr:rowOff>
        </xdr:from>
        <xdr:to>
          <xdr:col>19</xdr:col>
          <xdr:colOff>292100</xdr:colOff>
          <xdr:row>26</xdr:row>
          <xdr:rowOff>38100</xdr:rowOff>
        </xdr:to>
        <xdr:sp macro="" textlink="">
          <xdr:nvSpPr>
            <xdr:cNvPr id="77847" name="Option Button 23" hidden="1">
              <a:extLst>
                <a:ext uri="{63B3BB69-23CF-44E3-9099-C40C66FF867C}">
                  <a14:compatExt spid="_x0000_s77847"/>
                </a:ext>
                <a:ext uri="{FF2B5EF4-FFF2-40B4-BE49-F238E27FC236}">
                  <a16:creationId xmlns:a16="http://schemas.microsoft.com/office/drawing/2014/main" id="{00000000-0008-0000-0500-000017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25</xdr:row>
          <xdr:rowOff>114300</xdr:rowOff>
        </xdr:from>
        <xdr:to>
          <xdr:col>19</xdr:col>
          <xdr:colOff>292100</xdr:colOff>
          <xdr:row>27</xdr:row>
          <xdr:rowOff>38100</xdr:rowOff>
        </xdr:to>
        <xdr:sp macro="" textlink="">
          <xdr:nvSpPr>
            <xdr:cNvPr id="77848" name="Option Button 24" hidden="1">
              <a:extLst>
                <a:ext uri="{63B3BB69-23CF-44E3-9099-C40C66FF867C}">
                  <a14:compatExt spid="_x0000_s77848"/>
                </a:ext>
                <a:ext uri="{FF2B5EF4-FFF2-40B4-BE49-F238E27FC236}">
                  <a16:creationId xmlns:a16="http://schemas.microsoft.com/office/drawing/2014/main" id="{00000000-0008-0000-0500-000018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26</xdr:row>
          <xdr:rowOff>114300</xdr:rowOff>
        </xdr:from>
        <xdr:to>
          <xdr:col>19</xdr:col>
          <xdr:colOff>292100</xdr:colOff>
          <xdr:row>28</xdr:row>
          <xdr:rowOff>25400</xdr:rowOff>
        </xdr:to>
        <xdr:sp macro="" textlink="">
          <xdr:nvSpPr>
            <xdr:cNvPr id="77849" name="Option Button 25" hidden="1">
              <a:extLst>
                <a:ext uri="{63B3BB69-23CF-44E3-9099-C40C66FF867C}">
                  <a14:compatExt spid="_x0000_s77849"/>
                </a:ext>
                <a:ext uri="{FF2B5EF4-FFF2-40B4-BE49-F238E27FC236}">
                  <a16:creationId xmlns:a16="http://schemas.microsoft.com/office/drawing/2014/main" id="{00000000-0008-0000-0500-000019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27</xdr:row>
          <xdr:rowOff>114300</xdr:rowOff>
        </xdr:from>
        <xdr:to>
          <xdr:col>19</xdr:col>
          <xdr:colOff>292100</xdr:colOff>
          <xdr:row>29</xdr:row>
          <xdr:rowOff>25400</xdr:rowOff>
        </xdr:to>
        <xdr:sp macro="" textlink="">
          <xdr:nvSpPr>
            <xdr:cNvPr id="77850" name="Option Button 26" hidden="1">
              <a:extLst>
                <a:ext uri="{63B3BB69-23CF-44E3-9099-C40C66FF867C}">
                  <a14:compatExt spid="_x0000_s77850"/>
                </a:ext>
                <a:ext uri="{FF2B5EF4-FFF2-40B4-BE49-F238E27FC236}">
                  <a16:creationId xmlns:a16="http://schemas.microsoft.com/office/drawing/2014/main" id="{00000000-0008-0000-0500-00001A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28</xdr:row>
          <xdr:rowOff>114300</xdr:rowOff>
        </xdr:from>
        <xdr:to>
          <xdr:col>19</xdr:col>
          <xdr:colOff>292100</xdr:colOff>
          <xdr:row>30</xdr:row>
          <xdr:rowOff>38100</xdr:rowOff>
        </xdr:to>
        <xdr:sp macro="" textlink="">
          <xdr:nvSpPr>
            <xdr:cNvPr id="77851" name="Option Button 27" hidden="1">
              <a:extLst>
                <a:ext uri="{63B3BB69-23CF-44E3-9099-C40C66FF867C}">
                  <a14:compatExt spid="_x0000_s77851"/>
                </a:ext>
                <a:ext uri="{FF2B5EF4-FFF2-40B4-BE49-F238E27FC236}">
                  <a16:creationId xmlns:a16="http://schemas.microsoft.com/office/drawing/2014/main" id="{00000000-0008-0000-0500-00001B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29</xdr:row>
          <xdr:rowOff>127000</xdr:rowOff>
        </xdr:from>
        <xdr:to>
          <xdr:col>19</xdr:col>
          <xdr:colOff>292100</xdr:colOff>
          <xdr:row>31</xdr:row>
          <xdr:rowOff>38100</xdr:rowOff>
        </xdr:to>
        <xdr:sp macro="" textlink="">
          <xdr:nvSpPr>
            <xdr:cNvPr id="77852" name="Option Button 28" hidden="1">
              <a:extLst>
                <a:ext uri="{63B3BB69-23CF-44E3-9099-C40C66FF867C}">
                  <a14:compatExt spid="_x0000_s77852"/>
                </a:ext>
                <a:ext uri="{FF2B5EF4-FFF2-40B4-BE49-F238E27FC236}">
                  <a16:creationId xmlns:a16="http://schemas.microsoft.com/office/drawing/2014/main" id="{00000000-0008-0000-0500-00001C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30</xdr:row>
          <xdr:rowOff>114300</xdr:rowOff>
        </xdr:from>
        <xdr:to>
          <xdr:col>19</xdr:col>
          <xdr:colOff>292100</xdr:colOff>
          <xdr:row>32</xdr:row>
          <xdr:rowOff>38100</xdr:rowOff>
        </xdr:to>
        <xdr:sp macro="" textlink="">
          <xdr:nvSpPr>
            <xdr:cNvPr id="77853" name="Option Button 29" hidden="1">
              <a:extLst>
                <a:ext uri="{63B3BB69-23CF-44E3-9099-C40C66FF867C}">
                  <a14:compatExt spid="_x0000_s77853"/>
                </a:ext>
                <a:ext uri="{FF2B5EF4-FFF2-40B4-BE49-F238E27FC236}">
                  <a16:creationId xmlns:a16="http://schemas.microsoft.com/office/drawing/2014/main" id="{00000000-0008-0000-0500-00001D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31</xdr:row>
          <xdr:rowOff>114300</xdr:rowOff>
        </xdr:from>
        <xdr:to>
          <xdr:col>19</xdr:col>
          <xdr:colOff>292100</xdr:colOff>
          <xdr:row>33</xdr:row>
          <xdr:rowOff>38100</xdr:rowOff>
        </xdr:to>
        <xdr:sp macro="" textlink="">
          <xdr:nvSpPr>
            <xdr:cNvPr id="77854" name="Option Button 30" hidden="1">
              <a:extLst>
                <a:ext uri="{63B3BB69-23CF-44E3-9099-C40C66FF867C}">
                  <a14:compatExt spid="_x0000_s77854"/>
                </a:ext>
                <a:ext uri="{FF2B5EF4-FFF2-40B4-BE49-F238E27FC236}">
                  <a16:creationId xmlns:a16="http://schemas.microsoft.com/office/drawing/2014/main" id="{00000000-0008-0000-0500-00001E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32</xdr:row>
          <xdr:rowOff>127000</xdr:rowOff>
        </xdr:from>
        <xdr:to>
          <xdr:col>19</xdr:col>
          <xdr:colOff>292100</xdr:colOff>
          <xdr:row>34</xdr:row>
          <xdr:rowOff>38100</xdr:rowOff>
        </xdr:to>
        <xdr:sp macro="" textlink="">
          <xdr:nvSpPr>
            <xdr:cNvPr id="77855" name="Option Button 31" hidden="1">
              <a:extLst>
                <a:ext uri="{63B3BB69-23CF-44E3-9099-C40C66FF867C}">
                  <a14:compatExt spid="_x0000_s77855"/>
                </a:ext>
                <a:ext uri="{FF2B5EF4-FFF2-40B4-BE49-F238E27FC236}">
                  <a16:creationId xmlns:a16="http://schemas.microsoft.com/office/drawing/2014/main" id="{00000000-0008-0000-0500-00001F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33</xdr:row>
          <xdr:rowOff>114300</xdr:rowOff>
        </xdr:from>
        <xdr:to>
          <xdr:col>19</xdr:col>
          <xdr:colOff>292100</xdr:colOff>
          <xdr:row>35</xdr:row>
          <xdr:rowOff>38100</xdr:rowOff>
        </xdr:to>
        <xdr:sp macro="" textlink="">
          <xdr:nvSpPr>
            <xdr:cNvPr id="77856" name="Option Button 32" hidden="1">
              <a:extLst>
                <a:ext uri="{63B3BB69-23CF-44E3-9099-C40C66FF867C}">
                  <a14:compatExt spid="_x0000_s77856"/>
                </a:ext>
                <a:ext uri="{FF2B5EF4-FFF2-40B4-BE49-F238E27FC236}">
                  <a16:creationId xmlns:a16="http://schemas.microsoft.com/office/drawing/2014/main" id="{00000000-0008-0000-0500-000020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34</xdr:row>
          <xdr:rowOff>139700</xdr:rowOff>
        </xdr:from>
        <xdr:to>
          <xdr:col>19</xdr:col>
          <xdr:colOff>292100</xdr:colOff>
          <xdr:row>36</xdr:row>
          <xdr:rowOff>38100</xdr:rowOff>
        </xdr:to>
        <xdr:sp macro="" textlink="">
          <xdr:nvSpPr>
            <xdr:cNvPr id="77857" name="Option Button 33" hidden="1">
              <a:extLst>
                <a:ext uri="{63B3BB69-23CF-44E3-9099-C40C66FF867C}">
                  <a14:compatExt spid="_x0000_s77857"/>
                </a:ext>
                <a:ext uri="{FF2B5EF4-FFF2-40B4-BE49-F238E27FC236}">
                  <a16:creationId xmlns:a16="http://schemas.microsoft.com/office/drawing/2014/main" id="{00000000-0008-0000-0500-000021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35</xdr:row>
          <xdr:rowOff>127000</xdr:rowOff>
        </xdr:from>
        <xdr:to>
          <xdr:col>19</xdr:col>
          <xdr:colOff>292100</xdr:colOff>
          <xdr:row>37</xdr:row>
          <xdr:rowOff>101600</xdr:rowOff>
        </xdr:to>
        <xdr:sp macro="" textlink="">
          <xdr:nvSpPr>
            <xdr:cNvPr id="77858" name="Option Button 34" hidden="1">
              <a:extLst>
                <a:ext uri="{63B3BB69-23CF-44E3-9099-C40C66FF867C}">
                  <a14:compatExt spid="_x0000_s77858"/>
                </a:ext>
                <a:ext uri="{FF2B5EF4-FFF2-40B4-BE49-F238E27FC236}">
                  <a16:creationId xmlns:a16="http://schemas.microsoft.com/office/drawing/2014/main" id="{00000000-0008-0000-0500-000022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36</xdr:row>
          <xdr:rowOff>152400</xdr:rowOff>
        </xdr:from>
        <xdr:to>
          <xdr:col>19</xdr:col>
          <xdr:colOff>292100</xdr:colOff>
          <xdr:row>38</xdr:row>
          <xdr:rowOff>101600</xdr:rowOff>
        </xdr:to>
        <xdr:sp macro="" textlink="">
          <xdr:nvSpPr>
            <xdr:cNvPr id="77859" name="Option Button 35" hidden="1">
              <a:extLst>
                <a:ext uri="{63B3BB69-23CF-44E3-9099-C40C66FF867C}">
                  <a14:compatExt spid="_x0000_s77859"/>
                </a:ext>
                <a:ext uri="{FF2B5EF4-FFF2-40B4-BE49-F238E27FC236}">
                  <a16:creationId xmlns:a16="http://schemas.microsoft.com/office/drawing/2014/main" id="{00000000-0008-0000-0500-000023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37</xdr:row>
          <xdr:rowOff>152400</xdr:rowOff>
        </xdr:from>
        <xdr:to>
          <xdr:col>19</xdr:col>
          <xdr:colOff>292100</xdr:colOff>
          <xdr:row>39</xdr:row>
          <xdr:rowOff>101600</xdr:rowOff>
        </xdr:to>
        <xdr:sp macro="" textlink="">
          <xdr:nvSpPr>
            <xdr:cNvPr id="77860" name="Option Button 36" hidden="1">
              <a:extLst>
                <a:ext uri="{63B3BB69-23CF-44E3-9099-C40C66FF867C}">
                  <a14:compatExt spid="_x0000_s77860"/>
                </a:ext>
                <a:ext uri="{FF2B5EF4-FFF2-40B4-BE49-F238E27FC236}">
                  <a16:creationId xmlns:a16="http://schemas.microsoft.com/office/drawing/2014/main" id="{00000000-0008-0000-0500-00002430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21</xdr:col>
      <xdr:colOff>0</xdr:colOff>
      <xdr:row>39</xdr:row>
      <xdr:rowOff>32564</xdr:rowOff>
    </xdr:from>
    <xdr:to>
      <xdr:col>26</xdr:col>
      <xdr:colOff>227949</xdr:colOff>
      <xdr:row>42</xdr:row>
      <xdr:rowOff>32564</xdr:rowOff>
    </xdr:to>
    <xdr:sp macro="" textlink="">
      <xdr:nvSpPr>
        <xdr:cNvPr id="4" name="Rectangle 3">
          <a:extLst>
            <a:ext uri="{FF2B5EF4-FFF2-40B4-BE49-F238E27FC236}">
              <a16:creationId xmlns:a16="http://schemas.microsoft.com/office/drawing/2014/main" id="{A9B8E37D-D1AF-53BC-3E30-3932AB3AB1C3}"/>
            </a:ext>
          </a:extLst>
        </xdr:cNvPr>
        <xdr:cNvSpPr/>
      </xdr:nvSpPr>
      <xdr:spPr bwMode="auto">
        <a:xfrm>
          <a:off x="13660641" y="7131538"/>
          <a:ext cx="1449103" cy="537308"/>
        </a:xfrm>
        <a:prstGeom prst="rect">
          <a:avLst/>
        </a:prstGeom>
        <a:noFill/>
        <a:ln>
          <a:headEnd type="none" w="med" len="med"/>
          <a:tailEnd type="none" w="med" len="med"/>
        </a:ln>
      </xdr:spPr>
      <xdr:style>
        <a:lnRef idx="2">
          <a:schemeClr val="dk1"/>
        </a:lnRef>
        <a:fillRef idx="1">
          <a:schemeClr val="lt1"/>
        </a:fillRef>
        <a:effectRef idx="0">
          <a:schemeClr val="dk1"/>
        </a:effectRef>
        <a:fontRef idx="minor">
          <a:schemeClr val="dk1"/>
        </a:fontRef>
      </xdr:style>
      <xdr:txBody>
        <a:bodyPr vertOverflow="clip" wrap="square" lIns="18288" tIns="0" rIns="0" bIns="0" rtlCol="0" anchor="ctr" upright="1"/>
        <a:lstStyle/>
        <a:p>
          <a:pPr algn="l"/>
          <a:endParaRPr lang="en-US" sz="1100"/>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106</xdr:col>
      <xdr:colOff>5715</xdr:colOff>
      <xdr:row>3</xdr:row>
      <xdr:rowOff>7620</xdr:rowOff>
    </xdr:from>
    <xdr:to>
      <xdr:col>106</xdr:col>
      <xdr:colOff>5715</xdr:colOff>
      <xdr:row>73</xdr:row>
      <xdr:rowOff>172085</xdr:rowOff>
    </xdr:to>
    <xdr:cxnSp macro="">
      <xdr:nvCxnSpPr>
        <xdr:cNvPr id="2" name="Straight Arrow Connector 53">
          <a:extLst>
            <a:ext uri="{FF2B5EF4-FFF2-40B4-BE49-F238E27FC236}">
              <a16:creationId xmlns:a16="http://schemas.microsoft.com/office/drawing/2014/main" id="{DCEF03D1-71F4-6545-8B7D-31756BD65375}"/>
            </a:ext>
            <a:ext uri="{147F2762-F138-4A5C-976F-8EAC2B608ADB}">
              <a16:predDERef xmlns:a16="http://schemas.microsoft.com/office/drawing/2014/main" pred="{9C4DCDF0-8E31-407E-A985-8E938F4B5335}"/>
            </a:ext>
          </a:extLst>
        </xdr:cNvPr>
        <xdr:cNvCxnSpPr>
          <a:cxnSpLocks/>
        </xdr:cNvCxnSpPr>
      </xdr:nvCxnSpPr>
      <xdr:spPr bwMode="auto">
        <a:xfrm flipH="1" flipV="1">
          <a:off x="86162515" y="502920"/>
          <a:ext cx="0" cy="1170876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102</xdr:col>
      <xdr:colOff>19050</xdr:colOff>
      <xdr:row>3</xdr:row>
      <xdr:rowOff>7620</xdr:rowOff>
    </xdr:from>
    <xdr:to>
      <xdr:col>102</xdr:col>
      <xdr:colOff>19050</xdr:colOff>
      <xdr:row>73</xdr:row>
      <xdr:rowOff>191135</xdr:rowOff>
    </xdr:to>
    <xdr:cxnSp macro="">
      <xdr:nvCxnSpPr>
        <xdr:cNvPr id="3" name="Straight Arrow Connector 205">
          <a:extLst>
            <a:ext uri="{FF2B5EF4-FFF2-40B4-BE49-F238E27FC236}">
              <a16:creationId xmlns:a16="http://schemas.microsoft.com/office/drawing/2014/main" id="{826F9313-24B6-0A46-845A-DD70A2E8FD7D}"/>
            </a:ext>
            <a:ext uri="{147F2762-F138-4A5C-976F-8EAC2B608ADB}">
              <a16:predDERef xmlns:a16="http://schemas.microsoft.com/office/drawing/2014/main" pred="{D62C1D58-CC3C-4E74-92DF-5CD989C45226}"/>
            </a:ext>
          </a:extLst>
        </xdr:cNvPr>
        <xdr:cNvCxnSpPr>
          <a:cxnSpLocks/>
        </xdr:cNvCxnSpPr>
      </xdr:nvCxnSpPr>
      <xdr:spPr bwMode="auto">
        <a:xfrm flipH="1" flipV="1">
          <a:off x="82924650" y="502920"/>
          <a:ext cx="0" cy="1171511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23</xdr:col>
      <xdr:colOff>5715</xdr:colOff>
      <xdr:row>3</xdr:row>
      <xdr:rowOff>9525</xdr:rowOff>
    </xdr:from>
    <xdr:to>
      <xdr:col>23</xdr:col>
      <xdr:colOff>5715</xdr:colOff>
      <xdr:row>73</xdr:row>
      <xdr:rowOff>171450</xdr:rowOff>
    </xdr:to>
    <xdr:cxnSp macro="">
      <xdr:nvCxnSpPr>
        <xdr:cNvPr id="4" name="Straight Arrow Connector 161">
          <a:extLst>
            <a:ext uri="{FF2B5EF4-FFF2-40B4-BE49-F238E27FC236}">
              <a16:creationId xmlns:a16="http://schemas.microsoft.com/office/drawing/2014/main" id="{754EEFEB-648B-9F49-9F66-731CD913060B}"/>
            </a:ext>
            <a:ext uri="{147F2762-F138-4A5C-976F-8EAC2B608ADB}">
              <a16:predDERef xmlns:a16="http://schemas.microsoft.com/office/drawing/2014/main" pred="{7105836B-CA5D-4C9F-9583-F6CF0707D7B2}"/>
            </a:ext>
          </a:extLst>
        </xdr:cNvPr>
        <xdr:cNvCxnSpPr>
          <a:cxnSpLocks/>
        </xdr:cNvCxnSpPr>
      </xdr:nvCxnSpPr>
      <xdr:spPr bwMode="auto">
        <a:xfrm flipH="1" flipV="1">
          <a:off x="18700115" y="504825"/>
          <a:ext cx="0" cy="1170622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66</xdr:col>
      <xdr:colOff>15009</xdr:colOff>
      <xdr:row>23</xdr:row>
      <xdr:rowOff>17639</xdr:rowOff>
    </xdr:from>
    <xdr:to>
      <xdr:col>66</xdr:col>
      <xdr:colOff>15009</xdr:colOff>
      <xdr:row>30</xdr:row>
      <xdr:rowOff>78990</xdr:rowOff>
    </xdr:to>
    <xdr:cxnSp macro="">
      <xdr:nvCxnSpPr>
        <xdr:cNvPr id="5" name="Straight Arrow Connector 55">
          <a:extLst>
            <a:ext uri="{FF2B5EF4-FFF2-40B4-BE49-F238E27FC236}">
              <a16:creationId xmlns:a16="http://schemas.microsoft.com/office/drawing/2014/main" id="{753A3BB5-5A53-224F-BEDA-D5B17100E32F}"/>
            </a:ext>
            <a:ext uri="{147F2762-F138-4A5C-976F-8EAC2B608ADB}">
              <a16:predDERef xmlns:a16="http://schemas.microsoft.com/office/drawing/2014/main" pred="{00000000-0008-0000-0100-00003A000000}"/>
            </a:ext>
          </a:extLst>
        </xdr:cNvPr>
        <xdr:cNvCxnSpPr>
          <a:cxnSpLocks/>
        </xdr:cNvCxnSpPr>
      </xdr:nvCxnSpPr>
      <xdr:spPr>
        <a:xfrm>
          <a:off x="53659809" y="3814939"/>
          <a:ext cx="0" cy="1217051"/>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91</xdr:col>
      <xdr:colOff>0</xdr:colOff>
      <xdr:row>67</xdr:row>
      <xdr:rowOff>0</xdr:rowOff>
    </xdr:from>
    <xdr:to>
      <xdr:col>91</xdr:col>
      <xdr:colOff>0</xdr:colOff>
      <xdr:row>71</xdr:row>
      <xdr:rowOff>9525</xdr:rowOff>
    </xdr:to>
    <xdr:cxnSp macro="">
      <xdr:nvCxnSpPr>
        <xdr:cNvPr id="6" name="Straight Arrow Connector 77">
          <a:extLst>
            <a:ext uri="{FF2B5EF4-FFF2-40B4-BE49-F238E27FC236}">
              <a16:creationId xmlns:a16="http://schemas.microsoft.com/office/drawing/2014/main" id="{C4CEEBAD-5CB5-7E4F-875D-372433016BA2}"/>
            </a:ext>
            <a:ext uri="{147F2762-F138-4A5C-976F-8EAC2B608ADB}">
              <a16:predDERef xmlns:a16="http://schemas.microsoft.com/office/drawing/2014/main" pred="{B18F45A7-0A0D-4DE6-8DCC-0EDF5AA0ADBF}"/>
            </a:ext>
          </a:extLst>
        </xdr:cNvPr>
        <xdr:cNvCxnSpPr>
          <a:cxnSpLocks/>
        </xdr:cNvCxnSpPr>
      </xdr:nvCxnSpPr>
      <xdr:spPr>
        <a:xfrm flipH="1">
          <a:off x="73964800" y="11061700"/>
          <a:ext cx="0" cy="66992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8547</xdr:colOff>
      <xdr:row>55</xdr:row>
      <xdr:rowOff>60324</xdr:rowOff>
    </xdr:from>
    <xdr:to>
      <xdr:col>75</xdr:col>
      <xdr:colOff>160832</xdr:colOff>
      <xdr:row>56</xdr:row>
      <xdr:rowOff>172719</xdr:rowOff>
    </xdr:to>
    <xdr:sp macro="" textlink="">
      <xdr:nvSpPr>
        <xdr:cNvPr id="7" name="Rounded Rectangle 55">
          <a:extLst>
            <a:ext uri="{FF2B5EF4-FFF2-40B4-BE49-F238E27FC236}">
              <a16:creationId xmlns:a16="http://schemas.microsoft.com/office/drawing/2014/main" id="{FF7D673D-EF5C-0641-9794-CD732DA41842}"/>
            </a:ext>
            <a:ext uri="{147F2762-F138-4A5C-976F-8EAC2B608ADB}">
              <a16:predDERef xmlns:a16="http://schemas.microsoft.com/office/drawing/2014/main" pred="{ECFE47E9-CB7C-4608-A2FF-27EBB34DBFE3}"/>
            </a:ext>
          </a:extLst>
        </xdr:cNvPr>
        <xdr:cNvSpPr/>
      </xdr:nvSpPr>
      <xdr:spPr bwMode="auto">
        <a:xfrm>
          <a:off x="47963747" y="9140824"/>
          <a:ext cx="13157085" cy="26479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solidFill>
                <a:srgbClr val="FFFFFF"/>
              </a:solidFill>
              <a:latin typeface="+mj-lt"/>
              <a:ea typeface="+mj-ea"/>
              <a:cs typeface="+mj-cs"/>
            </a:defRPr>
          </a:lvl1pPr>
          <a:lvl2pPr marL="457200" indent="0">
            <a:defRPr sz="1100">
              <a:solidFill>
                <a:srgbClr val="FFFFFF"/>
              </a:solidFill>
              <a:latin typeface="+mj-lt"/>
              <a:ea typeface="+mj-ea"/>
              <a:cs typeface="+mj-cs"/>
            </a:defRPr>
          </a:lvl2pPr>
          <a:lvl3pPr marL="914400" indent="0">
            <a:defRPr sz="1100">
              <a:solidFill>
                <a:srgbClr val="FFFFFF"/>
              </a:solidFill>
              <a:latin typeface="+mj-lt"/>
              <a:ea typeface="+mj-ea"/>
              <a:cs typeface="+mj-cs"/>
            </a:defRPr>
          </a:lvl3pPr>
          <a:lvl4pPr marL="1371600" indent="0">
            <a:defRPr sz="1100">
              <a:solidFill>
                <a:srgbClr val="FFFFFF"/>
              </a:solidFill>
              <a:latin typeface="+mj-lt"/>
              <a:ea typeface="+mj-ea"/>
              <a:cs typeface="+mj-cs"/>
            </a:defRPr>
          </a:lvl4pPr>
          <a:lvl5pPr marL="1828800" indent="0">
            <a:defRPr sz="1100">
              <a:solidFill>
                <a:srgbClr val="FFFFFF"/>
              </a:solidFill>
              <a:latin typeface="+mj-lt"/>
              <a:ea typeface="+mj-ea"/>
              <a:cs typeface="+mj-cs"/>
            </a:defRPr>
          </a:lvl5pPr>
          <a:lvl6pPr marL="2286000" indent="0">
            <a:defRPr sz="1100">
              <a:solidFill>
                <a:srgbClr val="FFFFFF"/>
              </a:solidFill>
              <a:latin typeface="+mj-lt"/>
              <a:ea typeface="+mj-ea"/>
              <a:cs typeface="+mj-cs"/>
            </a:defRPr>
          </a:lvl6pPr>
          <a:lvl7pPr marL="2743200" indent="0">
            <a:defRPr sz="1100">
              <a:solidFill>
                <a:srgbClr val="FFFFFF"/>
              </a:solidFill>
              <a:latin typeface="+mj-lt"/>
              <a:ea typeface="+mj-ea"/>
              <a:cs typeface="+mj-cs"/>
            </a:defRPr>
          </a:lvl7pPr>
          <a:lvl8pPr marL="3200400" indent="0">
            <a:defRPr sz="1100">
              <a:solidFill>
                <a:srgbClr val="FFFFFF"/>
              </a:solidFill>
              <a:latin typeface="+mj-lt"/>
              <a:ea typeface="+mj-ea"/>
              <a:cs typeface="+mj-cs"/>
            </a:defRPr>
          </a:lvl8pPr>
          <a:lvl9pPr marL="3657600" indent="0">
            <a:defRPr sz="1100">
              <a:solidFill>
                <a:srgbClr val="FFFFFF"/>
              </a:solidFill>
              <a:latin typeface="+mj-lt"/>
              <a:ea typeface="+mj-ea"/>
              <a:cs typeface="+mj-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66</xdr:col>
      <xdr:colOff>70556</xdr:colOff>
      <xdr:row>28</xdr:row>
      <xdr:rowOff>76200</xdr:rowOff>
    </xdr:from>
    <xdr:to>
      <xdr:col>97</xdr:col>
      <xdr:colOff>0</xdr:colOff>
      <xdr:row>29</xdr:row>
      <xdr:rowOff>141111</xdr:rowOff>
    </xdr:to>
    <xdr:sp macro="" textlink="">
      <xdr:nvSpPr>
        <xdr:cNvPr id="8" name="Rectángulo redondeado 11">
          <a:extLst>
            <a:ext uri="{FF2B5EF4-FFF2-40B4-BE49-F238E27FC236}">
              <a16:creationId xmlns:a16="http://schemas.microsoft.com/office/drawing/2014/main" id="{85FE4BAC-1AA3-6646-9154-6CED5FFA9784}"/>
            </a:ext>
            <a:ext uri="{147F2762-F138-4A5C-976F-8EAC2B608ADB}">
              <a16:predDERef xmlns:a16="http://schemas.microsoft.com/office/drawing/2014/main" pred="{B1E8A08A-0BB8-4810-A994-69ECFBBBB86B}"/>
            </a:ext>
          </a:extLst>
        </xdr:cNvPr>
        <xdr:cNvSpPr/>
      </xdr:nvSpPr>
      <xdr:spPr bwMode="auto">
        <a:xfrm>
          <a:off x="53715356" y="4699000"/>
          <a:ext cx="25126244" cy="230011"/>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7</xdr:col>
      <xdr:colOff>0</xdr:colOff>
      <xdr:row>28</xdr:row>
      <xdr:rowOff>0</xdr:rowOff>
    </xdr:from>
    <xdr:ext cx="184731" cy="264560"/>
    <xdr:sp macro="" textlink="">
      <xdr:nvSpPr>
        <xdr:cNvPr id="9" name="TextBox 1">
          <a:extLst>
            <a:ext uri="{FF2B5EF4-FFF2-40B4-BE49-F238E27FC236}">
              <a16:creationId xmlns:a16="http://schemas.microsoft.com/office/drawing/2014/main" id="{9E99FF31-DB5C-D04E-AB38-DD7B1BD96579}"/>
            </a:ext>
            <a:ext uri="{147F2762-F138-4A5C-976F-8EAC2B608ADB}">
              <a16:predDERef xmlns:a16="http://schemas.microsoft.com/office/drawing/2014/main" pred="{F73D94E5-85D5-42E3-B373-82CF5C1421D6}"/>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0" name="TextBox 2">
          <a:extLst>
            <a:ext uri="{FF2B5EF4-FFF2-40B4-BE49-F238E27FC236}">
              <a16:creationId xmlns:a16="http://schemas.microsoft.com/office/drawing/2014/main" id="{1CEDD58A-76ED-D74F-A9C2-75FBF96DE89E}"/>
            </a:ext>
            <a:ext uri="{147F2762-F138-4A5C-976F-8EAC2B608ADB}">
              <a16:predDERef xmlns:a16="http://schemas.microsoft.com/office/drawing/2014/main" pred="{286AB426-4BC2-4A13-9074-CC65685BE19D}"/>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1" name="TextBox 4">
          <a:extLst>
            <a:ext uri="{FF2B5EF4-FFF2-40B4-BE49-F238E27FC236}">
              <a16:creationId xmlns:a16="http://schemas.microsoft.com/office/drawing/2014/main" id="{00EE3433-733E-1641-B6C0-D4AFCC93F17D}"/>
            </a:ext>
            <a:ext uri="{147F2762-F138-4A5C-976F-8EAC2B608ADB}">
              <a16:predDERef xmlns:a16="http://schemas.microsoft.com/office/drawing/2014/main" pred="{5A5713F4-4BDE-4859-B621-774AFE0AF62F}"/>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2" name="TextBox 5">
          <a:extLst>
            <a:ext uri="{FF2B5EF4-FFF2-40B4-BE49-F238E27FC236}">
              <a16:creationId xmlns:a16="http://schemas.microsoft.com/office/drawing/2014/main" id="{07BAB0D8-9F30-4846-AC38-C5F1F67FDEEA}"/>
            </a:ext>
            <a:ext uri="{147F2762-F138-4A5C-976F-8EAC2B608ADB}">
              <a16:predDERef xmlns:a16="http://schemas.microsoft.com/office/drawing/2014/main" pred="{B73DFB89-70CA-40B7-BC87-3448FCFF1155}"/>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3" name="TextBox 51">
          <a:extLst>
            <a:ext uri="{FF2B5EF4-FFF2-40B4-BE49-F238E27FC236}">
              <a16:creationId xmlns:a16="http://schemas.microsoft.com/office/drawing/2014/main" id="{57DC070F-62B9-BC4C-96B1-AFA1F22E1E8A}"/>
            </a:ext>
            <a:ext uri="{147F2762-F138-4A5C-976F-8EAC2B608ADB}">
              <a16:predDERef xmlns:a16="http://schemas.microsoft.com/office/drawing/2014/main" pred="{78461A6D-B028-408C-84EB-D8F1B30B37CE}"/>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4" name="TextBox 52">
          <a:extLst>
            <a:ext uri="{FF2B5EF4-FFF2-40B4-BE49-F238E27FC236}">
              <a16:creationId xmlns:a16="http://schemas.microsoft.com/office/drawing/2014/main" id="{CB034143-DB70-0F4A-AF41-8112B2757369}"/>
            </a:ext>
            <a:ext uri="{147F2762-F138-4A5C-976F-8EAC2B608ADB}">
              <a16:predDERef xmlns:a16="http://schemas.microsoft.com/office/drawing/2014/main" pred="{A6FC9433-28EB-4C1B-84B1-21EE93925DA7}"/>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5" name="TextBox 4">
          <a:extLst>
            <a:ext uri="{FF2B5EF4-FFF2-40B4-BE49-F238E27FC236}">
              <a16:creationId xmlns:a16="http://schemas.microsoft.com/office/drawing/2014/main" id="{38C148EE-5CB4-D944-AB2D-8F6D59F07CED}"/>
            </a:ext>
            <a:ext uri="{147F2762-F138-4A5C-976F-8EAC2B608ADB}">
              <a16:predDERef xmlns:a16="http://schemas.microsoft.com/office/drawing/2014/main" pred="{6EB7FA2B-827D-42BA-AB64-747C74D63A21}"/>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6" name="TextBox 1">
          <a:extLst>
            <a:ext uri="{FF2B5EF4-FFF2-40B4-BE49-F238E27FC236}">
              <a16:creationId xmlns:a16="http://schemas.microsoft.com/office/drawing/2014/main" id="{2C01F81F-A9A9-4949-825A-D4962DC7F705}"/>
            </a:ext>
            <a:ext uri="{147F2762-F138-4A5C-976F-8EAC2B608ADB}">
              <a16:predDERef xmlns:a16="http://schemas.microsoft.com/office/drawing/2014/main" pred="{63978082-A7FC-48EA-A7BF-1164C33EC0C0}"/>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7" name="TextBox 2">
          <a:extLst>
            <a:ext uri="{FF2B5EF4-FFF2-40B4-BE49-F238E27FC236}">
              <a16:creationId xmlns:a16="http://schemas.microsoft.com/office/drawing/2014/main" id="{A52AC6F3-22AE-C040-B5BA-5744885007F0}"/>
            </a:ext>
            <a:ext uri="{147F2762-F138-4A5C-976F-8EAC2B608ADB}">
              <a16:predDERef xmlns:a16="http://schemas.microsoft.com/office/drawing/2014/main" pred="{2B492F46-51CB-429F-827B-A7DBC3EAA366}"/>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8" name="TextBox 4">
          <a:extLst>
            <a:ext uri="{FF2B5EF4-FFF2-40B4-BE49-F238E27FC236}">
              <a16:creationId xmlns:a16="http://schemas.microsoft.com/office/drawing/2014/main" id="{60290734-FB0E-7448-9415-48875309DF3E}"/>
            </a:ext>
            <a:ext uri="{147F2762-F138-4A5C-976F-8EAC2B608ADB}">
              <a16:predDERef xmlns:a16="http://schemas.microsoft.com/office/drawing/2014/main" pred="{84ED2C32-2C48-46C8-B02A-B2CBC6D15BE1}"/>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9" name="TextBox 5">
          <a:extLst>
            <a:ext uri="{FF2B5EF4-FFF2-40B4-BE49-F238E27FC236}">
              <a16:creationId xmlns:a16="http://schemas.microsoft.com/office/drawing/2014/main" id="{24FF492F-CAB1-B04A-8080-9883EBABFE19}"/>
            </a:ext>
            <a:ext uri="{147F2762-F138-4A5C-976F-8EAC2B608ADB}">
              <a16:predDERef xmlns:a16="http://schemas.microsoft.com/office/drawing/2014/main" pred="{0B4FE376-EBC9-4BDC-AE9B-27F2E88EEF46}"/>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102</xdr:col>
      <xdr:colOff>19050</xdr:colOff>
      <xdr:row>3</xdr:row>
      <xdr:rowOff>38100</xdr:rowOff>
    </xdr:from>
    <xdr:to>
      <xdr:col>102</xdr:col>
      <xdr:colOff>19050</xdr:colOff>
      <xdr:row>74</xdr:row>
      <xdr:rowOff>28575</xdr:rowOff>
    </xdr:to>
    <xdr:cxnSp macro="">
      <xdr:nvCxnSpPr>
        <xdr:cNvPr id="20" name="Straight Arrow Connector 205">
          <a:extLst>
            <a:ext uri="{FF2B5EF4-FFF2-40B4-BE49-F238E27FC236}">
              <a16:creationId xmlns:a16="http://schemas.microsoft.com/office/drawing/2014/main" id="{F8EB2A09-AA29-9746-8539-DC0B65C8D7A3}"/>
            </a:ext>
            <a:ext uri="{147F2762-F138-4A5C-976F-8EAC2B608ADB}">
              <a16:predDERef xmlns:a16="http://schemas.microsoft.com/office/drawing/2014/main" pred="{D62C1D58-CC3C-4E74-92DF-5CD989C45226}"/>
            </a:ext>
          </a:extLst>
        </xdr:cNvPr>
        <xdr:cNvCxnSpPr>
          <a:cxnSpLocks/>
        </xdr:cNvCxnSpPr>
      </xdr:nvCxnSpPr>
      <xdr:spPr bwMode="auto">
        <a:xfrm flipH="1" flipV="1">
          <a:off x="82924650" y="533400"/>
          <a:ext cx="0" cy="1171257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91</xdr:col>
      <xdr:colOff>0</xdr:colOff>
      <xdr:row>47</xdr:row>
      <xdr:rowOff>16934</xdr:rowOff>
    </xdr:from>
    <xdr:to>
      <xdr:col>91</xdr:col>
      <xdr:colOff>0</xdr:colOff>
      <xdr:row>55</xdr:row>
      <xdr:rowOff>16933</xdr:rowOff>
    </xdr:to>
    <xdr:cxnSp macro="">
      <xdr:nvCxnSpPr>
        <xdr:cNvPr id="21" name="Straight Arrow Connector 57">
          <a:extLst>
            <a:ext uri="{FF2B5EF4-FFF2-40B4-BE49-F238E27FC236}">
              <a16:creationId xmlns:a16="http://schemas.microsoft.com/office/drawing/2014/main" id="{4223D8CE-A5E1-A24B-ACB5-68097A89C025}"/>
            </a:ext>
            <a:ext uri="{147F2762-F138-4A5C-976F-8EAC2B608ADB}">
              <a16:predDERef xmlns:a16="http://schemas.microsoft.com/office/drawing/2014/main" pred="{0CB09FA7-D543-41D8-BF34-860189C555B8}"/>
            </a:ext>
          </a:extLst>
        </xdr:cNvPr>
        <xdr:cNvCxnSpPr>
          <a:cxnSpLocks/>
        </xdr:cNvCxnSpPr>
      </xdr:nvCxnSpPr>
      <xdr:spPr>
        <a:xfrm>
          <a:off x="73964800" y="7776634"/>
          <a:ext cx="0" cy="1320799"/>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97</xdr:col>
      <xdr:colOff>209550</xdr:colOff>
      <xdr:row>49</xdr:row>
      <xdr:rowOff>28575</xdr:rowOff>
    </xdr:from>
    <xdr:to>
      <xdr:col>97</xdr:col>
      <xdr:colOff>219075</xdr:colOff>
      <xdr:row>57</xdr:row>
      <xdr:rowOff>9525</xdr:rowOff>
    </xdr:to>
    <xdr:cxnSp macro="">
      <xdr:nvCxnSpPr>
        <xdr:cNvPr id="22" name="Straight Arrow Connector 57">
          <a:extLst>
            <a:ext uri="{FF2B5EF4-FFF2-40B4-BE49-F238E27FC236}">
              <a16:creationId xmlns:a16="http://schemas.microsoft.com/office/drawing/2014/main" id="{92B75F0D-264C-AA42-BFC4-978644CBAB25}"/>
            </a:ext>
            <a:ext uri="{147F2762-F138-4A5C-976F-8EAC2B608ADB}">
              <a16:predDERef xmlns:a16="http://schemas.microsoft.com/office/drawing/2014/main" pred="{B1E8A08A-0BB8-4810-A994-69ECFBBBB86B}"/>
            </a:ext>
          </a:extLst>
        </xdr:cNvPr>
        <xdr:cNvCxnSpPr>
          <a:cxnSpLocks/>
        </xdr:cNvCxnSpPr>
      </xdr:nvCxnSpPr>
      <xdr:spPr>
        <a:xfrm>
          <a:off x="79051150" y="8118475"/>
          <a:ext cx="9525" cy="13017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72</xdr:col>
      <xdr:colOff>0</xdr:colOff>
      <xdr:row>31</xdr:row>
      <xdr:rowOff>38100</xdr:rowOff>
    </xdr:from>
    <xdr:to>
      <xdr:col>72</xdr:col>
      <xdr:colOff>0</xdr:colOff>
      <xdr:row>60</xdr:row>
      <xdr:rowOff>180975</xdr:rowOff>
    </xdr:to>
    <xdr:cxnSp macro="">
      <xdr:nvCxnSpPr>
        <xdr:cNvPr id="23" name="Straight Arrow Connector 58">
          <a:extLst>
            <a:ext uri="{FF2B5EF4-FFF2-40B4-BE49-F238E27FC236}">
              <a16:creationId xmlns:a16="http://schemas.microsoft.com/office/drawing/2014/main" id="{3C7A1716-3320-CE4E-A8EB-157865810F12}"/>
            </a:ext>
            <a:ext uri="{147F2762-F138-4A5C-976F-8EAC2B608ADB}">
              <a16:predDERef xmlns:a16="http://schemas.microsoft.com/office/drawing/2014/main" pred="{B18F45A7-0A0D-4DE6-8DCC-0EDF5AA0ADBF}"/>
            </a:ext>
          </a:extLst>
        </xdr:cNvPr>
        <xdr:cNvCxnSpPr>
          <a:cxnSpLocks/>
        </xdr:cNvCxnSpPr>
      </xdr:nvCxnSpPr>
      <xdr:spPr>
        <a:xfrm flipV="1">
          <a:off x="58521600" y="5156200"/>
          <a:ext cx="0" cy="49180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5396</xdr:colOff>
      <xdr:row>20</xdr:row>
      <xdr:rowOff>158750</xdr:rowOff>
    </xdr:from>
    <xdr:to>
      <xdr:col>59</xdr:col>
      <xdr:colOff>20091</xdr:colOff>
      <xdr:row>55</xdr:row>
      <xdr:rowOff>38100</xdr:rowOff>
    </xdr:to>
    <xdr:cxnSp macro="">
      <xdr:nvCxnSpPr>
        <xdr:cNvPr id="24" name="Straight Arrow Connector 56">
          <a:extLst>
            <a:ext uri="{FF2B5EF4-FFF2-40B4-BE49-F238E27FC236}">
              <a16:creationId xmlns:a16="http://schemas.microsoft.com/office/drawing/2014/main" id="{C29FA5D4-CC25-8444-9ADE-0C4F60DF9D4D}"/>
            </a:ext>
            <a:ext uri="{147F2762-F138-4A5C-976F-8EAC2B608ADB}">
              <a16:predDERef xmlns:a16="http://schemas.microsoft.com/office/drawing/2014/main" pred="{AA573EAB-59EE-4B08-B6A2-5ED52169D76B}"/>
            </a:ext>
          </a:extLst>
        </xdr:cNvPr>
        <xdr:cNvCxnSpPr>
          <a:cxnSpLocks/>
        </xdr:cNvCxnSpPr>
      </xdr:nvCxnSpPr>
      <xdr:spPr>
        <a:xfrm>
          <a:off x="47960596" y="3460750"/>
          <a:ext cx="14695" cy="56578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0</xdr:colOff>
      <xdr:row>49</xdr:row>
      <xdr:rowOff>0</xdr:rowOff>
    </xdr:from>
    <xdr:ext cx="184731" cy="264560"/>
    <xdr:sp macro="" textlink="">
      <xdr:nvSpPr>
        <xdr:cNvPr id="25" name="TextBox 24">
          <a:extLst>
            <a:ext uri="{FF2B5EF4-FFF2-40B4-BE49-F238E27FC236}">
              <a16:creationId xmlns:a16="http://schemas.microsoft.com/office/drawing/2014/main" id="{41FCB195-E776-0045-A697-909FD4A5CFA0}"/>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6" name="TextBox 25">
          <a:extLst>
            <a:ext uri="{FF2B5EF4-FFF2-40B4-BE49-F238E27FC236}">
              <a16:creationId xmlns:a16="http://schemas.microsoft.com/office/drawing/2014/main" id="{27A069CF-3F64-2443-89C7-A3B31D03883C}"/>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7" name="TextBox 4">
          <a:extLst>
            <a:ext uri="{FF2B5EF4-FFF2-40B4-BE49-F238E27FC236}">
              <a16:creationId xmlns:a16="http://schemas.microsoft.com/office/drawing/2014/main" id="{F2D416CD-C585-614E-B32D-3940756864F2}"/>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8" name="TextBox 5">
          <a:extLst>
            <a:ext uri="{FF2B5EF4-FFF2-40B4-BE49-F238E27FC236}">
              <a16:creationId xmlns:a16="http://schemas.microsoft.com/office/drawing/2014/main" id="{21BCCB37-1F1C-BE41-9AA5-2A88D4DE47EC}"/>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113241</xdr:colOff>
      <xdr:row>16</xdr:row>
      <xdr:rowOff>113242</xdr:rowOff>
    </xdr:from>
    <xdr:to>
      <xdr:col>56</xdr:col>
      <xdr:colOff>50800</xdr:colOff>
      <xdr:row>17</xdr:row>
      <xdr:rowOff>169334</xdr:rowOff>
    </xdr:to>
    <xdr:sp macro="" textlink="">
      <xdr:nvSpPr>
        <xdr:cNvPr id="29" name="Rectángulo redondeado 11">
          <a:extLst>
            <a:ext uri="{FF2B5EF4-FFF2-40B4-BE49-F238E27FC236}">
              <a16:creationId xmlns:a16="http://schemas.microsoft.com/office/drawing/2014/main" id="{D3754073-52C5-EE45-B0B7-2B21A622BF5E}"/>
            </a:ext>
            <a:ext uri="{147F2762-F138-4A5C-976F-8EAC2B608ADB}">
              <a16:predDERef xmlns:a16="http://schemas.microsoft.com/office/drawing/2014/main" pred="{9C0259C5-2CB9-42BA-90DD-E18476E08AC4}"/>
            </a:ext>
          </a:extLst>
        </xdr:cNvPr>
        <xdr:cNvSpPr/>
      </xdr:nvSpPr>
      <xdr:spPr bwMode="auto">
        <a:xfrm>
          <a:off x="39127641" y="2754842"/>
          <a:ext cx="6439959" cy="22119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29</xdr:row>
      <xdr:rowOff>0</xdr:rowOff>
    </xdr:from>
    <xdr:ext cx="184731" cy="264560"/>
    <xdr:sp macro="" textlink="">
      <xdr:nvSpPr>
        <xdr:cNvPr id="30" name="TextBox 1">
          <a:extLst>
            <a:ext uri="{FF2B5EF4-FFF2-40B4-BE49-F238E27FC236}">
              <a16:creationId xmlns:a16="http://schemas.microsoft.com/office/drawing/2014/main" id="{24CA8E36-7C99-EE43-A4BE-C13A6B19F57A}"/>
            </a:ext>
            <a:ext uri="{147F2762-F138-4A5C-976F-8EAC2B608ADB}">
              <a16:predDERef xmlns:a16="http://schemas.microsoft.com/office/drawing/2014/main" pred="{00000000-0008-0000-0000-00000E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1" name="TextBox 2">
          <a:extLst>
            <a:ext uri="{FF2B5EF4-FFF2-40B4-BE49-F238E27FC236}">
              <a16:creationId xmlns:a16="http://schemas.microsoft.com/office/drawing/2014/main" id="{DDFBD855-BBDA-6146-9F32-8A58A6CFCE30}"/>
            </a:ext>
            <a:ext uri="{147F2762-F138-4A5C-976F-8EAC2B608ADB}">
              <a16:predDERef xmlns:a16="http://schemas.microsoft.com/office/drawing/2014/main" pred="{00000000-0008-0000-0000-000052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2" name="TextBox 4">
          <a:extLst>
            <a:ext uri="{FF2B5EF4-FFF2-40B4-BE49-F238E27FC236}">
              <a16:creationId xmlns:a16="http://schemas.microsoft.com/office/drawing/2014/main" id="{53541FC3-0269-8E45-8F68-A851EC57DA91}"/>
            </a:ext>
            <a:ext uri="{147F2762-F138-4A5C-976F-8EAC2B608ADB}">
              <a16:predDERef xmlns:a16="http://schemas.microsoft.com/office/drawing/2014/main" pred="{00000000-0008-0000-0000-000050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3" name="TextBox 5">
          <a:extLst>
            <a:ext uri="{FF2B5EF4-FFF2-40B4-BE49-F238E27FC236}">
              <a16:creationId xmlns:a16="http://schemas.microsoft.com/office/drawing/2014/main" id="{69D627F3-E8DB-4046-A1CB-6B021F26668C}"/>
            </a:ext>
            <a:ext uri="{147F2762-F138-4A5C-976F-8EAC2B608ADB}">
              <a16:predDERef xmlns:a16="http://schemas.microsoft.com/office/drawing/2014/main" pred="{00000000-0008-0000-0000-000051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4" name="TextBox 1">
          <a:extLst>
            <a:ext uri="{FF2B5EF4-FFF2-40B4-BE49-F238E27FC236}">
              <a16:creationId xmlns:a16="http://schemas.microsoft.com/office/drawing/2014/main" id="{8A4E3D65-AEFF-B442-9950-B5DE233A90C0}"/>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5" name="TextBox 2">
          <a:extLst>
            <a:ext uri="{FF2B5EF4-FFF2-40B4-BE49-F238E27FC236}">
              <a16:creationId xmlns:a16="http://schemas.microsoft.com/office/drawing/2014/main" id="{0E2C8047-4572-7D4D-9F18-81DC0022C76F}"/>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6" name="TextBox 4">
          <a:extLst>
            <a:ext uri="{FF2B5EF4-FFF2-40B4-BE49-F238E27FC236}">
              <a16:creationId xmlns:a16="http://schemas.microsoft.com/office/drawing/2014/main" id="{AAD89D87-763A-7B4D-8F75-E1755E11B3BF}"/>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7" name="TextBox 5">
          <a:extLst>
            <a:ext uri="{FF2B5EF4-FFF2-40B4-BE49-F238E27FC236}">
              <a16:creationId xmlns:a16="http://schemas.microsoft.com/office/drawing/2014/main" id="{646CA7CA-8C8C-8A43-A228-491F9A9E62FB}"/>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24</xdr:col>
      <xdr:colOff>209550</xdr:colOff>
      <xdr:row>11</xdr:row>
      <xdr:rowOff>38100</xdr:rowOff>
    </xdr:from>
    <xdr:to>
      <xdr:col>36</xdr:col>
      <xdr:colOff>190500</xdr:colOff>
      <xdr:row>12</xdr:row>
      <xdr:rowOff>114300</xdr:rowOff>
    </xdr:to>
    <xdr:sp macro="" textlink="">
      <xdr:nvSpPr>
        <xdr:cNvPr id="38" name="Rectángulo redondeado 11">
          <a:extLst>
            <a:ext uri="{FF2B5EF4-FFF2-40B4-BE49-F238E27FC236}">
              <a16:creationId xmlns:a16="http://schemas.microsoft.com/office/drawing/2014/main" id="{27A0A7E1-EA5B-FB4E-8AD3-E71983B1D0A2}"/>
            </a:ext>
            <a:ext uri="{147F2762-F138-4A5C-976F-8EAC2B608ADB}">
              <a16:predDERef xmlns:a16="http://schemas.microsoft.com/office/drawing/2014/main" pred="{66AB60BB-B961-4419-9FFA-3D4B3D5F61BB}"/>
            </a:ext>
          </a:extLst>
        </xdr:cNvPr>
        <xdr:cNvSpPr/>
      </xdr:nvSpPr>
      <xdr:spPr bwMode="auto">
        <a:xfrm>
          <a:off x="19716750" y="1854200"/>
          <a:ext cx="9734550" cy="2413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20</xdr:row>
      <xdr:rowOff>0</xdr:rowOff>
    </xdr:from>
    <xdr:ext cx="184731" cy="264560"/>
    <xdr:sp macro="" textlink="">
      <xdr:nvSpPr>
        <xdr:cNvPr id="39" name="TextBox 51">
          <a:extLst>
            <a:ext uri="{FF2B5EF4-FFF2-40B4-BE49-F238E27FC236}">
              <a16:creationId xmlns:a16="http://schemas.microsoft.com/office/drawing/2014/main" id="{50B020B9-EB58-7B40-8CED-604CB241FADF}"/>
            </a:ext>
            <a:ext uri="{147F2762-F138-4A5C-976F-8EAC2B608ADB}">
              <a16:predDERef xmlns:a16="http://schemas.microsoft.com/office/drawing/2014/main" pred="{00000000-0008-0000-0000-000040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0" name="TextBox 52">
          <a:extLst>
            <a:ext uri="{FF2B5EF4-FFF2-40B4-BE49-F238E27FC236}">
              <a16:creationId xmlns:a16="http://schemas.microsoft.com/office/drawing/2014/main" id="{3E9263A4-C5BA-914B-9869-A181DBE3FEC6}"/>
            </a:ext>
            <a:ext uri="{147F2762-F138-4A5C-976F-8EAC2B608ADB}">
              <a16:predDERef xmlns:a16="http://schemas.microsoft.com/office/drawing/2014/main" pred="{00000000-0008-0000-0000-000044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1" name="TextBox 4">
          <a:extLst>
            <a:ext uri="{FF2B5EF4-FFF2-40B4-BE49-F238E27FC236}">
              <a16:creationId xmlns:a16="http://schemas.microsoft.com/office/drawing/2014/main" id="{ECDC13B6-324E-EE4C-99C9-CC091B603E08}"/>
            </a:ext>
            <a:ext uri="{147F2762-F138-4A5C-976F-8EAC2B608ADB}">
              <a16:predDERef xmlns:a16="http://schemas.microsoft.com/office/drawing/2014/main" pred="{00000000-0008-0000-0000-000046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37</xdr:col>
      <xdr:colOff>55076</xdr:colOff>
      <xdr:row>12</xdr:row>
      <xdr:rowOff>14424</xdr:rowOff>
    </xdr:from>
    <xdr:to>
      <xdr:col>48</xdr:col>
      <xdr:colOff>53999</xdr:colOff>
      <xdr:row>13</xdr:row>
      <xdr:rowOff>107176</xdr:rowOff>
    </xdr:to>
    <xdr:sp macro="" textlink="">
      <xdr:nvSpPr>
        <xdr:cNvPr id="42" name="Rectángulo redondeado 11">
          <a:extLst>
            <a:ext uri="{FF2B5EF4-FFF2-40B4-BE49-F238E27FC236}">
              <a16:creationId xmlns:a16="http://schemas.microsoft.com/office/drawing/2014/main" id="{8864B7CD-6E7C-1F49-A1F1-BA01E9565AEE}"/>
            </a:ext>
            <a:ext uri="{147F2762-F138-4A5C-976F-8EAC2B608ADB}">
              <a16:predDERef xmlns:a16="http://schemas.microsoft.com/office/drawing/2014/main" pred="{00000000-0008-0000-0200-000009000000}"/>
            </a:ext>
          </a:extLst>
        </xdr:cNvPr>
        <xdr:cNvSpPr/>
      </xdr:nvSpPr>
      <xdr:spPr bwMode="auto">
        <a:xfrm>
          <a:off x="30128676" y="1995624"/>
          <a:ext cx="8939723" cy="25785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38</xdr:row>
      <xdr:rowOff>0</xdr:rowOff>
    </xdr:from>
    <xdr:ext cx="184731" cy="264560"/>
    <xdr:sp macro="" textlink="">
      <xdr:nvSpPr>
        <xdr:cNvPr id="43" name="TextBox 1">
          <a:extLst>
            <a:ext uri="{FF2B5EF4-FFF2-40B4-BE49-F238E27FC236}">
              <a16:creationId xmlns:a16="http://schemas.microsoft.com/office/drawing/2014/main" id="{9F1460AA-4999-CB4B-9451-FB54B09EE357}"/>
            </a:ext>
            <a:ext uri="{147F2762-F138-4A5C-976F-8EAC2B608ADB}">
              <a16:predDERef xmlns:a16="http://schemas.microsoft.com/office/drawing/2014/main" pred="{00000000-0008-0000-0000-00003A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4" name="TextBox 2">
          <a:extLst>
            <a:ext uri="{FF2B5EF4-FFF2-40B4-BE49-F238E27FC236}">
              <a16:creationId xmlns:a16="http://schemas.microsoft.com/office/drawing/2014/main" id="{6AD09865-B62F-9944-AB8F-B96CAB402BD3}"/>
            </a:ext>
            <a:ext uri="{147F2762-F138-4A5C-976F-8EAC2B608ADB}">
              <a16:predDERef xmlns:a16="http://schemas.microsoft.com/office/drawing/2014/main" pred="{00000000-0008-0000-0000-000022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5" name="TextBox 4">
          <a:extLst>
            <a:ext uri="{FF2B5EF4-FFF2-40B4-BE49-F238E27FC236}">
              <a16:creationId xmlns:a16="http://schemas.microsoft.com/office/drawing/2014/main" id="{575EEDCC-9653-4343-9B9A-07F8C5ADAAF4}"/>
            </a:ext>
            <a:ext uri="{147F2762-F138-4A5C-976F-8EAC2B608ADB}">
              <a16:predDERef xmlns:a16="http://schemas.microsoft.com/office/drawing/2014/main" pred="{00000000-0008-0000-0000-000023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6" name="TextBox 5">
          <a:extLst>
            <a:ext uri="{FF2B5EF4-FFF2-40B4-BE49-F238E27FC236}">
              <a16:creationId xmlns:a16="http://schemas.microsoft.com/office/drawing/2014/main" id="{0E16E942-2438-B340-8947-417B196F97FF}"/>
            </a:ext>
            <a:ext uri="{147F2762-F138-4A5C-976F-8EAC2B608ADB}">
              <a16:predDERef xmlns:a16="http://schemas.microsoft.com/office/drawing/2014/main" pred="{00000000-0008-0000-0000-000025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0</xdr:colOff>
      <xdr:row>15</xdr:row>
      <xdr:rowOff>9525</xdr:rowOff>
    </xdr:from>
    <xdr:to>
      <xdr:col>48</xdr:col>
      <xdr:colOff>0</xdr:colOff>
      <xdr:row>18</xdr:row>
      <xdr:rowOff>0</xdr:rowOff>
    </xdr:to>
    <xdr:cxnSp macro="">
      <xdr:nvCxnSpPr>
        <xdr:cNvPr id="47" name="Straight Arrow Connector 38">
          <a:extLst>
            <a:ext uri="{FF2B5EF4-FFF2-40B4-BE49-F238E27FC236}">
              <a16:creationId xmlns:a16="http://schemas.microsoft.com/office/drawing/2014/main" id="{176F347E-9EE7-4741-AE18-2D172D36F547}"/>
            </a:ext>
            <a:ext uri="{147F2762-F138-4A5C-976F-8EAC2B608ADB}">
              <a16:predDERef xmlns:a16="http://schemas.microsoft.com/office/drawing/2014/main" pred="{9C4DCDF0-8E31-407E-A985-8E938F4B5335}"/>
            </a:ext>
          </a:extLst>
        </xdr:cNvPr>
        <xdr:cNvCxnSpPr>
          <a:cxnSpLocks/>
        </xdr:cNvCxnSpPr>
      </xdr:nvCxnSpPr>
      <xdr:spPr>
        <a:xfrm>
          <a:off x="39014400" y="2486025"/>
          <a:ext cx="0" cy="4857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209550</xdr:colOff>
      <xdr:row>33</xdr:row>
      <xdr:rowOff>161925</xdr:rowOff>
    </xdr:from>
    <xdr:to>
      <xdr:col>75</xdr:col>
      <xdr:colOff>209550</xdr:colOff>
      <xdr:row>58</xdr:row>
      <xdr:rowOff>152400</xdr:rowOff>
    </xdr:to>
    <xdr:cxnSp macro="">
      <xdr:nvCxnSpPr>
        <xdr:cNvPr id="48" name="Straight Arrow Connector 47">
          <a:extLst>
            <a:ext uri="{FF2B5EF4-FFF2-40B4-BE49-F238E27FC236}">
              <a16:creationId xmlns:a16="http://schemas.microsoft.com/office/drawing/2014/main" id="{769629CE-F18A-2F47-99CF-880D14488A85}"/>
            </a:ext>
            <a:ext uri="{147F2762-F138-4A5C-976F-8EAC2B608ADB}">
              <a16:predDERef xmlns:a16="http://schemas.microsoft.com/office/drawing/2014/main" pred="{A5CF1BE8-1DAF-4D97-84AE-5F054D5DAF8D}"/>
            </a:ext>
          </a:extLst>
        </xdr:cNvPr>
        <xdr:cNvCxnSpPr>
          <a:cxnSpLocks/>
        </xdr:cNvCxnSpPr>
      </xdr:nvCxnSpPr>
      <xdr:spPr>
        <a:xfrm flipV="1">
          <a:off x="61169550" y="5610225"/>
          <a:ext cx="0" cy="4117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79</xdr:col>
      <xdr:colOff>27893</xdr:colOff>
      <xdr:row>6</xdr:row>
      <xdr:rowOff>15034</xdr:rowOff>
    </xdr:from>
    <xdr:to>
      <xdr:col>79</xdr:col>
      <xdr:colOff>212976</xdr:colOff>
      <xdr:row>6</xdr:row>
      <xdr:rowOff>176245</xdr:rowOff>
    </xdr:to>
    <xdr:sp macro="" textlink="">
      <xdr:nvSpPr>
        <xdr:cNvPr id="49" name="Diamond 59">
          <a:extLst>
            <a:ext uri="{FF2B5EF4-FFF2-40B4-BE49-F238E27FC236}">
              <a16:creationId xmlns:a16="http://schemas.microsoft.com/office/drawing/2014/main" id="{5721D29A-0299-294B-A2E9-AA9012B08195}"/>
            </a:ext>
          </a:extLst>
        </xdr:cNvPr>
        <xdr:cNvSpPr/>
      </xdr:nvSpPr>
      <xdr:spPr bwMode="auto">
        <a:xfrm>
          <a:off x="64239093" y="1005634"/>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83</xdr:col>
      <xdr:colOff>25195</xdr:colOff>
      <xdr:row>5</xdr:row>
      <xdr:rowOff>12335</xdr:rowOff>
    </xdr:from>
    <xdr:to>
      <xdr:col>83</xdr:col>
      <xdr:colOff>210278</xdr:colOff>
      <xdr:row>5</xdr:row>
      <xdr:rowOff>173546</xdr:rowOff>
    </xdr:to>
    <xdr:sp macro="" textlink="">
      <xdr:nvSpPr>
        <xdr:cNvPr id="50" name="Diamond 59">
          <a:extLst>
            <a:ext uri="{FF2B5EF4-FFF2-40B4-BE49-F238E27FC236}">
              <a16:creationId xmlns:a16="http://schemas.microsoft.com/office/drawing/2014/main" id="{99AA9682-820B-EF43-B61B-1038B0BA33F0}"/>
            </a:ext>
          </a:extLst>
        </xdr:cNvPr>
        <xdr:cNvSpPr/>
      </xdr:nvSpPr>
      <xdr:spPr bwMode="auto">
        <a:xfrm>
          <a:off x="67487595" y="837835"/>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47</xdr:col>
      <xdr:colOff>33716</xdr:colOff>
      <xdr:row>5</xdr:row>
      <xdr:rowOff>17533</xdr:rowOff>
    </xdr:from>
    <xdr:to>
      <xdr:col>47</xdr:col>
      <xdr:colOff>218799</xdr:colOff>
      <xdr:row>5</xdr:row>
      <xdr:rowOff>178744</xdr:rowOff>
    </xdr:to>
    <xdr:sp macro="" textlink="">
      <xdr:nvSpPr>
        <xdr:cNvPr id="51" name="Diamond 59">
          <a:extLst>
            <a:ext uri="{FF2B5EF4-FFF2-40B4-BE49-F238E27FC236}">
              <a16:creationId xmlns:a16="http://schemas.microsoft.com/office/drawing/2014/main" id="{8E644BAA-9E0C-5840-9BEF-AED4D5E73816}"/>
            </a:ext>
          </a:extLst>
        </xdr:cNvPr>
        <xdr:cNvSpPr/>
      </xdr:nvSpPr>
      <xdr:spPr bwMode="auto">
        <a:xfrm>
          <a:off x="38235316"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36</xdr:col>
      <xdr:colOff>17532</xdr:colOff>
      <xdr:row>5</xdr:row>
      <xdr:rowOff>17533</xdr:rowOff>
    </xdr:from>
    <xdr:to>
      <xdr:col>36</xdr:col>
      <xdr:colOff>202615</xdr:colOff>
      <xdr:row>5</xdr:row>
      <xdr:rowOff>178744</xdr:rowOff>
    </xdr:to>
    <xdr:sp macro="" textlink="">
      <xdr:nvSpPr>
        <xdr:cNvPr id="52" name="Diamond 59">
          <a:extLst>
            <a:ext uri="{FF2B5EF4-FFF2-40B4-BE49-F238E27FC236}">
              <a16:creationId xmlns:a16="http://schemas.microsoft.com/office/drawing/2014/main" id="{CE7134FB-CC25-C743-90C0-C5DC4A71FB05}"/>
            </a:ext>
          </a:extLst>
        </xdr:cNvPr>
        <xdr:cNvSpPr/>
      </xdr:nvSpPr>
      <xdr:spPr bwMode="auto">
        <a:xfrm>
          <a:off x="29278332"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64</xdr:col>
      <xdr:colOff>10789</xdr:colOff>
      <xdr:row>5</xdr:row>
      <xdr:rowOff>17533</xdr:rowOff>
    </xdr:from>
    <xdr:to>
      <xdr:col>64</xdr:col>
      <xdr:colOff>195872</xdr:colOff>
      <xdr:row>5</xdr:row>
      <xdr:rowOff>178744</xdr:rowOff>
    </xdr:to>
    <xdr:sp macro="" textlink="">
      <xdr:nvSpPr>
        <xdr:cNvPr id="53" name="Diamond 59">
          <a:extLst>
            <a:ext uri="{FF2B5EF4-FFF2-40B4-BE49-F238E27FC236}">
              <a16:creationId xmlns:a16="http://schemas.microsoft.com/office/drawing/2014/main" id="{AE353D27-BB0E-7D4D-A0EE-E06C3846AEEA}"/>
            </a:ext>
          </a:extLst>
        </xdr:cNvPr>
        <xdr:cNvSpPr/>
      </xdr:nvSpPr>
      <xdr:spPr bwMode="auto">
        <a:xfrm>
          <a:off x="52029989"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96</xdr:col>
      <xdr:colOff>55295</xdr:colOff>
      <xdr:row>5</xdr:row>
      <xdr:rowOff>35065</xdr:rowOff>
    </xdr:from>
    <xdr:to>
      <xdr:col>97</xdr:col>
      <xdr:colOff>4360</xdr:colOff>
      <xdr:row>6</xdr:row>
      <xdr:rowOff>7462</xdr:rowOff>
    </xdr:to>
    <xdr:sp macro="" textlink="">
      <xdr:nvSpPr>
        <xdr:cNvPr id="54" name="Diamond 59">
          <a:extLst>
            <a:ext uri="{FF2B5EF4-FFF2-40B4-BE49-F238E27FC236}">
              <a16:creationId xmlns:a16="http://schemas.microsoft.com/office/drawing/2014/main" id="{494D725C-D102-984D-9F98-64901645481A}"/>
            </a:ext>
          </a:extLst>
        </xdr:cNvPr>
        <xdr:cNvSpPr/>
      </xdr:nvSpPr>
      <xdr:spPr bwMode="auto">
        <a:xfrm>
          <a:off x="78084095" y="860565"/>
          <a:ext cx="761865" cy="1374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85</xdr:col>
      <xdr:colOff>32368</xdr:colOff>
      <xdr:row>6</xdr:row>
      <xdr:rowOff>12138</xdr:rowOff>
    </xdr:from>
    <xdr:to>
      <xdr:col>85</xdr:col>
      <xdr:colOff>217451</xdr:colOff>
      <xdr:row>6</xdr:row>
      <xdr:rowOff>173349</xdr:rowOff>
    </xdr:to>
    <xdr:sp macro="" textlink="">
      <xdr:nvSpPr>
        <xdr:cNvPr id="55" name="Diamond 59">
          <a:extLst>
            <a:ext uri="{FF2B5EF4-FFF2-40B4-BE49-F238E27FC236}">
              <a16:creationId xmlns:a16="http://schemas.microsoft.com/office/drawing/2014/main" id="{26AB55BB-90BF-404A-AF8B-20B7929460B9}"/>
            </a:ext>
          </a:extLst>
        </xdr:cNvPr>
        <xdr:cNvSpPr/>
      </xdr:nvSpPr>
      <xdr:spPr bwMode="auto">
        <a:xfrm>
          <a:off x="69120368" y="1002738"/>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xdr:col>
      <xdr:colOff>229098</xdr:colOff>
      <xdr:row>5</xdr:row>
      <xdr:rowOff>996</xdr:rowOff>
    </xdr:from>
    <xdr:to>
      <xdr:col>12</xdr:col>
      <xdr:colOff>33867</xdr:colOff>
      <xdr:row>9</xdr:row>
      <xdr:rowOff>84666</xdr:rowOff>
    </xdr:to>
    <xdr:sp macro="" textlink="">
      <xdr:nvSpPr>
        <xdr:cNvPr id="56" name="Rectangle 41">
          <a:extLst>
            <a:ext uri="{FF2B5EF4-FFF2-40B4-BE49-F238E27FC236}">
              <a16:creationId xmlns:a16="http://schemas.microsoft.com/office/drawing/2014/main" id="{69C4EAF6-1342-044C-B084-AA129C822720}"/>
            </a:ext>
          </a:extLst>
        </xdr:cNvPr>
        <xdr:cNvSpPr/>
      </xdr:nvSpPr>
      <xdr:spPr bwMode="auto">
        <a:xfrm>
          <a:off x="1041898" y="826496"/>
          <a:ext cx="8745569" cy="74407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800" b="1">
              <a:latin typeface="Century Gothic" panose="020B0502020202020204" pitchFamily="34" charset="0"/>
            </a:rPr>
            <a:t>Neuroscience</a:t>
          </a:r>
          <a:r>
            <a:rPr lang="en-US" sz="1800" b="1" baseline="0">
              <a:latin typeface="Century Gothic" panose="020B0502020202020204" pitchFamily="34" charset="0"/>
            </a:rPr>
            <a:t> Institute Takt Plan</a:t>
          </a:r>
          <a:endParaRPr lang="en-US" sz="1800" b="1">
            <a:latin typeface="Century Gothic" panose="020B0502020202020204" pitchFamily="34" charset="0"/>
          </a:endParaRPr>
        </a:p>
      </xdr:txBody>
    </xdr:sp>
    <xdr:clientData/>
  </xdr:twoCellAnchor>
  <xdr:oneCellAnchor>
    <xdr:from>
      <xdr:col>2</xdr:col>
      <xdr:colOff>67732</xdr:colOff>
      <xdr:row>0</xdr:row>
      <xdr:rowOff>135466</xdr:rowOff>
    </xdr:from>
    <xdr:ext cx="2843767" cy="548216"/>
    <xdr:pic>
      <xdr:nvPicPr>
        <xdr:cNvPr id="57" name="Picture 56">
          <a:extLst>
            <a:ext uri="{FF2B5EF4-FFF2-40B4-BE49-F238E27FC236}">
              <a16:creationId xmlns:a16="http://schemas.microsoft.com/office/drawing/2014/main" id="{B206BC70-CDB3-B64A-9F1B-0A3A525ED9D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693332" y="135466"/>
          <a:ext cx="2843767" cy="548216"/>
        </a:xfrm>
        <a:prstGeom prst="rect">
          <a:avLst/>
        </a:prstGeom>
      </xdr:spPr>
    </xdr:pic>
    <xdr:clientData/>
  </xdr:oneCellAnchor>
  <xdr:twoCellAnchor>
    <xdr:from>
      <xdr:col>41</xdr:col>
      <xdr:colOff>33716</xdr:colOff>
      <xdr:row>6</xdr:row>
      <xdr:rowOff>25153</xdr:rowOff>
    </xdr:from>
    <xdr:to>
      <xdr:col>41</xdr:col>
      <xdr:colOff>218799</xdr:colOff>
      <xdr:row>6</xdr:row>
      <xdr:rowOff>186364</xdr:rowOff>
    </xdr:to>
    <xdr:sp macro="" textlink="">
      <xdr:nvSpPr>
        <xdr:cNvPr id="58" name="Diamond 59">
          <a:extLst>
            <a:ext uri="{FF2B5EF4-FFF2-40B4-BE49-F238E27FC236}">
              <a16:creationId xmlns:a16="http://schemas.microsoft.com/office/drawing/2014/main" id="{6BD88614-82EE-D94F-8B62-FA3A86962B2C}"/>
            </a:ext>
          </a:extLst>
        </xdr:cNvPr>
        <xdr:cNvSpPr/>
      </xdr:nvSpPr>
      <xdr:spPr bwMode="auto">
        <a:xfrm>
          <a:off x="33358516" y="10157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50</xdr:col>
      <xdr:colOff>33716</xdr:colOff>
      <xdr:row>4</xdr:row>
      <xdr:rowOff>25153</xdr:rowOff>
    </xdr:from>
    <xdr:to>
      <xdr:col>50</xdr:col>
      <xdr:colOff>218799</xdr:colOff>
      <xdr:row>4</xdr:row>
      <xdr:rowOff>186364</xdr:rowOff>
    </xdr:to>
    <xdr:sp macro="" textlink="">
      <xdr:nvSpPr>
        <xdr:cNvPr id="59" name="Diamond 59">
          <a:extLst>
            <a:ext uri="{FF2B5EF4-FFF2-40B4-BE49-F238E27FC236}">
              <a16:creationId xmlns:a16="http://schemas.microsoft.com/office/drawing/2014/main" id="{B9EEED3A-0417-0A42-B815-72303DF1B53B}"/>
            </a:ext>
          </a:extLst>
        </xdr:cNvPr>
        <xdr:cNvSpPr/>
      </xdr:nvSpPr>
      <xdr:spPr bwMode="auto">
        <a:xfrm>
          <a:off x="40673716" y="6855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58</xdr:col>
      <xdr:colOff>33716</xdr:colOff>
      <xdr:row>6</xdr:row>
      <xdr:rowOff>25153</xdr:rowOff>
    </xdr:from>
    <xdr:to>
      <xdr:col>58</xdr:col>
      <xdr:colOff>218799</xdr:colOff>
      <xdr:row>6</xdr:row>
      <xdr:rowOff>186364</xdr:rowOff>
    </xdr:to>
    <xdr:sp macro="" textlink="">
      <xdr:nvSpPr>
        <xdr:cNvPr id="60" name="Diamond 59">
          <a:extLst>
            <a:ext uri="{FF2B5EF4-FFF2-40B4-BE49-F238E27FC236}">
              <a16:creationId xmlns:a16="http://schemas.microsoft.com/office/drawing/2014/main" id="{75E939BB-350D-224C-8886-6194EB74C1F6}"/>
            </a:ext>
          </a:extLst>
        </xdr:cNvPr>
        <xdr:cNvSpPr/>
      </xdr:nvSpPr>
      <xdr:spPr bwMode="auto">
        <a:xfrm>
          <a:off x="47176116" y="10157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88</xdr:col>
      <xdr:colOff>33716</xdr:colOff>
      <xdr:row>5</xdr:row>
      <xdr:rowOff>25153</xdr:rowOff>
    </xdr:from>
    <xdr:to>
      <xdr:col>88</xdr:col>
      <xdr:colOff>218799</xdr:colOff>
      <xdr:row>5</xdr:row>
      <xdr:rowOff>186364</xdr:rowOff>
    </xdr:to>
    <xdr:sp macro="" textlink="">
      <xdr:nvSpPr>
        <xdr:cNvPr id="61" name="Diamond 60">
          <a:extLst>
            <a:ext uri="{FF2B5EF4-FFF2-40B4-BE49-F238E27FC236}">
              <a16:creationId xmlns:a16="http://schemas.microsoft.com/office/drawing/2014/main" id="{EE071455-11BB-644F-BFE9-B485F024E1E6}"/>
            </a:ext>
          </a:extLst>
        </xdr:cNvPr>
        <xdr:cNvSpPr/>
      </xdr:nvSpPr>
      <xdr:spPr bwMode="auto">
        <a:xfrm>
          <a:off x="71560116" y="8506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79</xdr:col>
      <xdr:colOff>12700</xdr:colOff>
      <xdr:row>6</xdr:row>
      <xdr:rowOff>176245</xdr:rowOff>
    </xdr:from>
    <xdr:to>
      <xdr:col>79</xdr:col>
      <xdr:colOff>241757</xdr:colOff>
      <xdr:row>28</xdr:row>
      <xdr:rowOff>76664</xdr:rowOff>
    </xdr:to>
    <xdr:grpSp>
      <xdr:nvGrpSpPr>
        <xdr:cNvPr id="62" name="Group 61">
          <a:extLst>
            <a:ext uri="{FF2B5EF4-FFF2-40B4-BE49-F238E27FC236}">
              <a16:creationId xmlns:a16="http://schemas.microsoft.com/office/drawing/2014/main" id="{D605A40C-2E5B-2844-A6C3-520886459EB3}"/>
            </a:ext>
          </a:extLst>
        </xdr:cNvPr>
        <xdr:cNvGrpSpPr/>
      </xdr:nvGrpSpPr>
      <xdr:grpSpPr>
        <a:xfrm>
          <a:off x="20914783" y="1340412"/>
          <a:ext cx="229057" cy="4169030"/>
          <a:chOff x="36572714" y="1086829"/>
          <a:chExt cx="233247" cy="3872791"/>
        </a:xfrm>
      </xdr:grpSpPr>
      <xdr:cxnSp macro="">
        <xdr:nvCxnSpPr>
          <xdr:cNvPr id="63" name="Straight Connector 62">
            <a:extLst>
              <a:ext uri="{FF2B5EF4-FFF2-40B4-BE49-F238E27FC236}">
                <a16:creationId xmlns:a16="http://schemas.microsoft.com/office/drawing/2014/main" id="{BDF70E7E-D173-CAB0-B486-32D9568258D6}"/>
              </a:ext>
            </a:extLst>
          </xdr:cNvPr>
          <xdr:cNvCxnSpPr>
            <a:stCxn id="49" idx="2"/>
          </xdr:cNvCxnSpPr>
        </xdr:nvCxnSpPr>
        <xdr:spPr bwMode="auto">
          <a:xfrm>
            <a:off x="36682420" y="1086829"/>
            <a:ext cx="9144" cy="3872791"/>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8A7D4662-62F5-F9BF-6926-186979F9252B}"/>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83</xdr:col>
      <xdr:colOff>20267</xdr:colOff>
      <xdr:row>5</xdr:row>
      <xdr:rowOff>173546</xdr:rowOff>
    </xdr:from>
    <xdr:to>
      <xdr:col>83</xdr:col>
      <xdr:colOff>214703</xdr:colOff>
      <xdr:row>28</xdr:row>
      <xdr:rowOff>114300</xdr:rowOff>
    </xdr:to>
    <xdr:grpSp>
      <xdr:nvGrpSpPr>
        <xdr:cNvPr id="65" name="Group 64">
          <a:extLst>
            <a:ext uri="{FF2B5EF4-FFF2-40B4-BE49-F238E27FC236}">
              <a16:creationId xmlns:a16="http://schemas.microsoft.com/office/drawing/2014/main" id="{C3A1D66D-D439-2D44-ABD2-13CFFFCB52D3}"/>
            </a:ext>
          </a:extLst>
        </xdr:cNvPr>
        <xdr:cNvGrpSpPr/>
      </xdr:nvGrpSpPr>
      <xdr:grpSpPr>
        <a:xfrm>
          <a:off x="21980684" y="1143685"/>
          <a:ext cx="194436" cy="4403393"/>
          <a:chOff x="37136512" y="612106"/>
          <a:chExt cx="225172" cy="4384608"/>
        </a:xfrm>
      </xdr:grpSpPr>
      <xdr:cxnSp macro="">
        <xdr:nvCxnSpPr>
          <xdr:cNvPr id="66" name="Straight Connector 65">
            <a:extLst>
              <a:ext uri="{FF2B5EF4-FFF2-40B4-BE49-F238E27FC236}">
                <a16:creationId xmlns:a16="http://schemas.microsoft.com/office/drawing/2014/main" id="{3312AD48-9DE4-084F-14A4-9F0281FDF3D2}"/>
              </a:ext>
            </a:extLst>
          </xdr:cNvPr>
          <xdr:cNvCxnSpPr>
            <a:stCxn id="50" idx="2"/>
          </xdr:cNvCxnSpPr>
        </xdr:nvCxnSpPr>
        <xdr:spPr bwMode="auto">
          <a:xfrm flipH="1">
            <a:off x="37245472" y="612106"/>
            <a:ext cx="3980" cy="4384608"/>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7" name="TextBox 32767">
            <a:extLst>
              <a:ext uri="{FF2B5EF4-FFF2-40B4-BE49-F238E27FC236}">
                <a16:creationId xmlns:a16="http://schemas.microsoft.com/office/drawing/2014/main" id="{30B57797-2032-CF46-40E5-6C6E1B57DAB0}"/>
              </a:ext>
            </a:extLst>
          </xdr:cNvPr>
          <xdr:cNvSpPr txBox="1"/>
        </xdr:nvSpPr>
        <xdr:spPr>
          <a:xfrm>
            <a:off x="37136512" y="2716123"/>
            <a:ext cx="225172" cy="1274265"/>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AIR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25</xdr:col>
      <xdr:colOff>92136</xdr:colOff>
      <xdr:row>57</xdr:row>
      <xdr:rowOff>130511</xdr:rowOff>
    </xdr:from>
    <xdr:to>
      <xdr:col>35</xdr:col>
      <xdr:colOff>56925</xdr:colOff>
      <xdr:row>63</xdr:row>
      <xdr:rowOff>178299</xdr:rowOff>
    </xdr:to>
    <xdr:pic>
      <xdr:nvPicPr>
        <xdr:cNvPr id="68" name="Picture 75">
          <a:extLst>
            <a:ext uri="{FF2B5EF4-FFF2-40B4-BE49-F238E27FC236}">
              <a16:creationId xmlns:a16="http://schemas.microsoft.com/office/drawing/2014/main" id="{84885B84-3382-2A4C-8AF4-407D624A3148}"/>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20412136" y="9541211"/>
          <a:ext cx="8092789" cy="1025688"/>
        </a:xfrm>
        <a:prstGeom prst="rect">
          <a:avLst/>
        </a:prstGeom>
        <a:ln>
          <a:solidFill>
            <a:srgbClr val="5A487A"/>
          </a:solidFill>
        </a:ln>
      </xdr:spPr>
    </xdr:pic>
    <xdr:clientData/>
  </xdr:twoCellAnchor>
  <xdr:twoCellAnchor>
    <xdr:from>
      <xdr:col>25</xdr:col>
      <xdr:colOff>96408</xdr:colOff>
      <xdr:row>50</xdr:row>
      <xdr:rowOff>35402</xdr:rowOff>
    </xdr:from>
    <xdr:to>
      <xdr:col>35</xdr:col>
      <xdr:colOff>46809</xdr:colOff>
      <xdr:row>56</xdr:row>
      <xdr:rowOff>107577</xdr:rowOff>
    </xdr:to>
    <xdr:pic>
      <xdr:nvPicPr>
        <xdr:cNvPr id="69" name="Picture 68">
          <a:extLst>
            <a:ext uri="{FF2B5EF4-FFF2-40B4-BE49-F238E27FC236}">
              <a16:creationId xmlns:a16="http://schemas.microsoft.com/office/drawing/2014/main" id="{0D2D3725-1126-A44F-B344-9F2ACE501386}"/>
            </a:ext>
          </a:extLst>
        </xdr:cNvPr>
        <xdr:cNvPicPr>
          <a:picLocks noChangeAspect="1"/>
        </xdr:cNvPicPr>
      </xdr:nvPicPr>
      <xdr:blipFill>
        <a:blip xmlns:r="http://schemas.openxmlformats.org/officeDocument/2006/relationships" r:embed="rId3" cstate="hqprint">
          <a:extLst>
            <a:ext uri="{28A0092B-C50C-407E-A947-70E740481C1C}">
              <a14:useLocalDpi xmlns:a14="http://schemas.microsoft.com/office/drawing/2010/main"/>
            </a:ext>
          </a:extLst>
        </a:blip>
        <a:stretch>
          <a:fillRect/>
        </a:stretch>
      </xdr:blipFill>
      <xdr:spPr>
        <a:xfrm>
          <a:off x="20416408" y="8290402"/>
          <a:ext cx="8078401" cy="1062775"/>
        </a:xfrm>
        <a:prstGeom prst="rect">
          <a:avLst/>
        </a:prstGeom>
        <a:ln>
          <a:solidFill>
            <a:srgbClr val="5A487A"/>
          </a:solidFill>
        </a:ln>
      </xdr:spPr>
    </xdr:pic>
    <xdr:clientData/>
  </xdr:twoCellAnchor>
  <xdr:twoCellAnchor>
    <xdr:from>
      <xdr:col>25</xdr:col>
      <xdr:colOff>113367</xdr:colOff>
      <xdr:row>42</xdr:row>
      <xdr:rowOff>170933</xdr:rowOff>
    </xdr:from>
    <xdr:to>
      <xdr:col>35</xdr:col>
      <xdr:colOff>59895</xdr:colOff>
      <xdr:row>49</xdr:row>
      <xdr:rowOff>25221</xdr:rowOff>
    </xdr:to>
    <xdr:pic>
      <xdr:nvPicPr>
        <xdr:cNvPr id="70" name="Picture 69">
          <a:extLst>
            <a:ext uri="{FF2B5EF4-FFF2-40B4-BE49-F238E27FC236}">
              <a16:creationId xmlns:a16="http://schemas.microsoft.com/office/drawing/2014/main" id="{E71DA515-67D3-7B4B-8D48-D21DF2849670}"/>
            </a:ext>
          </a:extLst>
        </xdr:cNvPr>
        <xdr:cNvPicPr>
          <a:picLocks noChangeAspect="1"/>
        </xdr:cNvPicPr>
      </xdr:nvPicPr>
      <xdr:blipFill>
        <a:blip xmlns:r="http://schemas.openxmlformats.org/officeDocument/2006/relationships" r:embed="rId4" cstate="hqprint">
          <a:extLst>
            <a:ext uri="{28A0092B-C50C-407E-A947-70E740481C1C}">
              <a14:useLocalDpi xmlns:a14="http://schemas.microsoft.com/office/drawing/2010/main"/>
            </a:ext>
          </a:extLst>
        </a:blip>
        <a:stretch>
          <a:fillRect/>
        </a:stretch>
      </xdr:blipFill>
      <xdr:spPr>
        <a:xfrm>
          <a:off x="20433367" y="7105133"/>
          <a:ext cx="8074528" cy="1009988"/>
        </a:xfrm>
        <a:prstGeom prst="rect">
          <a:avLst/>
        </a:prstGeom>
        <a:ln>
          <a:solidFill>
            <a:srgbClr val="5A487A"/>
          </a:solidFill>
        </a:ln>
      </xdr:spPr>
    </xdr:pic>
    <xdr:clientData/>
  </xdr:twoCellAnchor>
  <xdr:twoCellAnchor>
    <xdr:from>
      <xdr:col>25</xdr:col>
      <xdr:colOff>130421</xdr:colOff>
      <xdr:row>33</xdr:row>
      <xdr:rowOff>128993</xdr:rowOff>
    </xdr:from>
    <xdr:to>
      <xdr:col>35</xdr:col>
      <xdr:colOff>55348</xdr:colOff>
      <xdr:row>41</xdr:row>
      <xdr:rowOff>182216</xdr:rowOff>
    </xdr:to>
    <xdr:pic>
      <xdr:nvPicPr>
        <xdr:cNvPr id="71" name="Picture 70">
          <a:extLst>
            <a:ext uri="{FF2B5EF4-FFF2-40B4-BE49-F238E27FC236}">
              <a16:creationId xmlns:a16="http://schemas.microsoft.com/office/drawing/2014/main" id="{9285B569-F06D-2747-B9E4-228BE5FEAE1C}"/>
            </a:ext>
          </a:extLst>
        </xdr:cNvPr>
        <xdr:cNvPicPr>
          <a:picLocks noChangeAspect="1"/>
        </xdr:cNvPicPr>
      </xdr:nvPicPr>
      <xdr:blipFill>
        <a:blip xmlns:r="http://schemas.openxmlformats.org/officeDocument/2006/relationships" r:embed="rId5" cstate="hqprint">
          <a:extLst>
            <a:ext uri="{28A0092B-C50C-407E-A947-70E740481C1C}">
              <a14:useLocalDpi xmlns:a14="http://schemas.microsoft.com/office/drawing/2010/main"/>
            </a:ext>
          </a:extLst>
        </a:blip>
        <a:stretch>
          <a:fillRect/>
        </a:stretch>
      </xdr:blipFill>
      <xdr:spPr>
        <a:xfrm>
          <a:off x="20450421" y="5577293"/>
          <a:ext cx="8052927" cy="1361323"/>
        </a:xfrm>
        <a:prstGeom prst="rect">
          <a:avLst/>
        </a:prstGeom>
        <a:ln>
          <a:solidFill>
            <a:srgbClr val="5A487A"/>
          </a:solidFill>
        </a:ln>
      </xdr:spPr>
    </xdr:pic>
    <xdr:clientData/>
  </xdr:twoCellAnchor>
  <xdr:twoCellAnchor>
    <xdr:from>
      <xdr:col>25</xdr:col>
      <xdr:colOff>135650</xdr:colOff>
      <xdr:row>23</xdr:row>
      <xdr:rowOff>170896</xdr:rowOff>
    </xdr:from>
    <xdr:to>
      <xdr:col>35</xdr:col>
      <xdr:colOff>9108</xdr:colOff>
      <xdr:row>32</xdr:row>
      <xdr:rowOff>118940</xdr:rowOff>
    </xdr:to>
    <xdr:pic>
      <xdr:nvPicPr>
        <xdr:cNvPr id="72" name="Picture 28">
          <a:extLst>
            <a:ext uri="{FF2B5EF4-FFF2-40B4-BE49-F238E27FC236}">
              <a16:creationId xmlns:a16="http://schemas.microsoft.com/office/drawing/2014/main" id="{F886EE83-8783-974D-98BE-771B643C43B5}"/>
            </a:ext>
          </a:extLst>
        </xdr:cNvPr>
        <xdr:cNvPicPr>
          <a:picLocks noChangeAspect="1"/>
        </xdr:cNvPicPr>
      </xdr:nvPicPr>
      <xdr:blipFill>
        <a:blip xmlns:r="http://schemas.openxmlformats.org/officeDocument/2006/relationships" r:embed="rId6" cstate="hqprint">
          <a:extLst>
            <a:ext uri="{28A0092B-C50C-407E-A947-70E740481C1C}">
              <a14:useLocalDpi xmlns:a14="http://schemas.microsoft.com/office/drawing/2010/main"/>
            </a:ext>
          </a:extLst>
        </a:blip>
        <a:stretch>
          <a:fillRect/>
        </a:stretch>
      </xdr:blipFill>
      <xdr:spPr>
        <a:xfrm>
          <a:off x="20455650" y="3968196"/>
          <a:ext cx="8001458" cy="1433944"/>
        </a:xfrm>
        <a:prstGeom prst="rect">
          <a:avLst/>
        </a:prstGeom>
        <a:ln>
          <a:solidFill>
            <a:srgbClr val="5A487A"/>
          </a:solid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76199</xdr:colOff>
      <xdr:row>1</xdr:row>
      <xdr:rowOff>25399</xdr:rowOff>
    </xdr:from>
    <xdr:to>
      <xdr:col>130</xdr:col>
      <xdr:colOff>217310</xdr:colOff>
      <xdr:row>93</xdr:row>
      <xdr:rowOff>152400</xdr:rowOff>
    </xdr:to>
    <xdr:pic>
      <xdr:nvPicPr>
        <xdr:cNvPr id="2" name="Picture 1">
          <a:extLst>
            <a:ext uri="{FF2B5EF4-FFF2-40B4-BE49-F238E27FC236}">
              <a16:creationId xmlns:a16="http://schemas.microsoft.com/office/drawing/2014/main" id="{1C1383AD-6519-6541-B2F6-B53261BABFF4}"/>
            </a:ext>
          </a:extLst>
        </xdr:cNvPr>
        <xdr:cNvPicPr>
          <a:picLocks noChangeAspect="1"/>
        </xdr:cNvPicPr>
      </xdr:nvPicPr>
      <xdr:blipFill rotWithShape="1">
        <a:blip xmlns:r="http://schemas.openxmlformats.org/officeDocument/2006/relationships" r:embed="rId1"/>
        <a:srcRect l="2015" t="6412" r="3507" b="10214"/>
        <a:stretch/>
      </xdr:blipFill>
      <xdr:spPr>
        <a:xfrm>
          <a:off x="76199" y="215899"/>
          <a:ext cx="34812111" cy="1765300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106</xdr:col>
      <xdr:colOff>5715</xdr:colOff>
      <xdr:row>3</xdr:row>
      <xdr:rowOff>7620</xdr:rowOff>
    </xdr:from>
    <xdr:to>
      <xdr:col>106</xdr:col>
      <xdr:colOff>5715</xdr:colOff>
      <xdr:row>73</xdr:row>
      <xdr:rowOff>172085</xdr:rowOff>
    </xdr:to>
    <xdr:cxnSp macro="">
      <xdr:nvCxnSpPr>
        <xdr:cNvPr id="2" name="Straight Arrow Connector 53">
          <a:extLst>
            <a:ext uri="{FF2B5EF4-FFF2-40B4-BE49-F238E27FC236}">
              <a16:creationId xmlns:a16="http://schemas.microsoft.com/office/drawing/2014/main" id="{56454152-84BD-D249-93A7-F3E1BC3AAE3B}"/>
            </a:ext>
            <a:ext uri="{147F2762-F138-4A5C-976F-8EAC2B608ADB}">
              <a16:predDERef xmlns:a16="http://schemas.microsoft.com/office/drawing/2014/main" pred="{9C4DCDF0-8E31-407E-A985-8E938F4B5335}"/>
            </a:ext>
          </a:extLst>
        </xdr:cNvPr>
        <xdr:cNvCxnSpPr>
          <a:cxnSpLocks/>
        </xdr:cNvCxnSpPr>
      </xdr:nvCxnSpPr>
      <xdr:spPr bwMode="auto">
        <a:xfrm flipH="1" flipV="1">
          <a:off x="28275915" y="579120"/>
          <a:ext cx="0" cy="1349946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102</xdr:col>
      <xdr:colOff>19050</xdr:colOff>
      <xdr:row>3</xdr:row>
      <xdr:rowOff>7620</xdr:rowOff>
    </xdr:from>
    <xdr:to>
      <xdr:col>102</xdr:col>
      <xdr:colOff>19050</xdr:colOff>
      <xdr:row>73</xdr:row>
      <xdr:rowOff>191135</xdr:rowOff>
    </xdr:to>
    <xdr:cxnSp macro="">
      <xdr:nvCxnSpPr>
        <xdr:cNvPr id="3" name="Straight Arrow Connector 205">
          <a:extLst>
            <a:ext uri="{FF2B5EF4-FFF2-40B4-BE49-F238E27FC236}">
              <a16:creationId xmlns:a16="http://schemas.microsoft.com/office/drawing/2014/main" id="{EF4DE9A3-67B6-F345-A88F-F83C8C1C154C}"/>
            </a:ext>
            <a:ext uri="{147F2762-F138-4A5C-976F-8EAC2B608ADB}">
              <a16:predDERef xmlns:a16="http://schemas.microsoft.com/office/drawing/2014/main" pred="{D62C1D58-CC3C-4E74-92DF-5CD989C45226}"/>
            </a:ext>
          </a:extLst>
        </xdr:cNvPr>
        <xdr:cNvCxnSpPr>
          <a:cxnSpLocks/>
        </xdr:cNvCxnSpPr>
      </xdr:nvCxnSpPr>
      <xdr:spPr bwMode="auto">
        <a:xfrm flipH="1" flipV="1">
          <a:off x="27222450" y="579120"/>
          <a:ext cx="0" cy="1351851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23</xdr:col>
      <xdr:colOff>5715</xdr:colOff>
      <xdr:row>3</xdr:row>
      <xdr:rowOff>9525</xdr:rowOff>
    </xdr:from>
    <xdr:to>
      <xdr:col>23</xdr:col>
      <xdr:colOff>5715</xdr:colOff>
      <xdr:row>73</xdr:row>
      <xdr:rowOff>171450</xdr:rowOff>
    </xdr:to>
    <xdr:cxnSp macro="">
      <xdr:nvCxnSpPr>
        <xdr:cNvPr id="4" name="Straight Arrow Connector 161">
          <a:extLst>
            <a:ext uri="{FF2B5EF4-FFF2-40B4-BE49-F238E27FC236}">
              <a16:creationId xmlns:a16="http://schemas.microsoft.com/office/drawing/2014/main" id="{93F37611-E993-8048-A372-2EDAB747754D}"/>
            </a:ext>
            <a:ext uri="{147F2762-F138-4A5C-976F-8EAC2B608ADB}">
              <a16:predDERef xmlns:a16="http://schemas.microsoft.com/office/drawing/2014/main" pred="{7105836B-CA5D-4C9F-9583-F6CF0707D7B2}"/>
            </a:ext>
          </a:extLst>
        </xdr:cNvPr>
        <xdr:cNvCxnSpPr>
          <a:cxnSpLocks/>
        </xdr:cNvCxnSpPr>
      </xdr:nvCxnSpPr>
      <xdr:spPr bwMode="auto">
        <a:xfrm flipH="1" flipV="1">
          <a:off x="6139815" y="581025"/>
          <a:ext cx="0" cy="1349692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66</xdr:col>
      <xdr:colOff>15009</xdr:colOff>
      <xdr:row>23</xdr:row>
      <xdr:rowOff>16934</xdr:rowOff>
    </xdr:from>
    <xdr:to>
      <xdr:col>66</xdr:col>
      <xdr:colOff>15009</xdr:colOff>
      <xdr:row>30</xdr:row>
      <xdr:rowOff>78990</xdr:rowOff>
    </xdr:to>
    <xdr:cxnSp macro="">
      <xdr:nvCxnSpPr>
        <xdr:cNvPr id="5" name="Straight Arrow Connector 55">
          <a:extLst>
            <a:ext uri="{FF2B5EF4-FFF2-40B4-BE49-F238E27FC236}">
              <a16:creationId xmlns:a16="http://schemas.microsoft.com/office/drawing/2014/main" id="{AB026297-9D85-BB4B-9673-697992EF68AF}"/>
            </a:ext>
            <a:ext uri="{147F2762-F138-4A5C-976F-8EAC2B608ADB}">
              <a16:predDERef xmlns:a16="http://schemas.microsoft.com/office/drawing/2014/main" pred="{00000000-0008-0000-0100-00003A000000}"/>
            </a:ext>
          </a:extLst>
        </xdr:cNvPr>
        <xdr:cNvCxnSpPr>
          <a:cxnSpLocks/>
        </xdr:cNvCxnSpPr>
      </xdr:nvCxnSpPr>
      <xdr:spPr>
        <a:xfrm>
          <a:off x="17617209" y="4398434"/>
          <a:ext cx="0" cy="1395556"/>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91</xdr:col>
      <xdr:colOff>0</xdr:colOff>
      <xdr:row>67</xdr:row>
      <xdr:rowOff>0</xdr:rowOff>
    </xdr:from>
    <xdr:to>
      <xdr:col>91</xdr:col>
      <xdr:colOff>0</xdr:colOff>
      <xdr:row>71</xdr:row>
      <xdr:rowOff>9525</xdr:rowOff>
    </xdr:to>
    <xdr:cxnSp macro="">
      <xdr:nvCxnSpPr>
        <xdr:cNvPr id="6" name="Straight Arrow Connector 77">
          <a:extLst>
            <a:ext uri="{FF2B5EF4-FFF2-40B4-BE49-F238E27FC236}">
              <a16:creationId xmlns:a16="http://schemas.microsoft.com/office/drawing/2014/main" id="{B1718800-962E-4140-8581-EF6A35E1116D}"/>
            </a:ext>
            <a:ext uri="{147F2762-F138-4A5C-976F-8EAC2B608ADB}">
              <a16:predDERef xmlns:a16="http://schemas.microsoft.com/office/drawing/2014/main" pred="{B18F45A7-0A0D-4DE6-8DCC-0EDF5AA0ADBF}"/>
            </a:ext>
          </a:extLst>
        </xdr:cNvPr>
        <xdr:cNvCxnSpPr>
          <a:cxnSpLocks/>
        </xdr:cNvCxnSpPr>
      </xdr:nvCxnSpPr>
      <xdr:spPr>
        <a:xfrm flipH="1">
          <a:off x="24269700" y="12763500"/>
          <a:ext cx="0" cy="77152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8547</xdr:colOff>
      <xdr:row>55</xdr:row>
      <xdr:rowOff>60324</xdr:rowOff>
    </xdr:from>
    <xdr:to>
      <xdr:col>75</xdr:col>
      <xdr:colOff>160832</xdr:colOff>
      <xdr:row>56</xdr:row>
      <xdr:rowOff>172719</xdr:rowOff>
    </xdr:to>
    <xdr:sp macro="" textlink="">
      <xdr:nvSpPr>
        <xdr:cNvPr id="7" name="Rounded Rectangle 55">
          <a:extLst>
            <a:ext uri="{FF2B5EF4-FFF2-40B4-BE49-F238E27FC236}">
              <a16:creationId xmlns:a16="http://schemas.microsoft.com/office/drawing/2014/main" id="{6AF9F10B-0B55-0640-8459-EC44990DF880}"/>
            </a:ext>
            <a:ext uri="{147F2762-F138-4A5C-976F-8EAC2B608ADB}">
              <a16:predDERef xmlns:a16="http://schemas.microsoft.com/office/drawing/2014/main" pred="{ECFE47E9-CB7C-4608-A2FF-27EBB34DBFE3}"/>
            </a:ext>
          </a:extLst>
        </xdr:cNvPr>
        <xdr:cNvSpPr/>
      </xdr:nvSpPr>
      <xdr:spPr bwMode="auto">
        <a:xfrm>
          <a:off x="15743847" y="10537824"/>
          <a:ext cx="4419485" cy="30289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solidFill>
                <a:srgbClr val="FFFFFF"/>
              </a:solidFill>
              <a:latin typeface="+mj-lt"/>
              <a:ea typeface="+mj-ea"/>
              <a:cs typeface="+mj-cs"/>
            </a:defRPr>
          </a:lvl1pPr>
          <a:lvl2pPr marL="457200" indent="0">
            <a:defRPr sz="1100">
              <a:solidFill>
                <a:srgbClr val="FFFFFF"/>
              </a:solidFill>
              <a:latin typeface="+mj-lt"/>
              <a:ea typeface="+mj-ea"/>
              <a:cs typeface="+mj-cs"/>
            </a:defRPr>
          </a:lvl2pPr>
          <a:lvl3pPr marL="914400" indent="0">
            <a:defRPr sz="1100">
              <a:solidFill>
                <a:srgbClr val="FFFFFF"/>
              </a:solidFill>
              <a:latin typeface="+mj-lt"/>
              <a:ea typeface="+mj-ea"/>
              <a:cs typeface="+mj-cs"/>
            </a:defRPr>
          </a:lvl3pPr>
          <a:lvl4pPr marL="1371600" indent="0">
            <a:defRPr sz="1100">
              <a:solidFill>
                <a:srgbClr val="FFFFFF"/>
              </a:solidFill>
              <a:latin typeface="+mj-lt"/>
              <a:ea typeface="+mj-ea"/>
              <a:cs typeface="+mj-cs"/>
            </a:defRPr>
          </a:lvl4pPr>
          <a:lvl5pPr marL="1828800" indent="0">
            <a:defRPr sz="1100">
              <a:solidFill>
                <a:srgbClr val="FFFFFF"/>
              </a:solidFill>
              <a:latin typeface="+mj-lt"/>
              <a:ea typeface="+mj-ea"/>
              <a:cs typeface="+mj-cs"/>
            </a:defRPr>
          </a:lvl5pPr>
          <a:lvl6pPr marL="2286000" indent="0">
            <a:defRPr sz="1100">
              <a:solidFill>
                <a:srgbClr val="FFFFFF"/>
              </a:solidFill>
              <a:latin typeface="+mj-lt"/>
              <a:ea typeface="+mj-ea"/>
              <a:cs typeface="+mj-cs"/>
            </a:defRPr>
          </a:lvl6pPr>
          <a:lvl7pPr marL="2743200" indent="0">
            <a:defRPr sz="1100">
              <a:solidFill>
                <a:srgbClr val="FFFFFF"/>
              </a:solidFill>
              <a:latin typeface="+mj-lt"/>
              <a:ea typeface="+mj-ea"/>
              <a:cs typeface="+mj-cs"/>
            </a:defRPr>
          </a:lvl7pPr>
          <a:lvl8pPr marL="3200400" indent="0">
            <a:defRPr sz="1100">
              <a:solidFill>
                <a:srgbClr val="FFFFFF"/>
              </a:solidFill>
              <a:latin typeface="+mj-lt"/>
              <a:ea typeface="+mj-ea"/>
              <a:cs typeface="+mj-cs"/>
            </a:defRPr>
          </a:lvl8pPr>
          <a:lvl9pPr marL="3657600" indent="0">
            <a:defRPr sz="1100">
              <a:solidFill>
                <a:srgbClr val="FFFFFF"/>
              </a:solidFill>
              <a:latin typeface="+mj-lt"/>
              <a:ea typeface="+mj-ea"/>
              <a:cs typeface="+mj-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66</xdr:col>
      <xdr:colOff>38100</xdr:colOff>
      <xdr:row>28</xdr:row>
      <xdr:rowOff>76200</xdr:rowOff>
    </xdr:from>
    <xdr:to>
      <xdr:col>97</xdr:col>
      <xdr:colOff>0</xdr:colOff>
      <xdr:row>29</xdr:row>
      <xdr:rowOff>152400</xdr:rowOff>
    </xdr:to>
    <xdr:sp macro="" textlink="">
      <xdr:nvSpPr>
        <xdr:cNvPr id="8" name="Rectángulo redondeado 11">
          <a:extLst>
            <a:ext uri="{FF2B5EF4-FFF2-40B4-BE49-F238E27FC236}">
              <a16:creationId xmlns:a16="http://schemas.microsoft.com/office/drawing/2014/main" id="{2E9B7AE9-EBD9-AE42-BCC5-C904AEAE12FC}"/>
            </a:ext>
            <a:ext uri="{147F2762-F138-4A5C-976F-8EAC2B608ADB}">
              <a16:predDERef xmlns:a16="http://schemas.microsoft.com/office/drawing/2014/main" pred="{B1E8A08A-0BB8-4810-A994-69ECFBBBB86B}"/>
            </a:ext>
          </a:extLst>
        </xdr:cNvPr>
        <xdr:cNvSpPr/>
      </xdr:nvSpPr>
      <xdr:spPr bwMode="auto">
        <a:xfrm>
          <a:off x="17640300" y="5410200"/>
          <a:ext cx="8229600" cy="2667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7</xdr:col>
      <xdr:colOff>0</xdr:colOff>
      <xdr:row>28</xdr:row>
      <xdr:rowOff>0</xdr:rowOff>
    </xdr:from>
    <xdr:ext cx="184731" cy="264560"/>
    <xdr:sp macro="" textlink="">
      <xdr:nvSpPr>
        <xdr:cNvPr id="9" name="TextBox 1">
          <a:extLst>
            <a:ext uri="{FF2B5EF4-FFF2-40B4-BE49-F238E27FC236}">
              <a16:creationId xmlns:a16="http://schemas.microsoft.com/office/drawing/2014/main" id="{9E85E845-0297-F84C-9D15-47F9842A785E}"/>
            </a:ext>
            <a:ext uri="{147F2762-F138-4A5C-976F-8EAC2B608ADB}">
              <a16:predDERef xmlns:a16="http://schemas.microsoft.com/office/drawing/2014/main" pred="{F73D94E5-85D5-42E3-B373-82CF5C1421D6}"/>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0" name="TextBox 2">
          <a:extLst>
            <a:ext uri="{FF2B5EF4-FFF2-40B4-BE49-F238E27FC236}">
              <a16:creationId xmlns:a16="http://schemas.microsoft.com/office/drawing/2014/main" id="{55A5B38D-1673-5E48-A087-ABE74C2BED45}"/>
            </a:ext>
            <a:ext uri="{147F2762-F138-4A5C-976F-8EAC2B608ADB}">
              <a16:predDERef xmlns:a16="http://schemas.microsoft.com/office/drawing/2014/main" pred="{286AB426-4BC2-4A13-9074-CC65685BE19D}"/>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1" name="TextBox 4">
          <a:extLst>
            <a:ext uri="{FF2B5EF4-FFF2-40B4-BE49-F238E27FC236}">
              <a16:creationId xmlns:a16="http://schemas.microsoft.com/office/drawing/2014/main" id="{3C87C52F-783F-A044-88C9-C7386F306DBF}"/>
            </a:ext>
            <a:ext uri="{147F2762-F138-4A5C-976F-8EAC2B608ADB}">
              <a16:predDERef xmlns:a16="http://schemas.microsoft.com/office/drawing/2014/main" pred="{5A5713F4-4BDE-4859-B621-774AFE0AF62F}"/>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2" name="TextBox 5">
          <a:extLst>
            <a:ext uri="{FF2B5EF4-FFF2-40B4-BE49-F238E27FC236}">
              <a16:creationId xmlns:a16="http://schemas.microsoft.com/office/drawing/2014/main" id="{D769B8D8-5AAD-B849-9EB3-023D29F031C7}"/>
            </a:ext>
            <a:ext uri="{147F2762-F138-4A5C-976F-8EAC2B608ADB}">
              <a16:predDERef xmlns:a16="http://schemas.microsoft.com/office/drawing/2014/main" pred="{B73DFB89-70CA-40B7-BC87-3448FCFF1155}"/>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3" name="TextBox 51">
          <a:extLst>
            <a:ext uri="{FF2B5EF4-FFF2-40B4-BE49-F238E27FC236}">
              <a16:creationId xmlns:a16="http://schemas.microsoft.com/office/drawing/2014/main" id="{05C09ECB-FEE0-7D41-A677-A5FA98DC98C3}"/>
            </a:ext>
            <a:ext uri="{147F2762-F138-4A5C-976F-8EAC2B608ADB}">
              <a16:predDERef xmlns:a16="http://schemas.microsoft.com/office/drawing/2014/main" pred="{78461A6D-B028-408C-84EB-D8F1B30B37CE}"/>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4" name="TextBox 52">
          <a:extLst>
            <a:ext uri="{FF2B5EF4-FFF2-40B4-BE49-F238E27FC236}">
              <a16:creationId xmlns:a16="http://schemas.microsoft.com/office/drawing/2014/main" id="{FAE9447C-B938-A044-BE61-794D6C7CECC7}"/>
            </a:ext>
            <a:ext uri="{147F2762-F138-4A5C-976F-8EAC2B608ADB}">
              <a16:predDERef xmlns:a16="http://schemas.microsoft.com/office/drawing/2014/main" pred="{A6FC9433-28EB-4C1B-84B1-21EE93925DA7}"/>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5" name="TextBox 4">
          <a:extLst>
            <a:ext uri="{FF2B5EF4-FFF2-40B4-BE49-F238E27FC236}">
              <a16:creationId xmlns:a16="http://schemas.microsoft.com/office/drawing/2014/main" id="{0A1B1253-4265-AC42-B5A1-CF5BCFC965AF}"/>
            </a:ext>
            <a:ext uri="{147F2762-F138-4A5C-976F-8EAC2B608ADB}">
              <a16:predDERef xmlns:a16="http://schemas.microsoft.com/office/drawing/2014/main" pred="{6EB7FA2B-827D-42BA-AB64-747C74D63A21}"/>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6" name="TextBox 1">
          <a:extLst>
            <a:ext uri="{FF2B5EF4-FFF2-40B4-BE49-F238E27FC236}">
              <a16:creationId xmlns:a16="http://schemas.microsoft.com/office/drawing/2014/main" id="{01307BA5-8DD0-814E-8198-9C8F163B8C71}"/>
            </a:ext>
            <a:ext uri="{147F2762-F138-4A5C-976F-8EAC2B608ADB}">
              <a16:predDERef xmlns:a16="http://schemas.microsoft.com/office/drawing/2014/main" pred="{63978082-A7FC-48EA-A7BF-1164C33EC0C0}"/>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7" name="TextBox 2">
          <a:extLst>
            <a:ext uri="{FF2B5EF4-FFF2-40B4-BE49-F238E27FC236}">
              <a16:creationId xmlns:a16="http://schemas.microsoft.com/office/drawing/2014/main" id="{94964C5E-103A-3D49-8B7A-861F883DA122}"/>
            </a:ext>
            <a:ext uri="{147F2762-F138-4A5C-976F-8EAC2B608ADB}">
              <a16:predDERef xmlns:a16="http://schemas.microsoft.com/office/drawing/2014/main" pred="{2B492F46-51CB-429F-827B-A7DBC3EAA366}"/>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8" name="TextBox 4">
          <a:extLst>
            <a:ext uri="{FF2B5EF4-FFF2-40B4-BE49-F238E27FC236}">
              <a16:creationId xmlns:a16="http://schemas.microsoft.com/office/drawing/2014/main" id="{B2671AB5-9764-B343-8DD3-BC9ED45E243F}"/>
            </a:ext>
            <a:ext uri="{147F2762-F138-4A5C-976F-8EAC2B608ADB}">
              <a16:predDERef xmlns:a16="http://schemas.microsoft.com/office/drawing/2014/main" pred="{84ED2C32-2C48-46C8-B02A-B2CBC6D15BE1}"/>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9" name="TextBox 5">
          <a:extLst>
            <a:ext uri="{FF2B5EF4-FFF2-40B4-BE49-F238E27FC236}">
              <a16:creationId xmlns:a16="http://schemas.microsoft.com/office/drawing/2014/main" id="{A837098E-8029-5246-AA5A-FD0B65EE4296}"/>
            </a:ext>
            <a:ext uri="{147F2762-F138-4A5C-976F-8EAC2B608ADB}">
              <a16:predDERef xmlns:a16="http://schemas.microsoft.com/office/drawing/2014/main" pred="{0B4FE376-EBC9-4BDC-AE9B-27F2E88EEF46}"/>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102</xdr:col>
      <xdr:colOff>19050</xdr:colOff>
      <xdr:row>3</xdr:row>
      <xdr:rowOff>38100</xdr:rowOff>
    </xdr:from>
    <xdr:to>
      <xdr:col>102</xdr:col>
      <xdr:colOff>19050</xdr:colOff>
      <xdr:row>74</xdr:row>
      <xdr:rowOff>28575</xdr:rowOff>
    </xdr:to>
    <xdr:cxnSp macro="">
      <xdr:nvCxnSpPr>
        <xdr:cNvPr id="20" name="Straight Arrow Connector 205">
          <a:extLst>
            <a:ext uri="{FF2B5EF4-FFF2-40B4-BE49-F238E27FC236}">
              <a16:creationId xmlns:a16="http://schemas.microsoft.com/office/drawing/2014/main" id="{135F7358-5D08-D342-96BC-69009D500B9A}"/>
            </a:ext>
            <a:ext uri="{147F2762-F138-4A5C-976F-8EAC2B608ADB}">
              <a16:predDERef xmlns:a16="http://schemas.microsoft.com/office/drawing/2014/main" pred="{D62C1D58-CC3C-4E74-92DF-5CD989C45226}"/>
            </a:ext>
          </a:extLst>
        </xdr:cNvPr>
        <xdr:cNvCxnSpPr>
          <a:cxnSpLocks/>
        </xdr:cNvCxnSpPr>
      </xdr:nvCxnSpPr>
      <xdr:spPr bwMode="auto">
        <a:xfrm flipH="1" flipV="1">
          <a:off x="27222450" y="609600"/>
          <a:ext cx="0" cy="1351597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91</xdr:col>
      <xdr:colOff>0</xdr:colOff>
      <xdr:row>47</xdr:row>
      <xdr:rowOff>16934</xdr:rowOff>
    </xdr:from>
    <xdr:to>
      <xdr:col>91</xdr:col>
      <xdr:colOff>0</xdr:colOff>
      <xdr:row>55</xdr:row>
      <xdr:rowOff>16933</xdr:rowOff>
    </xdr:to>
    <xdr:cxnSp macro="">
      <xdr:nvCxnSpPr>
        <xdr:cNvPr id="21" name="Straight Arrow Connector 57">
          <a:extLst>
            <a:ext uri="{FF2B5EF4-FFF2-40B4-BE49-F238E27FC236}">
              <a16:creationId xmlns:a16="http://schemas.microsoft.com/office/drawing/2014/main" id="{6EA50BDF-D5AF-4C43-90E7-2C989A20FCA9}"/>
            </a:ext>
            <a:ext uri="{147F2762-F138-4A5C-976F-8EAC2B608ADB}">
              <a16:predDERef xmlns:a16="http://schemas.microsoft.com/office/drawing/2014/main" pred="{0CB09FA7-D543-41D8-BF34-860189C555B8}"/>
            </a:ext>
          </a:extLst>
        </xdr:cNvPr>
        <xdr:cNvCxnSpPr>
          <a:cxnSpLocks/>
        </xdr:cNvCxnSpPr>
      </xdr:nvCxnSpPr>
      <xdr:spPr>
        <a:xfrm>
          <a:off x="24269700" y="8970434"/>
          <a:ext cx="0" cy="1523999"/>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97</xdr:col>
      <xdr:colOff>209550</xdr:colOff>
      <xdr:row>49</xdr:row>
      <xdr:rowOff>28575</xdr:rowOff>
    </xdr:from>
    <xdr:to>
      <xdr:col>97</xdr:col>
      <xdr:colOff>219075</xdr:colOff>
      <xdr:row>57</xdr:row>
      <xdr:rowOff>9525</xdr:rowOff>
    </xdr:to>
    <xdr:cxnSp macro="">
      <xdr:nvCxnSpPr>
        <xdr:cNvPr id="22" name="Straight Arrow Connector 57">
          <a:extLst>
            <a:ext uri="{FF2B5EF4-FFF2-40B4-BE49-F238E27FC236}">
              <a16:creationId xmlns:a16="http://schemas.microsoft.com/office/drawing/2014/main" id="{01080F0C-A3ED-0C4F-B067-6F851F14103B}"/>
            </a:ext>
            <a:ext uri="{147F2762-F138-4A5C-976F-8EAC2B608ADB}">
              <a16:predDERef xmlns:a16="http://schemas.microsoft.com/office/drawing/2014/main" pred="{B1E8A08A-0BB8-4810-A994-69ECFBBBB86B}"/>
            </a:ext>
          </a:extLst>
        </xdr:cNvPr>
        <xdr:cNvCxnSpPr>
          <a:cxnSpLocks/>
        </xdr:cNvCxnSpPr>
      </xdr:nvCxnSpPr>
      <xdr:spPr>
        <a:xfrm>
          <a:off x="26079450" y="9363075"/>
          <a:ext cx="9525" cy="15049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72</xdr:col>
      <xdr:colOff>0</xdr:colOff>
      <xdr:row>31</xdr:row>
      <xdr:rowOff>38100</xdr:rowOff>
    </xdr:from>
    <xdr:to>
      <xdr:col>72</xdr:col>
      <xdr:colOff>0</xdr:colOff>
      <xdr:row>60</xdr:row>
      <xdr:rowOff>180975</xdr:rowOff>
    </xdr:to>
    <xdr:cxnSp macro="">
      <xdr:nvCxnSpPr>
        <xdr:cNvPr id="23" name="Straight Arrow Connector 58">
          <a:extLst>
            <a:ext uri="{FF2B5EF4-FFF2-40B4-BE49-F238E27FC236}">
              <a16:creationId xmlns:a16="http://schemas.microsoft.com/office/drawing/2014/main" id="{2F907F79-B522-B74B-8CBA-86B5E5478802}"/>
            </a:ext>
            <a:ext uri="{147F2762-F138-4A5C-976F-8EAC2B608ADB}">
              <a16:predDERef xmlns:a16="http://schemas.microsoft.com/office/drawing/2014/main" pred="{B18F45A7-0A0D-4DE6-8DCC-0EDF5AA0ADBF}"/>
            </a:ext>
          </a:extLst>
        </xdr:cNvPr>
        <xdr:cNvCxnSpPr>
          <a:cxnSpLocks/>
        </xdr:cNvCxnSpPr>
      </xdr:nvCxnSpPr>
      <xdr:spPr>
        <a:xfrm flipV="1">
          <a:off x="19202400" y="5943600"/>
          <a:ext cx="0" cy="56673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5395</xdr:colOff>
      <xdr:row>20</xdr:row>
      <xdr:rowOff>152400</xdr:rowOff>
    </xdr:from>
    <xdr:to>
      <xdr:col>59</xdr:col>
      <xdr:colOff>20091</xdr:colOff>
      <xdr:row>55</xdr:row>
      <xdr:rowOff>38100</xdr:rowOff>
    </xdr:to>
    <xdr:cxnSp macro="">
      <xdr:nvCxnSpPr>
        <xdr:cNvPr id="24" name="Straight Arrow Connector 56">
          <a:extLst>
            <a:ext uri="{FF2B5EF4-FFF2-40B4-BE49-F238E27FC236}">
              <a16:creationId xmlns:a16="http://schemas.microsoft.com/office/drawing/2014/main" id="{4BBCD5C2-7C18-764F-8109-EDC74B8292C6}"/>
            </a:ext>
            <a:ext uri="{147F2762-F138-4A5C-976F-8EAC2B608ADB}">
              <a16:predDERef xmlns:a16="http://schemas.microsoft.com/office/drawing/2014/main" pred="{AA573EAB-59EE-4B08-B6A2-5ED52169D76B}"/>
            </a:ext>
          </a:extLst>
        </xdr:cNvPr>
        <xdr:cNvCxnSpPr>
          <a:cxnSpLocks/>
        </xdr:cNvCxnSpPr>
      </xdr:nvCxnSpPr>
      <xdr:spPr>
        <a:xfrm>
          <a:off x="15740695" y="3962400"/>
          <a:ext cx="14696" cy="655320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0</xdr:colOff>
      <xdr:row>49</xdr:row>
      <xdr:rowOff>0</xdr:rowOff>
    </xdr:from>
    <xdr:ext cx="184731" cy="264560"/>
    <xdr:sp macro="" textlink="">
      <xdr:nvSpPr>
        <xdr:cNvPr id="25" name="TextBox 24">
          <a:extLst>
            <a:ext uri="{FF2B5EF4-FFF2-40B4-BE49-F238E27FC236}">
              <a16:creationId xmlns:a16="http://schemas.microsoft.com/office/drawing/2014/main" id="{AC461931-3823-AE43-BC1D-FB76DD934623}"/>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6" name="TextBox 25">
          <a:extLst>
            <a:ext uri="{FF2B5EF4-FFF2-40B4-BE49-F238E27FC236}">
              <a16:creationId xmlns:a16="http://schemas.microsoft.com/office/drawing/2014/main" id="{A9DB9F01-8B65-0643-9900-27AE986142B7}"/>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7" name="TextBox 4">
          <a:extLst>
            <a:ext uri="{FF2B5EF4-FFF2-40B4-BE49-F238E27FC236}">
              <a16:creationId xmlns:a16="http://schemas.microsoft.com/office/drawing/2014/main" id="{098D9E6A-B263-DB45-A2CC-BEEAD2C69D91}"/>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8" name="TextBox 5">
          <a:extLst>
            <a:ext uri="{FF2B5EF4-FFF2-40B4-BE49-F238E27FC236}">
              <a16:creationId xmlns:a16="http://schemas.microsoft.com/office/drawing/2014/main" id="{08C15244-73F2-EF41-938F-C2FACDEA2762}"/>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113241</xdr:colOff>
      <xdr:row>16</xdr:row>
      <xdr:rowOff>113242</xdr:rowOff>
    </xdr:from>
    <xdr:to>
      <xdr:col>56</xdr:col>
      <xdr:colOff>50800</xdr:colOff>
      <xdr:row>17</xdr:row>
      <xdr:rowOff>169334</xdr:rowOff>
    </xdr:to>
    <xdr:sp macro="" textlink="">
      <xdr:nvSpPr>
        <xdr:cNvPr id="29" name="Rectángulo redondeado 11">
          <a:extLst>
            <a:ext uri="{FF2B5EF4-FFF2-40B4-BE49-F238E27FC236}">
              <a16:creationId xmlns:a16="http://schemas.microsoft.com/office/drawing/2014/main" id="{274A30D6-FEA4-794F-9AD5-7B67C37BB18C}"/>
            </a:ext>
            <a:ext uri="{147F2762-F138-4A5C-976F-8EAC2B608ADB}">
              <a16:predDERef xmlns:a16="http://schemas.microsoft.com/office/drawing/2014/main" pred="{9C0259C5-2CB9-42BA-90DD-E18476E08AC4}"/>
            </a:ext>
          </a:extLst>
        </xdr:cNvPr>
        <xdr:cNvSpPr/>
      </xdr:nvSpPr>
      <xdr:spPr bwMode="auto">
        <a:xfrm>
          <a:off x="12914841" y="3161242"/>
          <a:ext cx="2071159" cy="24659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29</xdr:row>
      <xdr:rowOff>0</xdr:rowOff>
    </xdr:from>
    <xdr:ext cx="184731" cy="264560"/>
    <xdr:sp macro="" textlink="">
      <xdr:nvSpPr>
        <xdr:cNvPr id="30" name="TextBox 1">
          <a:extLst>
            <a:ext uri="{FF2B5EF4-FFF2-40B4-BE49-F238E27FC236}">
              <a16:creationId xmlns:a16="http://schemas.microsoft.com/office/drawing/2014/main" id="{7E77C679-6CC2-B140-9143-DDAF64F543E1}"/>
            </a:ext>
            <a:ext uri="{147F2762-F138-4A5C-976F-8EAC2B608ADB}">
              <a16:predDERef xmlns:a16="http://schemas.microsoft.com/office/drawing/2014/main" pred="{00000000-0008-0000-0000-00000E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1" name="TextBox 2">
          <a:extLst>
            <a:ext uri="{FF2B5EF4-FFF2-40B4-BE49-F238E27FC236}">
              <a16:creationId xmlns:a16="http://schemas.microsoft.com/office/drawing/2014/main" id="{ED6EF3E3-8F6E-1947-AB59-E83FF988824B}"/>
            </a:ext>
            <a:ext uri="{147F2762-F138-4A5C-976F-8EAC2B608ADB}">
              <a16:predDERef xmlns:a16="http://schemas.microsoft.com/office/drawing/2014/main" pred="{00000000-0008-0000-0000-000052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2" name="TextBox 4">
          <a:extLst>
            <a:ext uri="{FF2B5EF4-FFF2-40B4-BE49-F238E27FC236}">
              <a16:creationId xmlns:a16="http://schemas.microsoft.com/office/drawing/2014/main" id="{E790608A-2A62-6E48-A942-F473D5F0065B}"/>
            </a:ext>
            <a:ext uri="{147F2762-F138-4A5C-976F-8EAC2B608ADB}">
              <a16:predDERef xmlns:a16="http://schemas.microsoft.com/office/drawing/2014/main" pred="{00000000-0008-0000-0000-000050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3" name="TextBox 5">
          <a:extLst>
            <a:ext uri="{FF2B5EF4-FFF2-40B4-BE49-F238E27FC236}">
              <a16:creationId xmlns:a16="http://schemas.microsoft.com/office/drawing/2014/main" id="{2A4FEBB8-ED73-5A4B-AA3E-54CD038CDFF0}"/>
            </a:ext>
            <a:ext uri="{147F2762-F138-4A5C-976F-8EAC2B608ADB}">
              <a16:predDERef xmlns:a16="http://schemas.microsoft.com/office/drawing/2014/main" pred="{00000000-0008-0000-0000-000051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4" name="TextBox 1">
          <a:extLst>
            <a:ext uri="{FF2B5EF4-FFF2-40B4-BE49-F238E27FC236}">
              <a16:creationId xmlns:a16="http://schemas.microsoft.com/office/drawing/2014/main" id="{609E72DF-0268-4B46-AFEC-C7E6A0E3FE28}"/>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5" name="TextBox 2">
          <a:extLst>
            <a:ext uri="{FF2B5EF4-FFF2-40B4-BE49-F238E27FC236}">
              <a16:creationId xmlns:a16="http://schemas.microsoft.com/office/drawing/2014/main" id="{2E73EFC3-1F7A-1448-8A7E-A4B2442E5AB0}"/>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6" name="TextBox 4">
          <a:extLst>
            <a:ext uri="{FF2B5EF4-FFF2-40B4-BE49-F238E27FC236}">
              <a16:creationId xmlns:a16="http://schemas.microsoft.com/office/drawing/2014/main" id="{B2328F3E-1074-A54F-B7E5-E0933CF0D3C5}"/>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7" name="TextBox 5">
          <a:extLst>
            <a:ext uri="{FF2B5EF4-FFF2-40B4-BE49-F238E27FC236}">
              <a16:creationId xmlns:a16="http://schemas.microsoft.com/office/drawing/2014/main" id="{40F69E8B-F88B-6F46-9E24-3474263761E7}"/>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24</xdr:col>
      <xdr:colOff>209550</xdr:colOff>
      <xdr:row>11</xdr:row>
      <xdr:rowOff>38100</xdr:rowOff>
    </xdr:from>
    <xdr:to>
      <xdr:col>36</xdr:col>
      <xdr:colOff>190500</xdr:colOff>
      <xdr:row>12</xdr:row>
      <xdr:rowOff>114300</xdr:rowOff>
    </xdr:to>
    <xdr:sp macro="" textlink="">
      <xdr:nvSpPr>
        <xdr:cNvPr id="38" name="Rectángulo redondeado 11">
          <a:extLst>
            <a:ext uri="{FF2B5EF4-FFF2-40B4-BE49-F238E27FC236}">
              <a16:creationId xmlns:a16="http://schemas.microsoft.com/office/drawing/2014/main" id="{9B5A4BFE-ED87-CF4B-A42D-D1C299AB00E0}"/>
            </a:ext>
            <a:ext uri="{147F2762-F138-4A5C-976F-8EAC2B608ADB}">
              <a16:predDERef xmlns:a16="http://schemas.microsoft.com/office/drawing/2014/main" pred="{66AB60BB-B961-4419-9FFA-3D4B3D5F61BB}"/>
            </a:ext>
          </a:extLst>
        </xdr:cNvPr>
        <xdr:cNvSpPr/>
      </xdr:nvSpPr>
      <xdr:spPr bwMode="auto">
        <a:xfrm>
          <a:off x="6610350" y="2133600"/>
          <a:ext cx="3181350" cy="2667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20</xdr:row>
      <xdr:rowOff>0</xdr:rowOff>
    </xdr:from>
    <xdr:ext cx="184731" cy="264560"/>
    <xdr:sp macro="" textlink="">
      <xdr:nvSpPr>
        <xdr:cNvPr id="39" name="TextBox 51">
          <a:extLst>
            <a:ext uri="{FF2B5EF4-FFF2-40B4-BE49-F238E27FC236}">
              <a16:creationId xmlns:a16="http://schemas.microsoft.com/office/drawing/2014/main" id="{ED0BCB7F-F9AA-4A40-8922-18BCC13D3056}"/>
            </a:ext>
            <a:ext uri="{147F2762-F138-4A5C-976F-8EAC2B608ADB}">
              <a16:predDERef xmlns:a16="http://schemas.microsoft.com/office/drawing/2014/main" pred="{00000000-0008-0000-0000-000040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0" name="TextBox 52">
          <a:extLst>
            <a:ext uri="{FF2B5EF4-FFF2-40B4-BE49-F238E27FC236}">
              <a16:creationId xmlns:a16="http://schemas.microsoft.com/office/drawing/2014/main" id="{69D9252A-0AE8-0C46-ABCD-302D3B9C9DB5}"/>
            </a:ext>
            <a:ext uri="{147F2762-F138-4A5C-976F-8EAC2B608ADB}">
              <a16:predDERef xmlns:a16="http://schemas.microsoft.com/office/drawing/2014/main" pred="{00000000-0008-0000-0000-000044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1" name="TextBox 4">
          <a:extLst>
            <a:ext uri="{FF2B5EF4-FFF2-40B4-BE49-F238E27FC236}">
              <a16:creationId xmlns:a16="http://schemas.microsoft.com/office/drawing/2014/main" id="{10C1C2EE-4817-6545-A36A-18EF1766C4CB}"/>
            </a:ext>
            <a:ext uri="{147F2762-F138-4A5C-976F-8EAC2B608ADB}">
              <a16:predDERef xmlns:a16="http://schemas.microsoft.com/office/drawing/2014/main" pred="{00000000-0008-0000-0000-000046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37</xdr:col>
      <xdr:colOff>55076</xdr:colOff>
      <xdr:row>12</xdr:row>
      <xdr:rowOff>14424</xdr:rowOff>
    </xdr:from>
    <xdr:to>
      <xdr:col>48</xdr:col>
      <xdr:colOff>53999</xdr:colOff>
      <xdr:row>13</xdr:row>
      <xdr:rowOff>107176</xdr:rowOff>
    </xdr:to>
    <xdr:sp macro="" textlink="">
      <xdr:nvSpPr>
        <xdr:cNvPr id="42" name="Rectángulo redondeado 11">
          <a:extLst>
            <a:ext uri="{FF2B5EF4-FFF2-40B4-BE49-F238E27FC236}">
              <a16:creationId xmlns:a16="http://schemas.microsoft.com/office/drawing/2014/main" id="{3F3CC9D8-66EB-6448-A8E9-0597CF6A2D88}"/>
            </a:ext>
            <a:ext uri="{147F2762-F138-4A5C-976F-8EAC2B608ADB}">
              <a16:predDERef xmlns:a16="http://schemas.microsoft.com/office/drawing/2014/main" pred="{00000000-0008-0000-0200-000009000000}"/>
            </a:ext>
          </a:extLst>
        </xdr:cNvPr>
        <xdr:cNvSpPr/>
      </xdr:nvSpPr>
      <xdr:spPr bwMode="auto">
        <a:xfrm>
          <a:off x="9922976" y="2300424"/>
          <a:ext cx="2932623" cy="28325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38</xdr:row>
      <xdr:rowOff>0</xdr:rowOff>
    </xdr:from>
    <xdr:ext cx="184731" cy="264560"/>
    <xdr:sp macro="" textlink="">
      <xdr:nvSpPr>
        <xdr:cNvPr id="43" name="TextBox 1">
          <a:extLst>
            <a:ext uri="{FF2B5EF4-FFF2-40B4-BE49-F238E27FC236}">
              <a16:creationId xmlns:a16="http://schemas.microsoft.com/office/drawing/2014/main" id="{4E365A71-4DA0-7A45-8B88-BE816B04C7BA}"/>
            </a:ext>
            <a:ext uri="{147F2762-F138-4A5C-976F-8EAC2B608ADB}">
              <a16:predDERef xmlns:a16="http://schemas.microsoft.com/office/drawing/2014/main" pred="{00000000-0008-0000-0000-00003A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4" name="TextBox 2">
          <a:extLst>
            <a:ext uri="{FF2B5EF4-FFF2-40B4-BE49-F238E27FC236}">
              <a16:creationId xmlns:a16="http://schemas.microsoft.com/office/drawing/2014/main" id="{DB8B9ED8-0682-7545-9301-BE5E0FA29A12}"/>
            </a:ext>
            <a:ext uri="{147F2762-F138-4A5C-976F-8EAC2B608ADB}">
              <a16:predDERef xmlns:a16="http://schemas.microsoft.com/office/drawing/2014/main" pred="{00000000-0008-0000-0000-000022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5" name="TextBox 4">
          <a:extLst>
            <a:ext uri="{FF2B5EF4-FFF2-40B4-BE49-F238E27FC236}">
              <a16:creationId xmlns:a16="http://schemas.microsoft.com/office/drawing/2014/main" id="{57D4FB5D-A2B3-7048-AAB8-98CABF749F09}"/>
            </a:ext>
            <a:ext uri="{147F2762-F138-4A5C-976F-8EAC2B608ADB}">
              <a16:predDERef xmlns:a16="http://schemas.microsoft.com/office/drawing/2014/main" pred="{00000000-0008-0000-0000-000023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6" name="TextBox 5">
          <a:extLst>
            <a:ext uri="{FF2B5EF4-FFF2-40B4-BE49-F238E27FC236}">
              <a16:creationId xmlns:a16="http://schemas.microsoft.com/office/drawing/2014/main" id="{5B96EA3C-C9E3-1140-BDA8-3F7C184A2C77}"/>
            </a:ext>
            <a:ext uri="{147F2762-F138-4A5C-976F-8EAC2B608ADB}">
              <a16:predDERef xmlns:a16="http://schemas.microsoft.com/office/drawing/2014/main" pred="{00000000-0008-0000-0000-000025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0</xdr:colOff>
      <xdr:row>15</xdr:row>
      <xdr:rowOff>9525</xdr:rowOff>
    </xdr:from>
    <xdr:to>
      <xdr:col>48</xdr:col>
      <xdr:colOff>0</xdr:colOff>
      <xdr:row>18</xdr:row>
      <xdr:rowOff>0</xdr:rowOff>
    </xdr:to>
    <xdr:cxnSp macro="">
      <xdr:nvCxnSpPr>
        <xdr:cNvPr id="47" name="Straight Arrow Connector 38">
          <a:extLst>
            <a:ext uri="{FF2B5EF4-FFF2-40B4-BE49-F238E27FC236}">
              <a16:creationId xmlns:a16="http://schemas.microsoft.com/office/drawing/2014/main" id="{74475141-A0C3-F64F-BA1C-4BCD258E342C}"/>
            </a:ext>
            <a:ext uri="{147F2762-F138-4A5C-976F-8EAC2B608ADB}">
              <a16:predDERef xmlns:a16="http://schemas.microsoft.com/office/drawing/2014/main" pred="{9C4DCDF0-8E31-407E-A985-8E938F4B5335}"/>
            </a:ext>
          </a:extLst>
        </xdr:cNvPr>
        <xdr:cNvCxnSpPr>
          <a:cxnSpLocks/>
        </xdr:cNvCxnSpPr>
      </xdr:nvCxnSpPr>
      <xdr:spPr>
        <a:xfrm>
          <a:off x="12801600" y="2867025"/>
          <a:ext cx="0" cy="561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209550</xdr:colOff>
      <xdr:row>33</xdr:row>
      <xdr:rowOff>161925</xdr:rowOff>
    </xdr:from>
    <xdr:to>
      <xdr:col>75</xdr:col>
      <xdr:colOff>209550</xdr:colOff>
      <xdr:row>58</xdr:row>
      <xdr:rowOff>152400</xdr:rowOff>
    </xdr:to>
    <xdr:cxnSp macro="">
      <xdr:nvCxnSpPr>
        <xdr:cNvPr id="48" name="Straight Arrow Connector 47">
          <a:extLst>
            <a:ext uri="{FF2B5EF4-FFF2-40B4-BE49-F238E27FC236}">
              <a16:creationId xmlns:a16="http://schemas.microsoft.com/office/drawing/2014/main" id="{0335F170-1406-D84F-A95B-BF566ACF5787}"/>
            </a:ext>
            <a:ext uri="{147F2762-F138-4A5C-976F-8EAC2B608ADB}">
              <a16:predDERef xmlns:a16="http://schemas.microsoft.com/office/drawing/2014/main" pred="{A5CF1BE8-1DAF-4D97-84AE-5F054D5DAF8D}"/>
            </a:ext>
          </a:extLst>
        </xdr:cNvPr>
        <xdr:cNvCxnSpPr>
          <a:cxnSpLocks/>
        </xdr:cNvCxnSpPr>
      </xdr:nvCxnSpPr>
      <xdr:spPr>
        <a:xfrm flipV="1">
          <a:off x="20212050" y="6448425"/>
          <a:ext cx="0" cy="4752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79</xdr:col>
      <xdr:colOff>27893</xdr:colOff>
      <xdr:row>6</xdr:row>
      <xdr:rowOff>15034</xdr:rowOff>
    </xdr:from>
    <xdr:to>
      <xdr:col>79</xdr:col>
      <xdr:colOff>212976</xdr:colOff>
      <xdr:row>6</xdr:row>
      <xdr:rowOff>176245</xdr:rowOff>
    </xdr:to>
    <xdr:sp macro="" textlink="">
      <xdr:nvSpPr>
        <xdr:cNvPr id="49" name="Diamond 59">
          <a:extLst>
            <a:ext uri="{FF2B5EF4-FFF2-40B4-BE49-F238E27FC236}">
              <a16:creationId xmlns:a16="http://schemas.microsoft.com/office/drawing/2014/main" id="{E0EC172C-6928-774D-8F7A-5BB8BB10A185}"/>
            </a:ext>
          </a:extLst>
        </xdr:cNvPr>
        <xdr:cNvSpPr/>
      </xdr:nvSpPr>
      <xdr:spPr bwMode="auto">
        <a:xfrm>
          <a:off x="21097193" y="1158034"/>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83</xdr:col>
      <xdr:colOff>25195</xdr:colOff>
      <xdr:row>5</xdr:row>
      <xdr:rowOff>12335</xdr:rowOff>
    </xdr:from>
    <xdr:to>
      <xdr:col>83</xdr:col>
      <xdr:colOff>210278</xdr:colOff>
      <xdr:row>5</xdr:row>
      <xdr:rowOff>173546</xdr:rowOff>
    </xdr:to>
    <xdr:sp macro="" textlink="">
      <xdr:nvSpPr>
        <xdr:cNvPr id="50" name="Diamond 59">
          <a:extLst>
            <a:ext uri="{FF2B5EF4-FFF2-40B4-BE49-F238E27FC236}">
              <a16:creationId xmlns:a16="http://schemas.microsoft.com/office/drawing/2014/main" id="{07E054F7-6F23-FF43-A07E-95497AC34BE4}"/>
            </a:ext>
          </a:extLst>
        </xdr:cNvPr>
        <xdr:cNvSpPr/>
      </xdr:nvSpPr>
      <xdr:spPr bwMode="auto">
        <a:xfrm>
          <a:off x="22161295" y="964835"/>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47</xdr:col>
      <xdr:colOff>33716</xdr:colOff>
      <xdr:row>5</xdr:row>
      <xdr:rowOff>17533</xdr:rowOff>
    </xdr:from>
    <xdr:to>
      <xdr:col>47</xdr:col>
      <xdr:colOff>218799</xdr:colOff>
      <xdr:row>5</xdr:row>
      <xdr:rowOff>178744</xdr:rowOff>
    </xdr:to>
    <xdr:sp macro="" textlink="">
      <xdr:nvSpPr>
        <xdr:cNvPr id="51" name="Diamond 59">
          <a:extLst>
            <a:ext uri="{FF2B5EF4-FFF2-40B4-BE49-F238E27FC236}">
              <a16:creationId xmlns:a16="http://schemas.microsoft.com/office/drawing/2014/main" id="{FF46A589-41C4-954C-B13C-E3505A8341D3}"/>
            </a:ext>
          </a:extLst>
        </xdr:cNvPr>
        <xdr:cNvSpPr/>
      </xdr:nvSpPr>
      <xdr:spPr bwMode="auto">
        <a:xfrm>
          <a:off x="12568616"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36</xdr:col>
      <xdr:colOff>17532</xdr:colOff>
      <xdr:row>5</xdr:row>
      <xdr:rowOff>17533</xdr:rowOff>
    </xdr:from>
    <xdr:to>
      <xdr:col>36</xdr:col>
      <xdr:colOff>202615</xdr:colOff>
      <xdr:row>5</xdr:row>
      <xdr:rowOff>178744</xdr:rowOff>
    </xdr:to>
    <xdr:sp macro="" textlink="">
      <xdr:nvSpPr>
        <xdr:cNvPr id="52" name="Diamond 59">
          <a:extLst>
            <a:ext uri="{FF2B5EF4-FFF2-40B4-BE49-F238E27FC236}">
              <a16:creationId xmlns:a16="http://schemas.microsoft.com/office/drawing/2014/main" id="{125D6E61-4530-FE40-9A59-8FF5468EBA83}"/>
            </a:ext>
          </a:extLst>
        </xdr:cNvPr>
        <xdr:cNvSpPr/>
      </xdr:nvSpPr>
      <xdr:spPr bwMode="auto">
        <a:xfrm>
          <a:off x="9618732"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64</xdr:col>
      <xdr:colOff>10789</xdr:colOff>
      <xdr:row>5</xdr:row>
      <xdr:rowOff>17533</xdr:rowOff>
    </xdr:from>
    <xdr:to>
      <xdr:col>64</xdr:col>
      <xdr:colOff>195872</xdr:colOff>
      <xdr:row>5</xdr:row>
      <xdr:rowOff>178744</xdr:rowOff>
    </xdr:to>
    <xdr:sp macro="" textlink="">
      <xdr:nvSpPr>
        <xdr:cNvPr id="53" name="Diamond 59">
          <a:extLst>
            <a:ext uri="{FF2B5EF4-FFF2-40B4-BE49-F238E27FC236}">
              <a16:creationId xmlns:a16="http://schemas.microsoft.com/office/drawing/2014/main" id="{37F8633F-4E47-2445-A886-A1EC5F2C9D67}"/>
            </a:ext>
          </a:extLst>
        </xdr:cNvPr>
        <xdr:cNvSpPr/>
      </xdr:nvSpPr>
      <xdr:spPr bwMode="auto">
        <a:xfrm>
          <a:off x="17079589"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96</xdr:col>
      <xdr:colOff>55295</xdr:colOff>
      <xdr:row>5</xdr:row>
      <xdr:rowOff>35065</xdr:rowOff>
    </xdr:from>
    <xdr:to>
      <xdr:col>97</xdr:col>
      <xdr:colOff>4360</xdr:colOff>
      <xdr:row>6</xdr:row>
      <xdr:rowOff>7462</xdr:rowOff>
    </xdr:to>
    <xdr:sp macro="" textlink="">
      <xdr:nvSpPr>
        <xdr:cNvPr id="54" name="Diamond 59">
          <a:extLst>
            <a:ext uri="{FF2B5EF4-FFF2-40B4-BE49-F238E27FC236}">
              <a16:creationId xmlns:a16="http://schemas.microsoft.com/office/drawing/2014/main" id="{E0E553A3-4278-BF46-AB54-1CB809FBF054}"/>
            </a:ext>
          </a:extLst>
        </xdr:cNvPr>
        <xdr:cNvSpPr/>
      </xdr:nvSpPr>
      <xdr:spPr bwMode="auto">
        <a:xfrm>
          <a:off x="25658495" y="987565"/>
          <a:ext cx="215765" cy="1628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85</xdr:col>
      <xdr:colOff>32368</xdr:colOff>
      <xdr:row>6</xdr:row>
      <xdr:rowOff>12138</xdr:rowOff>
    </xdr:from>
    <xdr:to>
      <xdr:col>85</xdr:col>
      <xdr:colOff>217451</xdr:colOff>
      <xdr:row>6</xdr:row>
      <xdr:rowOff>173349</xdr:rowOff>
    </xdr:to>
    <xdr:sp macro="" textlink="">
      <xdr:nvSpPr>
        <xdr:cNvPr id="55" name="Diamond 59">
          <a:extLst>
            <a:ext uri="{FF2B5EF4-FFF2-40B4-BE49-F238E27FC236}">
              <a16:creationId xmlns:a16="http://schemas.microsoft.com/office/drawing/2014/main" id="{97AA2AE3-81B7-764C-8DE0-BB21424A340F}"/>
            </a:ext>
          </a:extLst>
        </xdr:cNvPr>
        <xdr:cNvSpPr/>
      </xdr:nvSpPr>
      <xdr:spPr bwMode="auto">
        <a:xfrm>
          <a:off x="22701868" y="1155138"/>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xdr:col>
      <xdr:colOff>229098</xdr:colOff>
      <xdr:row>5</xdr:row>
      <xdr:rowOff>996</xdr:rowOff>
    </xdr:from>
    <xdr:to>
      <xdr:col>12</xdr:col>
      <xdr:colOff>33867</xdr:colOff>
      <xdr:row>9</xdr:row>
      <xdr:rowOff>84666</xdr:rowOff>
    </xdr:to>
    <xdr:sp macro="" textlink="">
      <xdr:nvSpPr>
        <xdr:cNvPr id="56" name="Rectangle 41">
          <a:extLst>
            <a:ext uri="{FF2B5EF4-FFF2-40B4-BE49-F238E27FC236}">
              <a16:creationId xmlns:a16="http://schemas.microsoft.com/office/drawing/2014/main" id="{E43B17E2-CDD1-3B44-B62A-5CB1316AC38C}"/>
            </a:ext>
          </a:extLst>
        </xdr:cNvPr>
        <xdr:cNvSpPr/>
      </xdr:nvSpPr>
      <xdr:spPr bwMode="auto">
        <a:xfrm>
          <a:off x="495798" y="953496"/>
          <a:ext cx="2738469" cy="84567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800" b="1">
              <a:latin typeface="Century Gothic" panose="020B0502020202020204" pitchFamily="34" charset="0"/>
            </a:rPr>
            <a:t>Neuroscience</a:t>
          </a:r>
          <a:r>
            <a:rPr lang="en-US" sz="1800" b="1" baseline="0">
              <a:latin typeface="Century Gothic" panose="020B0502020202020204" pitchFamily="34" charset="0"/>
            </a:rPr>
            <a:t> Institute Takt Plan</a:t>
          </a:r>
          <a:endParaRPr lang="en-US" sz="1800" b="1">
            <a:latin typeface="Century Gothic" panose="020B0502020202020204" pitchFamily="34" charset="0"/>
          </a:endParaRPr>
        </a:p>
      </xdr:txBody>
    </xdr:sp>
    <xdr:clientData/>
  </xdr:twoCellAnchor>
  <xdr:twoCellAnchor editAs="oneCell">
    <xdr:from>
      <xdr:col>2</xdr:col>
      <xdr:colOff>67732</xdr:colOff>
      <xdr:row>0</xdr:row>
      <xdr:rowOff>135466</xdr:rowOff>
    </xdr:from>
    <xdr:to>
      <xdr:col>13</xdr:col>
      <xdr:colOff>1083</xdr:colOff>
      <xdr:row>3</xdr:row>
      <xdr:rowOff>101599</xdr:rowOff>
    </xdr:to>
    <xdr:pic>
      <xdr:nvPicPr>
        <xdr:cNvPr id="57" name="Picture 56">
          <a:extLst>
            <a:ext uri="{FF2B5EF4-FFF2-40B4-BE49-F238E27FC236}">
              <a16:creationId xmlns:a16="http://schemas.microsoft.com/office/drawing/2014/main" id="{B2E5A4B0-1B03-4348-A294-94C7B74E304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601132" y="135466"/>
          <a:ext cx="2867051" cy="537633"/>
        </a:xfrm>
        <a:prstGeom prst="rect">
          <a:avLst/>
        </a:prstGeom>
      </xdr:spPr>
    </xdr:pic>
    <xdr:clientData/>
  </xdr:twoCellAnchor>
  <xdr:twoCellAnchor>
    <xdr:from>
      <xdr:col>41</xdr:col>
      <xdr:colOff>33716</xdr:colOff>
      <xdr:row>6</xdr:row>
      <xdr:rowOff>25153</xdr:rowOff>
    </xdr:from>
    <xdr:to>
      <xdr:col>41</xdr:col>
      <xdr:colOff>218799</xdr:colOff>
      <xdr:row>6</xdr:row>
      <xdr:rowOff>186364</xdr:rowOff>
    </xdr:to>
    <xdr:sp macro="" textlink="">
      <xdr:nvSpPr>
        <xdr:cNvPr id="58" name="Diamond 59">
          <a:extLst>
            <a:ext uri="{FF2B5EF4-FFF2-40B4-BE49-F238E27FC236}">
              <a16:creationId xmlns:a16="http://schemas.microsoft.com/office/drawing/2014/main" id="{625570C5-D664-414F-86EA-D4A2DBC2CE44}"/>
            </a:ext>
          </a:extLst>
        </xdr:cNvPr>
        <xdr:cNvSpPr/>
      </xdr:nvSpPr>
      <xdr:spPr bwMode="auto">
        <a:xfrm>
          <a:off x="10968416" y="1168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50</xdr:col>
      <xdr:colOff>33716</xdr:colOff>
      <xdr:row>4</xdr:row>
      <xdr:rowOff>25153</xdr:rowOff>
    </xdr:from>
    <xdr:to>
      <xdr:col>50</xdr:col>
      <xdr:colOff>218799</xdr:colOff>
      <xdr:row>4</xdr:row>
      <xdr:rowOff>186364</xdr:rowOff>
    </xdr:to>
    <xdr:sp macro="" textlink="">
      <xdr:nvSpPr>
        <xdr:cNvPr id="59" name="Diamond 59">
          <a:extLst>
            <a:ext uri="{FF2B5EF4-FFF2-40B4-BE49-F238E27FC236}">
              <a16:creationId xmlns:a16="http://schemas.microsoft.com/office/drawing/2014/main" id="{1426D344-804B-8B47-8CBA-551557966822}"/>
            </a:ext>
          </a:extLst>
        </xdr:cNvPr>
        <xdr:cNvSpPr/>
      </xdr:nvSpPr>
      <xdr:spPr bwMode="auto">
        <a:xfrm>
          <a:off x="13368716" y="787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58</xdr:col>
      <xdr:colOff>33716</xdr:colOff>
      <xdr:row>6</xdr:row>
      <xdr:rowOff>25153</xdr:rowOff>
    </xdr:from>
    <xdr:to>
      <xdr:col>58</xdr:col>
      <xdr:colOff>218799</xdr:colOff>
      <xdr:row>6</xdr:row>
      <xdr:rowOff>186364</xdr:rowOff>
    </xdr:to>
    <xdr:sp macro="" textlink="">
      <xdr:nvSpPr>
        <xdr:cNvPr id="60" name="Diamond 59">
          <a:extLst>
            <a:ext uri="{FF2B5EF4-FFF2-40B4-BE49-F238E27FC236}">
              <a16:creationId xmlns:a16="http://schemas.microsoft.com/office/drawing/2014/main" id="{04464CAB-3D9C-324F-8916-4FD025A37C3B}"/>
            </a:ext>
          </a:extLst>
        </xdr:cNvPr>
        <xdr:cNvSpPr/>
      </xdr:nvSpPr>
      <xdr:spPr bwMode="auto">
        <a:xfrm>
          <a:off x="15502316" y="1168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88</xdr:col>
      <xdr:colOff>33716</xdr:colOff>
      <xdr:row>5</xdr:row>
      <xdr:rowOff>25153</xdr:rowOff>
    </xdr:from>
    <xdr:to>
      <xdr:col>88</xdr:col>
      <xdr:colOff>218799</xdr:colOff>
      <xdr:row>5</xdr:row>
      <xdr:rowOff>186364</xdr:rowOff>
    </xdr:to>
    <xdr:sp macro="" textlink="">
      <xdr:nvSpPr>
        <xdr:cNvPr id="61" name="Diamond 60">
          <a:extLst>
            <a:ext uri="{FF2B5EF4-FFF2-40B4-BE49-F238E27FC236}">
              <a16:creationId xmlns:a16="http://schemas.microsoft.com/office/drawing/2014/main" id="{C83B8BD3-7F04-3A45-A5A9-3DC93F9DDC72}"/>
            </a:ext>
          </a:extLst>
        </xdr:cNvPr>
        <xdr:cNvSpPr/>
      </xdr:nvSpPr>
      <xdr:spPr bwMode="auto">
        <a:xfrm>
          <a:off x="23503316" y="9776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79</xdr:col>
      <xdr:colOff>12700</xdr:colOff>
      <xdr:row>6</xdr:row>
      <xdr:rowOff>176245</xdr:rowOff>
    </xdr:from>
    <xdr:to>
      <xdr:col>79</xdr:col>
      <xdr:colOff>241757</xdr:colOff>
      <xdr:row>28</xdr:row>
      <xdr:rowOff>76664</xdr:rowOff>
    </xdr:to>
    <xdr:grpSp>
      <xdr:nvGrpSpPr>
        <xdr:cNvPr id="62" name="Group 61">
          <a:extLst>
            <a:ext uri="{FF2B5EF4-FFF2-40B4-BE49-F238E27FC236}">
              <a16:creationId xmlns:a16="http://schemas.microsoft.com/office/drawing/2014/main" id="{427F8139-BB5F-3840-9DA3-A9B5C097C324}"/>
            </a:ext>
          </a:extLst>
        </xdr:cNvPr>
        <xdr:cNvGrpSpPr/>
      </xdr:nvGrpSpPr>
      <xdr:grpSpPr>
        <a:xfrm>
          <a:off x="21750867" y="1319245"/>
          <a:ext cx="229057" cy="4091419"/>
          <a:chOff x="36572714" y="1086829"/>
          <a:chExt cx="233247" cy="3872791"/>
        </a:xfrm>
      </xdr:grpSpPr>
      <xdr:cxnSp macro="">
        <xdr:nvCxnSpPr>
          <xdr:cNvPr id="63" name="Straight Connector 62">
            <a:extLst>
              <a:ext uri="{FF2B5EF4-FFF2-40B4-BE49-F238E27FC236}">
                <a16:creationId xmlns:a16="http://schemas.microsoft.com/office/drawing/2014/main" id="{EF8AFB5B-5CF2-8232-05E4-B61CD9E3945C}"/>
              </a:ext>
            </a:extLst>
          </xdr:cNvPr>
          <xdr:cNvCxnSpPr>
            <a:stCxn id="49" idx="2"/>
          </xdr:cNvCxnSpPr>
        </xdr:nvCxnSpPr>
        <xdr:spPr bwMode="auto">
          <a:xfrm>
            <a:off x="36682420" y="1086829"/>
            <a:ext cx="9144" cy="3872791"/>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7793D367-B957-BB1F-4F5A-B48A6FBF3F2F}"/>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83</xdr:col>
      <xdr:colOff>20267</xdr:colOff>
      <xdr:row>5</xdr:row>
      <xdr:rowOff>173546</xdr:rowOff>
    </xdr:from>
    <xdr:to>
      <xdr:col>83</xdr:col>
      <xdr:colOff>214703</xdr:colOff>
      <xdr:row>28</xdr:row>
      <xdr:rowOff>114300</xdr:rowOff>
    </xdr:to>
    <xdr:grpSp>
      <xdr:nvGrpSpPr>
        <xdr:cNvPr id="65" name="Group 64">
          <a:extLst>
            <a:ext uri="{FF2B5EF4-FFF2-40B4-BE49-F238E27FC236}">
              <a16:creationId xmlns:a16="http://schemas.microsoft.com/office/drawing/2014/main" id="{4B537EF2-4502-6749-AFE0-F4667AAE1F68}"/>
            </a:ext>
          </a:extLst>
        </xdr:cNvPr>
        <xdr:cNvGrpSpPr/>
      </xdr:nvGrpSpPr>
      <xdr:grpSpPr>
        <a:xfrm>
          <a:off x="22859100" y="1126046"/>
          <a:ext cx="194436" cy="4322254"/>
          <a:chOff x="37136512" y="612106"/>
          <a:chExt cx="225172" cy="4384608"/>
        </a:xfrm>
      </xdr:grpSpPr>
      <xdr:cxnSp macro="">
        <xdr:nvCxnSpPr>
          <xdr:cNvPr id="66" name="Straight Connector 65">
            <a:extLst>
              <a:ext uri="{FF2B5EF4-FFF2-40B4-BE49-F238E27FC236}">
                <a16:creationId xmlns:a16="http://schemas.microsoft.com/office/drawing/2014/main" id="{73A85567-9D4F-FDA1-CCEE-EFA793B040C1}"/>
              </a:ext>
            </a:extLst>
          </xdr:cNvPr>
          <xdr:cNvCxnSpPr>
            <a:stCxn id="50" idx="2"/>
          </xdr:cNvCxnSpPr>
        </xdr:nvCxnSpPr>
        <xdr:spPr bwMode="auto">
          <a:xfrm flipH="1">
            <a:off x="37245472" y="612106"/>
            <a:ext cx="3980" cy="4384608"/>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7" name="TextBox 32767">
            <a:extLst>
              <a:ext uri="{FF2B5EF4-FFF2-40B4-BE49-F238E27FC236}">
                <a16:creationId xmlns:a16="http://schemas.microsoft.com/office/drawing/2014/main" id="{8437E14E-80CD-7630-CCC2-E417107C508F}"/>
              </a:ext>
            </a:extLst>
          </xdr:cNvPr>
          <xdr:cNvSpPr txBox="1"/>
        </xdr:nvSpPr>
        <xdr:spPr>
          <a:xfrm>
            <a:off x="37136512" y="2716123"/>
            <a:ext cx="225172" cy="1274265"/>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AIR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25</xdr:col>
      <xdr:colOff>12955</xdr:colOff>
      <xdr:row>60</xdr:row>
      <xdr:rowOff>66405</xdr:rowOff>
    </xdr:from>
    <xdr:to>
      <xdr:col>35</xdr:col>
      <xdr:colOff>20077</xdr:colOff>
      <xdr:row>67</xdr:row>
      <xdr:rowOff>31176</xdr:rowOff>
    </xdr:to>
    <xdr:grpSp>
      <xdr:nvGrpSpPr>
        <xdr:cNvPr id="68" name="Group 85">
          <a:extLst>
            <a:ext uri="{FF2B5EF4-FFF2-40B4-BE49-F238E27FC236}">
              <a16:creationId xmlns:a16="http://schemas.microsoft.com/office/drawing/2014/main" id="{27981CC8-1495-134A-AF02-3B7435F495AC}"/>
            </a:ext>
            <a:ext uri="{147F2762-F138-4A5C-976F-8EAC2B608ADB}">
              <a16:predDERef xmlns:a16="http://schemas.microsoft.com/office/drawing/2014/main" pred="{00000000-0008-0000-0200-000049000000}"/>
            </a:ext>
          </a:extLst>
        </xdr:cNvPr>
        <xdr:cNvGrpSpPr/>
      </xdr:nvGrpSpPr>
      <xdr:grpSpPr>
        <a:xfrm>
          <a:off x="6892122" y="11496405"/>
          <a:ext cx="2758788" cy="1298271"/>
          <a:chOff x="9546856" y="10530726"/>
          <a:chExt cx="2683568" cy="1287250"/>
        </a:xfrm>
      </xdr:grpSpPr>
      <xdr:pic>
        <xdr:nvPicPr>
          <xdr:cNvPr id="69" name="Picture 75">
            <a:extLst>
              <a:ext uri="{FF2B5EF4-FFF2-40B4-BE49-F238E27FC236}">
                <a16:creationId xmlns:a16="http://schemas.microsoft.com/office/drawing/2014/main" id="{43FEEEE6-2E38-3A83-3199-AE39274F5C07}"/>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9546856" y="10609718"/>
            <a:ext cx="2683568" cy="1208258"/>
          </a:xfrm>
          <a:prstGeom prst="rect">
            <a:avLst/>
          </a:prstGeom>
          <a:ln>
            <a:solidFill>
              <a:srgbClr val="5A487A"/>
            </a:solidFill>
          </a:ln>
        </xdr:spPr>
      </xdr:pic>
      <xdr:sp macro="" textlink="">
        <xdr:nvSpPr>
          <xdr:cNvPr id="70" name="CuadroTexto 19">
            <a:extLst>
              <a:ext uri="{FF2B5EF4-FFF2-40B4-BE49-F238E27FC236}">
                <a16:creationId xmlns:a16="http://schemas.microsoft.com/office/drawing/2014/main" id="{0E04B651-34F4-670E-CFD5-C9A66FD9DD1F}"/>
              </a:ext>
              <a:ext uri="{147F2762-F138-4A5C-976F-8EAC2B608ADB}">
                <a16:predDERef xmlns:a16="http://schemas.microsoft.com/office/drawing/2014/main" pred="{00000000-0008-0000-0300-00001A000000}"/>
              </a:ext>
            </a:extLst>
          </xdr:cNvPr>
          <xdr:cNvSpPr txBox="1"/>
        </xdr:nvSpPr>
        <xdr:spPr>
          <a:xfrm>
            <a:off x="10087137" y="10530726"/>
            <a:ext cx="1597970" cy="126720"/>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5 interiors</a:t>
            </a:r>
          </a:p>
        </xdr:txBody>
      </xdr:sp>
    </xdr:grpSp>
    <xdr:clientData/>
  </xdr:twoCellAnchor>
  <xdr:twoCellAnchor>
    <xdr:from>
      <xdr:col>25</xdr:col>
      <xdr:colOff>17227</xdr:colOff>
      <xdr:row>52</xdr:row>
      <xdr:rowOff>134139</xdr:rowOff>
    </xdr:from>
    <xdr:to>
      <xdr:col>35</xdr:col>
      <xdr:colOff>9961</xdr:colOff>
      <xdr:row>59</xdr:row>
      <xdr:rowOff>117088</xdr:rowOff>
    </xdr:to>
    <xdr:grpSp>
      <xdr:nvGrpSpPr>
        <xdr:cNvPr id="71" name="Group 70">
          <a:extLst>
            <a:ext uri="{FF2B5EF4-FFF2-40B4-BE49-F238E27FC236}">
              <a16:creationId xmlns:a16="http://schemas.microsoft.com/office/drawing/2014/main" id="{D36514B7-BF34-2D45-87EE-39E6B0E08781}"/>
            </a:ext>
          </a:extLst>
        </xdr:cNvPr>
        <xdr:cNvGrpSpPr/>
      </xdr:nvGrpSpPr>
      <xdr:grpSpPr>
        <a:xfrm>
          <a:off x="6896394" y="10040139"/>
          <a:ext cx="2744400" cy="1316449"/>
          <a:chOff x="9551128" y="9085481"/>
          <a:chExt cx="2669180" cy="1305428"/>
        </a:xfrm>
      </xdr:grpSpPr>
      <xdr:pic>
        <xdr:nvPicPr>
          <xdr:cNvPr id="72" name="Picture 71">
            <a:extLst>
              <a:ext uri="{FF2B5EF4-FFF2-40B4-BE49-F238E27FC236}">
                <a16:creationId xmlns:a16="http://schemas.microsoft.com/office/drawing/2014/main" id="{0A4678F3-17E9-53A1-46C6-9B34B227A60D}"/>
              </a:ext>
            </a:extLst>
          </xdr:cNvPr>
          <xdr:cNvPicPr>
            <a:picLocks noChangeAspect="1"/>
          </xdr:cNvPicPr>
        </xdr:nvPicPr>
        <xdr:blipFill>
          <a:blip xmlns:r="http://schemas.openxmlformats.org/officeDocument/2006/relationships" r:embed="rId3" cstate="hqprint">
            <a:extLst>
              <a:ext uri="{28A0092B-C50C-407E-A947-70E740481C1C}">
                <a14:useLocalDpi xmlns:a14="http://schemas.microsoft.com/office/drawing/2010/main"/>
              </a:ext>
            </a:extLst>
          </a:blip>
          <a:stretch>
            <a:fillRect/>
          </a:stretch>
        </xdr:blipFill>
        <xdr:spPr>
          <a:xfrm>
            <a:off x="9551128" y="9158157"/>
            <a:ext cx="2669180" cy="1232752"/>
          </a:xfrm>
          <a:prstGeom prst="rect">
            <a:avLst/>
          </a:prstGeom>
          <a:ln>
            <a:solidFill>
              <a:srgbClr val="5A487A"/>
            </a:solidFill>
          </a:ln>
        </xdr:spPr>
      </xdr:pic>
      <xdr:sp macro="" textlink="">
        <xdr:nvSpPr>
          <xdr:cNvPr id="73" name="CuadroTexto 19">
            <a:extLst>
              <a:ext uri="{FF2B5EF4-FFF2-40B4-BE49-F238E27FC236}">
                <a16:creationId xmlns:a16="http://schemas.microsoft.com/office/drawing/2014/main" id="{69526D2C-5388-C11C-3495-403C3B89A8F2}"/>
              </a:ext>
              <a:ext uri="{147F2762-F138-4A5C-976F-8EAC2B608ADB}">
                <a16:predDERef xmlns:a16="http://schemas.microsoft.com/office/drawing/2014/main" pred="{00000000-0008-0000-0300-00001A000000}"/>
              </a:ext>
            </a:extLst>
          </xdr:cNvPr>
          <xdr:cNvSpPr txBox="1"/>
        </xdr:nvSpPr>
        <xdr:spPr>
          <a:xfrm>
            <a:off x="10091370" y="9085481"/>
            <a:ext cx="1597970"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4</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34186</xdr:colOff>
      <xdr:row>45</xdr:row>
      <xdr:rowOff>39594</xdr:rowOff>
    </xdr:from>
    <xdr:to>
      <xdr:col>35</xdr:col>
      <xdr:colOff>23047</xdr:colOff>
      <xdr:row>52</xdr:row>
      <xdr:rowOff>5098</xdr:rowOff>
    </xdr:to>
    <xdr:grpSp>
      <xdr:nvGrpSpPr>
        <xdr:cNvPr id="74" name="Group 73">
          <a:extLst>
            <a:ext uri="{FF2B5EF4-FFF2-40B4-BE49-F238E27FC236}">
              <a16:creationId xmlns:a16="http://schemas.microsoft.com/office/drawing/2014/main" id="{418DD50C-52CA-0E4A-91D5-2F19561ED1BD}"/>
            </a:ext>
          </a:extLst>
        </xdr:cNvPr>
        <xdr:cNvGrpSpPr/>
      </xdr:nvGrpSpPr>
      <xdr:grpSpPr>
        <a:xfrm>
          <a:off x="6913353" y="8612094"/>
          <a:ext cx="2740527" cy="1299004"/>
          <a:chOff x="9568087" y="7670031"/>
          <a:chExt cx="2665307" cy="1283336"/>
        </a:xfrm>
      </xdr:grpSpPr>
      <xdr:pic>
        <xdr:nvPicPr>
          <xdr:cNvPr id="75" name="Picture 74">
            <a:extLst>
              <a:ext uri="{FF2B5EF4-FFF2-40B4-BE49-F238E27FC236}">
                <a16:creationId xmlns:a16="http://schemas.microsoft.com/office/drawing/2014/main" id="{17F944B5-B724-1F57-C8A8-460BDADB96DD}"/>
              </a:ext>
            </a:extLst>
          </xdr:cNvPr>
          <xdr:cNvPicPr>
            <a:picLocks noChangeAspect="1"/>
          </xdr:cNvPicPr>
        </xdr:nvPicPr>
        <xdr:blipFill>
          <a:blip xmlns:r="http://schemas.openxmlformats.org/officeDocument/2006/relationships" r:embed="rId4" cstate="hqprint">
            <a:extLst>
              <a:ext uri="{28A0092B-C50C-407E-A947-70E740481C1C}">
                <a14:useLocalDpi xmlns:a14="http://schemas.microsoft.com/office/drawing/2010/main"/>
              </a:ext>
            </a:extLst>
          </a:blip>
          <a:stretch>
            <a:fillRect/>
          </a:stretch>
        </xdr:blipFill>
        <xdr:spPr>
          <a:xfrm>
            <a:off x="9568087" y="7752512"/>
            <a:ext cx="2665307" cy="1200855"/>
          </a:xfrm>
          <a:prstGeom prst="rect">
            <a:avLst/>
          </a:prstGeom>
          <a:ln>
            <a:solidFill>
              <a:srgbClr val="5A487A"/>
            </a:solidFill>
          </a:ln>
        </xdr:spPr>
      </xdr:pic>
      <xdr:sp macro="" textlink="">
        <xdr:nvSpPr>
          <xdr:cNvPr id="76" name="CuadroTexto 19">
            <a:extLst>
              <a:ext uri="{FF2B5EF4-FFF2-40B4-BE49-F238E27FC236}">
                <a16:creationId xmlns:a16="http://schemas.microsoft.com/office/drawing/2014/main" id="{4F447239-00ED-9A64-84AE-F8C0044924AD}"/>
              </a:ext>
              <a:ext uri="{147F2762-F138-4A5C-976F-8EAC2B608ADB}">
                <a16:predDERef xmlns:a16="http://schemas.microsoft.com/office/drawing/2014/main" pred="{00000000-0008-0000-0300-00001A000000}"/>
              </a:ext>
            </a:extLst>
          </xdr:cNvPr>
          <xdr:cNvSpPr txBox="1"/>
        </xdr:nvSpPr>
        <xdr:spPr>
          <a:xfrm>
            <a:off x="10116770" y="7670031"/>
            <a:ext cx="1597970" cy="126719"/>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3</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51240</xdr:colOff>
      <xdr:row>35</xdr:row>
      <xdr:rowOff>152366</xdr:rowOff>
    </xdr:from>
    <xdr:to>
      <xdr:col>35</xdr:col>
      <xdr:colOff>18500</xdr:colOff>
      <xdr:row>44</xdr:row>
      <xdr:rowOff>128227</xdr:rowOff>
    </xdr:to>
    <xdr:grpSp>
      <xdr:nvGrpSpPr>
        <xdr:cNvPr id="77" name="Group 76">
          <a:extLst>
            <a:ext uri="{FF2B5EF4-FFF2-40B4-BE49-F238E27FC236}">
              <a16:creationId xmlns:a16="http://schemas.microsoft.com/office/drawing/2014/main" id="{8DDF7B65-1B97-EC48-A3B5-3B4D8FC882B8}"/>
            </a:ext>
          </a:extLst>
        </xdr:cNvPr>
        <xdr:cNvGrpSpPr/>
      </xdr:nvGrpSpPr>
      <xdr:grpSpPr>
        <a:xfrm>
          <a:off x="6930407" y="6819866"/>
          <a:ext cx="2718926" cy="1690361"/>
          <a:chOff x="9585141" y="5891972"/>
          <a:chExt cx="2643706" cy="1676192"/>
        </a:xfrm>
      </xdr:grpSpPr>
      <xdr:pic>
        <xdr:nvPicPr>
          <xdr:cNvPr id="78" name="Picture 77">
            <a:extLst>
              <a:ext uri="{FF2B5EF4-FFF2-40B4-BE49-F238E27FC236}">
                <a16:creationId xmlns:a16="http://schemas.microsoft.com/office/drawing/2014/main" id="{55E795F6-04AF-E423-FA32-AF77A98F6FAD}"/>
              </a:ext>
            </a:extLst>
          </xdr:cNvPr>
          <xdr:cNvPicPr>
            <a:picLocks noChangeAspect="1"/>
          </xdr:cNvPicPr>
        </xdr:nvPicPr>
        <xdr:blipFill>
          <a:blip xmlns:r="http://schemas.openxmlformats.org/officeDocument/2006/relationships" r:embed="rId5" cstate="hqprint">
            <a:extLst>
              <a:ext uri="{28A0092B-C50C-407E-A947-70E740481C1C}">
                <a14:useLocalDpi xmlns:a14="http://schemas.microsoft.com/office/drawing/2010/main"/>
              </a:ext>
            </a:extLst>
          </a:blip>
          <a:stretch>
            <a:fillRect/>
          </a:stretch>
        </xdr:blipFill>
        <xdr:spPr>
          <a:xfrm>
            <a:off x="9585141" y="5968097"/>
            <a:ext cx="2643706" cy="1600067"/>
          </a:xfrm>
          <a:prstGeom prst="rect">
            <a:avLst/>
          </a:prstGeom>
          <a:ln>
            <a:solidFill>
              <a:srgbClr val="5A487A"/>
            </a:solidFill>
          </a:ln>
        </xdr:spPr>
      </xdr:pic>
      <xdr:sp macro="" textlink="">
        <xdr:nvSpPr>
          <xdr:cNvPr id="79" name="CuadroTexto 19">
            <a:extLst>
              <a:ext uri="{FF2B5EF4-FFF2-40B4-BE49-F238E27FC236}">
                <a16:creationId xmlns:a16="http://schemas.microsoft.com/office/drawing/2014/main" id="{4378B56F-5D02-DE02-FDED-6ADF908CBFEE}"/>
              </a:ext>
              <a:ext uri="{147F2762-F138-4A5C-976F-8EAC2B608ADB}">
                <a16:predDERef xmlns:a16="http://schemas.microsoft.com/office/drawing/2014/main" pred="{00000000-0008-0000-0300-00001A000000}"/>
              </a:ext>
            </a:extLst>
          </xdr:cNvPr>
          <xdr:cNvSpPr txBox="1"/>
        </xdr:nvSpPr>
        <xdr:spPr>
          <a:xfrm>
            <a:off x="10128629" y="5891972"/>
            <a:ext cx="1597970"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2</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56469</xdr:colOff>
      <xdr:row>25</xdr:row>
      <xdr:rowOff>159421</xdr:rowOff>
    </xdr:from>
    <xdr:to>
      <xdr:col>34</xdr:col>
      <xdr:colOff>243194</xdr:colOff>
      <xdr:row>35</xdr:row>
      <xdr:rowOff>26851</xdr:rowOff>
    </xdr:to>
    <xdr:grpSp>
      <xdr:nvGrpSpPr>
        <xdr:cNvPr id="80" name="Group 81">
          <a:extLst>
            <a:ext uri="{FF2B5EF4-FFF2-40B4-BE49-F238E27FC236}">
              <a16:creationId xmlns:a16="http://schemas.microsoft.com/office/drawing/2014/main" id="{2CB5D3EB-2E30-CD47-9B0F-98B53A8C036F}"/>
            </a:ext>
            <a:ext uri="{147F2762-F138-4A5C-976F-8EAC2B608ADB}">
              <a16:predDERef xmlns:a16="http://schemas.microsoft.com/office/drawing/2014/main" pred="{FF0E9696-AD8D-12BF-DE75-FE30349DD152}"/>
            </a:ext>
          </a:extLst>
        </xdr:cNvPr>
        <xdr:cNvGrpSpPr/>
      </xdr:nvGrpSpPr>
      <xdr:grpSpPr>
        <a:xfrm>
          <a:off x="6935636" y="4921921"/>
          <a:ext cx="2663225" cy="1772430"/>
          <a:chOff x="9538676" y="4034848"/>
          <a:chExt cx="2585109" cy="1769008"/>
        </a:xfrm>
      </xdr:grpSpPr>
      <xdr:pic>
        <xdr:nvPicPr>
          <xdr:cNvPr id="81" name="Picture 28">
            <a:extLst>
              <a:ext uri="{FF2B5EF4-FFF2-40B4-BE49-F238E27FC236}">
                <a16:creationId xmlns:a16="http://schemas.microsoft.com/office/drawing/2014/main" id="{63BD10D6-B2AB-BE5E-1912-DCB55B4D38BB}"/>
              </a:ext>
            </a:extLst>
          </xdr:cNvPr>
          <xdr:cNvPicPr>
            <a:picLocks noChangeAspect="1"/>
          </xdr:cNvPicPr>
        </xdr:nvPicPr>
        <xdr:blipFill>
          <a:blip xmlns:r="http://schemas.openxmlformats.org/officeDocument/2006/relationships" r:embed="rId6" cstate="hqprint">
            <a:extLst>
              <a:ext uri="{28A0092B-C50C-407E-A947-70E740481C1C}">
                <a14:useLocalDpi xmlns:a14="http://schemas.microsoft.com/office/drawing/2010/main"/>
              </a:ext>
            </a:extLst>
          </a:blip>
          <a:stretch>
            <a:fillRect/>
          </a:stretch>
        </xdr:blipFill>
        <xdr:spPr>
          <a:xfrm>
            <a:off x="9538676" y="4103919"/>
            <a:ext cx="2585109" cy="1699937"/>
          </a:xfrm>
          <a:prstGeom prst="rect">
            <a:avLst/>
          </a:prstGeom>
          <a:ln>
            <a:solidFill>
              <a:srgbClr val="5A487A"/>
            </a:solidFill>
          </a:ln>
        </xdr:spPr>
      </xdr:pic>
      <xdr:sp macro="" textlink="">
        <xdr:nvSpPr>
          <xdr:cNvPr id="82" name="CuadroTexto 19">
            <a:extLst>
              <a:ext uri="{FF2B5EF4-FFF2-40B4-BE49-F238E27FC236}">
                <a16:creationId xmlns:a16="http://schemas.microsoft.com/office/drawing/2014/main" id="{49B211FF-3B86-7747-79FA-95E8CA8A68A2}"/>
              </a:ext>
              <a:ext uri="{147F2762-F138-4A5C-976F-8EAC2B608ADB}">
                <a16:predDERef xmlns:a16="http://schemas.microsoft.com/office/drawing/2014/main" pred="{00000000-0008-0000-0300-00001A000000}"/>
              </a:ext>
            </a:extLst>
          </xdr:cNvPr>
          <xdr:cNvSpPr txBox="1"/>
        </xdr:nvSpPr>
        <xdr:spPr>
          <a:xfrm>
            <a:off x="10073982" y="4034848"/>
            <a:ext cx="1589108"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1</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75</xdr:col>
      <xdr:colOff>38100</xdr:colOff>
      <xdr:row>5</xdr:row>
      <xdr:rowOff>25400</xdr:rowOff>
    </xdr:from>
    <xdr:to>
      <xdr:col>75</xdr:col>
      <xdr:colOff>223183</xdr:colOff>
      <xdr:row>5</xdr:row>
      <xdr:rowOff>186611</xdr:rowOff>
    </xdr:to>
    <xdr:sp macro="" textlink="">
      <xdr:nvSpPr>
        <xdr:cNvPr id="83" name="Diamond 59">
          <a:extLst>
            <a:ext uri="{FF2B5EF4-FFF2-40B4-BE49-F238E27FC236}">
              <a16:creationId xmlns:a16="http://schemas.microsoft.com/office/drawing/2014/main" id="{5916DFD6-8353-384A-B9E3-12DDB08778B3}"/>
            </a:ext>
          </a:extLst>
        </xdr:cNvPr>
        <xdr:cNvSpPr/>
      </xdr:nvSpPr>
      <xdr:spPr bwMode="auto">
        <a:xfrm>
          <a:off x="20040600" y="977900"/>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69</xdr:col>
      <xdr:colOff>14095</xdr:colOff>
      <xdr:row>61</xdr:row>
      <xdr:rowOff>13956</xdr:rowOff>
    </xdr:from>
    <xdr:to>
      <xdr:col>69</xdr:col>
      <xdr:colOff>14095</xdr:colOff>
      <xdr:row>66</xdr:row>
      <xdr:rowOff>24609</xdr:rowOff>
    </xdr:to>
    <xdr:cxnSp macro="">
      <xdr:nvCxnSpPr>
        <xdr:cNvPr id="84" name="Straight Arrow Connector 57">
          <a:extLst>
            <a:ext uri="{FF2B5EF4-FFF2-40B4-BE49-F238E27FC236}">
              <a16:creationId xmlns:a16="http://schemas.microsoft.com/office/drawing/2014/main" id="{3979E072-CB4D-A941-B2CD-5A0DAFB67DDC}"/>
            </a:ext>
            <a:ext uri="{147F2762-F138-4A5C-976F-8EAC2B608ADB}">
              <a16:predDERef xmlns:a16="http://schemas.microsoft.com/office/drawing/2014/main" pred="{0CB09FA7-D543-41D8-BF34-860189C555B8}"/>
            </a:ext>
          </a:extLst>
        </xdr:cNvPr>
        <xdr:cNvCxnSpPr>
          <a:cxnSpLocks/>
        </xdr:cNvCxnSpPr>
      </xdr:nvCxnSpPr>
      <xdr:spPr>
        <a:xfrm>
          <a:off x="18416395" y="11634456"/>
          <a:ext cx="0" cy="963153"/>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0.xml><?xml version="1.0" encoding="utf-8"?>
<xdr:wsDr xmlns:xdr="http://schemas.openxmlformats.org/drawingml/2006/spreadsheetDrawing" xmlns:a="http://schemas.openxmlformats.org/drawingml/2006/main">
  <xdr:twoCellAnchor>
    <xdr:from>
      <xdr:col>98</xdr:col>
      <xdr:colOff>66675</xdr:colOff>
      <xdr:row>4</xdr:row>
      <xdr:rowOff>133350</xdr:rowOff>
    </xdr:from>
    <xdr:to>
      <xdr:col>105</xdr:col>
      <xdr:colOff>133350</xdr:colOff>
      <xdr:row>9</xdr:row>
      <xdr:rowOff>104775</xdr:rowOff>
    </xdr:to>
    <xdr:sp macro="" textlink="">
      <xdr:nvSpPr>
        <xdr:cNvPr id="2" name="Arrow: Right 29">
          <a:extLst>
            <a:ext uri="{FF2B5EF4-FFF2-40B4-BE49-F238E27FC236}">
              <a16:creationId xmlns:a16="http://schemas.microsoft.com/office/drawing/2014/main" id="{EBAAFD45-3FCB-FF43-B53C-456DDC1B28B3}"/>
            </a:ext>
            <a:ext uri="{147F2762-F138-4A5C-976F-8EAC2B608ADB}">
              <a16:predDERef xmlns:a16="http://schemas.microsoft.com/office/drawing/2014/main" pred="{00000000-0008-0000-0500-000017000000}"/>
            </a:ext>
          </a:extLst>
        </xdr:cNvPr>
        <xdr:cNvSpPr/>
      </xdr:nvSpPr>
      <xdr:spPr>
        <a:xfrm>
          <a:off x="26203275" y="793750"/>
          <a:ext cx="1933575" cy="796925"/>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000" b="1">
              <a:latin typeface="Century Gothic" panose="020B0502020202020204" pitchFamily="34" charset="0"/>
            </a:rPr>
            <a:t>Start Here</a:t>
          </a:r>
        </a:p>
      </xdr:txBody>
    </xdr:sp>
    <xdr:clientData/>
  </xdr:twoCellAnchor>
  <xdr:twoCellAnchor>
    <xdr:from>
      <xdr:col>66</xdr:col>
      <xdr:colOff>49179</xdr:colOff>
      <xdr:row>72</xdr:row>
      <xdr:rowOff>47854</xdr:rowOff>
    </xdr:from>
    <xdr:to>
      <xdr:col>84</xdr:col>
      <xdr:colOff>209826</xdr:colOff>
      <xdr:row>73</xdr:row>
      <xdr:rowOff>99737</xdr:rowOff>
    </xdr:to>
    <xdr:sp macro="" textlink="">
      <xdr:nvSpPr>
        <xdr:cNvPr id="3" name="CuadroTexto 19">
          <a:extLst>
            <a:ext uri="{FF2B5EF4-FFF2-40B4-BE49-F238E27FC236}">
              <a16:creationId xmlns:a16="http://schemas.microsoft.com/office/drawing/2014/main" id="{91AC8438-3E39-0E46-A294-C937C7FA6B97}"/>
            </a:ext>
            <a:ext uri="{147F2762-F138-4A5C-976F-8EAC2B608ADB}">
              <a16:predDERef xmlns:a16="http://schemas.microsoft.com/office/drawing/2014/main" pred="{00000000-0008-0000-0300-00001A000000}"/>
            </a:ext>
          </a:extLst>
        </xdr:cNvPr>
        <xdr:cNvSpPr txBox="1"/>
      </xdr:nvSpPr>
      <xdr:spPr>
        <a:xfrm>
          <a:off x="17651379" y="11935054"/>
          <a:ext cx="4961247" cy="216983"/>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16933</xdr:colOff>
      <xdr:row>12</xdr:row>
      <xdr:rowOff>67733</xdr:rowOff>
    </xdr:from>
    <xdr:to>
      <xdr:col>92</xdr:col>
      <xdr:colOff>240862</xdr:colOff>
      <xdr:row>13</xdr:row>
      <xdr:rowOff>119615</xdr:rowOff>
    </xdr:to>
    <xdr:sp macro="" textlink="">
      <xdr:nvSpPr>
        <xdr:cNvPr id="4" name="CuadroTexto 19">
          <a:extLst>
            <a:ext uri="{FF2B5EF4-FFF2-40B4-BE49-F238E27FC236}">
              <a16:creationId xmlns:a16="http://schemas.microsoft.com/office/drawing/2014/main" id="{2F646332-FDDB-9B4D-A441-749E5186608B}"/>
            </a:ext>
            <a:ext uri="{147F2762-F138-4A5C-976F-8EAC2B608ADB}">
              <a16:predDERef xmlns:a16="http://schemas.microsoft.com/office/drawing/2014/main" pred="{00000000-0008-0000-0300-00001A000000}"/>
            </a:ext>
          </a:extLst>
        </xdr:cNvPr>
        <xdr:cNvSpPr txBox="1"/>
      </xdr:nvSpPr>
      <xdr:spPr>
        <a:xfrm>
          <a:off x="17619133" y="2048933"/>
          <a:ext cx="7158129" cy="21698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7559</xdr:colOff>
      <xdr:row>72</xdr:row>
      <xdr:rowOff>0</xdr:rowOff>
    </xdr:from>
    <xdr:to>
      <xdr:col>66</xdr:col>
      <xdr:colOff>7559</xdr:colOff>
      <xdr:row>85</xdr:row>
      <xdr:rowOff>136071</xdr:rowOff>
    </xdr:to>
    <xdr:cxnSp macro="">
      <xdr:nvCxnSpPr>
        <xdr:cNvPr id="5" name="Straight Arrow Connector 7">
          <a:extLst>
            <a:ext uri="{FF2B5EF4-FFF2-40B4-BE49-F238E27FC236}">
              <a16:creationId xmlns:a16="http://schemas.microsoft.com/office/drawing/2014/main" id="{F017CE44-F653-8042-8907-FBD813F002B1}"/>
            </a:ext>
          </a:extLst>
        </xdr:cNvPr>
        <xdr:cNvCxnSpPr/>
      </xdr:nvCxnSpPr>
      <xdr:spPr>
        <a:xfrm>
          <a:off x="17609759" y="11887200"/>
          <a:ext cx="0" cy="2282371"/>
        </a:xfrm>
        <a:prstGeom prst="straightConnector1">
          <a:avLst/>
        </a:prstGeom>
        <a:ln w="28575"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oneCellAnchor>
    <xdr:from>
      <xdr:col>50</xdr:col>
      <xdr:colOff>0</xdr:colOff>
      <xdr:row>79</xdr:row>
      <xdr:rowOff>68036</xdr:rowOff>
    </xdr:from>
    <xdr:ext cx="184731" cy="264560"/>
    <xdr:sp macro="" textlink="">
      <xdr:nvSpPr>
        <xdr:cNvPr id="6" name="TextBox 1">
          <a:extLst>
            <a:ext uri="{FF2B5EF4-FFF2-40B4-BE49-F238E27FC236}">
              <a16:creationId xmlns:a16="http://schemas.microsoft.com/office/drawing/2014/main" id="{B6879606-4BAA-DE4A-B810-B9A1D3244E65}"/>
            </a:ext>
          </a:extLst>
        </xdr:cNvPr>
        <xdr:cNvSpPr txBox="1"/>
      </xdr:nvSpPr>
      <xdr:spPr>
        <a:xfrm>
          <a:off x="13335000" y="131109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50</xdr:col>
      <xdr:colOff>0</xdr:colOff>
      <xdr:row>79</xdr:row>
      <xdr:rowOff>68036</xdr:rowOff>
    </xdr:from>
    <xdr:ext cx="184731" cy="264560"/>
    <xdr:sp macro="" textlink="">
      <xdr:nvSpPr>
        <xdr:cNvPr id="7" name="TextBox 2">
          <a:extLst>
            <a:ext uri="{FF2B5EF4-FFF2-40B4-BE49-F238E27FC236}">
              <a16:creationId xmlns:a16="http://schemas.microsoft.com/office/drawing/2014/main" id="{E447D7BE-8BBC-1142-95A1-6CC145DEA2AC}"/>
            </a:ext>
          </a:extLst>
        </xdr:cNvPr>
        <xdr:cNvSpPr txBox="1"/>
      </xdr:nvSpPr>
      <xdr:spPr>
        <a:xfrm>
          <a:off x="13335000" y="131109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8" name="TextBox 7">
          <a:extLst>
            <a:ext uri="{FF2B5EF4-FFF2-40B4-BE49-F238E27FC236}">
              <a16:creationId xmlns:a16="http://schemas.microsoft.com/office/drawing/2014/main" id="{5BBAE4AD-ED37-EC46-8F93-BB4D10EB7A6C}"/>
            </a:ext>
          </a:extLst>
        </xdr:cNvPr>
        <xdr:cNvSpPr txBox="1"/>
      </xdr:nvSpPr>
      <xdr:spPr>
        <a:xfrm>
          <a:off x="8534400" y="842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9" name="TextBox 8">
          <a:extLst>
            <a:ext uri="{FF2B5EF4-FFF2-40B4-BE49-F238E27FC236}">
              <a16:creationId xmlns:a16="http://schemas.microsoft.com/office/drawing/2014/main" id="{82EE69F5-24A0-9E4E-BCCC-EA21AB15AB2C}"/>
            </a:ext>
          </a:extLst>
        </xdr:cNvPr>
        <xdr:cNvSpPr txBox="1"/>
      </xdr:nvSpPr>
      <xdr:spPr>
        <a:xfrm>
          <a:off x="8534400" y="842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93</xdr:col>
      <xdr:colOff>672</xdr:colOff>
      <xdr:row>1</xdr:row>
      <xdr:rowOff>183193</xdr:rowOff>
    </xdr:from>
    <xdr:to>
      <xdr:col>93</xdr:col>
      <xdr:colOff>672</xdr:colOff>
      <xdr:row>28</xdr:row>
      <xdr:rowOff>156308</xdr:rowOff>
    </xdr:to>
    <xdr:cxnSp macro="">
      <xdr:nvCxnSpPr>
        <xdr:cNvPr id="10" name="Straight Arrow Connector 3">
          <a:extLst>
            <a:ext uri="{FF2B5EF4-FFF2-40B4-BE49-F238E27FC236}">
              <a16:creationId xmlns:a16="http://schemas.microsoft.com/office/drawing/2014/main" id="{336367A6-0C8D-D846-9F0C-E30DBD7C64C3}"/>
            </a:ext>
            <a:ext uri="{147F2762-F138-4A5C-976F-8EAC2B608ADB}">
              <a16:predDERef xmlns:a16="http://schemas.microsoft.com/office/drawing/2014/main" pred="{00000000-0008-0000-0200-00000F000000}"/>
            </a:ext>
          </a:extLst>
        </xdr:cNvPr>
        <xdr:cNvCxnSpPr>
          <a:cxnSpLocks/>
        </xdr:cNvCxnSpPr>
      </xdr:nvCxnSpPr>
      <xdr:spPr>
        <a:xfrm>
          <a:off x="24803772" y="335593"/>
          <a:ext cx="0" cy="4443515"/>
        </a:xfrm>
        <a:prstGeom prst="straightConnector1">
          <a:avLst/>
        </a:prstGeom>
        <a:ln w="38100">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80</xdr:col>
      <xdr:colOff>244489</xdr:colOff>
      <xdr:row>10</xdr:row>
      <xdr:rowOff>0</xdr:rowOff>
    </xdr:from>
    <xdr:to>
      <xdr:col>80</xdr:col>
      <xdr:colOff>244489</xdr:colOff>
      <xdr:row>14</xdr:row>
      <xdr:rowOff>21394</xdr:rowOff>
    </xdr:to>
    <xdr:cxnSp macro="">
      <xdr:nvCxnSpPr>
        <xdr:cNvPr id="11" name="Straight Arrow Connector 204">
          <a:extLst>
            <a:ext uri="{FF2B5EF4-FFF2-40B4-BE49-F238E27FC236}">
              <a16:creationId xmlns:a16="http://schemas.microsoft.com/office/drawing/2014/main" id="{16F66215-5A4D-674A-A746-FE850869627C}"/>
            </a:ext>
          </a:extLst>
        </xdr:cNvPr>
        <xdr:cNvCxnSpPr/>
      </xdr:nvCxnSpPr>
      <xdr:spPr bwMode="auto">
        <a:xfrm>
          <a:off x="21580489" y="1651000"/>
          <a:ext cx="0" cy="681794"/>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83</xdr:col>
      <xdr:colOff>5537</xdr:colOff>
      <xdr:row>9</xdr:row>
      <xdr:rowOff>23738</xdr:rowOff>
    </xdr:from>
    <xdr:to>
      <xdr:col>83</xdr:col>
      <xdr:colOff>5537</xdr:colOff>
      <xdr:row>14</xdr:row>
      <xdr:rowOff>39853</xdr:rowOff>
    </xdr:to>
    <xdr:cxnSp macro="">
      <xdr:nvCxnSpPr>
        <xdr:cNvPr id="12" name="Straight Arrow Connector 204">
          <a:extLst>
            <a:ext uri="{FF2B5EF4-FFF2-40B4-BE49-F238E27FC236}">
              <a16:creationId xmlns:a16="http://schemas.microsoft.com/office/drawing/2014/main" id="{8890E009-0926-C64E-A30D-F780045F2902}"/>
            </a:ext>
          </a:extLst>
        </xdr:cNvPr>
        <xdr:cNvCxnSpPr/>
      </xdr:nvCxnSpPr>
      <xdr:spPr bwMode="auto">
        <a:xfrm>
          <a:off x="22141637" y="1509638"/>
          <a:ext cx="0" cy="841615"/>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84</xdr:col>
      <xdr:colOff>1359</xdr:colOff>
      <xdr:row>8</xdr:row>
      <xdr:rowOff>23738</xdr:rowOff>
    </xdr:from>
    <xdr:to>
      <xdr:col>84</xdr:col>
      <xdr:colOff>1359</xdr:colOff>
      <xdr:row>14</xdr:row>
      <xdr:rowOff>46339</xdr:rowOff>
    </xdr:to>
    <xdr:cxnSp macro="">
      <xdr:nvCxnSpPr>
        <xdr:cNvPr id="13" name="Straight Arrow Connector 204">
          <a:extLst>
            <a:ext uri="{FF2B5EF4-FFF2-40B4-BE49-F238E27FC236}">
              <a16:creationId xmlns:a16="http://schemas.microsoft.com/office/drawing/2014/main" id="{68BB8B63-08BF-494D-8664-E8885EB2E2F1}"/>
            </a:ext>
          </a:extLst>
        </xdr:cNvPr>
        <xdr:cNvCxnSpPr/>
      </xdr:nvCxnSpPr>
      <xdr:spPr bwMode="auto">
        <a:xfrm>
          <a:off x="22404159" y="1344538"/>
          <a:ext cx="0" cy="1013201"/>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26</xdr:col>
      <xdr:colOff>0</xdr:colOff>
      <xdr:row>0</xdr:row>
      <xdr:rowOff>0</xdr:rowOff>
    </xdr:from>
    <xdr:to>
      <xdr:col>99</xdr:col>
      <xdr:colOff>268940</xdr:colOff>
      <xdr:row>4</xdr:row>
      <xdr:rowOff>0</xdr:rowOff>
    </xdr:to>
    <xdr:sp macro="" textlink="">
      <xdr:nvSpPr>
        <xdr:cNvPr id="14" name="Rectangle 5">
          <a:extLst>
            <a:ext uri="{FF2B5EF4-FFF2-40B4-BE49-F238E27FC236}">
              <a16:creationId xmlns:a16="http://schemas.microsoft.com/office/drawing/2014/main" id="{6137F85B-545F-144E-97F9-EFDAD8452A8C}"/>
            </a:ext>
          </a:extLst>
        </xdr:cNvPr>
        <xdr:cNvSpPr/>
      </xdr:nvSpPr>
      <xdr:spPr bwMode="auto">
        <a:xfrm>
          <a:off x="6934200" y="0"/>
          <a:ext cx="19738040" cy="660400"/>
        </a:xfrm>
        <a:prstGeom prst="rect">
          <a:avLst/>
        </a:prstGeom>
        <a:solidFill>
          <a:schemeClr val="tx1">
            <a:lumMod val="65000"/>
            <a:lumOff val="35000"/>
            <a:alpha val="24000"/>
          </a:schemeClr>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ctr"/>
          <a:endParaRPr lang="en-US" sz="4800">
            <a:latin typeface="Century Gothic" panose="020B0502020202020204" pitchFamily="34" charset="0"/>
          </a:endParaRPr>
        </a:p>
      </xdr:txBody>
    </xdr:sp>
    <xdr:clientData/>
  </xdr:twoCellAnchor>
  <xdr:twoCellAnchor>
    <xdr:from>
      <xdr:col>66</xdr:col>
      <xdr:colOff>13803</xdr:colOff>
      <xdr:row>1</xdr:row>
      <xdr:rowOff>97692</xdr:rowOff>
    </xdr:from>
    <xdr:to>
      <xdr:col>66</xdr:col>
      <xdr:colOff>13803</xdr:colOff>
      <xdr:row>28</xdr:row>
      <xdr:rowOff>74839</xdr:rowOff>
    </xdr:to>
    <xdr:cxnSp macro="">
      <xdr:nvCxnSpPr>
        <xdr:cNvPr id="15" name="Straight Arrow Connector 7">
          <a:extLst>
            <a:ext uri="{FF2B5EF4-FFF2-40B4-BE49-F238E27FC236}">
              <a16:creationId xmlns:a16="http://schemas.microsoft.com/office/drawing/2014/main" id="{5CB79C63-4FDD-1640-81FC-2F2EED5D42D5}"/>
            </a:ext>
          </a:extLst>
        </xdr:cNvPr>
        <xdr:cNvCxnSpPr/>
      </xdr:nvCxnSpPr>
      <xdr:spPr>
        <a:xfrm>
          <a:off x="17616003" y="262792"/>
          <a:ext cx="0" cy="4434847"/>
        </a:xfrm>
        <a:prstGeom prst="straightConnector1">
          <a:avLst/>
        </a:prstGeom>
        <a:ln w="38100"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73</xdr:col>
      <xdr:colOff>17358</xdr:colOff>
      <xdr:row>69</xdr:row>
      <xdr:rowOff>18823</xdr:rowOff>
    </xdr:from>
    <xdr:to>
      <xdr:col>73</xdr:col>
      <xdr:colOff>17358</xdr:colOff>
      <xdr:row>74</xdr:row>
      <xdr:rowOff>2873</xdr:rowOff>
    </xdr:to>
    <xdr:cxnSp macro="">
      <xdr:nvCxnSpPr>
        <xdr:cNvPr id="16" name="Straight Arrow Connector 204">
          <a:extLst>
            <a:ext uri="{FF2B5EF4-FFF2-40B4-BE49-F238E27FC236}">
              <a16:creationId xmlns:a16="http://schemas.microsoft.com/office/drawing/2014/main" id="{EFDA8CA6-CE99-DA47-8558-259C5276E029}"/>
            </a:ext>
          </a:extLst>
        </xdr:cNvPr>
        <xdr:cNvCxnSpPr/>
      </xdr:nvCxnSpPr>
      <xdr:spPr bwMode="auto">
        <a:xfrm>
          <a:off x="19486458" y="11410723"/>
          <a:ext cx="0" cy="80955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75</xdr:col>
      <xdr:colOff>10114</xdr:colOff>
      <xdr:row>68</xdr:row>
      <xdr:rowOff>31915</xdr:rowOff>
    </xdr:from>
    <xdr:to>
      <xdr:col>75</xdr:col>
      <xdr:colOff>10114</xdr:colOff>
      <xdr:row>73</xdr:row>
      <xdr:rowOff>217551</xdr:rowOff>
    </xdr:to>
    <xdr:cxnSp macro="">
      <xdr:nvCxnSpPr>
        <xdr:cNvPr id="17" name="Straight Arrow Connector 204">
          <a:extLst>
            <a:ext uri="{FF2B5EF4-FFF2-40B4-BE49-F238E27FC236}">
              <a16:creationId xmlns:a16="http://schemas.microsoft.com/office/drawing/2014/main" id="{0182B7A5-381F-E749-8B72-2367A846E95C}"/>
            </a:ext>
          </a:extLst>
        </xdr:cNvPr>
        <xdr:cNvCxnSpPr/>
      </xdr:nvCxnSpPr>
      <xdr:spPr bwMode="auto">
        <a:xfrm>
          <a:off x="20012614" y="11258715"/>
          <a:ext cx="0" cy="960336"/>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76</xdr:col>
      <xdr:colOff>3250</xdr:colOff>
      <xdr:row>67</xdr:row>
      <xdr:rowOff>17087</xdr:rowOff>
    </xdr:from>
    <xdr:to>
      <xdr:col>76</xdr:col>
      <xdr:colOff>3250</xdr:colOff>
      <xdr:row>73</xdr:row>
      <xdr:rowOff>211667</xdr:rowOff>
    </xdr:to>
    <xdr:cxnSp macro="">
      <xdr:nvCxnSpPr>
        <xdr:cNvPr id="18" name="Straight Arrow Connector 204">
          <a:extLst>
            <a:ext uri="{FF2B5EF4-FFF2-40B4-BE49-F238E27FC236}">
              <a16:creationId xmlns:a16="http://schemas.microsoft.com/office/drawing/2014/main" id="{EBDE0729-836E-2940-BB9D-A6CBF30A32A0}"/>
            </a:ext>
          </a:extLst>
        </xdr:cNvPr>
        <xdr:cNvCxnSpPr/>
      </xdr:nvCxnSpPr>
      <xdr:spPr bwMode="auto">
        <a:xfrm>
          <a:off x="20272450" y="11078787"/>
          <a:ext cx="0" cy="113438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xdr:col>
      <xdr:colOff>260839</xdr:colOff>
      <xdr:row>38</xdr:row>
      <xdr:rowOff>203200</xdr:rowOff>
    </xdr:from>
    <xdr:to>
      <xdr:col>47</xdr:col>
      <xdr:colOff>177801</xdr:colOff>
      <xdr:row>42</xdr:row>
      <xdr:rowOff>127000</xdr:rowOff>
    </xdr:to>
    <xdr:sp macro="" textlink="">
      <xdr:nvSpPr>
        <xdr:cNvPr id="19" name="Rectangle 41">
          <a:extLst>
            <a:ext uri="{FF2B5EF4-FFF2-40B4-BE49-F238E27FC236}">
              <a16:creationId xmlns:a16="http://schemas.microsoft.com/office/drawing/2014/main" id="{626920C1-05F5-DC47-80BF-66F845846578}"/>
            </a:ext>
          </a:extLst>
        </xdr:cNvPr>
        <xdr:cNvSpPr/>
      </xdr:nvSpPr>
      <xdr:spPr bwMode="auto">
        <a:xfrm>
          <a:off x="794239" y="6438900"/>
          <a:ext cx="11918462" cy="622300"/>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r>
            <a:rPr lang="en-US" sz="4800" b="1">
              <a:solidFill>
                <a:srgbClr val="5A487A"/>
              </a:solidFill>
              <a:latin typeface="Century Gothic" panose="020B0502020202020204" pitchFamily="34" charset="0"/>
            </a:rPr>
            <a:t>Optimizing </a:t>
          </a:r>
          <a:r>
            <a:rPr lang="en-US" sz="4800" b="1" baseline="0">
              <a:solidFill>
                <a:srgbClr val="5A487A"/>
              </a:solidFill>
              <a:latin typeface="Century Gothic" panose="020B0502020202020204" pitchFamily="34" charset="0"/>
            </a:rPr>
            <a:t>Takt Plan in the Macro Level </a:t>
          </a:r>
          <a:endParaRPr lang="en-US" sz="4800" b="1">
            <a:solidFill>
              <a:srgbClr val="5A487A"/>
            </a:solidFill>
            <a:latin typeface="Century Gothic" panose="020B0502020202020204" pitchFamily="34" charset="0"/>
          </a:endParaRPr>
        </a:p>
      </xdr:txBody>
    </xdr:sp>
    <xdr:clientData/>
  </xdr:twoCellAnchor>
  <xdr:twoCellAnchor>
    <xdr:from>
      <xdr:col>85</xdr:col>
      <xdr:colOff>7737</xdr:colOff>
      <xdr:row>72</xdr:row>
      <xdr:rowOff>0</xdr:rowOff>
    </xdr:from>
    <xdr:to>
      <xdr:col>85</xdr:col>
      <xdr:colOff>7737</xdr:colOff>
      <xdr:row>84</xdr:row>
      <xdr:rowOff>162560</xdr:rowOff>
    </xdr:to>
    <xdr:cxnSp macro="">
      <xdr:nvCxnSpPr>
        <xdr:cNvPr id="20" name="Straight Arrow Connector 3">
          <a:extLst>
            <a:ext uri="{FF2B5EF4-FFF2-40B4-BE49-F238E27FC236}">
              <a16:creationId xmlns:a16="http://schemas.microsoft.com/office/drawing/2014/main" id="{59A1544F-0698-054B-93EB-719C9193D4A3}"/>
            </a:ext>
            <a:ext uri="{147F2762-F138-4A5C-976F-8EAC2B608ADB}">
              <a16:predDERef xmlns:a16="http://schemas.microsoft.com/office/drawing/2014/main" pred="{00000000-0008-0000-0200-00000F000000}"/>
            </a:ext>
          </a:extLst>
        </xdr:cNvPr>
        <xdr:cNvCxnSpPr>
          <a:cxnSpLocks/>
        </xdr:cNvCxnSpPr>
      </xdr:nvCxnSpPr>
      <xdr:spPr>
        <a:xfrm>
          <a:off x="22677237" y="11887200"/>
          <a:ext cx="0" cy="21437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66</xdr:col>
      <xdr:colOff>30238</xdr:colOff>
      <xdr:row>72</xdr:row>
      <xdr:rowOff>81280</xdr:rowOff>
    </xdr:from>
    <xdr:to>
      <xdr:col>69</xdr:col>
      <xdr:colOff>239563</xdr:colOff>
      <xdr:row>84</xdr:row>
      <xdr:rowOff>36812</xdr:rowOff>
    </xdr:to>
    <xdr:sp macro="" textlink="">
      <xdr:nvSpPr>
        <xdr:cNvPr id="21" name="Rectangle: Rounded Corners 101">
          <a:extLst>
            <a:ext uri="{FF2B5EF4-FFF2-40B4-BE49-F238E27FC236}">
              <a16:creationId xmlns:a16="http://schemas.microsoft.com/office/drawing/2014/main" id="{BEE488F4-FACF-094D-AF22-AED7C3021F2C}"/>
            </a:ext>
          </a:extLst>
        </xdr:cNvPr>
        <xdr:cNvSpPr/>
      </xdr:nvSpPr>
      <xdr:spPr bwMode="auto">
        <a:xfrm>
          <a:off x="17632438" y="11968480"/>
          <a:ext cx="1009425" cy="1936732"/>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1800">
              <a:ln w="3175">
                <a:solidFill>
                  <a:schemeClr val="tx1"/>
                </a:solidFill>
              </a:ln>
              <a:solidFill>
                <a:srgbClr val="7030A0"/>
              </a:solidFill>
            </a:rPr>
            <a:t>4 Week Look Ahead</a:t>
          </a:r>
        </a:p>
      </xdr:txBody>
    </xdr:sp>
    <xdr:clientData/>
  </xdr:twoCellAnchor>
  <xdr:twoCellAnchor>
    <xdr:from>
      <xdr:col>4</xdr:col>
      <xdr:colOff>82417</xdr:colOff>
      <xdr:row>65</xdr:row>
      <xdr:rowOff>38664</xdr:rowOff>
    </xdr:from>
    <xdr:to>
      <xdr:col>38</xdr:col>
      <xdr:colOff>228600</xdr:colOff>
      <xdr:row>95</xdr:row>
      <xdr:rowOff>76200</xdr:rowOff>
    </xdr:to>
    <xdr:grpSp>
      <xdr:nvGrpSpPr>
        <xdr:cNvPr id="22" name="Group 21">
          <a:extLst>
            <a:ext uri="{FF2B5EF4-FFF2-40B4-BE49-F238E27FC236}">
              <a16:creationId xmlns:a16="http://schemas.microsoft.com/office/drawing/2014/main" id="{067BE362-0A8C-664D-987F-1536747F89DD}"/>
            </a:ext>
          </a:extLst>
        </xdr:cNvPr>
        <xdr:cNvGrpSpPr/>
      </xdr:nvGrpSpPr>
      <xdr:grpSpPr>
        <a:xfrm>
          <a:off x="1200017" y="14897664"/>
          <a:ext cx="9645783" cy="6895536"/>
          <a:chOff x="19169743" y="14906171"/>
          <a:chExt cx="6560192" cy="4511351"/>
        </a:xfrm>
      </xdr:grpSpPr>
      <xdr:pic>
        <xdr:nvPicPr>
          <xdr:cNvPr id="23" name="Picture 22">
            <a:extLst>
              <a:ext uri="{FF2B5EF4-FFF2-40B4-BE49-F238E27FC236}">
                <a16:creationId xmlns:a16="http://schemas.microsoft.com/office/drawing/2014/main" id="{1EAC2573-D83B-8335-7C5B-19E80E5320D3}"/>
              </a:ext>
            </a:extLst>
          </xdr:cNvPr>
          <xdr:cNvPicPr>
            <a:picLocks noChangeAspect="1"/>
          </xdr:cNvPicPr>
        </xdr:nvPicPr>
        <xdr:blipFill>
          <a:blip xmlns:r="http://schemas.openxmlformats.org/officeDocument/2006/relationships" r:embed="rId1"/>
          <a:stretch>
            <a:fillRect/>
          </a:stretch>
        </xdr:blipFill>
        <xdr:spPr>
          <a:xfrm>
            <a:off x="19169743" y="14906171"/>
            <a:ext cx="6551386" cy="4511351"/>
          </a:xfrm>
          <a:prstGeom prst="rect">
            <a:avLst/>
          </a:prstGeom>
        </xdr:spPr>
      </xdr:pic>
      <xdr:sp macro="" textlink="">
        <xdr:nvSpPr>
          <xdr:cNvPr id="24" name="Rounded Rectangle 23">
            <a:extLst>
              <a:ext uri="{FF2B5EF4-FFF2-40B4-BE49-F238E27FC236}">
                <a16:creationId xmlns:a16="http://schemas.microsoft.com/office/drawing/2014/main" id="{9BF61F64-72A5-ACA2-A123-4B7ED6D07158}"/>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45</xdr:col>
      <xdr:colOff>0</xdr:colOff>
      <xdr:row>16</xdr:row>
      <xdr:rowOff>185347</xdr:rowOff>
    </xdr:from>
    <xdr:to>
      <xdr:col>64</xdr:col>
      <xdr:colOff>67733</xdr:colOff>
      <xdr:row>32</xdr:row>
      <xdr:rowOff>50799</xdr:rowOff>
    </xdr:to>
    <xdr:grpSp>
      <xdr:nvGrpSpPr>
        <xdr:cNvPr id="25" name="Group 24">
          <a:extLst>
            <a:ext uri="{FF2B5EF4-FFF2-40B4-BE49-F238E27FC236}">
              <a16:creationId xmlns:a16="http://schemas.microsoft.com/office/drawing/2014/main" id="{2808AD2A-F332-1147-9119-110F9D7ADCDA}"/>
            </a:ext>
          </a:extLst>
        </xdr:cNvPr>
        <xdr:cNvGrpSpPr/>
      </xdr:nvGrpSpPr>
      <xdr:grpSpPr>
        <a:xfrm>
          <a:off x="12573000" y="3842947"/>
          <a:ext cx="5376333" cy="3523052"/>
          <a:chOff x="9036878" y="3554160"/>
          <a:chExt cx="5103559" cy="3394396"/>
        </a:xfrm>
      </xdr:grpSpPr>
      <xdr:pic>
        <xdr:nvPicPr>
          <xdr:cNvPr id="26" name="Imagen 13">
            <a:extLst>
              <a:ext uri="{FF2B5EF4-FFF2-40B4-BE49-F238E27FC236}">
                <a16:creationId xmlns:a16="http://schemas.microsoft.com/office/drawing/2014/main" id="{840713CC-FE26-4C14-DF1E-E70687FB7525}"/>
              </a:ext>
              <a:ext uri="{147F2762-F138-4A5C-976F-8EAC2B608ADB}">
                <a16:predDERef xmlns:a16="http://schemas.microsoft.com/office/drawing/2014/main" pred="{00000000-0008-0000-0200-00000D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9109952" y="3940841"/>
            <a:ext cx="4957200" cy="3007715"/>
          </a:xfrm>
          <a:prstGeom prst="rect">
            <a:avLst/>
          </a:prstGeom>
          <a:ln w="76200">
            <a:solidFill>
              <a:srgbClr val="7030A0"/>
            </a:solidFill>
          </a:ln>
        </xdr:spPr>
      </xdr:pic>
      <xdr:sp macro="" textlink="">
        <xdr:nvSpPr>
          <xdr:cNvPr id="27" name="CuadroTexto 19">
            <a:extLst>
              <a:ext uri="{FF2B5EF4-FFF2-40B4-BE49-F238E27FC236}">
                <a16:creationId xmlns:a16="http://schemas.microsoft.com/office/drawing/2014/main" id="{E670C074-3F70-474F-EEF8-F5D6326181C7}"/>
              </a:ext>
              <a:ext uri="{147F2762-F138-4A5C-976F-8EAC2B608ADB}">
                <a16:predDERef xmlns:a16="http://schemas.microsoft.com/office/drawing/2014/main" pred="{00000000-0008-0000-0300-00001A000000}"/>
              </a:ext>
            </a:extLst>
          </xdr:cNvPr>
          <xdr:cNvSpPr txBox="1"/>
        </xdr:nvSpPr>
        <xdr:spPr>
          <a:xfrm>
            <a:off x="9036878" y="3554160"/>
            <a:ext cx="5103559" cy="27275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25</xdr:col>
      <xdr:colOff>107280</xdr:colOff>
      <xdr:row>6</xdr:row>
      <xdr:rowOff>62034</xdr:rowOff>
    </xdr:from>
    <xdr:to>
      <xdr:col>42</xdr:col>
      <xdr:colOff>143564</xdr:colOff>
      <xdr:row>7</xdr:row>
      <xdr:rowOff>113915</xdr:rowOff>
    </xdr:to>
    <xdr:sp macro="" textlink="">
      <xdr:nvSpPr>
        <xdr:cNvPr id="28" name="CuadroTexto 19">
          <a:extLst>
            <a:ext uri="{FF2B5EF4-FFF2-40B4-BE49-F238E27FC236}">
              <a16:creationId xmlns:a16="http://schemas.microsoft.com/office/drawing/2014/main" id="{05B82778-3F27-CD4B-8DF2-7C80131195C2}"/>
            </a:ext>
            <a:ext uri="{147F2762-F138-4A5C-976F-8EAC2B608ADB}">
              <a16:predDERef xmlns:a16="http://schemas.microsoft.com/office/drawing/2014/main" pred="{00000000-0008-0000-0300-00001A000000}"/>
            </a:ext>
          </a:extLst>
        </xdr:cNvPr>
        <xdr:cNvSpPr txBox="1"/>
      </xdr:nvSpPr>
      <xdr:spPr>
        <a:xfrm>
          <a:off x="6774780" y="1052634"/>
          <a:ext cx="4570184" cy="21698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twoCellAnchor>
    <xdr:from>
      <xdr:col>62</xdr:col>
      <xdr:colOff>255655</xdr:colOff>
      <xdr:row>85</xdr:row>
      <xdr:rowOff>73625</xdr:rowOff>
    </xdr:from>
    <xdr:to>
      <xdr:col>76</xdr:col>
      <xdr:colOff>254000</xdr:colOff>
      <xdr:row>96</xdr:row>
      <xdr:rowOff>101601</xdr:rowOff>
    </xdr:to>
    <xdr:grpSp>
      <xdr:nvGrpSpPr>
        <xdr:cNvPr id="29" name="Group 28">
          <a:extLst>
            <a:ext uri="{FF2B5EF4-FFF2-40B4-BE49-F238E27FC236}">
              <a16:creationId xmlns:a16="http://schemas.microsoft.com/office/drawing/2014/main" id="{A26AA703-EA1A-8248-BB30-3499210A9C85}"/>
            </a:ext>
          </a:extLst>
        </xdr:cNvPr>
        <xdr:cNvGrpSpPr/>
      </xdr:nvGrpSpPr>
      <xdr:grpSpPr>
        <a:xfrm>
          <a:off x="17578455" y="19504625"/>
          <a:ext cx="3909945" cy="2542576"/>
          <a:chOff x="9566080" y="20927101"/>
          <a:chExt cx="4624790" cy="3810291"/>
        </a:xfrm>
      </xdr:grpSpPr>
      <xdr:pic>
        <xdr:nvPicPr>
          <xdr:cNvPr id="30" name="Picture 206">
            <a:extLst>
              <a:ext uri="{FF2B5EF4-FFF2-40B4-BE49-F238E27FC236}">
                <a16:creationId xmlns:a16="http://schemas.microsoft.com/office/drawing/2014/main" id="{BFADA589-0A0D-516C-7BF2-05AFE5AEC9B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9584041" y="21503020"/>
            <a:ext cx="4556906" cy="3234372"/>
          </a:xfrm>
          <a:prstGeom prst="rect">
            <a:avLst/>
          </a:prstGeom>
          <a:ln w="76200">
            <a:solidFill>
              <a:srgbClr val="7030A0"/>
            </a:solidFill>
          </a:ln>
        </xdr:spPr>
      </xdr:pic>
      <xdr:sp macro="" textlink="">
        <xdr:nvSpPr>
          <xdr:cNvPr id="31" name="CuadroTexto 19">
            <a:extLst>
              <a:ext uri="{FF2B5EF4-FFF2-40B4-BE49-F238E27FC236}">
                <a16:creationId xmlns:a16="http://schemas.microsoft.com/office/drawing/2014/main" id="{D39BA1F9-8A67-6988-5266-398662C8BCE8}"/>
              </a:ext>
              <a:ext uri="{147F2762-F138-4A5C-976F-8EAC2B608ADB}">
                <a16:predDERef xmlns:a16="http://schemas.microsoft.com/office/drawing/2014/main" pred="{00000000-0008-0000-0300-00001A000000}"/>
              </a:ext>
            </a:extLst>
          </xdr:cNvPr>
          <xdr:cNvSpPr txBox="1"/>
        </xdr:nvSpPr>
        <xdr:spPr>
          <a:xfrm>
            <a:off x="9566080" y="20927101"/>
            <a:ext cx="4624790" cy="43098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44</xdr:col>
      <xdr:colOff>127001</xdr:colOff>
      <xdr:row>71</xdr:row>
      <xdr:rowOff>58529</xdr:rowOff>
    </xdr:from>
    <xdr:to>
      <xdr:col>61</xdr:col>
      <xdr:colOff>142240</xdr:colOff>
      <xdr:row>72</xdr:row>
      <xdr:rowOff>134647</xdr:rowOff>
    </xdr:to>
    <xdr:sp macro="" textlink="">
      <xdr:nvSpPr>
        <xdr:cNvPr id="32" name="CuadroTexto 19">
          <a:extLst>
            <a:ext uri="{FF2B5EF4-FFF2-40B4-BE49-F238E27FC236}">
              <a16:creationId xmlns:a16="http://schemas.microsoft.com/office/drawing/2014/main" id="{9C5828C5-82A4-7A4B-9B37-6B40D93752B9}"/>
            </a:ext>
            <a:ext uri="{147F2762-F138-4A5C-976F-8EAC2B608ADB}">
              <a16:predDERef xmlns:a16="http://schemas.microsoft.com/office/drawing/2014/main" pred="{00000000-0008-0000-0300-00001A000000}"/>
            </a:ext>
          </a:extLst>
        </xdr:cNvPr>
        <xdr:cNvSpPr txBox="1"/>
      </xdr:nvSpPr>
      <xdr:spPr>
        <a:xfrm>
          <a:off x="11861801" y="11780629"/>
          <a:ext cx="4549139" cy="24121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oneCellAnchor>
    <xdr:from>
      <xdr:col>4</xdr:col>
      <xdr:colOff>62208</xdr:colOff>
      <xdr:row>11</xdr:row>
      <xdr:rowOff>39894</xdr:rowOff>
    </xdr:from>
    <xdr:ext cx="4604315" cy="4532106"/>
    <xdr:pic>
      <xdr:nvPicPr>
        <xdr:cNvPr id="33" name="Picture 32">
          <a:extLst>
            <a:ext uri="{FF2B5EF4-FFF2-40B4-BE49-F238E27FC236}">
              <a16:creationId xmlns:a16="http://schemas.microsoft.com/office/drawing/2014/main" id="{CF93A224-1C9A-A242-9343-EC6A34CDC30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129008" y="1855994"/>
          <a:ext cx="4604315" cy="4532106"/>
        </a:xfrm>
        <a:prstGeom prst="rect">
          <a:avLst/>
        </a:prstGeom>
      </xdr:spPr>
    </xdr:pic>
    <xdr:clientData/>
  </xdr:oneCellAnchor>
  <xdr:twoCellAnchor>
    <xdr:from>
      <xdr:col>6</xdr:col>
      <xdr:colOff>78860</xdr:colOff>
      <xdr:row>7</xdr:row>
      <xdr:rowOff>208308</xdr:rowOff>
    </xdr:from>
    <xdr:to>
      <xdr:col>18</xdr:col>
      <xdr:colOff>25400</xdr:colOff>
      <xdr:row>10</xdr:row>
      <xdr:rowOff>203200</xdr:rowOff>
    </xdr:to>
    <xdr:sp macro="" textlink="">
      <xdr:nvSpPr>
        <xdr:cNvPr id="34" name="Rectangle 41">
          <a:extLst>
            <a:ext uri="{FF2B5EF4-FFF2-40B4-BE49-F238E27FC236}">
              <a16:creationId xmlns:a16="http://schemas.microsoft.com/office/drawing/2014/main" id="{806C3712-8B6C-114F-9481-DE1BD8A5B139}"/>
            </a:ext>
          </a:extLst>
        </xdr:cNvPr>
        <xdr:cNvSpPr/>
      </xdr:nvSpPr>
      <xdr:spPr bwMode="auto">
        <a:xfrm>
          <a:off x="1679060" y="1325908"/>
          <a:ext cx="3146940" cy="490192"/>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800" b="1">
              <a:solidFill>
                <a:srgbClr val="8B70BE"/>
              </a:solidFill>
              <a:latin typeface="Century Gothic" panose="020B0502020202020204" pitchFamily="34" charset="0"/>
            </a:rPr>
            <a:t>Scan QR Code Below With Smart Phone Camera</a:t>
          </a:r>
        </a:p>
      </xdr:txBody>
    </xdr:sp>
    <xdr:clientData/>
  </xdr:twoCellAnchor>
  <xdr:oneCellAnchor>
    <xdr:from>
      <xdr:col>7</xdr:col>
      <xdr:colOff>165963</xdr:colOff>
      <xdr:row>0</xdr:row>
      <xdr:rowOff>159872</xdr:rowOff>
    </xdr:from>
    <xdr:ext cx="3028577" cy="641418"/>
    <xdr:pic>
      <xdr:nvPicPr>
        <xdr:cNvPr id="35" name="Picture 34">
          <a:extLst>
            <a:ext uri="{FF2B5EF4-FFF2-40B4-BE49-F238E27FC236}">
              <a16:creationId xmlns:a16="http://schemas.microsoft.com/office/drawing/2014/main" id="{46D36771-7AB2-B14E-A936-1AA21E42545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032863" y="159872"/>
          <a:ext cx="3028577" cy="641418"/>
        </a:xfrm>
        <a:prstGeom prst="rect">
          <a:avLst/>
        </a:prstGeom>
      </xdr:spPr>
    </xdr:pic>
    <xdr:clientData/>
  </xdr:oneCellAnchor>
  <xdr:twoCellAnchor>
    <xdr:from>
      <xdr:col>92</xdr:col>
      <xdr:colOff>261737</xdr:colOff>
      <xdr:row>72</xdr:row>
      <xdr:rowOff>12700</xdr:rowOff>
    </xdr:from>
    <xdr:to>
      <xdr:col>92</xdr:col>
      <xdr:colOff>261737</xdr:colOff>
      <xdr:row>84</xdr:row>
      <xdr:rowOff>162560</xdr:rowOff>
    </xdr:to>
    <xdr:cxnSp macro="">
      <xdr:nvCxnSpPr>
        <xdr:cNvPr id="36" name="Straight Arrow Connector 3">
          <a:extLst>
            <a:ext uri="{FF2B5EF4-FFF2-40B4-BE49-F238E27FC236}">
              <a16:creationId xmlns:a16="http://schemas.microsoft.com/office/drawing/2014/main" id="{E4A2053F-A78A-A349-945C-6193EA4E65D0}"/>
            </a:ext>
            <a:ext uri="{147F2762-F138-4A5C-976F-8EAC2B608ADB}">
              <a16:predDERef xmlns:a16="http://schemas.microsoft.com/office/drawing/2014/main" pred="{00000000-0008-0000-0200-00000F000000}"/>
            </a:ext>
          </a:extLst>
        </xdr:cNvPr>
        <xdr:cNvCxnSpPr>
          <a:cxnSpLocks/>
        </xdr:cNvCxnSpPr>
      </xdr:nvCxnSpPr>
      <xdr:spPr>
        <a:xfrm>
          <a:off x="24798137" y="11899900"/>
          <a:ext cx="0" cy="21310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85</xdr:col>
      <xdr:colOff>12700</xdr:colOff>
      <xdr:row>84</xdr:row>
      <xdr:rowOff>210793</xdr:rowOff>
    </xdr:from>
    <xdr:to>
      <xdr:col>93</xdr:col>
      <xdr:colOff>31911</xdr:colOff>
      <xdr:row>84</xdr:row>
      <xdr:rowOff>210793</xdr:rowOff>
    </xdr:to>
    <xdr:cxnSp macro="">
      <xdr:nvCxnSpPr>
        <xdr:cNvPr id="37" name="Straight Arrow Connector 36">
          <a:extLst>
            <a:ext uri="{FF2B5EF4-FFF2-40B4-BE49-F238E27FC236}">
              <a16:creationId xmlns:a16="http://schemas.microsoft.com/office/drawing/2014/main" id="{87E9566A-7B64-1F44-910B-F0B6B83F40BD}"/>
            </a:ext>
          </a:extLst>
        </xdr:cNvPr>
        <xdr:cNvCxnSpPr/>
      </xdr:nvCxnSpPr>
      <xdr:spPr bwMode="auto">
        <a:xfrm>
          <a:off x="22682200" y="14028393"/>
          <a:ext cx="2152811"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86</xdr:col>
      <xdr:colOff>204603</xdr:colOff>
      <xdr:row>83</xdr:row>
      <xdr:rowOff>101600</xdr:rowOff>
    </xdr:from>
    <xdr:to>
      <xdr:col>91</xdr:col>
      <xdr:colOff>130789</xdr:colOff>
      <xdr:row>85</xdr:row>
      <xdr:rowOff>21003</xdr:rowOff>
    </xdr:to>
    <xdr:sp macro="" textlink="">
      <xdr:nvSpPr>
        <xdr:cNvPr id="38" name="Rectangle 37">
          <a:extLst>
            <a:ext uri="{FF2B5EF4-FFF2-40B4-BE49-F238E27FC236}">
              <a16:creationId xmlns:a16="http://schemas.microsoft.com/office/drawing/2014/main" id="{A8E073FE-FED0-6941-94C5-5023831BCE05}"/>
            </a:ext>
          </a:extLst>
        </xdr:cNvPr>
        <xdr:cNvSpPr/>
      </xdr:nvSpPr>
      <xdr:spPr bwMode="auto">
        <a:xfrm>
          <a:off x="23140803" y="13804900"/>
          <a:ext cx="1259686" cy="249603"/>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a:t>
          </a:r>
        </a:p>
      </xdr:txBody>
    </xdr:sp>
    <xdr:clientData/>
  </xdr:twoCellAnchor>
  <xdr:twoCellAnchor>
    <xdr:from>
      <xdr:col>4</xdr:col>
      <xdr:colOff>48697</xdr:colOff>
      <xdr:row>47</xdr:row>
      <xdr:rowOff>107758</xdr:rowOff>
    </xdr:from>
    <xdr:to>
      <xdr:col>38</xdr:col>
      <xdr:colOff>254000</xdr:colOff>
      <xdr:row>56</xdr:row>
      <xdr:rowOff>78154</xdr:rowOff>
    </xdr:to>
    <xdr:sp macro="" textlink="">
      <xdr:nvSpPr>
        <xdr:cNvPr id="39" name="Rectangle 41">
          <a:extLst>
            <a:ext uri="{FF2B5EF4-FFF2-40B4-BE49-F238E27FC236}">
              <a16:creationId xmlns:a16="http://schemas.microsoft.com/office/drawing/2014/main" id="{8921F657-BDB8-5E43-BF6E-D29D55D8D13F}"/>
            </a:ext>
          </a:extLst>
        </xdr:cNvPr>
        <xdr:cNvSpPr/>
      </xdr:nvSpPr>
      <xdr:spPr bwMode="auto">
        <a:xfrm>
          <a:off x="1115497" y="7867458"/>
          <a:ext cx="9273103" cy="145629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3200" b="1">
              <a:solidFill>
                <a:srgbClr val="8B70BE"/>
              </a:solidFill>
              <a:latin typeface="Century Gothic" panose="020B0502020202020204" pitchFamily="34" charset="0"/>
            </a:rPr>
            <a:t>Rules</a:t>
          </a:r>
          <a:r>
            <a:rPr lang="en-US" sz="3200" b="1" baseline="0">
              <a:solidFill>
                <a:srgbClr val="8B70BE"/>
              </a:solidFill>
              <a:latin typeface="Century Gothic" panose="020B0502020202020204" pitchFamily="34" charset="0"/>
            </a:rPr>
            <a:t> of Thumb:</a:t>
          </a:r>
          <a:endParaRPr lang="en-US" sz="2000" b="1">
            <a:solidFill>
              <a:srgbClr val="5A487A"/>
            </a:solidFill>
            <a:latin typeface="Century Gothic" panose="020B0502020202020204" pitchFamily="34" charset="0"/>
          </a:endParaRPr>
        </a:p>
        <a:p>
          <a:pPr algn="l"/>
          <a:r>
            <a:rPr lang="en-US" sz="2000" b="1">
              <a:solidFill>
                <a:srgbClr val="5A487A"/>
              </a:solidFill>
              <a:latin typeface="Century Gothic" panose="020B0502020202020204" pitchFamily="34" charset="0"/>
            </a:rPr>
            <a:t>1. Check the plan with your calculator</a:t>
          </a:r>
        </a:p>
        <a:p>
          <a:pPr algn="l"/>
          <a:r>
            <a:rPr lang="en-US" sz="2000" b="1">
              <a:solidFill>
                <a:srgbClr val="5A487A"/>
              </a:solidFill>
              <a:latin typeface="Century Gothic" panose="020B0502020202020204" pitchFamily="34" charset="0"/>
            </a:rPr>
            <a:t>2. Check the shape</a:t>
          </a:r>
        </a:p>
        <a:p>
          <a:pPr algn="l"/>
          <a:r>
            <a:rPr lang="en-US" sz="2000" b="1">
              <a:solidFill>
                <a:srgbClr val="5A487A"/>
              </a:solidFill>
              <a:latin typeface="Century Gothic" panose="020B0502020202020204" pitchFamily="34" charset="0"/>
            </a:rPr>
            <a:t>3. Check for conservative or aggressive packaging</a:t>
          </a:r>
        </a:p>
        <a:p>
          <a:pPr algn="l"/>
          <a:r>
            <a:rPr lang="en-US" sz="2000" b="1">
              <a:solidFill>
                <a:srgbClr val="5A487A"/>
              </a:solidFill>
              <a:latin typeface="Century Gothic" panose="020B0502020202020204" pitchFamily="34" charset="0"/>
            </a:rPr>
            <a:t>4. Check for the balance between divisions and additions</a:t>
          </a:r>
        </a:p>
      </xdr:txBody>
    </xdr:sp>
    <xdr:clientData/>
  </xdr:twoCellAnchor>
  <xdr:oneCellAnchor>
    <xdr:from>
      <xdr:col>43</xdr:col>
      <xdr:colOff>101601</xdr:colOff>
      <xdr:row>48</xdr:row>
      <xdr:rowOff>169334</xdr:rowOff>
    </xdr:from>
    <xdr:ext cx="15490826" cy="983565"/>
    <xdr:pic>
      <xdr:nvPicPr>
        <xdr:cNvPr id="40" name="Picture 39">
          <a:extLst>
            <a:ext uri="{FF2B5EF4-FFF2-40B4-BE49-F238E27FC236}">
              <a16:creationId xmlns:a16="http://schemas.microsoft.com/office/drawing/2014/main" id="{C46CDD6B-C8CA-0241-A9F7-1C79EE3108BA}"/>
            </a:ext>
          </a:extLst>
        </xdr:cNvPr>
        <xdr:cNvPicPr>
          <a:picLocks noChangeAspect="1"/>
        </xdr:cNvPicPr>
      </xdr:nvPicPr>
      <xdr:blipFill>
        <a:blip xmlns:r="http://schemas.openxmlformats.org/officeDocument/2006/relationships" r:embed="rId6"/>
        <a:stretch>
          <a:fillRect/>
        </a:stretch>
      </xdr:blipFill>
      <xdr:spPr>
        <a:xfrm>
          <a:off x="11569701" y="8094134"/>
          <a:ext cx="15490826" cy="983565"/>
        </a:xfrm>
        <a:prstGeom prst="rect">
          <a:avLst/>
        </a:prstGeom>
      </xdr:spPr>
    </xdr:pic>
    <xdr:clientData/>
  </xdr:oneCellAnchor>
  <xdr:twoCellAnchor>
    <xdr:from>
      <xdr:col>6</xdr:col>
      <xdr:colOff>0</xdr:colOff>
      <xdr:row>104</xdr:row>
      <xdr:rowOff>22087</xdr:rowOff>
    </xdr:from>
    <xdr:to>
      <xdr:col>7</xdr:col>
      <xdr:colOff>165652</xdr:colOff>
      <xdr:row>109</xdr:row>
      <xdr:rowOff>22087</xdr:rowOff>
    </xdr:to>
    <xdr:sp macro="" textlink="">
      <xdr:nvSpPr>
        <xdr:cNvPr id="41" name="Rectangle 40">
          <a:extLst>
            <a:ext uri="{FF2B5EF4-FFF2-40B4-BE49-F238E27FC236}">
              <a16:creationId xmlns:a16="http://schemas.microsoft.com/office/drawing/2014/main" id="{88D2929D-5242-7547-9467-8E33B3DAA175}"/>
            </a:ext>
          </a:extLst>
        </xdr:cNvPr>
        <xdr:cNvSpPr/>
      </xdr:nvSpPr>
      <xdr:spPr bwMode="auto">
        <a:xfrm>
          <a:off x="1600200" y="17192487"/>
          <a:ext cx="432352" cy="82550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clientData/>
  </xdr:twoCellAnchor>
  <xdr:twoCellAnchor>
    <xdr:from>
      <xdr:col>6</xdr:col>
      <xdr:colOff>0</xdr:colOff>
      <xdr:row>111</xdr:row>
      <xdr:rowOff>11044</xdr:rowOff>
    </xdr:from>
    <xdr:to>
      <xdr:col>7</xdr:col>
      <xdr:colOff>165652</xdr:colOff>
      <xdr:row>116</xdr:row>
      <xdr:rowOff>11045</xdr:rowOff>
    </xdr:to>
    <xdr:sp macro="" textlink="">
      <xdr:nvSpPr>
        <xdr:cNvPr id="42" name="Rectangle 41">
          <a:extLst>
            <a:ext uri="{FF2B5EF4-FFF2-40B4-BE49-F238E27FC236}">
              <a16:creationId xmlns:a16="http://schemas.microsoft.com/office/drawing/2014/main" id="{7C197500-8950-AB4D-9C78-310126AFBB23}"/>
            </a:ext>
          </a:extLst>
        </xdr:cNvPr>
        <xdr:cNvSpPr/>
      </xdr:nvSpPr>
      <xdr:spPr bwMode="auto">
        <a:xfrm>
          <a:off x="1600200" y="18337144"/>
          <a:ext cx="432352" cy="825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clientData/>
  </xdr:twoCellAnchor>
  <xdr:twoCellAnchor>
    <xdr:from>
      <xdr:col>20</xdr:col>
      <xdr:colOff>219806</xdr:colOff>
      <xdr:row>110</xdr:row>
      <xdr:rowOff>73269</xdr:rowOff>
    </xdr:from>
    <xdr:to>
      <xdr:col>28</xdr:col>
      <xdr:colOff>184255</xdr:colOff>
      <xdr:row>117</xdr:row>
      <xdr:rowOff>23291</xdr:rowOff>
    </xdr:to>
    <xdr:grpSp>
      <xdr:nvGrpSpPr>
        <xdr:cNvPr id="43" name="Group 42">
          <a:extLst>
            <a:ext uri="{FF2B5EF4-FFF2-40B4-BE49-F238E27FC236}">
              <a16:creationId xmlns:a16="http://schemas.microsoft.com/office/drawing/2014/main" id="{89F9C9F9-1852-1C42-B057-6D010D2CF3F6}"/>
            </a:ext>
          </a:extLst>
        </xdr:cNvPr>
        <xdr:cNvGrpSpPr/>
      </xdr:nvGrpSpPr>
      <xdr:grpSpPr>
        <a:xfrm>
          <a:off x="5807806" y="25219269"/>
          <a:ext cx="2199649" cy="1550222"/>
          <a:chOff x="19169743" y="14906171"/>
          <a:chExt cx="6560192" cy="4511351"/>
        </a:xfrm>
      </xdr:grpSpPr>
      <xdr:pic>
        <xdr:nvPicPr>
          <xdr:cNvPr id="44" name="Picture 43">
            <a:extLst>
              <a:ext uri="{FF2B5EF4-FFF2-40B4-BE49-F238E27FC236}">
                <a16:creationId xmlns:a16="http://schemas.microsoft.com/office/drawing/2014/main" id="{D5378CEE-189C-5755-338E-9FCDE3B7049E}"/>
              </a:ext>
            </a:extLst>
          </xdr:cNvPr>
          <xdr:cNvPicPr>
            <a:picLocks noChangeAspect="1"/>
          </xdr:cNvPicPr>
        </xdr:nvPicPr>
        <xdr:blipFill>
          <a:blip xmlns:r="http://schemas.openxmlformats.org/officeDocument/2006/relationships" r:embed="rId7" cstate="hqprint">
            <a:extLst>
              <a:ext uri="{28A0092B-C50C-407E-A947-70E740481C1C}">
                <a14:useLocalDpi xmlns:a14="http://schemas.microsoft.com/office/drawing/2010/main"/>
              </a:ext>
            </a:extLst>
          </a:blip>
          <a:stretch>
            <a:fillRect/>
          </a:stretch>
        </xdr:blipFill>
        <xdr:spPr>
          <a:xfrm>
            <a:off x="19169743" y="14906171"/>
            <a:ext cx="6551386" cy="4511351"/>
          </a:xfrm>
          <a:prstGeom prst="rect">
            <a:avLst/>
          </a:prstGeom>
        </xdr:spPr>
      </xdr:pic>
      <xdr:sp macro="" textlink="">
        <xdr:nvSpPr>
          <xdr:cNvPr id="45" name="Rounded Rectangle 42">
            <a:extLst>
              <a:ext uri="{FF2B5EF4-FFF2-40B4-BE49-F238E27FC236}">
                <a16:creationId xmlns:a16="http://schemas.microsoft.com/office/drawing/2014/main" id="{CA7C134D-DB1D-6DF3-48EF-F91ADBEADF9D}"/>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6</xdr:col>
      <xdr:colOff>5861</xdr:colOff>
      <xdr:row>118</xdr:row>
      <xdr:rowOff>2252</xdr:rowOff>
    </xdr:from>
    <xdr:to>
      <xdr:col>7</xdr:col>
      <xdr:colOff>171513</xdr:colOff>
      <xdr:row>123</xdr:row>
      <xdr:rowOff>2253</xdr:rowOff>
    </xdr:to>
    <xdr:sp macro="" textlink="">
      <xdr:nvSpPr>
        <xdr:cNvPr id="46" name="Rectangle 45">
          <a:extLst>
            <a:ext uri="{FF2B5EF4-FFF2-40B4-BE49-F238E27FC236}">
              <a16:creationId xmlns:a16="http://schemas.microsoft.com/office/drawing/2014/main" id="{FAA727BD-DA52-5D48-8651-8E4373C6AB82}"/>
            </a:ext>
          </a:extLst>
        </xdr:cNvPr>
        <xdr:cNvSpPr/>
      </xdr:nvSpPr>
      <xdr:spPr bwMode="auto">
        <a:xfrm>
          <a:off x="1606061" y="19484052"/>
          <a:ext cx="432352" cy="8255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clientData/>
  </xdr:twoCellAnchor>
  <xdr:twoCellAnchor>
    <xdr:from>
      <xdr:col>6</xdr:col>
      <xdr:colOff>35169</xdr:colOff>
      <xdr:row>125</xdr:row>
      <xdr:rowOff>16906</xdr:rowOff>
    </xdr:from>
    <xdr:to>
      <xdr:col>7</xdr:col>
      <xdr:colOff>200821</xdr:colOff>
      <xdr:row>130</xdr:row>
      <xdr:rowOff>16907</xdr:rowOff>
    </xdr:to>
    <xdr:sp macro="" textlink="">
      <xdr:nvSpPr>
        <xdr:cNvPr id="47" name="Rectangle 46">
          <a:extLst>
            <a:ext uri="{FF2B5EF4-FFF2-40B4-BE49-F238E27FC236}">
              <a16:creationId xmlns:a16="http://schemas.microsoft.com/office/drawing/2014/main" id="{14F894EE-3C54-364F-BEFD-6D031C78C1BC}"/>
            </a:ext>
          </a:extLst>
        </xdr:cNvPr>
        <xdr:cNvSpPr/>
      </xdr:nvSpPr>
      <xdr:spPr bwMode="auto">
        <a:xfrm>
          <a:off x="1635369" y="20654406"/>
          <a:ext cx="432352" cy="825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clientData/>
  </xdr:twoCellAnchor>
  <xdr:twoCellAnchor>
    <xdr:from>
      <xdr:col>8</xdr:col>
      <xdr:colOff>216522</xdr:colOff>
      <xdr:row>117</xdr:row>
      <xdr:rowOff>164772</xdr:rowOff>
    </xdr:from>
    <xdr:to>
      <xdr:col>37</xdr:col>
      <xdr:colOff>146538</xdr:colOff>
      <xdr:row>123</xdr:row>
      <xdr:rowOff>146539</xdr:rowOff>
    </xdr:to>
    <xdr:sp macro="" textlink="">
      <xdr:nvSpPr>
        <xdr:cNvPr id="48" name="Rectangle 47">
          <a:extLst>
            <a:ext uri="{FF2B5EF4-FFF2-40B4-BE49-F238E27FC236}">
              <a16:creationId xmlns:a16="http://schemas.microsoft.com/office/drawing/2014/main" id="{B05AC912-9941-284F-896B-F548C90460AE}"/>
            </a:ext>
          </a:extLst>
        </xdr:cNvPr>
        <xdr:cNvSpPr/>
      </xdr:nvSpPr>
      <xdr:spPr bwMode="auto">
        <a:xfrm>
          <a:off x="2350122" y="19481472"/>
          <a:ext cx="7664316" cy="972367"/>
        </a:xfrm>
        <a:prstGeom prst="rect">
          <a:avLst/>
        </a:prstGeom>
        <a:noFill/>
        <a:ln w="9525" cap="flat" cmpd="sng" algn="ctr">
          <a:solidFill>
            <a:srgbClr val="5A487A"/>
          </a:solidFill>
          <a:prstDash val="dash"/>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11</xdr:col>
      <xdr:colOff>1</xdr:colOff>
      <xdr:row>105</xdr:row>
      <xdr:rowOff>190500</xdr:rowOff>
    </xdr:from>
    <xdr:to>
      <xdr:col>11</xdr:col>
      <xdr:colOff>1</xdr:colOff>
      <xdr:row>127</xdr:row>
      <xdr:rowOff>205154</xdr:rowOff>
    </xdr:to>
    <xdr:cxnSp macro="">
      <xdr:nvCxnSpPr>
        <xdr:cNvPr id="49" name="Straight Connector 48">
          <a:extLst>
            <a:ext uri="{FF2B5EF4-FFF2-40B4-BE49-F238E27FC236}">
              <a16:creationId xmlns:a16="http://schemas.microsoft.com/office/drawing/2014/main" id="{DACC014C-E3B8-BE48-8513-8334B5BCB8B0}"/>
            </a:ext>
          </a:extLst>
        </xdr:cNvPr>
        <xdr:cNvCxnSpPr/>
      </xdr:nvCxnSpPr>
      <xdr:spPr bwMode="auto">
        <a:xfrm>
          <a:off x="2933701" y="17500600"/>
          <a:ext cx="0" cy="3634154"/>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38</xdr:col>
      <xdr:colOff>5863</xdr:colOff>
      <xdr:row>109</xdr:row>
      <xdr:rowOff>5861</xdr:rowOff>
    </xdr:from>
    <xdr:to>
      <xdr:col>38</xdr:col>
      <xdr:colOff>5863</xdr:colOff>
      <xdr:row>132</xdr:row>
      <xdr:rowOff>29308</xdr:rowOff>
    </xdr:to>
    <xdr:cxnSp macro="">
      <xdr:nvCxnSpPr>
        <xdr:cNvPr id="50" name="Straight Connector 49">
          <a:extLst>
            <a:ext uri="{FF2B5EF4-FFF2-40B4-BE49-F238E27FC236}">
              <a16:creationId xmlns:a16="http://schemas.microsoft.com/office/drawing/2014/main" id="{16638C8D-1475-F04F-BF13-8A040C3B9C34}"/>
            </a:ext>
          </a:extLst>
        </xdr:cNvPr>
        <xdr:cNvCxnSpPr/>
      </xdr:nvCxnSpPr>
      <xdr:spPr bwMode="auto">
        <a:xfrm>
          <a:off x="10140463" y="18001761"/>
          <a:ext cx="0" cy="3820747"/>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29</xdr:col>
      <xdr:colOff>219808</xdr:colOff>
      <xdr:row>132</xdr:row>
      <xdr:rowOff>29308</xdr:rowOff>
    </xdr:from>
    <xdr:to>
      <xdr:col>37</xdr:col>
      <xdr:colOff>205153</xdr:colOff>
      <xdr:row>132</xdr:row>
      <xdr:rowOff>29308</xdr:rowOff>
    </xdr:to>
    <xdr:cxnSp macro="">
      <xdr:nvCxnSpPr>
        <xdr:cNvPr id="51" name="Straight Arrow Connector 50">
          <a:extLst>
            <a:ext uri="{FF2B5EF4-FFF2-40B4-BE49-F238E27FC236}">
              <a16:creationId xmlns:a16="http://schemas.microsoft.com/office/drawing/2014/main" id="{607E51FD-810D-C842-9404-CFE9E6F36879}"/>
            </a:ext>
          </a:extLst>
        </xdr:cNvPr>
        <xdr:cNvCxnSpPr/>
      </xdr:nvCxnSpPr>
      <xdr:spPr bwMode="auto">
        <a:xfrm>
          <a:off x="7954108" y="21822508"/>
          <a:ext cx="2118945"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31</xdr:col>
      <xdr:colOff>136545</xdr:colOff>
      <xdr:row>130</xdr:row>
      <xdr:rowOff>144482</xdr:rowOff>
    </xdr:from>
    <xdr:to>
      <xdr:col>36</xdr:col>
      <xdr:colOff>41564</xdr:colOff>
      <xdr:row>132</xdr:row>
      <xdr:rowOff>55418</xdr:rowOff>
    </xdr:to>
    <xdr:sp macro="" textlink="">
      <xdr:nvSpPr>
        <xdr:cNvPr id="52" name="Rectangle 41">
          <a:extLst>
            <a:ext uri="{FF2B5EF4-FFF2-40B4-BE49-F238E27FC236}">
              <a16:creationId xmlns:a16="http://schemas.microsoft.com/office/drawing/2014/main" id="{0A5629CB-381E-C942-9C3D-33D9006E2C11}"/>
            </a:ext>
          </a:extLst>
        </xdr:cNvPr>
        <xdr:cNvSpPr/>
      </xdr:nvSpPr>
      <xdr:spPr bwMode="auto">
        <a:xfrm>
          <a:off x="8404245" y="21607482"/>
          <a:ext cx="1238519" cy="24113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Buffers</a:t>
          </a:r>
        </a:p>
      </xdr:txBody>
    </xdr:sp>
    <xdr:clientData/>
  </xdr:twoCellAnchor>
  <xdr:twoCellAnchor>
    <xdr:from>
      <xdr:col>4</xdr:col>
      <xdr:colOff>19538</xdr:colOff>
      <xdr:row>43</xdr:row>
      <xdr:rowOff>206770</xdr:rowOff>
    </xdr:from>
    <xdr:to>
      <xdr:col>38</xdr:col>
      <xdr:colOff>254000</xdr:colOff>
      <xdr:row>47</xdr:row>
      <xdr:rowOff>53726</xdr:rowOff>
    </xdr:to>
    <xdr:grpSp>
      <xdr:nvGrpSpPr>
        <xdr:cNvPr id="53" name="Group 52">
          <a:extLst>
            <a:ext uri="{FF2B5EF4-FFF2-40B4-BE49-F238E27FC236}">
              <a16:creationId xmlns:a16="http://schemas.microsoft.com/office/drawing/2014/main" id="{476AB92E-8435-D845-B17A-2A40D6912BBF}"/>
            </a:ext>
          </a:extLst>
        </xdr:cNvPr>
        <xdr:cNvGrpSpPr/>
      </xdr:nvGrpSpPr>
      <xdr:grpSpPr>
        <a:xfrm>
          <a:off x="1137138" y="10036570"/>
          <a:ext cx="9734062" cy="761356"/>
          <a:chOff x="1296215" y="8891598"/>
          <a:chExt cx="7561566" cy="709602"/>
        </a:xfrm>
      </xdr:grpSpPr>
      <xdr:sp macro="" textlink="">
        <xdr:nvSpPr>
          <xdr:cNvPr id="54" name="Rectangle 29">
            <a:extLst>
              <a:ext uri="{FF2B5EF4-FFF2-40B4-BE49-F238E27FC236}">
                <a16:creationId xmlns:a16="http://schemas.microsoft.com/office/drawing/2014/main" id="{D3DB924E-7870-B2BF-91E7-677E4CCB3512}"/>
              </a:ext>
            </a:extLst>
          </xdr:cNvPr>
          <xdr:cNvSpPr/>
        </xdr:nvSpPr>
        <xdr:spPr bwMode="auto">
          <a:xfrm>
            <a:off x="1736051" y="8894233"/>
            <a:ext cx="7121730" cy="706967"/>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1: Check Rules</a:t>
            </a:r>
            <a:r>
              <a:rPr lang="en-US" sz="2800" b="1" baseline="0">
                <a:solidFill>
                  <a:schemeClr val="bg1"/>
                </a:solidFill>
                <a:latin typeface="Century Gothic" panose="020B0502020202020204" pitchFamily="34" charset="0"/>
              </a:rPr>
              <a:t> of Thumb</a:t>
            </a:r>
            <a:endParaRPr lang="en-US" sz="2800" b="1">
              <a:solidFill>
                <a:schemeClr val="bg1"/>
              </a:solidFill>
              <a:latin typeface="Century Gothic" panose="020B0502020202020204" pitchFamily="34" charset="0"/>
            </a:endParaRPr>
          </a:p>
        </xdr:txBody>
      </xdr:sp>
      <xdr:sp macro="" textlink="">
        <xdr:nvSpPr>
          <xdr:cNvPr id="55" name="Rectangle 54">
            <a:extLst>
              <a:ext uri="{FF2B5EF4-FFF2-40B4-BE49-F238E27FC236}">
                <a16:creationId xmlns:a16="http://schemas.microsoft.com/office/drawing/2014/main" id="{A3565AE7-D5DB-D8BA-1762-50D51037E10C}"/>
              </a:ext>
            </a:extLst>
          </xdr:cNvPr>
          <xdr:cNvSpPr/>
        </xdr:nvSpPr>
        <xdr:spPr bwMode="auto">
          <a:xfrm>
            <a:off x="1296215" y="8891598"/>
            <a:ext cx="363802" cy="70178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grpSp>
    <xdr:clientData/>
  </xdr:twoCellAnchor>
  <xdr:twoCellAnchor>
    <xdr:from>
      <xdr:col>4</xdr:col>
      <xdr:colOff>58616</xdr:colOff>
      <xdr:row>59</xdr:row>
      <xdr:rowOff>8472</xdr:rowOff>
    </xdr:from>
    <xdr:to>
      <xdr:col>38</xdr:col>
      <xdr:colOff>156308</xdr:colOff>
      <xdr:row>62</xdr:row>
      <xdr:rowOff>63493</xdr:rowOff>
    </xdr:to>
    <xdr:grpSp>
      <xdr:nvGrpSpPr>
        <xdr:cNvPr id="56" name="Group 55">
          <a:extLst>
            <a:ext uri="{FF2B5EF4-FFF2-40B4-BE49-F238E27FC236}">
              <a16:creationId xmlns:a16="http://schemas.microsoft.com/office/drawing/2014/main" id="{72E83FC8-F9BF-C042-9B35-39DA7F91EF8D}"/>
            </a:ext>
          </a:extLst>
        </xdr:cNvPr>
        <xdr:cNvGrpSpPr/>
      </xdr:nvGrpSpPr>
      <xdr:grpSpPr>
        <a:xfrm>
          <a:off x="1176216" y="13495872"/>
          <a:ext cx="9597292" cy="740821"/>
          <a:chOff x="7998483" y="8860367"/>
          <a:chExt cx="7307525" cy="702735"/>
        </a:xfrm>
      </xdr:grpSpPr>
      <xdr:sp macro="" textlink="">
        <xdr:nvSpPr>
          <xdr:cNvPr id="57" name="Rectangle 29">
            <a:extLst>
              <a:ext uri="{FF2B5EF4-FFF2-40B4-BE49-F238E27FC236}">
                <a16:creationId xmlns:a16="http://schemas.microsoft.com/office/drawing/2014/main" id="{7D197876-FB05-ED9A-410E-26D9A42D6C3A}"/>
              </a:ext>
            </a:extLst>
          </xdr:cNvPr>
          <xdr:cNvSpPr/>
        </xdr:nvSpPr>
        <xdr:spPr bwMode="auto">
          <a:xfrm>
            <a:off x="8445498" y="8860367"/>
            <a:ext cx="6860510" cy="702735"/>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2: Optimization</a:t>
            </a:r>
          </a:p>
        </xdr:txBody>
      </xdr:sp>
      <xdr:sp macro="" textlink="">
        <xdr:nvSpPr>
          <xdr:cNvPr id="58" name="Rectangle 57">
            <a:extLst>
              <a:ext uri="{FF2B5EF4-FFF2-40B4-BE49-F238E27FC236}">
                <a16:creationId xmlns:a16="http://schemas.microsoft.com/office/drawing/2014/main" id="{49264E7B-4248-1483-2F9A-D43A31EA2FD0}"/>
              </a:ext>
            </a:extLst>
          </xdr:cNvPr>
          <xdr:cNvSpPr/>
        </xdr:nvSpPr>
        <xdr:spPr bwMode="auto">
          <a:xfrm>
            <a:off x="7998483" y="8864601"/>
            <a:ext cx="358669" cy="689067"/>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grpSp>
    <xdr:clientData/>
  </xdr:twoCellAnchor>
  <xdr:twoCellAnchor>
    <xdr:from>
      <xdr:col>43</xdr:col>
      <xdr:colOff>64478</xdr:colOff>
      <xdr:row>44</xdr:row>
      <xdr:rowOff>13325</xdr:rowOff>
    </xdr:from>
    <xdr:to>
      <xdr:col>98</xdr:col>
      <xdr:colOff>214926</xdr:colOff>
      <xdr:row>47</xdr:row>
      <xdr:rowOff>61871</xdr:rowOff>
    </xdr:to>
    <xdr:grpSp>
      <xdr:nvGrpSpPr>
        <xdr:cNvPr id="59" name="Group 58">
          <a:extLst>
            <a:ext uri="{FF2B5EF4-FFF2-40B4-BE49-F238E27FC236}">
              <a16:creationId xmlns:a16="http://schemas.microsoft.com/office/drawing/2014/main" id="{59BAFAFE-2412-4540-B4CA-C7F56521A246}"/>
            </a:ext>
          </a:extLst>
        </xdr:cNvPr>
        <xdr:cNvGrpSpPr/>
      </xdr:nvGrpSpPr>
      <xdr:grpSpPr>
        <a:xfrm>
          <a:off x="12078678" y="10071725"/>
          <a:ext cx="15517448" cy="734346"/>
          <a:chOff x="15625503" y="9033932"/>
          <a:chExt cx="11628190" cy="723114"/>
        </a:xfrm>
      </xdr:grpSpPr>
      <xdr:sp macro="" textlink="">
        <xdr:nvSpPr>
          <xdr:cNvPr id="60" name="Rectangle 29">
            <a:extLst>
              <a:ext uri="{FF2B5EF4-FFF2-40B4-BE49-F238E27FC236}">
                <a16:creationId xmlns:a16="http://schemas.microsoft.com/office/drawing/2014/main" id="{101FFEE0-EE6C-47B3-B9E5-C1F704D0A06C}"/>
              </a:ext>
            </a:extLst>
          </xdr:cNvPr>
          <xdr:cNvSpPr/>
        </xdr:nvSpPr>
        <xdr:spPr bwMode="auto">
          <a:xfrm>
            <a:off x="16054627" y="9033932"/>
            <a:ext cx="11199066" cy="702735"/>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3: Repackage</a:t>
            </a:r>
            <a:endParaRPr lang="en-US" sz="2800" b="1">
              <a:solidFill>
                <a:schemeClr val="bg1"/>
              </a:solidFill>
              <a:latin typeface="Century Gothic" panose="020B0502020202020204" pitchFamily="34" charset="0"/>
              <a:ea typeface="+mn-ea"/>
              <a:cs typeface="+mn-cs"/>
            </a:endParaRPr>
          </a:p>
        </xdr:txBody>
      </xdr:sp>
      <xdr:sp macro="" textlink="">
        <xdr:nvSpPr>
          <xdr:cNvPr id="61" name="Rectangle 60">
            <a:extLst>
              <a:ext uri="{FF2B5EF4-FFF2-40B4-BE49-F238E27FC236}">
                <a16:creationId xmlns:a16="http://schemas.microsoft.com/office/drawing/2014/main" id="{6C9137AE-165A-E13F-8168-4467E7769694}"/>
              </a:ext>
            </a:extLst>
          </xdr:cNvPr>
          <xdr:cNvSpPr/>
        </xdr:nvSpPr>
        <xdr:spPr bwMode="auto">
          <a:xfrm>
            <a:off x="15625503" y="9045845"/>
            <a:ext cx="354363" cy="7112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grpSp>
    <xdr:clientData/>
  </xdr:twoCellAnchor>
  <xdr:twoCellAnchor>
    <xdr:from>
      <xdr:col>43</xdr:col>
      <xdr:colOff>78155</xdr:colOff>
      <xdr:row>58</xdr:row>
      <xdr:rowOff>170446</xdr:rowOff>
    </xdr:from>
    <xdr:to>
      <xdr:col>99</xdr:col>
      <xdr:colOff>24749</xdr:colOff>
      <xdr:row>62</xdr:row>
      <xdr:rowOff>17528</xdr:rowOff>
    </xdr:to>
    <xdr:grpSp>
      <xdr:nvGrpSpPr>
        <xdr:cNvPr id="62" name="Group 61">
          <a:extLst>
            <a:ext uri="{FF2B5EF4-FFF2-40B4-BE49-F238E27FC236}">
              <a16:creationId xmlns:a16="http://schemas.microsoft.com/office/drawing/2014/main" id="{B7818F22-2069-664B-B3A6-3B844DCC37C3}"/>
            </a:ext>
          </a:extLst>
        </xdr:cNvPr>
        <xdr:cNvGrpSpPr/>
      </xdr:nvGrpSpPr>
      <xdr:grpSpPr>
        <a:xfrm>
          <a:off x="12092355" y="13429246"/>
          <a:ext cx="15592994" cy="761482"/>
          <a:chOff x="971678" y="14956118"/>
          <a:chExt cx="15008828" cy="702235"/>
        </a:xfrm>
      </xdr:grpSpPr>
      <xdr:sp macro="" textlink="">
        <xdr:nvSpPr>
          <xdr:cNvPr id="63" name="Rectangle 29">
            <a:extLst>
              <a:ext uri="{FF2B5EF4-FFF2-40B4-BE49-F238E27FC236}">
                <a16:creationId xmlns:a16="http://schemas.microsoft.com/office/drawing/2014/main" id="{2CCBF40F-8A4C-9723-3BF0-AF26F987BEF8}"/>
              </a:ext>
            </a:extLst>
          </xdr:cNvPr>
          <xdr:cNvSpPr/>
        </xdr:nvSpPr>
        <xdr:spPr bwMode="auto">
          <a:xfrm>
            <a:off x="1537130" y="14965829"/>
            <a:ext cx="14443376" cy="691030"/>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4:</a:t>
            </a:r>
            <a:r>
              <a:rPr lang="en-US" sz="2800" b="1">
                <a:solidFill>
                  <a:schemeClr val="bg1"/>
                </a:solidFill>
                <a:latin typeface="Century Gothic" panose="020B0502020202020204" pitchFamily="34" charset="0"/>
                <a:ea typeface="+mn-ea"/>
                <a:cs typeface="+mn-cs"/>
              </a:rPr>
              <a:t> Map</a:t>
            </a:r>
            <a:r>
              <a:rPr lang="en-US" sz="2800" b="1" baseline="0">
                <a:solidFill>
                  <a:schemeClr val="bg1"/>
                </a:solidFill>
                <a:latin typeface="Century Gothic" panose="020B0502020202020204" pitchFamily="34" charset="0"/>
                <a:ea typeface="+mn-ea"/>
                <a:cs typeface="+mn-cs"/>
              </a:rPr>
              <a:t> Out The Optimized Takt Plan Including Buffers</a:t>
            </a:r>
            <a:endParaRPr lang="en-US" sz="2800" b="1">
              <a:solidFill>
                <a:schemeClr val="bg1"/>
              </a:solidFill>
              <a:latin typeface="Century Gothic" panose="020B0502020202020204" pitchFamily="34" charset="0"/>
              <a:ea typeface="+mn-ea"/>
              <a:cs typeface="+mn-cs"/>
            </a:endParaRPr>
          </a:p>
        </xdr:txBody>
      </xdr:sp>
      <xdr:sp macro="" textlink="">
        <xdr:nvSpPr>
          <xdr:cNvPr id="64" name="Rectangle 63">
            <a:extLst>
              <a:ext uri="{FF2B5EF4-FFF2-40B4-BE49-F238E27FC236}">
                <a16:creationId xmlns:a16="http://schemas.microsoft.com/office/drawing/2014/main" id="{F6F3DB0F-C76D-04FD-1D7C-F31A2CE130AC}"/>
              </a:ext>
            </a:extLst>
          </xdr:cNvPr>
          <xdr:cNvSpPr/>
        </xdr:nvSpPr>
        <xdr:spPr bwMode="auto">
          <a:xfrm>
            <a:off x="971678" y="14956118"/>
            <a:ext cx="463975" cy="702235"/>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grpSp>
    <xdr:clientData/>
  </xdr:twoCellAnchor>
  <xdr:twoCellAnchor>
    <xdr:from>
      <xdr:col>6</xdr:col>
      <xdr:colOff>0</xdr:colOff>
      <xdr:row>101</xdr:row>
      <xdr:rowOff>40967</xdr:rowOff>
    </xdr:from>
    <xdr:to>
      <xdr:col>23</xdr:col>
      <xdr:colOff>168578</xdr:colOff>
      <xdr:row>103</xdr:row>
      <xdr:rowOff>107337</xdr:rowOff>
    </xdr:to>
    <xdr:sp macro="" textlink="">
      <xdr:nvSpPr>
        <xdr:cNvPr id="65" name="Rectangle 64">
          <a:extLst>
            <a:ext uri="{FF2B5EF4-FFF2-40B4-BE49-F238E27FC236}">
              <a16:creationId xmlns:a16="http://schemas.microsoft.com/office/drawing/2014/main" id="{094FBE39-F58D-9D42-AA9F-15AA23CFC853}"/>
            </a:ext>
            <a:ext uri="{147F2762-F138-4A5C-976F-8EAC2B608ADB}">
              <a16:predDERef xmlns:a16="http://schemas.microsoft.com/office/drawing/2014/main" pred="{00000000-0008-0000-0200-000008000000}"/>
            </a:ext>
          </a:extLst>
        </xdr:cNvPr>
        <xdr:cNvSpPr/>
      </xdr:nvSpPr>
      <xdr:spPr bwMode="auto">
        <a:xfrm>
          <a:off x="1600200" y="16716067"/>
          <a:ext cx="4702478" cy="396570"/>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i="0">
              <a:solidFill>
                <a:schemeClr val="bg1"/>
              </a:solidFill>
              <a:latin typeface="Century Gothic" panose="020B0502020202020204" pitchFamily="34" charset="0"/>
              <a:ea typeface="+mn-ea"/>
              <a:cs typeface="+mn-cs"/>
            </a:rPr>
            <a:t>Steps Summary:</a:t>
          </a:r>
        </a:p>
      </xdr:txBody>
    </xdr:sp>
    <xdr:clientData/>
  </xdr:twoCellAnchor>
  <xdr:oneCellAnchor>
    <xdr:from>
      <xdr:col>43</xdr:col>
      <xdr:colOff>254000</xdr:colOff>
      <xdr:row>103</xdr:row>
      <xdr:rowOff>187301</xdr:rowOff>
    </xdr:from>
    <xdr:ext cx="15570200" cy="6483066"/>
    <xdr:pic>
      <xdr:nvPicPr>
        <xdr:cNvPr id="66" name="Picture 65">
          <a:extLst>
            <a:ext uri="{FF2B5EF4-FFF2-40B4-BE49-F238E27FC236}">
              <a16:creationId xmlns:a16="http://schemas.microsoft.com/office/drawing/2014/main" id="{1AA3C13F-CF26-2141-A0A3-30AA32E868BA}"/>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a:ext>
          </a:extLst>
        </a:blip>
        <a:srcRect/>
        <a:stretch/>
      </xdr:blipFill>
      <xdr:spPr>
        <a:xfrm>
          <a:off x="11722100" y="17167201"/>
          <a:ext cx="15570200" cy="6483066"/>
        </a:xfrm>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twoCellAnchor>
    <xdr:from>
      <xdr:col>1</xdr:col>
      <xdr:colOff>419575</xdr:colOff>
      <xdr:row>4</xdr:row>
      <xdr:rowOff>2571750</xdr:rowOff>
    </xdr:from>
    <xdr:to>
      <xdr:col>1</xdr:col>
      <xdr:colOff>781050</xdr:colOff>
      <xdr:row>4</xdr:row>
      <xdr:rowOff>2909603</xdr:rowOff>
    </xdr:to>
    <xdr:sp macro="" textlink="">
      <xdr:nvSpPr>
        <xdr:cNvPr id="2" name="Arrow: Right 2">
          <a:extLst>
            <a:ext uri="{FF2B5EF4-FFF2-40B4-BE49-F238E27FC236}">
              <a16:creationId xmlns:a16="http://schemas.microsoft.com/office/drawing/2014/main" id="{00000000-0008-0000-0B00-000002000000}"/>
            </a:ext>
          </a:extLst>
        </xdr:cNvPr>
        <xdr:cNvSpPr/>
      </xdr:nvSpPr>
      <xdr:spPr bwMode="auto">
        <a:xfrm>
          <a:off x="1067275" y="28003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73</xdr:col>
      <xdr:colOff>1170359</xdr:colOff>
      <xdr:row>8</xdr:row>
      <xdr:rowOff>599515</xdr:rowOff>
    </xdr:from>
    <xdr:to>
      <xdr:col>73</xdr:col>
      <xdr:colOff>1568823</xdr:colOff>
      <xdr:row>8</xdr:row>
      <xdr:rowOff>1069030</xdr:rowOff>
    </xdr:to>
    <xdr:sp macro="" textlink="">
      <xdr:nvSpPr>
        <xdr:cNvPr id="4" name="Down Arrow 83">
          <a:extLst>
            <a:ext uri="{FF2B5EF4-FFF2-40B4-BE49-F238E27FC236}">
              <a16:creationId xmlns:a16="http://schemas.microsoft.com/office/drawing/2014/main" id="{00000000-0008-0000-0B00-000004000000}"/>
            </a:ext>
          </a:extLst>
        </xdr:cNvPr>
        <xdr:cNvSpPr/>
      </xdr:nvSpPr>
      <xdr:spPr bwMode="auto">
        <a:xfrm>
          <a:off x="72760259" y="3520515"/>
          <a:ext cx="3222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71</xdr:col>
      <xdr:colOff>77379</xdr:colOff>
      <xdr:row>8</xdr:row>
      <xdr:rowOff>1603529</xdr:rowOff>
    </xdr:from>
    <xdr:to>
      <xdr:col>71</xdr:col>
      <xdr:colOff>523500</xdr:colOff>
      <xdr:row>8</xdr:row>
      <xdr:rowOff>1988371</xdr:rowOff>
    </xdr:to>
    <xdr:sp macro="" textlink="">
      <xdr:nvSpPr>
        <xdr:cNvPr id="5" name="Down Arrow 83">
          <a:extLst>
            <a:ext uri="{FF2B5EF4-FFF2-40B4-BE49-F238E27FC236}">
              <a16:creationId xmlns:a16="http://schemas.microsoft.com/office/drawing/2014/main" id="{00000000-0008-0000-0B00-000005000000}"/>
            </a:ext>
          </a:extLst>
        </xdr:cNvPr>
        <xdr:cNvSpPr/>
      </xdr:nvSpPr>
      <xdr:spPr bwMode="auto">
        <a:xfrm rot="5400000">
          <a:off x="701675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65</xdr:col>
      <xdr:colOff>151149</xdr:colOff>
      <xdr:row>8</xdr:row>
      <xdr:rowOff>1263285</xdr:rowOff>
    </xdr:from>
    <xdr:to>
      <xdr:col>66</xdr:col>
      <xdr:colOff>135592</xdr:colOff>
      <xdr:row>8</xdr:row>
      <xdr:rowOff>1634141</xdr:rowOff>
    </xdr:to>
    <xdr:sp macro="" textlink="">
      <xdr:nvSpPr>
        <xdr:cNvPr id="7" name="Down Arrow 83">
          <a:extLst>
            <a:ext uri="{FF2B5EF4-FFF2-40B4-BE49-F238E27FC236}">
              <a16:creationId xmlns:a16="http://schemas.microsoft.com/office/drawing/2014/main" id="{00000000-0008-0000-0B00-000007000000}"/>
            </a:ext>
          </a:extLst>
        </xdr:cNvPr>
        <xdr:cNvSpPr/>
      </xdr:nvSpPr>
      <xdr:spPr bwMode="auto">
        <a:xfrm>
          <a:off x="60374549" y="3523885"/>
          <a:ext cx="14068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56</xdr:col>
      <xdr:colOff>419575</xdr:colOff>
      <xdr:row>10</xdr:row>
      <xdr:rowOff>2571750</xdr:rowOff>
    </xdr:from>
    <xdr:to>
      <xdr:col>56</xdr:col>
      <xdr:colOff>781050</xdr:colOff>
      <xdr:row>10</xdr:row>
      <xdr:rowOff>2909603</xdr:rowOff>
    </xdr:to>
    <xdr:sp macro="" textlink="">
      <xdr:nvSpPr>
        <xdr:cNvPr id="10" name="Arrow: Right 2">
          <a:extLst>
            <a:ext uri="{FF2B5EF4-FFF2-40B4-BE49-F238E27FC236}">
              <a16:creationId xmlns:a16="http://schemas.microsoft.com/office/drawing/2014/main" id="{00000000-0008-0000-0B00-00000A000000}"/>
            </a:ext>
          </a:extLst>
        </xdr:cNvPr>
        <xdr:cNvSpPr/>
      </xdr:nvSpPr>
      <xdr:spPr bwMode="auto">
        <a:xfrm>
          <a:off x="48247775" y="38671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73</xdr:col>
      <xdr:colOff>36443</xdr:colOff>
      <xdr:row>5</xdr:row>
      <xdr:rowOff>1220855</xdr:rowOff>
    </xdr:from>
    <xdr:to>
      <xdr:col>74</xdr:col>
      <xdr:colOff>25201</xdr:colOff>
      <xdr:row>5</xdr:row>
      <xdr:rowOff>1558708</xdr:rowOff>
    </xdr:to>
    <xdr:sp macro="" textlink="">
      <xdr:nvSpPr>
        <xdr:cNvPr id="11" name="Arrow: Right 2">
          <a:extLst>
            <a:ext uri="{FF2B5EF4-FFF2-40B4-BE49-F238E27FC236}">
              <a16:creationId xmlns:a16="http://schemas.microsoft.com/office/drawing/2014/main" id="{00000000-0008-0000-0B00-00000B000000}"/>
            </a:ext>
          </a:extLst>
        </xdr:cNvPr>
        <xdr:cNvSpPr/>
      </xdr:nvSpPr>
      <xdr:spPr bwMode="auto">
        <a:xfrm rot="2464975">
          <a:off x="71626343" y="2986155"/>
          <a:ext cx="1487358"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75</xdr:col>
      <xdr:colOff>536711</xdr:colOff>
      <xdr:row>5</xdr:row>
      <xdr:rowOff>1220855</xdr:rowOff>
    </xdr:from>
    <xdr:to>
      <xdr:col>76</xdr:col>
      <xdr:colOff>103056</xdr:colOff>
      <xdr:row>5</xdr:row>
      <xdr:rowOff>1558708</xdr:rowOff>
    </xdr:to>
    <xdr:sp macro="" textlink="">
      <xdr:nvSpPr>
        <xdr:cNvPr id="12" name="Arrow: Right 2">
          <a:extLst>
            <a:ext uri="{FF2B5EF4-FFF2-40B4-BE49-F238E27FC236}">
              <a16:creationId xmlns:a16="http://schemas.microsoft.com/office/drawing/2014/main" id="{00000000-0008-0000-0B00-00000C000000}"/>
            </a:ext>
          </a:extLst>
        </xdr:cNvPr>
        <xdr:cNvSpPr/>
      </xdr:nvSpPr>
      <xdr:spPr bwMode="auto">
        <a:xfrm rot="2464975">
          <a:off x="74946011" y="2986155"/>
          <a:ext cx="2411145"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56</xdr:col>
      <xdr:colOff>419575</xdr:colOff>
      <xdr:row>8</xdr:row>
      <xdr:rowOff>2571750</xdr:rowOff>
    </xdr:from>
    <xdr:to>
      <xdr:col>56</xdr:col>
      <xdr:colOff>781050</xdr:colOff>
      <xdr:row>8</xdr:row>
      <xdr:rowOff>2909603</xdr:rowOff>
    </xdr:to>
    <xdr:sp macro="" textlink="">
      <xdr:nvSpPr>
        <xdr:cNvPr id="14" name="Arrow: Right 2">
          <a:extLst>
            <a:ext uri="{FF2B5EF4-FFF2-40B4-BE49-F238E27FC236}">
              <a16:creationId xmlns:a16="http://schemas.microsoft.com/office/drawing/2014/main" id="{00000000-0008-0000-0B00-00000E000000}"/>
            </a:ext>
          </a:extLst>
        </xdr:cNvPr>
        <xdr:cNvSpPr/>
      </xdr:nvSpPr>
      <xdr:spPr bwMode="auto">
        <a:xfrm>
          <a:off x="48247775" y="35115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77</xdr:col>
      <xdr:colOff>1170359</xdr:colOff>
      <xdr:row>8</xdr:row>
      <xdr:rowOff>599515</xdr:rowOff>
    </xdr:from>
    <xdr:to>
      <xdr:col>77</xdr:col>
      <xdr:colOff>1568823</xdr:colOff>
      <xdr:row>8</xdr:row>
      <xdr:rowOff>1069030</xdr:rowOff>
    </xdr:to>
    <xdr:sp macro="" textlink="">
      <xdr:nvSpPr>
        <xdr:cNvPr id="15" name="Down Arrow 83">
          <a:extLst>
            <a:ext uri="{FF2B5EF4-FFF2-40B4-BE49-F238E27FC236}">
              <a16:creationId xmlns:a16="http://schemas.microsoft.com/office/drawing/2014/main" id="{00000000-0008-0000-0B00-00000F000000}"/>
            </a:ext>
          </a:extLst>
        </xdr:cNvPr>
        <xdr:cNvSpPr/>
      </xdr:nvSpPr>
      <xdr:spPr bwMode="auto">
        <a:xfrm>
          <a:off x="80126259" y="3520515"/>
          <a:ext cx="3984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75</xdr:col>
      <xdr:colOff>77379</xdr:colOff>
      <xdr:row>8</xdr:row>
      <xdr:rowOff>1603529</xdr:rowOff>
    </xdr:from>
    <xdr:to>
      <xdr:col>75</xdr:col>
      <xdr:colOff>523500</xdr:colOff>
      <xdr:row>8</xdr:row>
      <xdr:rowOff>1988371</xdr:rowOff>
    </xdr:to>
    <xdr:sp macro="" textlink="">
      <xdr:nvSpPr>
        <xdr:cNvPr id="16" name="Down Arrow 83">
          <a:extLst>
            <a:ext uri="{FF2B5EF4-FFF2-40B4-BE49-F238E27FC236}">
              <a16:creationId xmlns:a16="http://schemas.microsoft.com/office/drawing/2014/main" id="{00000000-0008-0000-0B00-000010000000}"/>
            </a:ext>
          </a:extLst>
        </xdr:cNvPr>
        <xdr:cNvSpPr/>
      </xdr:nvSpPr>
      <xdr:spPr bwMode="auto">
        <a:xfrm rot="5400000">
          <a:off x="747141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69</xdr:col>
      <xdr:colOff>151149</xdr:colOff>
      <xdr:row>8</xdr:row>
      <xdr:rowOff>1263285</xdr:rowOff>
    </xdr:from>
    <xdr:to>
      <xdr:col>70</xdr:col>
      <xdr:colOff>135592</xdr:colOff>
      <xdr:row>8</xdr:row>
      <xdr:rowOff>1634141</xdr:rowOff>
    </xdr:to>
    <xdr:sp macro="" textlink="">
      <xdr:nvSpPr>
        <xdr:cNvPr id="20" name="Down Arrow 83">
          <a:extLst>
            <a:ext uri="{FF2B5EF4-FFF2-40B4-BE49-F238E27FC236}">
              <a16:creationId xmlns:a16="http://schemas.microsoft.com/office/drawing/2014/main" id="{00000000-0008-0000-0B00-000014000000}"/>
            </a:ext>
          </a:extLst>
        </xdr:cNvPr>
        <xdr:cNvSpPr/>
      </xdr:nvSpPr>
      <xdr:spPr bwMode="auto">
        <a:xfrm>
          <a:off x="67257949" y="3523885"/>
          <a:ext cx="16354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39</xdr:col>
      <xdr:colOff>90291</xdr:colOff>
      <xdr:row>5</xdr:row>
      <xdr:rowOff>22905</xdr:rowOff>
    </xdr:from>
    <xdr:to>
      <xdr:col>46</xdr:col>
      <xdr:colOff>375244</xdr:colOff>
      <xdr:row>33</xdr:row>
      <xdr:rowOff>152400</xdr:rowOff>
    </xdr:to>
    <xdr:grpSp>
      <xdr:nvGrpSpPr>
        <xdr:cNvPr id="31" name="Group 30">
          <a:extLst>
            <a:ext uri="{FF2B5EF4-FFF2-40B4-BE49-F238E27FC236}">
              <a16:creationId xmlns:a16="http://schemas.microsoft.com/office/drawing/2014/main" id="{00000000-0008-0000-0B00-00001F000000}"/>
            </a:ext>
          </a:extLst>
        </xdr:cNvPr>
        <xdr:cNvGrpSpPr/>
      </xdr:nvGrpSpPr>
      <xdr:grpSpPr>
        <a:xfrm>
          <a:off x="32619224" y="2969305"/>
          <a:ext cx="5805220" cy="5344962"/>
          <a:chOff x="26809503" y="4023404"/>
          <a:chExt cx="5815009" cy="4008314"/>
        </a:xfrm>
      </xdr:grpSpPr>
      <xdr:sp macro="" textlink="">
        <xdr:nvSpPr>
          <xdr:cNvPr id="3" name="Rectangle 44">
            <a:extLst>
              <a:ext uri="{FF2B5EF4-FFF2-40B4-BE49-F238E27FC236}">
                <a16:creationId xmlns:a16="http://schemas.microsoft.com/office/drawing/2014/main" id="{00000000-0008-0000-0B00-000003000000}"/>
              </a:ext>
              <a:ext uri="{147F2762-F138-4A5C-976F-8EAC2B608ADB}">
                <a16:predDERef xmlns:a16="http://schemas.microsoft.com/office/drawing/2014/main" pred="{00000000-0008-0000-0B00-00002C000000}"/>
              </a:ext>
            </a:extLst>
          </xdr:cNvPr>
          <xdr:cNvSpPr/>
        </xdr:nvSpPr>
        <xdr:spPr bwMode="auto">
          <a:xfrm>
            <a:off x="26809503" y="4023404"/>
            <a:ext cx="5815009" cy="4008314"/>
          </a:xfrm>
          <a:prstGeom prst="rect">
            <a:avLst/>
          </a:prstGeom>
          <a:solidFill>
            <a:srgbClr val="FFFFFF"/>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t" upright="1"/>
          <a:lstStyle/>
          <a:p>
            <a:pPr marL="182880" algn="l">
              <a:spcBef>
                <a:spcPts val="0"/>
              </a:spcBef>
            </a:pPr>
            <a:r>
              <a:rPr lang="en-US" sz="1600" b="1">
                <a:latin typeface="Century Gothic" panose="020B0502020202020204" pitchFamily="34" charset="0"/>
              </a:rPr>
              <a:t>How</a:t>
            </a:r>
            <a:r>
              <a:rPr lang="en-US" sz="1600" b="1" baseline="0">
                <a:latin typeface="Century Gothic" panose="020B0502020202020204" pitchFamily="34" charset="0"/>
              </a:rPr>
              <a:t> to use Procurement Log:</a:t>
            </a:r>
          </a:p>
          <a:p>
            <a:pPr marL="91440" algn="l">
              <a:spcBef>
                <a:spcPts val="0"/>
              </a:spcBef>
              <a:spcAft>
                <a:spcPts val="0"/>
              </a:spcAft>
            </a:pPr>
            <a:endParaRPr lang="en-US" sz="1100" b="1" baseline="0">
              <a:latin typeface="Century Gothic" panose="020B0502020202020204" pitchFamily="34" charset="0"/>
            </a:endParaRP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1.</a:t>
            </a:r>
            <a:r>
              <a:rPr lang="en-US" sz="1100" baseline="0">
                <a:latin typeface="Century Gothic" panose="020B0502020202020204" pitchFamily="34" charset="0"/>
              </a:rPr>
              <a:t> Fill in the </a:t>
            </a:r>
            <a:r>
              <a:rPr lang="en-US" sz="1100" baseline="0">
                <a:solidFill>
                  <a:srgbClr val="7030A0"/>
                </a:solidFill>
                <a:latin typeface="Century Gothic" panose="020B0502020202020204" pitchFamily="34" charset="0"/>
              </a:rPr>
              <a:t>Spec Section, Scope of Work, Takt Zone and Trade Partner</a:t>
            </a:r>
            <a:r>
              <a:rPr lang="en-US" sz="1100" baseline="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2. Start with the "</a:t>
            </a:r>
            <a:r>
              <a:rPr lang="en-US" sz="1100">
                <a:solidFill>
                  <a:srgbClr val="7030A0"/>
                </a:solidFill>
                <a:latin typeface="Century Gothic" panose="020B0502020202020204" pitchFamily="34" charset="0"/>
              </a:rPr>
              <a:t>Required on Job</a:t>
            </a:r>
            <a:r>
              <a:rPr lang="en-US" sz="1100">
                <a:latin typeface="Century Gothic" panose="020B0502020202020204" pitchFamily="34" charset="0"/>
              </a:rPr>
              <a:t>" date (you can obtain this from the norm-level takt plan). </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3. Fill in the estimated </a:t>
            </a:r>
            <a:r>
              <a:rPr lang="en-US" sz="1100">
                <a:solidFill>
                  <a:srgbClr val="7030A0"/>
                </a:solidFill>
                <a:latin typeface="Century Gothic" panose="020B0502020202020204" pitchFamily="34" charset="0"/>
              </a:rPr>
              <a:t>delivery weeks</a:t>
            </a:r>
            <a:r>
              <a:rPr lang="en-US" sz="1100">
                <a:latin typeface="Century Gothic" panose="020B0502020202020204" pitchFamily="34" charset="0"/>
              </a:rPr>
              <a:t> and if considered, the </a:t>
            </a:r>
            <a:r>
              <a:rPr lang="en-US" sz="1100">
                <a:solidFill>
                  <a:srgbClr val="7030A0"/>
                </a:solidFill>
                <a:latin typeface="Century Gothic" panose="020B0502020202020204" pitchFamily="34" charset="0"/>
              </a:rPr>
              <a:t>buffer weeks</a:t>
            </a:r>
            <a:r>
              <a:rPr lang="en-US" sz="110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4. </a:t>
            </a:r>
            <a:r>
              <a:rPr lang="en-US" sz="1100">
                <a:solidFill>
                  <a:srgbClr val="7030A0"/>
                </a:solidFill>
                <a:latin typeface="Century Gothic" panose="020B0502020202020204" pitchFamily="34" charset="0"/>
              </a:rPr>
              <a:t>Ship Dates </a:t>
            </a:r>
            <a:r>
              <a:rPr lang="en-US" sz="1100">
                <a:latin typeface="Century Gothic" panose="020B0502020202020204" pitchFamily="34" charset="0"/>
              </a:rPr>
              <a:t>will be updated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5. Add the Lead Time Weeks. (Required Submittal Approval will update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6. Fill in addtional work weeks such as Submittal Prep &amp; Review WKS and "Design Team Approval WKS.</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7. When the actual Released TP</a:t>
            </a:r>
            <a:r>
              <a:rPr lang="en-US" sz="1100" baseline="0">
                <a:latin typeface="Century Gothic" panose="020B0502020202020204" pitchFamily="34" charset="0"/>
              </a:rPr>
              <a:t> and Approved</a:t>
            </a:r>
            <a:r>
              <a:rPr lang="en-US" sz="1100">
                <a:latin typeface="Century Gothic" panose="020B0502020202020204" pitchFamily="34" charset="0"/>
              </a:rPr>
              <a:t> Submittal date is obtained, it is necesasay</a:t>
            </a:r>
            <a:r>
              <a:rPr lang="en-US" sz="1100" baseline="0">
                <a:latin typeface="Century Gothic" panose="020B0502020202020204" pitchFamily="34" charset="0"/>
              </a:rPr>
              <a:t> to </a:t>
            </a:r>
            <a:r>
              <a:rPr lang="en-US" sz="1100">
                <a:latin typeface="Century Gothic" panose="020B0502020202020204" pitchFamily="34" charset="0"/>
              </a:rPr>
              <a:t>fill it in manually.</a:t>
            </a:r>
          </a:p>
          <a:p>
            <a:pPr marL="91440" algn="l">
              <a:spcBef>
                <a:spcPts val="0"/>
              </a:spcBef>
              <a:spcAft>
                <a:spcPts val="0"/>
              </a:spcAft>
            </a:pPr>
            <a:endParaRPr lang="en-US" sz="1100">
              <a:latin typeface="Century Gothic" panose="020B0502020202020204" pitchFamily="34" charset="0"/>
            </a:endParaRPr>
          </a:p>
          <a:p>
            <a:pPr marL="91440" algn="l">
              <a:spcBef>
                <a:spcPts val="0"/>
              </a:spcBef>
              <a:spcAft>
                <a:spcPts val="0"/>
              </a:spcAft>
            </a:pPr>
            <a:r>
              <a:rPr lang="en-US" sz="1100" b="1">
                <a:latin typeface="Century Gothic" panose="020B0502020202020204" pitchFamily="34" charset="0"/>
              </a:rPr>
              <a:t>NOTES:</a:t>
            </a:r>
            <a:r>
              <a:rPr lang="en-US" sz="1100" b="0">
                <a:latin typeface="Century Gothic" panose="020B0502020202020204" pitchFamily="34" charset="0"/>
              </a:rPr>
              <a:t> Only the "Required on Job" date is necessary to fill in, the other dates will update according the added information. Comment section can be used for special considerations or additional conditions for the log entry.</a:t>
            </a:r>
          </a:p>
        </xdr:txBody>
      </xdr:sp>
      <xdr:grpSp>
        <xdr:nvGrpSpPr>
          <xdr:cNvPr id="23" name="Group 22">
            <a:extLst>
              <a:ext uri="{FF2B5EF4-FFF2-40B4-BE49-F238E27FC236}">
                <a16:creationId xmlns:a16="http://schemas.microsoft.com/office/drawing/2014/main" id="{00000000-0008-0000-0B00-000017000000}"/>
              </a:ext>
            </a:extLst>
          </xdr:cNvPr>
          <xdr:cNvGrpSpPr/>
        </xdr:nvGrpSpPr>
        <xdr:grpSpPr>
          <a:xfrm>
            <a:off x="27369879" y="6997677"/>
            <a:ext cx="1956484" cy="525986"/>
            <a:chOff x="15622379" y="7146714"/>
            <a:chExt cx="1956484" cy="541227"/>
          </a:xfrm>
        </xdr:grpSpPr>
        <xdr:grpSp>
          <xdr:nvGrpSpPr>
            <xdr:cNvPr id="24" name="Group 23">
              <a:extLst>
                <a:ext uri="{FF2B5EF4-FFF2-40B4-BE49-F238E27FC236}">
                  <a16:creationId xmlns:a16="http://schemas.microsoft.com/office/drawing/2014/main" id="{00000000-0008-0000-0B00-000018000000}"/>
                </a:ext>
              </a:extLst>
            </xdr:cNvPr>
            <xdr:cNvGrpSpPr/>
          </xdr:nvGrpSpPr>
          <xdr:grpSpPr>
            <a:xfrm>
              <a:off x="15622379" y="7443276"/>
              <a:ext cx="1956484" cy="244665"/>
              <a:chOff x="15622379" y="7443276"/>
              <a:chExt cx="1956484" cy="244665"/>
            </a:xfrm>
          </xdr:grpSpPr>
          <xdr:sp macro="" textlink="">
            <xdr:nvSpPr>
              <xdr:cNvPr id="28" name="Rectangle 27">
                <a:extLst>
                  <a:ext uri="{FF2B5EF4-FFF2-40B4-BE49-F238E27FC236}">
                    <a16:creationId xmlns:a16="http://schemas.microsoft.com/office/drawing/2014/main" id="{00000000-0008-0000-0B00-00001C000000}"/>
                  </a:ext>
                </a:extLst>
              </xdr:cNvPr>
              <xdr:cNvSpPr/>
            </xdr:nvSpPr>
            <xdr:spPr bwMode="auto">
              <a:xfrm>
                <a:off x="15622379" y="7484466"/>
                <a:ext cx="267730" cy="162286"/>
              </a:xfrm>
              <a:prstGeom prst="rect">
                <a:avLst/>
              </a:prstGeom>
              <a:solidFill>
                <a:schemeClr val="accent4">
                  <a:lumMod val="40000"/>
                  <a:lumOff val="60000"/>
                </a:schemeClr>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9" name="TextBox 28">
                <a:extLst>
                  <a:ext uri="{FF2B5EF4-FFF2-40B4-BE49-F238E27FC236}">
                    <a16:creationId xmlns:a16="http://schemas.microsoft.com/office/drawing/2014/main" id="{00000000-0008-0000-0B00-00001D000000}"/>
                  </a:ext>
                </a:extLst>
              </xdr:cNvPr>
              <xdr:cNvSpPr txBox="1"/>
            </xdr:nvSpPr>
            <xdr:spPr>
              <a:xfrm>
                <a:off x="15931296" y="7443276"/>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Information</a:t>
                </a:r>
                <a:r>
                  <a:rPr lang="en-US" sz="1100" baseline="0">
                    <a:latin typeface="Century Gothic" panose="020B0502020202020204" pitchFamily="34" charset="0"/>
                  </a:rPr>
                  <a:t> Needed</a:t>
                </a:r>
                <a:endParaRPr lang="en-US" sz="1100">
                  <a:latin typeface="Century Gothic" panose="020B0502020202020204" pitchFamily="34" charset="0"/>
                </a:endParaRPr>
              </a:p>
            </xdr:txBody>
          </xdr:sp>
        </xdr:grpSp>
        <xdr:grpSp>
          <xdr:nvGrpSpPr>
            <xdr:cNvPr id="25" name="Group 24">
              <a:extLst>
                <a:ext uri="{FF2B5EF4-FFF2-40B4-BE49-F238E27FC236}">
                  <a16:creationId xmlns:a16="http://schemas.microsoft.com/office/drawing/2014/main" id="{00000000-0008-0000-0B00-000019000000}"/>
                </a:ext>
              </a:extLst>
            </xdr:cNvPr>
            <xdr:cNvGrpSpPr/>
          </xdr:nvGrpSpPr>
          <xdr:grpSpPr>
            <a:xfrm>
              <a:off x="15622379" y="7146714"/>
              <a:ext cx="1944127" cy="244665"/>
              <a:chOff x="15622379" y="7146714"/>
              <a:chExt cx="1944127" cy="244665"/>
            </a:xfrm>
          </xdr:grpSpPr>
          <xdr:sp macro="" textlink="">
            <xdr:nvSpPr>
              <xdr:cNvPr id="26" name="Rectangle 25">
                <a:extLst>
                  <a:ext uri="{FF2B5EF4-FFF2-40B4-BE49-F238E27FC236}">
                    <a16:creationId xmlns:a16="http://schemas.microsoft.com/office/drawing/2014/main" id="{00000000-0008-0000-0B00-00001A000000}"/>
                  </a:ext>
                </a:extLst>
              </xdr:cNvPr>
              <xdr:cNvSpPr/>
            </xdr:nvSpPr>
            <xdr:spPr bwMode="auto">
              <a:xfrm>
                <a:off x="15622379" y="7195524"/>
                <a:ext cx="267730" cy="162286"/>
              </a:xfrm>
              <a:prstGeom prst="rect">
                <a:avLst/>
              </a:prstGeom>
              <a:solidFill>
                <a:srgbClr val="8064A2"/>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7" name="TextBox 26">
                <a:extLst>
                  <a:ext uri="{FF2B5EF4-FFF2-40B4-BE49-F238E27FC236}">
                    <a16:creationId xmlns:a16="http://schemas.microsoft.com/office/drawing/2014/main" id="{00000000-0008-0000-0B00-00001B000000}"/>
                  </a:ext>
                </a:extLst>
              </xdr:cNvPr>
              <xdr:cNvSpPr txBox="1"/>
            </xdr:nvSpPr>
            <xdr:spPr>
              <a:xfrm>
                <a:off x="15918939" y="7146714"/>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Automatically </a:t>
                </a:r>
              </a:p>
            </xdr:txBody>
          </xdr:sp>
        </xdr:grpSp>
      </xdr:grpSp>
    </xdr:grpSp>
    <xdr:clientData/>
  </xdr:twoCellAnchor>
  <xdr:twoCellAnchor editAs="oneCell">
    <xdr:from>
      <xdr:col>1</xdr:col>
      <xdr:colOff>121915</xdr:colOff>
      <xdr:row>1</xdr:row>
      <xdr:rowOff>83001</xdr:rowOff>
    </xdr:from>
    <xdr:to>
      <xdr:col>3</xdr:col>
      <xdr:colOff>95205</xdr:colOff>
      <xdr:row>3</xdr:row>
      <xdr:rowOff>119402</xdr:rowOff>
    </xdr:to>
    <xdr:pic>
      <xdr:nvPicPr>
        <xdr:cNvPr id="30" name="Picture 93">
          <a:extLst>
            <a:ext uri="{FF2B5EF4-FFF2-40B4-BE49-F238E27FC236}">
              <a16:creationId xmlns:a16="http://schemas.microsoft.com/office/drawing/2014/main" id="{00000000-0008-0000-0B00-00001E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773197" y="234967"/>
          <a:ext cx="3142863" cy="579136"/>
        </a:xfrm>
        <a:prstGeom prst="rect">
          <a:avLst/>
        </a:prstGeom>
      </xdr:spPr>
    </xdr:pic>
    <xdr:clientData/>
  </xdr:twoCellAnchor>
  <xdr:twoCellAnchor>
    <xdr:from>
      <xdr:col>7</xdr:col>
      <xdr:colOff>608641</xdr:colOff>
      <xdr:row>3</xdr:row>
      <xdr:rowOff>21812</xdr:rowOff>
    </xdr:from>
    <xdr:to>
      <xdr:col>20</xdr:col>
      <xdr:colOff>157620</xdr:colOff>
      <xdr:row>3</xdr:row>
      <xdr:rowOff>384495</xdr:rowOff>
    </xdr:to>
    <xdr:sp macro="" textlink="">
      <xdr:nvSpPr>
        <xdr:cNvPr id="32" name="Rectangle 10">
          <a:extLst>
            <a:ext uri="{FF2B5EF4-FFF2-40B4-BE49-F238E27FC236}">
              <a16:creationId xmlns:a16="http://schemas.microsoft.com/office/drawing/2014/main" id="{00000000-0008-0000-0B00-000020000000}"/>
            </a:ext>
          </a:extLst>
        </xdr:cNvPr>
        <xdr:cNvSpPr/>
      </xdr:nvSpPr>
      <xdr:spPr bwMode="auto">
        <a:xfrm>
          <a:off x="8322715" y="711689"/>
          <a:ext cx="7702065" cy="362683"/>
        </a:xfrm>
        <a:prstGeom prst="roundRect">
          <a:avLst/>
        </a:prstGeom>
        <a:solidFill>
          <a:srgbClr val="14325B"/>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baseline="0">
              <a:solidFill>
                <a:schemeClr val="bg1"/>
              </a:solidFill>
              <a:latin typeface="Century Gothic" panose="020B0502020202020204" pitchFamily="34" charset="0"/>
            </a:rPr>
            <a:t>BUYOUT</a:t>
          </a:r>
        </a:p>
      </xdr:txBody>
    </xdr:sp>
    <xdr:clientData/>
  </xdr:twoCellAnchor>
  <xdr:twoCellAnchor>
    <xdr:from>
      <xdr:col>20</xdr:col>
      <xdr:colOff>213581</xdr:colOff>
      <xdr:row>3</xdr:row>
      <xdr:rowOff>21811</xdr:rowOff>
    </xdr:from>
    <xdr:to>
      <xdr:col>37</xdr:col>
      <xdr:colOff>1929108</xdr:colOff>
      <xdr:row>3</xdr:row>
      <xdr:rowOff>384495</xdr:rowOff>
    </xdr:to>
    <xdr:sp macro="" textlink="">
      <xdr:nvSpPr>
        <xdr:cNvPr id="33" name="Rectangle 10">
          <a:extLst>
            <a:ext uri="{FF2B5EF4-FFF2-40B4-BE49-F238E27FC236}">
              <a16:creationId xmlns:a16="http://schemas.microsoft.com/office/drawing/2014/main" id="{00000000-0008-0000-0B00-000021000000}"/>
            </a:ext>
          </a:extLst>
        </xdr:cNvPr>
        <xdr:cNvSpPr/>
      </xdr:nvSpPr>
      <xdr:spPr bwMode="auto">
        <a:xfrm>
          <a:off x="16080741" y="711688"/>
          <a:ext cx="12643799" cy="362684"/>
        </a:xfrm>
        <a:prstGeom prst="roundRect">
          <a:avLst/>
        </a:prstGeom>
        <a:solidFill>
          <a:srgbClr val="143275"/>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000" b="1" baseline="0">
              <a:solidFill>
                <a:schemeClr val="bg1"/>
              </a:solidFill>
              <a:latin typeface="Century Gothic" panose="020B0502020202020204" pitchFamily="34" charset="0"/>
              <a:ea typeface="+mn-ea"/>
              <a:cs typeface="+mn-cs"/>
            </a:rPr>
            <a:t>PROCUREMENT</a:t>
          </a:r>
        </a:p>
      </xdr:txBody>
    </xdr:sp>
    <xdr:clientData/>
  </xdr:twoCellAnchor>
  <xdr:twoCellAnchor>
    <xdr:from>
      <xdr:col>43</xdr:col>
      <xdr:colOff>115691</xdr:colOff>
      <xdr:row>28</xdr:row>
      <xdr:rowOff>23352</xdr:rowOff>
    </xdr:from>
    <xdr:to>
      <xdr:col>43</xdr:col>
      <xdr:colOff>383165</xdr:colOff>
      <xdr:row>29</xdr:row>
      <xdr:rowOff>41037</xdr:rowOff>
    </xdr:to>
    <xdr:sp macro="" textlink="">
      <xdr:nvSpPr>
        <xdr:cNvPr id="6" name="Rectangle 27">
          <a:extLst>
            <a:ext uri="{FF2B5EF4-FFF2-40B4-BE49-F238E27FC236}">
              <a16:creationId xmlns:a16="http://schemas.microsoft.com/office/drawing/2014/main" id="{00000000-0008-0000-0B00-000006000000}"/>
            </a:ext>
          </a:extLst>
        </xdr:cNvPr>
        <xdr:cNvSpPr/>
      </xdr:nvSpPr>
      <xdr:spPr bwMode="auto">
        <a:xfrm>
          <a:off x="35688391" y="7046452"/>
          <a:ext cx="267474" cy="195485"/>
        </a:xfrm>
        <a:prstGeom prst="rect">
          <a:avLst/>
        </a:prstGeom>
        <a:solidFill>
          <a:srgbClr val="FFC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424313</xdr:colOff>
      <xdr:row>27</xdr:row>
      <xdr:rowOff>151535</xdr:rowOff>
    </xdr:from>
    <xdr:to>
      <xdr:col>46</xdr:col>
      <xdr:colOff>50800</xdr:colOff>
      <xdr:row>29</xdr:row>
      <xdr:rowOff>76200</xdr:rowOff>
    </xdr:to>
    <xdr:sp macro="" textlink="">
      <xdr:nvSpPr>
        <xdr:cNvPr id="8" name="TextBox 28">
          <a:extLst>
            <a:ext uri="{FF2B5EF4-FFF2-40B4-BE49-F238E27FC236}">
              <a16:creationId xmlns:a16="http://schemas.microsoft.com/office/drawing/2014/main" id="{00000000-0008-0000-0B00-000008000000}"/>
            </a:ext>
          </a:extLst>
        </xdr:cNvPr>
        <xdr:cNvSpPr txBox="1"/>
      </xdr:nvSpPr>
      <xdr:spPr>
        <a:xfrm>
          <a:off x="35997013" y="6996835"/>
          <a:ext cx="2064887" cy="2802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a:t>
          </a:r>
          <a:r>
            <a:rPr lang="en-US" sz="1100" baseline="0">
              <a:latin typeface="Century Gothic" panose="020B0502020202020204" pitchFamily="34" charset="0"/>
            </a:rPr>
            <a:t> is 1 to 14 days ahead</a:t>
          </a:r>
          <a:endParaRPr lang="en-US" sz="1100">
            <a:latin typeface="Century Gothic" panose="020B0502020202020204" pitchFamily="34" charset="0"/>
          </a:endParaRPr>
        </a:p>
      </xdr:txBody>
    </xdr:sp>
    <xdr:clientData/>
  </xdr:twoCellAnchor>
  <xdr:twoCellAnchor>
    <xdr:from>
      <xdr:col>43</xdr:col>
      <xdr:colOff>115691</xdr:colOff>
      <xdr:row>26</xdr:row>
      <xdr:rowOff>30900</xdr:rowOff>
    </xdr:from>
    <xdr:to>
      <xdr:col>43</xdr:col>
      <xdr:colOff>383165</xdr:colOff>
      <xdr:row>27</xdr:row>
      <xdr:rowOff>48585</xdr:rowOff>
    </xdr:to>
    <xdr:sp macro="" textlink="">
      <xdr:nvSpPr>
        <xdr:cNvPr id="9" name="Rectangle 25">
          <a:extLst>
            <a:ext uri="{FF2B5EF4-FFF2-40B4-BE49-F238E27FC236}">
              <a16:creationId xmlns:a16="http://schemas.microsoft.com/office/drawing/2014/main" id="{00000000-0008-0000-0B00-000009000000}"/>
            </a:ext>
          </a:extLst>
        </xdr:cNvPr>
        <xdr:cNvSpPr/>
      </xdr:nvSpPr>
      <xdr:spPr bwMode="auto">
        <a:xfrm>
          <a:off x="35688391" y="6698400"/>
          <a:ext cx="267474" cy="195485"/>
        </a:xfrm>
        <a:prstGeom prst="rect">
          <a:avLst/>
        </a:prstGeom>
        <a:solidFill>
          <a:schemeClr val="accent3"/>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411968</xdr:colOff>
      <xdr:row>25</xdr:row>
      <xdr:rowOff>149905</xdr:rowOff>
    </xdr:from>
    <xdr:to>
      <xdr:col>45</xdr:col>
      <xdr:colOff>660400</xdr:colOff>
      <xdr:row>27</xdr:row>
      <xdr:rowOff>50800</xdr:rowOff>
    </xdr:to>
    <xdr:sp macro="" textlink="">
      <xdr:nvSpPr>
        <xdr:cNvPr id="13" name="TextBox 26">
          <a:extLst>
            <a:ext uri="{FF2B5EF4-FFF2-40B4-BE49-F238E27FC236}">
              <a16:creationId xmlns:a16="http://schemas.microsoft.com/office/drawing/2014/main" id="{00000000-0008-0000-0B00-00000D000000}"/>
            </a:ext>
          </a:extLst>
        </xdr:cNvPr>
        <xdr:cNvSpPr txBox="1"/>
      </xdr:nvSpPr>
      <xdr:spPr>
        <a:xfrm>
          <a:off x="35984668" y="6639605"/>
          <a:ext cx="1874032" cy="256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 is</a:t>
          </a:r>
          <a:r>
            <a:rPr lang="en-US" sz="1100" baseline="0">
              <a:latin typeface="Century Gothic" panose="020B0502020202020204" pitchFamily="34" charset="0"/>
            </a:rPr>
            <a:t> 15+ days ahead</a:t>
          </a:r>
          <a:endParaRPr lang="en-US" sz="1100">
            <a:latin typeface="Century Gothic" panose="020B0502020202020204" pitchFamily="34" charset="0"/>
          </a:endParaRPr>
        </a:p>
      </xdr:txBody>
    </xdr:sp>
    <xdr:clientData/>
  </xdr:twoCellAnchor>
  <xdr:twoCellAnchor>
    <xdr:from>
      <xdr:col>43</xdr:col>
      <xdr:colOff>115691</xdr:colOff>
      <xdr:row>29</xdr:row>
      <xdr:rowOff>175752</xdr:rowOff>
    </xdr:from>
    <xdr:to>
      <xdr:col>43</xdr:col>
      <xdr:colOff>383165</xdr:colOff>
      <xdr:row>31</xdr:row>
      <xdr:rowOff>15637</xdr:rowOff>
    </xdr:to>
    <xdr:sp macro="" textlink="">
      <xdr:nvSpPr>
        <xdr:cNvPr id="17" name="Rectangle 27">
          <a:extLst>
            <a:ext uri="{FF2B5EF4-FFF2-40B4-BE49-F238E27FC236}">
              <a16:creationId xmlns:a16="http://schemas.microsoft.com/office/drawing/2014/main" id="{00000000-0008-0000-0B00-000011000000}"/>
            </a:ext>
          </a:extLst>
        </xdr:cNvPr>
        <xdr:cNvSpPr/>
      </xdr:nvSpPr>
      <xdr:spPr bwMode="auto">
        <a:xfrm>
          <a:off x="35688391" y="7376652"/>
          <a:ext cx="267474" cy="195485"/>
        </a:xfrm>
        <a:prstGeom prst="rect">
          <a:avLst/>
        </a:prstGeom>
        <a:solidFill>
          <a:srgbClr val="FF0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424313</xdr:colOff>
      <xdr:row>29</xdr:row>
      <xdr:rowOff>138835</xdr:rowOff>
    </xdr:from>
    <xdr:to>
      <xdr:col>45</xdr:col>
      <xdr:colOff>444706</xdr:colOff>
      <xdr:row>31</xdr:row>
      <xdr:rowOff>77951</xdr:rowOff>
    </xdr:to>
    <xdr:sp macro="" textlink="">
      <xdr:nvSpPr>
        <xdr:cNvPr id="18" name="TextBox 28">
          <a:extLst>
            <a:ext uri="{FF2B5EF4-FFF2-40B4-BE49-F238E27FC236}">
              <a16:creationId xmlns:a16="http://schemas.microsoft.com/office/drawing/2014/main" id="{00000000-0008-0000-0B00-000012000000}"/>
            </a:ext>
          </a:extLst>
        </xdr:cNvPr>
        <xdr:cNvSpPr txBox="1"/>
      </xdr:nvSpPr>
      <xdr:spPr>
        <a:xfrm>
          <a:off x="35997013" y="7339735"/>
          <a:ext cx="1645993" cy="2947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aseline="0">
              <a:latin typeface="Century Gothic" panose="020B0502020202020204" pitchFamily="34" charset="0"/>
            </a:rPr>
            <a:t>Date is today or past</a:t>
          </a:r>
          <a:endParaRPr lang="en-US" sz="1100">
            <a:latin typeface="Century Gothic" panose="020B0502020202020204" pitchFamily="34" charset="0"/>
          </a:endParaRPr>
        </a:p>
      </xdr:txBody>
    </xdr:sp>
    <xdr:clientData/>
  </xdr:twoCellAnchor>
  <xdr:twoCellAnchor>
    <xdr:from>
      <xdr:col>43</xdr:col>
      <xdr:colOff>30968</xdr:colOff>
      <xdr:row>24</xdr:row>
      <xdr:rowOff>10205</xdr:rowOff>
    </xdr:from>
    <xdr:to>
      <xdr:col>46</xdr:col>
      <xdr:colOff>177800</xdr:colOff>
      <xdr:row>25</xdr:row>
      <xdr:rowOff>152400</xdr:rowOff>
    </xdr:to>
    <xdr:sp macro="" textlink="">
      <xdr:nvSpPr>
        <xdr:cNvPr id="19" name="TextBox 26">
          <a:extLst>
            <a:ext uri="{FF2B5EF4-FFF2-40B4-BE49-F238E27FC236}">
              <a16:creationId xmlns:a16="http://schemas.microsoft.com/office/drawing/2014/main" id="{00000000-0008-0000-0B00-000013000000}"/>
            </a:ext>
          </a:extLst>
        </xdr:cNvPr>
        <xdr:cNvSpPr txBox="1"/>
      </xdr:nvSpPr>
      <xdr:spPr>
        <a:xfrm>
          <a:off x="35603668" y="6322105"/>
          <a:ext cx="2585232" cy="3199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Century Gothic" panose="020B0502020202020204" pitchFamily="34" charset="0"/>
            </a:rPr>
            <a:t>Conditional Formatting Legend</a:t>
          </a: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4</xdr:col>
      <xdr:colOff>293370</xdr:colOff>
      <xdr:row>3</xdr:row>
      <xdr:rowOff>135890</xdr:rowOff>
    </xdr:from>
    <xdr:to>
      <xdr:col>13</xdr:col>
      <xdr:colOff>111760</xdr:colOff>
      <xdr:row>24</xdr:row>
      <xdr:rowOff>111760</xdr:rowOff>
    </xdr:to>
    <xdr:graphicFrame macro="">
      <xdr:nvGraphicFramePr>
        <xdr:cNvPr id="2" name="Chart 1">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172720</xdr:colOff>
      <xdr:row>16</xdr:row>
      <xdr:rowOff>193040</xdr:rowOff>
    </xdr:from>
    <xdr:to>
      <xdr:col>9</xdr:col>
      <xdr:colOff>365760</xdr:colOff>
      <xdr:row>19</xdr:row>
      <xdr:rowOff>172720</xdr:rowOff>
    </xdr:to>
    <xdr:sp macro="" textlink="$D$16">
      <xdr:nvSpPr>
        <xdr:cNvPr id="3" name="TextBox 2">
          <a:extLst>
            <a:ext uri="{FF2B5EF4-FFF2-40B4-BE49-F238E27FC236}">
              <a16:creationId xmlns:a16="http://schemas.microsoft.com/office/drawing/2014/main" id="{00000000-0008-0000-1500-000003000000}"/>
            </a:ext>
          </a:extLst>
        </xdr:cNvPr>
        <xdr:cNvSpPr txBox="1"/>
      </xdr:nvSpPr>
      <xdr:spPr>
        <a:xfrm>
          <a:off x="6929120" y="3037840"/>
          <a:ext cx="1018540" cy="589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EAE2C551-31A5-4F4B-915B-3EA3ECA88BEB}" type="TxLink">
            <a:rPr lang="en-US" sz="2000" b="1" i="0" u="none" strike="noStrike">
              <a:solidFill>
                <a:srgbClr val="FF0000"/>
              </a:solidFill>
              <a:latin typeface="Century Gothic" panose="020B0502020202020204" pitchFamily="34" charset="0"/>
              <a:cs typeface="Bahnschrift" panose="020F0502020204030204" pitchFamily="34" charset="0"/>
            </a:rPr>
            <a:pPr algn="ctr"/>
            <a:t>#REF!</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0</xdr:col>
      <xdr:colOff>304800</xdr:colOff>
      <xdr:row>0</xdr:row>
      <xdr:rowOff>127001</xdr:rowOff>
    </xdr:from>
    <xdr:to>
      <xdr:col>13</xdr:col>
      <xdr:colOff>628519</xdr:colOff>
      <xdr:row>2</xdr:row>
      <xdr:rowOff>101601</xdr:rowOff>
    </xdr:to>
    <xdr:sp macro="" textlink="">
      <xdr:nvSpPr>
        <xdr:cNvPr id="5" name="CuadroTexto 19">
          <a:extLst>
            <a:ext uri="{FF2B5EF4-FFF2-40B4-BE49-F238E27FC236}">
              <a16:creationId xmlns:a16="http://schemas.microsoft.com/office/drawing/2014/main" id="{00000000-0008-0000-1500-000005000000}"/>
            </a:ext>
            <a:ext uri="{147F2762-F138-4A5C-976F-8EAC2B608ADB}">
              <a16:predDERef xmlns:a16="http://schemas.microsoft.com/office/drawing/2014/main" pred="{00000000-0008-0000-0300-00001A000000}"/>
            </a:ext>
          </a:extLst>
        </xdr:cNvPr>
        <xdr:cNvSpPr txBox="1"/>
      </xdr:nvSpPr>
      <xdr:spPr>
        <a:xfrm>
          <a:off x="304800" y="127001"/>
          <a:ext cx="11207619" cy="38100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KPIs</a:t>
          </a:r>
        </a:p>
      </xdr:txBody>
    </xdr:sp>
    <xdr:clientData/>
  </xdr:twoCellAnchor>
  <xdr:twoCellAnchor>
    <xdr:from>
      <xdr:col>4</xdr:col>
      <xdr:colOff>293370</xdr:colOff>
      <xdr:row>29</xdr:row>
      <xdr:rowOff>135890</xdr:rowOff>
    </xdr:from>
    <xdr:to>
      <xdr:col>13</xdr:col>
      <xdr:colOff>111760</xdr:colOff>
      <xdr:row>50</xdr:row>
      <xdr:rowOff>111760</xdr:rowOff>
    </xdr:to>
    <xdr:graphicFrame macro="">
      <xdr:nvGraphicFramePr>
        <xdr:cNvPr id="9" name="Chart 8">
          <a:extLst>
            <a:ext uri="{FF2B5EF4-FFF2-40B4-BE49-F238E27FC236}">
              <a16:creationId xmlns:a16="http://schemas.microsoft.com/office/drawing/2014/main" id="{00000000-0008-0000-15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124240</xdr:colOff>
      <xdr:row>28</xdr:row>
      <xdr:rowOff>165652</xdr:rowOff>
    </xdr:from>
    <xdr:to>
      <xdr:col>12</xdr:col>
      <xdr:colOff>770891</xdr:colOff>
      <xdr:row>49</xdr:row>
      <xdr:rowOff>141522</xdr:rowOff>
    </xdr:to>
    <xdr:graphicFrame macro="">
      <xdr:nvGraphicFramePr>
        <xdr:cNvPr id="13" name="Chart 12">
          <a:extLst>
            <a:ext uri="{FF2B5EF4-FFF2-40B4-BE49-F238E27FC236}">
              <a16:creationId xmlns:a16="http://schemas.microsoft.com/office/drawing/2014/main" id="{00000000-0008-0000-15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293370</xdr:colOff>
      <xdr:row>55</xdr:row>
      <xdr:rowOff>135890</xdr:rowOff>
    </xdr:from>
    <xdr:to>
      <xdr:col>13</xdr:col>
      <xdr:colOff>111760</xdr:colOff>
      <xdr:row>76</xdr:row>
      <xdr:rowOff>111760</xdr:rowOff>
    </xdr:to>
    <xdr:graphicFrame macro="">
      <xdr:nvGraphicFramePr>
        <xdr:cNvPr id="16" name="Chart 15">
          <a:extLst>
            <a:ext uri="{FF2B5EF4-FFF2-40B4-BE49-F238E27FC236}">
              <a16:creationId xmlns:a16="http://schemas.microsoft.com/office/drawing/2014/main" id="{00000000-0008-0000-15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124240</xdr:colOff>
      <xdr:row>54</xdr:row>
      <xdr:rowOff>165652</xdr:rowOff>
    </xdr:from>
    <xdr:to>
      <xdr:col>12</xdr:col>
      <xdr:colOff>770891</xdr:colOff>
      <xdr:row>75</xdr:row>
      <xdr:rowOff>141522</xdr:rowOff>
    </xdr:to>
    <xdr:graphicFrame macro="">
      <xdr:nvGraphicFramePr>
        <xdr:cNvPr id="75" name="Chart 16">
          <a:extLst>
            <a:ext uri="{FF2B5EF4-FFF2-40B4-BE49-F238E27FC236}">
              <a16:creationId xmlns:a16="http://schemas.microsoft.com/office/drawing/2014/main" id="{00000000-0008-0000-1500-00004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xdr:col>
      <xdr:colOff>293370</xdr:colOff>
      <xdr:row>85</xdr:row>
      <xdr:rowOff>135890</xdr:rowOff>
    </xdr:from>
    <xdr:to>
      <xdr:col>13</xdr:col>
      <xdr:colOff>111760</xdr:colOff>
      <xdr:row>106</xdr:row>
      <xdr:rowOff>111760</xdr:rowOff>
    </xdr:to>
    <xdr:graphicFrame macro="">
      <xdr:nvGraphicFramePr>
        <xdr:cNvPr id="18" name="Chart 17">
          <a:extLst>
            <a:ext uri="{FF2B5EF4-FFF2-40B4-BE49-F238E27FC236}">
              <a16:creationId xmlns:a16="http://schemas.microsoft.com/office/drawing/2014/main" id="{00000000-0008-0000-15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7</xdr:col>
      <xdr:colOff>743084</xdr:colOff>
      <xdr:row>41</xdr:row>
      <xdr:rowOff>108085</xdr:rowOff>
    </xdr:from>
    <xdr:to>
      <xdr:col>9</xdr:col>
      <xdr:colOff>111975</xdr:colOff>
      <xdr:row>44</xdr:row>
      <xdr:rowOff>87766</xdr:rowOff>
    </xdr:to>
    <xdr:sp macro="" textlink="$D$42">
      <xdr:nvSpPr>
        <xdr:cNvPr id="4" name="TextBox 3">
          <a:extLst>
            <a:ext uri="{FF2B5EF4-FFF2-40B4-BE49-F238E27FC236}">
              <a16:creationId xmlns:a16="http://schemas.microsoft.com/office/drawing/2014/main" id="{00000000-0008-0000-1500-000004000000}"/>
            </a:ext>
          </a:extLst>
        </xdr:cNvPr>
        <xdr:cNvSpPr txBox="1"/>
      </xdr:nvSpPr>
      <xdr:spPr>
        <a:xfrm>
          <a:off x="6809361" y="8525213"/>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401DBED0-1BF8-1445-BFC7-BAF7D83170D5}" type="TxLink">
            <a:rPr lang="en-US" sz="2000" b="1" i="0" u="none" strike="noStrike">
              <a:solidFill>
                <a:srgbClr val="FF0000"/>
              </a:solidFill>
              <a:latin typeface="Bahnschrift Regular"/>
              <a:cs typeface="Bahnschrift" panose="020F0502020204030204" pitchFamily="34" charset="0"/>
            </a:rPr>
            <a:pPr algn="ctr"/>
            <a:t>#REF!</a:t>
          </a:fld>
          <a:endParaRPr lang="en-US" sz="36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7</xdr:col>
      <xdr:colOff>770105</xdr:colOff>
      <xdr:row>67</xdr:row>
      <xdr:rowOff>121595</xdr:rowOff>
    </xdr:from>
    <xdr:to>
      <xdr:col>9</xdr:col>
      <xdr:colOff>138996</xdr:colOff>
      <xdr:row>70</xdr:row>
      <xdr:rowOff>101275</xdr:rowOff>
    </xdr:to>
    <xdr:sp macro="" textlink="$D$68">
      <xdr:nvSpPr>
        <xdr:cNvPr id="6" name="TextBox 5">
          <a:extLst>
            <a:ext uri="{FF2B5EF4-FFF2-40B4-BE49-F238E27FC236}">
              <a16:creationId xmlns:a16="http://schemas.microsoft.com/office/drawing/2014/main" id="{00000000-0008-0000-1500-000006000000}"/>
            </a:ext>
          </a:extLst>
        </xdr:cNvPr>
        <xdr:cNvSpPr txBox="1"/>
      </xdr:nvSpPr>
      <xdr:spPr>
        <a:xfrm>
          <a:off x="6836382" y="13983510"/>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1D91B4E1-8583-DB42-8BB0-11C669B3AB2D}" type="TxLink">
            <a:rPr lang="en-US" sz="2000" b="1" i="0" u="none" strike="noStrike">
              <a:solidFill>
                <a:srgbClr val="FF0000"/>
              </a:solidFill>
              <a:latin typeface="Bahnschrift Regular"/>
              <a:cs typeface="Bahnschrift" panose="020F0502020204030204" pitchFamily="34" charset="0"/>
            </a:rPr>
            <a:pPr algn="ctr"/>
            <a:t>#REF!</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d.docs.live.net/2b1e8c2dac6f93f3/TPS%20April%2024-26/Takt-Template-TPS%20Team%201.xlsx" TargetMode="External"/><Relationship Id="rId1" Type="http://schemas.openxmlformats.org/officeDocument/2006/relationships/externalLinkPath" Target="https://d.docs.live.net/2b1e8c2dac6f93f3/TPS%20April%2024-26/Takt-Template-TPS%20Team%20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d.docs.live.net/Users/samuelsandovalmiranda/Downloads/MACROO.xlsx" TargetMode="External"/><Relationship Id="rId1" Type="http://schemas.openxmlformats.org/officeDocument/2006/relationships/externalLinkPath" Target="https://d.docs.live.net/Users/samuelsandovalmiranda/Downloads/MACRO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Full MACRO - Example"/>
      <sheetName val="Full NORM - Example"/>
      <sheetName val="Activity Durations"/>
      <sheetName val="Calculator"/>
      <sheetName val="Work Density"/>
      <sheetName val="One Floor Macro Example"/>
      <sheetName val="Procurement"/>
      <sheetName val="Risk &amp; Opp"/>
      <sheetName val="One Floor Norm Example"/>
      <sheetName val="Logistics Plan"/>
      <sheetName val="One Floor Weekly Work Plan Expl"/>
      <sheetName val="Day Plan"/>
      <sheetName val="Roadblocks"/>
      <sheetName val="Scrum Board"/>
      <sheetName val="Parametrics Calculator"/>
      <sheetName val="SOS"/>
    </sheetNames>
    <sheetDataSet>
      <sheetData sheetId="0" refreshError="1"/>
      <sheetData sheetId="1" refreshError="1"/>
      <sheetData sheetId="2" refreshError="1"/>
      <sheetData sheetId="3" refreshError="1"/>
      <sheetData sheetId="4" refreshError="1"/>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t="str">
            <v/>
          </cell>
          <cell r="CO3" t="str">
            <v/>
          </cell>
          <cell r="CP3" t="str">
            <v/>
          </cell>
          <cell r="CQ3" t="str">
            <v/>
          </cell>
          <cell r="CR3" t="str">
            <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t="str">
            <v/>
          </cell>
          <cell r="CT4" t="str">
            <v/>
          </cell>
          <cell r="CU4" t="str">
            <v/>
          </cell>
          <cell r="CV4" t="str">
            <v/>
          </cell>
          <cell r="CW4" t="str">
            <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t="str">
            <v/>
          </cell>
          <cell r="CY5" t="str">
            <v/>
          </cell>
          <cell r="CZ5" t="str">
            <v/>
          </cell>
          <cell r="DA5" t="str">
            <v/>
          </cell>
          <cell r="DB5" t="str">
            <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t="str">
            <v/>
          </cell>
          <cell r="DD6" t="str">
            <v/>
          </cell>
          <cell r="DE6" t="str">
            <v/>
          </cell>
          <cell r="DF6" t="str">
            <v/>
          </cell>
          <cell r="DG6" t="str">
            <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t="str">
            <v/>
          </cell>
          <cell r="DI7" t="str">
            <v/>
          </cell>
          <cell r="DJ7" t="str">
            <v/>
          </cell>
          <cell r="DK7" t="str">
            <v/>
          </cell>
          <cell r="DL7" t="str">
            <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v>1</v>
          </cell>
          <cell r="AV8">
            <v>1</v>
          </cell>
          <cell r="AW8">
            <v>1</v>
          </cell>
          <cell r="AX8">
            <v>1</v>
          </cell>
          <cell r="AY8">
            <v>1</v>
          </cell>
          <cell r="AZ8">
            <v>2</v>
          </cell>
          <cell r="BA8">
            <v>2</v>
          </cell>
          <cell r="BB8">
            <v>2</v>
          </cell>
          <cell r="BC8">
            <v>2</v>
          </cell>
          <cell r="BD8">
            <v>2</v>
          </cell>
          <cell r="BE8">
            <v>3</v>
          </cell>
          <cell r="BF8">
            <v>3</v>
          </cell>
          <cell r="BG8">
            <v>3</v>
          </cell>
          <cell r="BH8">
            <v>3</v>
          </cell>
          <cell r="BI8">
            <v>3</v>
          </cell>
          <cell r="BJ8">
            <v>4</v>
          </cell>
          <cell r="BK8">
            <v>4</v>
          </cell>
          <cell r="BL8">
            <v>4</v>
          </cell>
          <cell r="BM8">
            <v>4</v>
          </cell>
          <cell r="BN8">
            <v>4</v>
          </cell>
          <cell r="BO8">
            <v>5</v>
          </cell>
          <cell r="BP8">
            <v>5</v>
          </cell>
          <cell r="BQ8">
            <v>5</v>
          </cell>
          <cell r="BR8">
            <v>5</v>
          </cell>
          <cell r="BS8">
            <v>5</v>
          </cell>
          <cell r="BT8">
            <v>6</v>
          </cell>
          <cell r="BU8">
            <v>6</v>
          </cell>
          <cell r="BV8">
            <v>6</v>
          </cell>
          <cell r="BW8">
            <v>6</v>
          </cell>
          <cell r="BX8">
            <v>6</v>
          </cell>
          <cell r="BY8">
            <v>7</v>
          </cell>
          <cell r="BZ8">
            <v>7</v>
          </cell>
          <cell r="CA8">
            <v>7</v>
          </cell>
          <cell r="CB8">
            <v>7</v>
          </cell>
          <cell r="CC8">
            <v>7</v>
          </cell>
          <cell r="CD8">
            <v>8</v>
          </cell>
          <cell r="CE8">
            <v>8</v>
          </cell>
          <cell r="CF8">
            <v>8</v>
          </cell>
          <cell r="CG8">
            <v>8</v>
          </cell>
          <cell r="CH8">
            <v>8</v>
          </cell>
          <cell r="CI8">
            <v>9</v>
          </cell>
          <cell r="CJ8">
            <v>9</v>
          </cell>
          <cell r="CK8">
            <v>9</v>
          </cell>
          <cell r="CL8">
            <v>9</v>
          </cell>
          <cell r="CM8">
            <v>9</v>
          </cell>
          <cell r="CN8">
            <v>10</v>
          </cell>
          <cell r="CO8">
            <v>10</v>
          </cell>
          <cell r="CP8">
            <v>10</v>
          </cell>
          <cell r="CQ8">
            <v>10</v>
          </cell>
          <cell r="CR8">
            <v>10</v>
          </cell>
          <cell r="CS8">
            <v>11</v>
          </cell>
          <cell r="CT8">
            <v>11</v>
          </cell>
          <cell r="CU8">
            <v>11</v>
          </cell>
          <cell r="CV8">
            <v>11</v>
          </cell>
          <cell r="CW8">
            <v>11</v>
          </cell>
          <cell r="CX8">
            <v>12</v>
          </cell>
          <cell r="CY8">
            <v>12</v>
          </cell>
          <cell r="CZ8">
            <v>12</v>
          </cell>
          <cell r="DA8">
            <v>12</v>
          </cell>
          <cell r="DB8">
            <v>12</v>
          </cell>
          <cell r="DC8">
            <v>13</v>
          </cell>
          <cell r="DD8">
            <v>13</v>
          </cell>
          <cell r="DE8">
            <v>13</v>
          </cell>
          <cell r="DF8">
            <v>13</v>
          </cell>
          <cell r="DG8">
            <v>13</v>
          </cell>
          <cell r="DH8">
            <v>14</v>
          </cell>
          <cell r="DI8">
            <v>14</v>
          </cell>
          <cell r="DJ8">
            <v>14</v>
          </cell>
          <cell r="DK8">
            <v>14</v>
          </cell>
          <cell r="DL8">
            <v>14</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v>1</v>
          </cell>
          <cell r="BA9">
            <v>1</v>
          </cell>
          <cell r="BB9">
            <v>1</v>
          </cell>
          <cell r="BC9">
            <v>1</v>
          </cell>
          <cell r="BD9">
            <v>1</v>
          </cell>
          <cell r="BE9">
            <v>2</v>
          </cell>
          <cell r="BF9">
            <v>2</v>
          </cell>
          <cell r="BG9">
            <v>2</v>
          </cell>
          <cell r="BH9">
            <v>2</v>
          </cell>
          <cell r="BI9">
            <v>2</v>
          </cell>
          <cell r="BJ9">
            <v>3</v>
          </cell>
          <cell r="BK9">
            <v>3</v>
          </cell>
          <cell r="BL9">
            <v>3</v>
          </cell>
          <cell r="BM9">
            <v>3</v>
          </cell>
          <cell r="BN9">
            <v>3</v>
          </cell>
          <cell r="BO9">
            <v>4</v>
          </cell>
          <cell r="BP9">
            <v>4</v>
          </cell>
          <cell r="BQ9">
            <v>4</v>
          </cell>
          <cell r="BR9">
            <v>4</v>
          </cell>
          <cell r="BS9">
            <v>4</v>
          </cell>
          <cell r="BT9">
            <v>5</v>
          </cell>
          <cell r="BU9">
            <v>5</v>
          </cell>
          <cell r="BV9">
            <v>5</v>
          </cell>
          <cell r="BW9">
            <v>5</v>
          </cell>
          <cell r="BX9">
            <v>5</v>
          </cell>
          <cell r="BY9">
            <v>6</v>
          </cell>
          <cell r="BZ9">
            <v>6</v>
          </cell>
          <cell r="CA9">
            <v>6</v>
          </cell>
          <cell r="CB9">
            <v>6</v>
          </cell>
          <cell r="CC9">
            <v>6</v>
          </cell>
          <cell r="CD9">
            <v>7</v>
          </cell>
          <cell r="CE9">
            <v>7</v>
          </cell>
          <cell r="CF9">
            <v>7</v>
          </cell>
          <cell r="CG9">
            <v>7</v>
          </cell>
          <cell r="CH9">
            <v>7</v>
          </cell>
          <cell r="CI9">
            <v>8</v>
          </cell>
          <cell r="CJ9">
            <v>8</v>
          </cell>
          <cell r="CK9">
            <v>8</v>
          </cell>
          <cell r="CL9">
            <v>8</v>
          </cell>
          <cell r="CM9">
            <v>8</v>
          </cell>
          <cell r="CN9">
            <v>9</v>
          </cell>
          <cell r="CO9">
            <v>9</v>
          </cell>
          <cell r="CP9">
            <v>9</v>
          </cell>
          <cell r="CQ9">
            <v>9</v>
          </cell>
          <cell r="CR9">
            <v>9</v>
          </cell>
          <cell r="CS9">
            <v>10</v>
          </cell>
          <cell r="CT9">
            <v>10</v>
          </cell>
          <cell r="CU9">
            <v>10</v>
          </cell>
          <cell r="CV9">
            <v>10</v>
          </cell>
          <cell r="CW9">
            <v>10</v>
          </cell>
          <cell r="CX9">
            <v>11</v>
          </cell>
          <cell r="CY9">
            <v>11</v>
          </cell>
          <cell r="CZ9">
            <v>11</v>
          </cell>
          <cell r="DA9">
            <v>11</v>
          </cell>
          <cell r="DB9">
            <v>11</v>
          </cell>
          <cell r="DC9">
            <v>12</v>
          </cell>
          <cell r="DD9">
            <v>12</v>
          </cell>
          <cell r="DE9">
            <v>12</v>
          </cell>
          <cell r="DF9">
            <v>12</v>
          </cell>
          <cell r="DG9">
            <v>12</v>
          </cell>
          <cell r="DH9">
            <v>13</v>
          </cell>
          <cell r="DI9">
            <v>13</v>
          </cell>
          <cell r="DJ9">
            <v>13</v>
          </cell>
          <cell r="DK9">
            <v>13</v>
          </cell>
          <cell r="DL9">
            <v>13</v>
          </cell>
          <cell r="DM9">
            <v>14</v>
          </cell>
          <cell r="DN9">
            <v>14</v>
          </cell>
          <cell r="DO9">
            <v>14</v>
          </cell>
          <cell r="DP9">
            <v>14</v>
          </cell>
          <cell r="DQ9">
            <v>14</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v>1</v>
          </cell>
          <cell r="BF10">
            <v>1</v>
          </cell>
          <cell r="BG10">
            <v>1</v>
          </cell>
          <cell r="BH10">
            <v>1</v>
          </cell>
          <cell r="BI10">
            <v>1</v>
          </cell>
          <cell r="BJ10">
            <v>2</v>
          </cell>
          <cell r="BK10">
            <v>2</v>
          </cell>
          <cell r="BL10">
            <v>2</v>
          </cell>
          <cell r="BM10">
            <v>2</v>
          </cell>
          <cell r="BN10">
            <v>2</v>
          </cell>
          <cell r="BO10">
            <v>3</v>
          </cell>
          <cell r="BP10">
            <v>3</v>
          </cell>
          <cell r="BQ10">
            <v>3</v>
          </cell>
          <cell r="BR10">
            <v>3</v>
          </cell>
          <cell r="BS10">
            <v>3</v>
          </cell>
          <cell r="BT10">
            <v>4</v>
          </cell>
          <cell r="BU10">
            <v>4</v>
          </cell>
          <cell r="BV10">
            <v>4</v>
          </cell>
          <cell r="BW10">
            <v>4</v>
          </cell>
          <cell r="BX10">
            <v>4</v>
          </cell>
          <cell r="BY10">
            <v>5</v>
          </cell>
          <cell r="BZ10">
            <v>5</v>
          </cell>
          <cell r="CA10">
            <v>5</v>
          </cell>
          <cell r="CB10">
            <v>5</v>
          </cell>
          <cell r="CC10">
            <v>5</v>
          </cell>
          <cell r="CD10">
            <v>6</v>
          </cell>
          <cell r="CE10">
            <v>6</v>
          </cell>
          <cell r="CF10">
            <v>6</v>
          </cell>
          <cell r="CG10">
            <v>6</v>
          </cell>
          <cell r="CH10">
            <v>6</v>
          </cell>
          <cell r="CI10">
            <v>7</v>
          </cell>
          <cell r="CJ10">
            <v>7</v>
          </cell>
          <cell r="CK10">
            <v>7</v>
          </cell>
          <cell r="CL10">
            <v>7</v>
          </cell>
          <cell r="CM10">
            <v>7</v>
          </cell>
          <cell r="CN10">
            <v>8</v>
          </cell>
          <cell r="CO10">
            <v>8</v>
          </cell>
          <cell r="CP10">
            <v>8</v>
          </cell>
          <cell r="CQ10">
            <v>8</v>
          </cell>
          <cell r="CR10">
            <v>8</v>
          </cell>
          <cell r="CS10">
            <v>9</v>
          </cell>
          <cell r="CT10">
            <v>9</v>
          </cell>
          <cell r="CU10">
            <v>9</v>
          </cell>
          <cell r="CV10">
            <v>9</v>
          </cell>
          <cell r="CW10">
            <v>9</v>
          </cell>
          <cell r="CX10">
            <v>10</v>
          </cell>
          <cell r="CY10">
            <v>10</v>
          </cell>
          <cell r="CZ10">
            <v>10</v>
          </cell>
          <cell r="DA10">
            <v>10</v>
          </cell>
          <cell r="DB10">
            <v>10</v>
          </cell>
          <cell r="DC10">
            <v>11</v>
          </cell>
          <cell r="DD10">
            <v>11</v>
          </cell>
          <cell r="DE10">
            <v>11</v>
          </cell>
          <cell r="DF10">
            <v>11</v>
          </cell>
          <cell r="DG10">
            <v>11</v>
          </cell>
          <cell r="DH10">
            <v>12</v>
          </cell>
          <cell r="DI10">
            <v>12</v>
          </cell>
          <cell r="DJ10">
            <v>12</v>
          </cell>
          <cell r="DK10">
            <v>12</v>
          </cell>
          <cell r="DL10">
            <v>12</v>
          </cell>
          <cell r="DM10">
            <v>13</v>
          </cell>
          <cell r="DN10">
            <v>13</v>
          </cell>
          <cell r="DO10">
            <v>13</v>
          </cell>
          <cell r="DP10">
            <v>13</v>
          </cell>
          <cell r="DQ10">
            <v>13</v>
          </cell>
          <cell r="DR10">
            <v>14</v>
          </cell>
          <cell r="DS10">
            <v>14</v>
          </cell>
          <cell r="DT10">
            <v>14</v>
          </cell>
          <cell r="DU10">
            <v>14</v>
          </cell>
          <cell r="DV10">
            <v>14</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2</v>
          </cell>
          <cell r="Z46">
            <v>2</v>
          </cell>
          <cell r="AA46">
            <v>2</v>
          </cell>
          <cell r="AB46">
            <v>3</v>
          </cell>
          <cell r="AC46">
            <v>3</v>
          </cell>
          <cell r="AD46">
            <v>3</v>
          </cell>
          <cell r="AE46">
            <v>4</v>
          </cell>
          <cell r="AF46">
            <v>4</v>
          </cell>
          <cell r="AG46">
            <v>4</v>
          </cell>
          <cell r="AH46">
            <v>5</v>
          </cell>
          <cell r="AI46">
            <v>5</v>
          </cell>
          <cell r="AJ46">
            <v>5</v>
          </cell>
          <cell r="AK46">
            <v>6</v>
          </cell>
          <cell r="AL46">
            <v>6</v>
          </cell>
          <cell r="AM46">
            <v>6</v>
          </cell>
          <cell r="AN46">
            <v>7</v>
          </cell>
          <cell r="AO46">
            <v>7</v>
          </cell>
          <cell r="AP46">
            <v>7</v>
          </cell>
          <cell r="AQ46">
            <v>8</v>
          </cell>
          <cell r="AR46">
            <v>8</v>
          </cell>
          <cell r="AS46">
            <v>8</v>
          </cell>
          <cell r="AT46">
            <v>9</v>
          </cell>
          <cell r="AU46">
            <v>9</v>
          </cell>
          <cell r="AV46">
            <v>9</v>
          </cell>
          <cell r="AW46">
            <v>10</v>
          </cell>
          <cell r="AX46">
            <v>10</v>
          </cell>
          <cell r="AY46">
            <v>10</v>
          </cell>
          <cell r="AZ46">
            <v>11</v>
          </cell>
          <cell r="BA46">
            <v>11</v>
          </cell>
          <cell r="BB46">
            <v>11</v>
          </cell>
          <cell r="BC46">
            <v>12</v>
          </cell>
          <cell r="BD46">
            <v>12</v>
          </cell>
          <cell r="BE46">
            <v>12</v>
          </cell>
          <cell r="BF46">
            <v>13</v>
          </cell>
          <cell r="BG46">
            <v>13</v>
          </cell>
          <cell r="BH46">
            <v>13</v>
          </cell>
          <cell r="BI46">
            <v>14</v>
          </cell>
          <cell r="BJ46">
            <v>14</v>
          </cell>
          <cell r="BK46">
            <v>14</v>
          </cell>
          <cell r="BL46" t="str">
            <v/>
          </cell>
          <cell r="BM46" t="str">
            <v/>
          </cell>
          <cell r="BN46" t="str">
            <v/>
          </cell>
          <cell r="BO46" t="str">
            <v/>
          </cell>
          <cell r="BP46" t="str">
            <v/>
          </cell>
          <cell r="BQ46" t="str">
            <v/>
          </cell>
          <cell r="BR46" t="str">
            <v/>
          </cell>
          <cell r="BS46" t="str">
            <v/>
          </cell>
          <cell r="BT46" t="str">
            <v/>
          </cell>
          <cell r="BU46" t="str">
            <v/>
          </cell>
          <cell r="BV46" t="str">
            <v/>
          </cell>
          <cell r="BW46" t="str">
            <v/>
          </cell>
          <cell r="BX46" t="str">
            <v/>
          </cell>
          <cell r="BY46" t="str">
            <v/>
          </cell>
          <cell r="BZ46" t="str">
            <v/>
          </cell>
          <cell r="CA46" t="str">
            <v/>
          </cell>
          <cell r="CB46" t="str">
            <v/>
          </cell>
          <cell r="CC46" t="str">
            <v/>
          </cell>
          <cell r="CD46" t="str">
            <v/>
          </cell>
          <cell r="CE46" t="str">
            <v/>
          </cell>
          <cell r="CF46" t="str">
            <v/>
          </cell>
          <cell r="CG46" t="str">
            <v/>
          </cell>
          <cell r="CH46" t="str">
            <v/>
          </cell>
          <cell r="CI46" t="str">
            <v/>
          </cell>
          <cell r="CJ46" t="str">
            <v/>
          </cell>
          <cell r="CK46" t="str">
            <v/>
          </cell>
          <cell r="CL46" t="str">
            <v/>
          </cell>
          <cell r="CM46" t="str">
            <v/>
          </cell>
          <cell r="CN46" t="str">
            <v/>
          </cell>
          <cell r="CO46" t="str">
            <v/>
          </cell>
          <cell r="CP46" t="str">
            <v/>
          </cell>
          <cell r="CQ46" t="str">
            <v/>
          </cell>
          <cell r="CR46" t="str">
            <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v>1</v>
          </cell>
          <cell r="Z47">
            <v>1</v>
          </cell>
          <cell r="AA47">
            <v>1</v>
          </cell>
          <cell r="AB47">
            <v>2</v>
          </cell>
          <cell r="AC47">
            <v>2</v>
          </cell>
          <cell r="AD47">
            <v>2</v>
          </cell>
          <cell r="AE47">
            <v>3</v>
          </cell>
          <cell r="AF47">
            <v>3</v>
          </cell>
          <cell r="AG47">
            <v>3</v>
          </cell>
          <cell r="AH47">
            <v>4</v>
          </cell>
          <cell r="AI47">
            <v>4</v>
          </cell>
          <cell r="AJ47">
            <v>4</v>
          </cell>
          <cell r="AK47">
            <v>5</v>
          </cell>
          <cell r="AL47">
            <v>5</v>
          </cell>
          <cell r="AM47">
            <v>5</v>
          </cell>
          <cell r="AN47">
            <v>6</v>
          </cell>
          <cell r="AO47">
            <v>6</v>
          </cell>
          <cell r="AP47">
            <v>6</v>
          </cell>
          <cell r="AQ47">
            <v>7</v>
          </cell>
          <cell r="AR47">
            <v>7</v>
          </cell>
          <cell r="AS47">
            <v>7</v>
          </cell>
          <cell r="AT47">
            <v>8</v>
          </cell>
          <cell r="AU47">
            <v>8</v>
          </cell>
          <cell r="AV47">
            <v>8</v>
          </cell>
          <cell r="AW47">
            <v>9</v>
          </cell>
          <cell r="AX47">
            <v>9</v>
          </cell>
          <cell r="AY47">
            <v>9</v>
          </cell>
          <cell r="AZ47">
            <v>10</v>
          </cell>
          <cell r="BA47">
            <v>10</v>
          </cell>
          <cell r="BB47">
            <v>10</v>
          </cell>
          <cell r="BC47">
            <v>11</v>
          </cell>
          <cell r="BD47">
            <v>11</v>
          </cell>
          <cell r="BE47">
            <v>11</v>
          </cell>
          <cell r="BF47">
            <v>12</v>
          </cell>
          <cell r="BG47">
            <v>12</v>
          </cell>
          <cell r="BH47">
            <v>12</v>
          </cell>
          <cell r="BI47">
            <v>13</v>
          </cell>
          <cell r="BJ47">
            <v>13</v>
          </cell>
          <cell r="BK47">
            <v>13</v>
          </cell>
          <cell r="BL47">
            <v>14</v>
          </cell>
          <cell r="BM47">
            <v>14</v>
          </cell>
          <cell r="BN47">
            <v>14</v>
          </cell>
          <cell r="BO47" t="str">
            <v/>
          </cell>
          <cell r="BP47" t="str">
            <v/>
          </cell>
          <cell r="BQ47" t="str">
            <v/>
          </cell>
          <cell r="BR47" t="str">
            <v/>
          </cell>
          <cell r="BS47" t="str">
            <v/>
          </cell>
          <cell r="BT47" t="str">
            <v/>
          </cell>
          <cell r="BU47" t="str">
            <v/>
          </cell>
          <cell r="BV47" t="str">
            <v/>
          </cell>
          <cell r="BW47" t="str">
            <v/>
          </cell>
          <cell r="BX47" t="str">
            <v/>
          </cell>
          <cell r="BY47" t="str">
            <v/>
          </cell>
          <cell r="BZ47" t="str">
            <v/>
          </cell>
          <cell r="CA47" t="str">
            <v/>
          </cell>
          <cell r="CB47" t="str">
            <v/>
          </cell>
          <cell r="CC47" t="str">
            <v/>
          </cell>
          <cell r="CD47" t="str">
            <v/>
          </cell>
          <cell r="CE47" t="str">
            <v/>
          </cell>
          <cell r="CF47" t="str">
            <v/>
          </cell>
          <cell r="CG47" t="str">
            <v/>
          </cell>
          <cell r="CH47" t="str">
            <v/>
          </cell>
          <cell r="CI47" t="str">
            <v/>
          </cell>
          <cell r="CJ47" t="str">
            <v/>
          </cell>
          <cell r="CK47" t="str">
            <v/>
          </cell>
          <cell r="CL47" t="str">
            <v/>
          </cell>
          <cell r="CM47" t="str">
            <v/>
          </cell>
          <cell r="CN47" t="str">
            <v/>
          </cell>
          <cell r="CO47" t="str">
            <v/>
          </cell>
          <cell r="CP47" t="str">
            <v/>
          </cell>
          <cell r="CQ47" t="str">
            <v/>
          </cell>
          <cell r="CR47" t="str">
            <v/>
          </cell>
          <cell r="CS47" t="str">
            <v/>
          </cell>
          <cell r="CT47" t="str">
            <v/>
          </cell>
          <cell r="CU47" t="str">
            <v/>
          </cell>
          <cell r="CV47" t="str">
            <v/>
          </cell>
          <cell r="CW47" t="str">
            <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v>1</v>
          </cell>
          <cell r="AC48">
            <v>1</v>
          </cell>
          <cell r="AD48">
            <v>1</v>
          </cell>
          <cell r="AE48">
            <v>2</v>
          </cell>
          <cell r="AF48">
            <v>2</v>
          </cell>
          <cell r="AG48">
            <v>2</v>
          </cell>
          <cell r="AH48">
            <v>3</v>
          </cell>
          <cell r="AI48">
            <v>3</v>
          </cell>
          <cell r="AJ48">
            <v>3</v>
          </cell>
          <cell r="AK48">
            <v>4</v>
          </cell>
          <cell r="AL48">
            <v>4</v>
          </cell>
          <cell r="AM48">
            <v>4</v>
          </cell>
          <cell r="AN48">
            <v>5</v>
          </cell>
          <cell r="AO48">
            <v>5</v>
          </cell>
          <cell r="AP48">
            <v>5</v>
          </cell>
          <cell r="AQ48">
            <v>6</v>
          </cell>
          <cell r="AR48">
            <v>6</v>
          </cell>
          <cell r="AS48">
            <v>6</v>
          </cell>
          <cell r="AT48">
            <v>7</v>
          </cell>
          <cell r="AU48">
            <v>7</v>
          </cell>
          <cell r="AV48">
            <v>7</v>
          </cell>
          <cell r="AW48">
            <v>8</v>
          </cell>
          <cell r="AX48">
            <v>8</v>
          </cell>
          <cell r="AY48">
            <v>8</v>
          </cell>
          <cell r="AZ48">
            <v>9</v>
          </cell>
          <cell r="BA48">
            <v>9</v>
          </cell>
          <cell r="BB48">
            <v>9</v>
          </cell>
          <cell r="BC48">
            <v>10</v>
          </cell>
          <cell r="BD48">
            <v>10</v>
          </cell>
          <cell r="BE48">
            <v>10</v>
          </cell>
          <cell r="BF48">
            <v>11</v>
          </cell>
          <cell r="BG48">
            <v>11</v>
          </cell>
          <cell r="BH48">
            <v>11</v>
          </cell>
          <cell r="BI48">
            <v>12</v>
          </cell>
          <cell r="BJ48">
            <v>12</v>
          </cell>
          <cell r="BK48">
            <v>12</v>
          </cell>
          <cell r="BL48">
            <v>13</v>
          </cell>
          <cell r="BM48">
            <v>13</v>
          </cell>
          <cell r="BN48">
            <v>13</v>
          </cell>
          <cell r="BO48">
            <v>14</v>
          </cell>
          <cell r="BP48">
            <v>14</v>
          </cell>
          <cell r="BQ48">
            <v>14</v>
          </cell>
          <cell r="BR48" t="str">
            <v/>
          </cell>
          <cell r="BS48" t="str">
            <v/>
          </cell>
          <cell r="BT48" t="str">
            <v/>
          </cell>
          <cell r="BU48" t="str">
            <v/>
          </cell>
          <cell r="BV48" t="str">
            <v/>
          </cell>
          <cell r="BW48" t="str">
            <v/>
          </cell>
          <cell r="BX48" t="str">
            <v/>
          </cell>
          <cell r="BY48" t="str">
            <v/>
          </cell>
          <cell r="BZ48" t="str">
            <v/>
          </cell>
          <cell r="CA48" t="str">
            <v/>
          </cell>
          <cell r="CB48" t="str">
            <v/>
          </cell>
          <cell r="CC48" t="str">
            <v/>
          </cell>
          <cell r="CD48" t="str">
            <v/>
          </cell>
          <cell r="CE48" t="str">
            <v/>
          </cell>
          <cell r="CF48" t="str">
            <v/>
          </cell>
          <cell r="CG48" t="str">
            <v/>
          </cell>
          <cell r="CH48" t="str">
            <v/>
          </cell>
          <cell r="CI48" t="str">
            <v/>
          </cell>
          <cell r="CJ48" t="str">
            <v/>
          </cell>
          <cell r="CK48" t="str">
            <v/>
          </cell>
          <cell r="CL48" t="str">
            <v/>
          </cell>
          <cell r="CM48" t="str">
            <v/>
          </cell>
          <cell r="CN48" t="str">
            <v/>
          </cell>
          <cell r="CO48" t="str">
            <v/>
          </cell>
          <cell r="CP48" t="str">
            <v/>
          </cell>
          <cell r="CQ48" t="str">
            <v/>
          </cell>
          <cell r="CR48" t="str">
            <v/>
          </cell>
          <cell r="CS48" t="str">
            <v/>
          </cell>
          <cell r="CT48" t="str">
            <v/>
          </cell>
          <cell r="CU48" t="str">
            <v/>
          </cell>
          <cell r="CV48" t="str">
            <v/>
          </cell>
          <cell r="CW48" t="str">
            <v/>
          </cell>
          <cell r="CX48" t="str">
            <v/>
          </cell>
          <cell r="CY48" t="str">
            <v/>
          </cell>
          <cell r="CZ48" t="str">
            <v/>
          </cell>
          <cell r="DA48" t="str">
            <v/>
          </cell>
          <cell r="DB48" t="str">
            <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v>1</v>
          </cell>
          <cell r="AF49">
            <v>1</v>
          </cell>
          <cell r="AG49">
            <v>1</v>
          </cell>
          <cell r="AH49">
            <v>2</v>
          </cell>
          <cell r="AI49">
            <v>2</v>
          </cell>
          <cell r="AJ49">
            <v>2</v>
          </cell>
          <cell r="AK49">
            <v>3</v>
          </cell>
          <cell r="AL49">
            <v>3</v>
          </cell>
          <cell r="AM49">
            <v>3</v>
          </cell>
          <cell r="AN49">
            <v>4</v>
          </cell>
          <cell r="AO49">
            <v>4</v>
          </cell>
          <cell r="AP49">
            <v>4</v>
          </cell>
          <cell r="AQ49">
            <v>5</v>
          </cell>
          <cell r="AR49">
            <v>5</v>
          </cell>
          <cell r="AS49">
            <v>5</v>
          </cell>
          <cell r="AT49">
            <v>6</v>
          </cell>
          <cell r="AU49">
            <v>6</v>
          </cell>
          <cell r="AV49">
            <v>6</v>
          </cell>
          <cell r="AW49">
            <v>7</v>
          </cell>
          <cell r="AX49">
            <v>7</v>
          </cell>
          <cell r="AY49">
            <v>7</v>
          </cell>
          <cell r="AZ49">
            <v>8</v>
          </cell>
          <cell r="BA49">
            <v>8</v>
          </cell>
          <cell r="BB49">
            <v>8</v>
          </cell>
          <cell r="BC49">
            <v>9</v>
          </cell>
          <cell r="BD49">
            <v>9</v>
          </cell>
          <cell r="BE49">
            <v>9</v>
          </cell>
          <cell r="BF49">
            <v>10</v>
          </cell>
          <cell r="BG49">
            <v>10</v>
          </cell>
          <cell r="BH49">
            <v>10</v>
          </cell>
          <cell r="BI49">
            <v>11</v>
          </cell>
          <cell r="BJ49">
            <v>11</v>
          </cell>
          <cell r="BK49">
            <v>11</v>
          </cell>
          <cell r="BL49">
            <v>12</v>
          </cell>
          <cell r="BM49">
            <v>12</v>
          </cell>
          <cell r="BN49">
            <v>12</v>
          </cell>
          <cell r="BO49">
            <v>13</v>
          </cell>
          <cell r="BP49">
            <v>13</v>
          </cell>
          <cell r="BQ49">
            <v>13</v>
          </cell>
          <cell r="BR49">
            <v>14</v>
          </cell>
          <cell r="BS49">
            <v>14</v>
          </cell>
          <cell r="BT49">
            <v>14</v>
          </cell>
          <cell r="BU49" t="str">
            <v/>
          </cell>
          <cell r="BV49" t="str">
            <v/>
          </cell>
          <cell r="BW49" t="str">
            <v/>
          </cell>
          <cell r="BX49" t="str">
            <v/>
          </cell>
          <cell r="BY49" t="str">
            <v/>
          </cell>
          <cell r="BZ49" t="str">
            <v/>
          </cell>
          <cell r="CA49" t="str">
            <v/>
          </cell>
          <cell r="CB49" t="str">
            <v/>
          </cell>
          <cell r="CC49" t="str">
            <v/>
          </cell>
          <cell r="CD49" t="str">
            <v/>
          </cell>
          <cell r="CE49" t="str">
            <v/>
          </cell>
          <cell r="CF49" t="str">
            <v/>
          </cell>
          <cell r="CG49" t="str">
            <v/>
          </cell>
          <cell r="CH49" t="str">
            <v/>
          </cell>
          <cell r="CI49" t="str">
            <v/>
          </cell>
          <cell r="CJ49" t="str">
            <v/>
          </cell>
          <cell r="CK49" t="str">
            <v/>
          </cell>
          <cell r="CL49" t="str">
            <v/>
          </cell>
          <cell r="CM49" t="str">
            <v/>
          </cell>
          <cell r="CN49" t="str">
            <v/>
          </cell>
          <cell r="CO49" t="str">
            <v/>
          </cell>
          <cell r="CP49" t="str">
            <v/>
          </cell>
          <cell r="CQ49" t="str">
            <v/>
          </cell>
          <cell r="CR49" t="str">
            <v/>
          </cell>
          <cell r="CS49" t="str">
            <v/>
          </cell>
          <cell r="CT49" t="str">
            <v/>
          </cell>
          <cell r="CU49" t="str">
            <v/>
          </cell>
          <cell r="CV49" t="str">
            <v/>
          </cell>
          <cell r="CW49" t="str">
            <v/>
          </cell>
          <cell r="CX49" t="str">
            <v/>
          </cell>
          <cell r="CY49" t="str">
            <v/>
          </cell>
          <cell r="CZ49" t="str">
            <v/>
          </cell>
          <cell r="DA49" t="str">
            <v/>
          </cell>
          <cell r="DB49" t="str">
            <v/>
          </cell>
          <cell r="DC49" t="str">
            <v/>
          </cell>
          <cell r="DD49" t="str">
            <v/>
          </cell>
          <cell r="DE49" t="str">
            <v/>
          </cell>
          <cell r="DF49" t="str">
            <v/>
          </cell>
          <cell r="DG49" t="str">
            <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v>1</v>
          </cell>
          <cell r="AI50">
            <v>1</v>
          </cell>
          <cell r="AJ50">
            <v>1</v>
          </cell>
          <cell r="AK50">
            <v>2</v>
          </cell>
          <cell r="AL50">
            <v>2</v>
          </cell>
          <cell r="AM50">
            <v>2</v>
          </cell>
          <cell r="AN50">
            <v>3</v>
          </cell>
          <cell r="AO50">
            <v>3</v>
          </cell>
          <cell r="AP50">
            <v>3</v>
          </cell>
          <cell r="AQ50">
            <v>4</v>
          </cell>
          <cell r="AR50">
            <v>4</v>
          </cell>
          <cell r="AS50">
            <v>4</v>
          </cell>
          <cell r="AT50">
            <v>5</v>
          </cell>
          <cell r="AU50">
            <v>5</v>
          </cell>
          <cell r="AV50">
            <v>5</v>
          </cell>
          <cell r="AW50">
            <v>6</v>
          </cell>
          <cell r="AX50">
            <v>6</v>
          </cell>
          <cell r="AY50">
            <v>6</v>
          </cell>
          <cell r="AZ50">
            <v>7</v>
          </cell>
          <cell r="BA50">
            <v>7</v>
          </cell>
          <cell r="BB50">
            <v>7</v>
          </cell>
          <cell r="BC50">
            <v>8</v>
          </cell>
          <cell r="BD50">
            <v>8</v>
          </cell>
          <cell r="BE50">
            <v>8</v>
          </cell>
          <cell r="BF50">
            <v>9</v>
          </cell>
          <cell r="BG50">
            <v>9</v>
          </cell>
          <cell r="BH50">
            <v>9</v>
          </cell>
          <cell r="BI50">
            <v>10</v>
          </cell>
          <cell r="BJ50">
            <v>10</v>
          </cell>
          <cell r="BK50">
            <v>10</v>
          </cell>
          <cell r="BL50">
            <v>11</v>
          </cell>
          <cell r="BM50">
            <v>11</v>
          </cell>
          <cell r="BN50">
            <v>11</v>
          </cell>
          <cell r="BO50">
            <v>12</v>
          </cell>
          <cell r="BP50">
            <v>12</v>
          </cell>
          <cell r="BQ50">
            <v>12</v>
          </cell>
          <cell r="BR50">
            <v>13</v>
          </cell>
          <cell r="BS50">
            <v>13</v>
          </cell>
          <cell r="BT50">
            <v>13</v>
          </cell>
          <cell r="BU50">
            <v>14</v>
          </cell>
          <cell r="BV50">
            <v>14</v>
          </cell>
          <cell r="BW50">
            <v>14</v>
          </cell>
          <cell r="BX50" t="str">
            <v/>
          </cell>
          <cell r="BY50" t="str">
            <v/>
          </cell>
          <cell r="BZ50" t="str">
            <v/>
          </cell>
          <cell r="CA50" t="str">
            <v/>
          </cell>
          <cell r="CB50" t="str">
            <v/>
          </cell>
          <cell r="CC50" t="str">
            <v/>
          </cell>
          <cell r="CD50" t="str">
            <v/>
          </cell>
          <cell r="CE50" t="str">
            <v/>
          </cell>
          <cell r="CF50" t="str">
            <v/>
          </cell>
          <cell r="CG50" t="str">
            <v/>
          </cell>
          <cell r="CH50" t="str">
            <v/>
          </cell>
          <cell r="CI50" t="str">
            <v/>
          </cell>
          <cell r="CJ50" t="str">
            <v/>
          </cell>
          <cell r="CK50" t="str">
            <v/>
          </cell>
          <cell r="CL50" t="str">
            <v/>
          </cell>
          <cell r="CM50" t="str">
            <v/>
          </cell>
          <cell r="CN50" t="str">
            <v/>
          </cell>
          <cell r="CO50" t="str">
            <v/>
          </cell>
          <cell r="CP50" t="str">
            <v/>
          </cell>
          <cell r="CQ50" t="str">
            <v/>
          </cell>
          <cell r="CR50" t="str">
            <v/>
          </cell>
          <cell r="CS50" t="str">
            <v/>
          </cell>
          <cell r="CT50" t="str">
            <v/>
          </cell>
          <cell r="CU50" t="str">
            <v/>
          </cell>
          <cell r="CV50" t="str">
            <v/>
          </cell>
          <cell r="CW50" t="str">
            <v/>
          </cell>
          <cell r="CX50" t="str">
            <v/>
          </cell>
          <cell r="CY50" t="str">
            <v/>
          </cell>
          <cell r="CZ50" t="str">
            <v/>
          </cell>
          <cell r="DA50" t="str">
            <v/>
          </cell>
          <cell r="DB50" t="str">
            <v/>
          </cell>
          <cell r="DC50" t="str">
            <v/>
          </cell>
          <cell r="DD50" t="str">
            <v/>
          </cell>
          <cell r="DE50" t="str">
            <v/>
          </cell>
          <cell r="DF50" t="str">
            <v/>
          </cell>
          <cell r="DG50" t="str">
            <v/>
          </cell>
          <cell r="DH50" t="str">
            <v/>
          </cell>
          <cell r="DI50" t="str">
            <v/>
          </cell>
          <cell r="DJ50" t="str">
            <v/>
          </cell>
          <cell r="DK50" t="str">
            <v/>
          </cell>
          <cell r="DL50" t="str">
            <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v>1</v>
          </cell>
          <cell r="AL51">
            <v>1</v>
          </cell>
          <cell r="AM51">
            <v>1</v>
          </cell>
          <cell r="AN51">
            <v>2</v>
          </cell>
          <cell r="AO51">
            <v>2</v>
          </cell>
          <cell r="AP51">
            <v>2</v>
          </cell>
          <cell r="AQ51">
            <v>3</v>
          </cell>
          <cell r="AR51">
            <v>3</v>
          </cell>
          <cell r="AS51">
            <v>3</v>
          </cell>
          <cell r="AT51">
            <v>4</v>
          </cell>
          <cell r="AU51">
            <v>4</v>
          </cell>
          <cell r="AV51">
            <v>4</v>
          </cell>
          <cell r="AW51">
            <v>5</v>
          </cell>
          <cell r="AX51">
            <v>5</v>
          </cell>
          <cell r="AY51">
            <v>5</v>
          </cell>
          <cell r="AZ51">
            <v>6</v>
          </cell>
          <cell r="BA51">
            <v>6</v>
          </cell>
          <cell r="BB51">
            <v>6</v>
          </cell>
          <cell r="BC51">
            <v>7</v>
          </cell>
          <cell r="BD51">
            <v>7</v>
          </cell>
          <cell r="BE51">
            <v>7</v>
          </cell>
          <cell r="BF51">
            <v>8</v>
          </cell>
          <cell r="BG51">
            <v>8</v>
          </cell>
          <cell r="BH51">
            <v>8</v>
          </cell>
          <cell r="BI51">
            <v>9</v>
          </cell>
          <cell r="BJ51">
            <v>9</v>
          </cell>
          <cell r="BK51">
            <v>9</v>
          </cell>
          <cell r="BL51">
            <v>10</v>
          </cell>
          <cell r="BM51">
            <v>10</v>
          </cell>
          <cell r="BN51">
            <v>10</v>
          </cell>
          <cell r="BO51">
            <v>11</v>
          </cell>
          <cell r="BP51">
            <v>11</v>
          </cell>
          <cell r="BQ51">
            <v>11</v>
          </cell>
          <cell r="BR51">
            <v>12</v>
          </cell>
          <cell r="BS51">
            <v>12</v>
          </cell>
          <cell r="BT51">
            <v>12</v>
          </cell>
          <cell r="BU51">
            <v>13</v>
          </cell>
          <cell r="BV51">
            <v>13</v>
          </cell>
          <cell r="BW51">
            <v>13</v>
          </cell>
          <cell r="BX51">
            <v>14</v>
          </cell>
          <cell r="BY51">
            <v>14</v>
          </cell>
          <cell r="BZ51">
            <v>14</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v>1</v>
          </cell>
          <cell r="AO52">
            <v>1</v>
          </cell>
          <cell r="AP52">
            <v>1</v>
          </cell>
          <cell r="AQ52">
            <v>2</v>
          </cell>
          <cell r="AR52">
            <v>2</v>
          </cell>
          <cell r="AS52">
            <v>2</v>
          </cell>
          <cell r="AT52">
            <v>3</v>
          </cell>
          <cell r="AU52">
            <v>3</v>
          </cell>
          <cell r="AV52">
            <v>3</v>
          </cell>
          <cell r="AW52">
            <v>4</v>
          </cell>
          <cell r="AX52">
            <v>4</v>
          </cell>
          <cell r="AY52">
            <v>4</v>
          </cell>
          <cell r="AZ52">
            <v>5</v>
          </cell>
          <cell r="BA52">
            <v>5</v>
          </cell>
          <cell r="BB52">
            <v>5</v>
          </cell>
          <cell r="BC52">
            <v>6</v>
          </cell>
          <cell r="BD52">
            <v>6</v>
          </cell>
          <cell r="BE52">
            <v>6</v>
          </cell>
          <cell r="BF52">
            <v>7</v>
          </cell>
          <cell r="BG52">
            <v>7</v>
          </cell>
          <cell r="BH52">
            <v>7</v>
          </cell>
          <cell r="BI52">
            <v>8</v>
          </cell>
          <cell r="BJ52">
            <v>8</v>
          </cell>
          <cell r="BK52">
            <v>8</v>
          </cell>
          <cell r="BL52">
            <v>9</v>
          </cell>
          <cell r="BM52">
            <v>9</v>
          </cell>
          <cell r="BN52">
            <v>9</v>
          </cell>
          <cell r="BO52">
            <v>10</v>
          </cell>
          <cell r="BP52">
            <v>10</v>
          </cell>
          <cell r="BQ52">
            <v>10</v>
          </cell>
          <cell r="BR52">
            <v>11</v>
          </cell>
          <cell r="BS52">
            <v>11</v>
          </cell>
          <cell r="BT52">
            <v>11</v>
          </cell>
          <cell r="BU52">
            <v>12</v>
          </cell>
          <cell r="BV52">
            <v>12</v>
          </cell>
          <cell r="BW52">
            <v>12</v>
          </cell>
          <cell r="BX52">
            <v>13</v>
          </cell>
          <cell r="BY52">
            <v>13</v>
          </cell>
          <cell r="BZ52">
            <v>13</v>
          </cell>
          <cell r="CA52">
            <v>14</v>
          </cell>
          <cell r="CB52">
            <v>14</v>
          </cell>
          <cell r="CC52">
            <v>14</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v>1</v>
          </cell>
          <cell r="AR53">
            <v>1</v>
          </cell>
          <cell r="AS53">
            <v>1</v>
          </cell>
          <cell r="AT53">
            <v>2</v>
          </cell>
          <cell r="AU53">
            <v>2</v>
          </cell>
          <cell r="AV53">
            <v>2</v>
          </cell>
          <cell r="AW53">
            <v>3</v>
          </cell>
          <cell r="AX53">
            <v>3</v>
          </cell>
          <cell r="AY53">
            <v>3</v>
          </cell>
          <cell r="AZ53">
            <v>4</v>
          </cell>
          <cell r="BA53">
            <v>4</v>
          </cell>
          <cell r="BB53">
            <v>4</v>
          </cell>
          <cell r="BC53">
            <v>5</v>
          </cell>
          <cell r="BD53">
            <v>5</v>
          </cell>
          <cell r="BE53">
            <v>5</v>
          </cell>
          <cell r="BF53">
            <v>6</v>
          </cell>
          <cell r="BG53">
            <v>6</v>
          </cell>
          <cell r="BH53">
            <v>6</v>
          </cell>
          <cell r="BI53">
            <v>7</v>
          </cell>
          <cell r="BJ53">
            <v>7</v>
          </cell>
          <cell r="BK53">
            <v>7</v>
          </cell>
          <cell r="BL53">
            <v>8</v>
          </cell>
          <cell r="BM53">
            <v>8</v>
          </cell>
          <cell r="BN53">
            <v>8</v>
          </cell>
          <cell r="BO53">
            <v>9</v>
          </cell>
          <cell r="BP53">
            <v>9</v>
          </cell>
          <cell r="BQ53">
            <v>9</v>
          </cell>
          <cell r="BR53">
            <v>10</v>
          </cell>
          <cell r="BS53">
            <v>10</v>
          </cell>
          <cell r="BT53">
            <v>10</v>
          </cell>
          <cell r="BU53">
            <v>11</v>
          </cell>
          <cell r="BV53">
            <v>11</v>
          </cell>
          <cell r="BW53">
            <v>11</v>
          </cell>
          <cell r="BX53">
            <v>12</v>
          </cell>
          <cell r="BY53">
            <v>12</v>
          </cell>
          <cell r="BZ53">
            <v>12</v>
          </cell>
          <cell r="CA53">
            <v>13</v>
          </cell>
          <cell r="CB53">
            <v>13</v>
          </cell>
          <cell r="CC53">
            <v>13</v>
          </cell>
          <cell r="CD53">
            <v>14</v>
          </cell>
          <cell r="CE53">
            <v>14</v>
          </cell>
          <cell r="CF53">
            <v>14</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v>1</v>
          </cell>
          <cell r="AU54">
            <v>1</v>
          </cell>
          <cell r="AV54">
            <v>1</v>
          </cell>
          <cell r="AW54">
            <v>2</v>
          </cell>
          <cell r="AX54">
            <v>2</v>
          </cell>
          <cell r="AY54">
            <v>2</v>
          </cell>
          <cell r="AZ54">
            <v>3</v>
          </cell>
          <cell r="BA54">
            <v>3</v>
          </cell>
          <cell r="BB54">
            <v>3</v>
          </cell>
          <cell r="BC54">
            <v>4</v>
          </cell>
          <cell r="BD54">
            <v>4</v>
          </cell>
          <cell r="BE54">
            <v>4</v>
          </cell>
          <cell r="BF54">
            <v>5</v>
          </cell>
          <cell r="BG54">
            <v>5</v>
          </cell>
          <cell r="BH54">
            <v>5</v>
          </cell>
          <cell r="BI54">
            <v>6</v>
          </cell>
          <cell r="BJ54">
            <v>6</v>
          </cell>
          <cell r="BK54">
            <v>6</v>
          </cell>
          <cell r="BL54">
            <v>7</v>
          </cell>
          <cell r="BM54">
            <v>7</v>
          </cell>
          <cell r="BN54">
            <v>7</v>
          </cell>
          <cell r="BO54">
            <v>8</v>
          </cell>
          <cell r="BP54">
            <v>8</v>
          </cell>
          <cell r="BQ54">
            <v>8</v>
          </cell>
          <cell r="BR54">
            <v>9</v>
          </cell>
          <cell r="BS54">
            <v>9</v>
          </cell>
          <cell r="BT54">
            <v>9</v>
          </cell>
          <cell r="BU54">
            <v>10</v>
          </cell>
          <cell r="BV54">
            <v>10</v>
          </cell>
          <cell r="BW54">
            <v>10</v>
          </cell>
          <cell r="BX54">
            <v>11</v>
          </cell>
          <cell r="BY54">
            <v>11</v>
          </cell>
          <cell r="BZ54">
            <v>11</v>
          </cell>
          <cell r="CA54">
            <v>12</v>
          </cell>
          <cell r="CB54">
            <v>12</v>
          </cell>
          <cell r="CC54">
            <v>12</v>
          </cell>
          <cell r="CD54">
            <v>13</v>
          </cell>
          <cell r="CE54">
            <v>13</v>
          </cell>
          <cell r="CF54">
            <v>13</v>
          </cell>
          <cell r="CG54">
            <v>14</v>
          </cell>
          <cell r="CH54">
            <v>14</v>
          </cell>
          <cell r="CI54">
            <v>14</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v>1</v>
          </cell>
          <cell r="AX55">
            <v>1</v>
          </cell>
          <cell r="AY55">
            <v>1</v>
          </cell>
          <cell r="AZ55">
            <v>2</v>
          </cell>
          <cell r="BA55">
            <v>2</v>
          </cell>
          <cell r="BB55">
            <v>2</v>
          </cell>
          <cell r="BC55">
            <v>3</v>
          </cell>
          <cell r="BD55">
            <v>3</v>
          </cell>
          <cell r="BE55">
            <v>3</v>
          </cell>
          <cell r="BF55">
            <v>4</v>
          </cell>
          <cell r="BG55">
            <v>4</v>
          </cell>
          <cell r="BH55">
            <v>4</v>
          </cell>
          <cell r="BI55">
            <v>5</v>
          </cell>
          <cell r="BJ55">
            <v>5</v>
          </cell>
          <cell r="BK55">
            <v>5</v>
          </cell>
          <cell r="BL55">
            <v>6</v>
          </cell>
          <cell r="BM55">
            <v>6</v>
          </cell>
          <cell r="BN55">
            <v>6</v>
          </cell>
          <cell r="BO55">
            <v>7</v>
          </cell>
          <cell r="BP55">
            <v>7</v>
          </cell>
          <cell r="BQ55">
            <v>7</v>
          </cell>
          <cell r="BR55">
            <v>8</v>
          </cell>
          <cell r="BS55">
            <v>8</v>
          </cell>
          <cell r="BT55">
            <v>8</v>
          </cell>
          <cell r="BU55">
            <v>9</v>
          </cell>
          <cell r="BV55">
            <v>9</v>
          </cell>
          <cell r="BW55">
            <v>9</v>
          </cell>
          <cell r="BX55">
            <v>10</v>
          </cell>
          <cell r="BY55">
            <v>10</v>
          </cell>
          <cell r="BZ55">
            <v>10</v>
          </cell>
          <cell r="CA55">
            <v>11</v>
          </cell>
          <cell r="CB55">
            <v>11</v>
          </cell>
          <cell r="CC55">
            <v>11</v>
          </cell>
          <cell r="CD55">
            <v>12</v>
          </cell>
          <cell r="CE55">
            <v>12</v>
          </cell>
          <cell r="CF55">
            <v>12</v>
          </cell>
          <cell r="CG55">
            <v>13</v>
          </cell>
          <cell r="CH55">
            <v>13</v>
          </cell>
          <cell r="CI55">
            <v>13</v>
          </cell>
          <cell r="CJ55">
            <v>14</v>
          </cell>
          <cell r="CK55">
            <v>14</v>
          </cell>
          <cell r="CL55">
            <v>14</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v>1</v>
          </cell>
          <cell r="BA56">
            <v>1</v>
          </cell>
          <cell r="BB56">
            <v>1</v>
          </cell>
          <cell r="BC56">
            <v>2</v>
          </cell>
          <cell r="BD56">
            <v>2</v>
          </cell>
          <cell r="BE56">
            <v>2</v>
          </cell>
          <cell r="BF56">
            <v>3</v>
          </cell>
          <cell r="BG56">
            <v>3</v>
          </cell>
          <cell r="BH56">
            <v>3</v>
          </cell>
          <cell r="BI56">
            <v>4</v>
          </cell>
          <cell r="BJ56">
            <v>4</v>
          </cell>
          <cell r="BK56">
            <v>4</v>
          </cell>
          <cell r="BL56">
            <v>5</v>
          </cell>
          <cell r="BM56">
            <v>5</v>
          </cell>
          <cell r="BN56">
            <v>5</v>
          </cell>
          <cell r="BO56">
            <v>6</v>
          </cell>
          <cell r="BP56">
            <v>6</v>
          </cell>
          <cell r="BQ56">
            <v>6</v>
          </cell>
          <cell r="BR56">
            <v>7</v>
          </cell>
          <cell r="BS56">
            <v>7</v>
          </cell>
          <cell r="BT56">
            <v>7</v>
          </cell>
          <cell r="BU56">
            <v>8</v>
          </cell>
          <cell r="BV56">
            <v>8</v>
          </cell>
          <cell r="BW56">
            <v>8</v>
          </cell>
          <cell r="BX56">
            <v>9</v>
          </cell>
          <cell r="BY56">
            <v>9</v>
          </cell>
          <cell r="BZ56">
            <v>9</v>
          </cell>
          <cell r="CA56">
            <v>10</v>
          </cell>
          <cell r="CB56">
            <v>10</v>
          </cell>
          <cell r="CC56">
            <v>10</v>
          </cell>
          <cell r="CD56">
            <v>11</v>
          </cell>
          <cell r="CE56">
            <v>11</v>
          </cell>
          <cell r="CF56">
            <v>11</v>
          </cell>
          <cell r="CG56">
            <v>12</v>
          </cell>
          <cell r="CH56">
            <v>12</v>
          </cell>
          <cell r="CI56">
            <v>12</v>
          </cell>
          <cell r="CJ56">
            <v>13</v>
          </cell>
          <cell r="CK56">
            <v>13</v>
          </cell>
          <cell r="CL56">
            <v>13</v>
          </cell>
          <cell r="CM56">
            <v>14</v>
          </cell>
          <cell r="CN56">
            <v>14</v>
          </cell>
          <cell r="CO56">
            <v>14</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v>1</v>
          </cell>
          <cell r="BD57">
            <v>1</v>
          </cell>
          <cell r="BE57">
            <v>1</v>
          </cell>
          <cell r="BF57">
            <v>2</v>
          </cell>
          <cell r="BG57">
            <v>2</v>
          </cell>
          <cell r="BH57">
            <v>2</v>
          </cell>
          <cell r="BI57">
            <v>3</v>
          </cell>
          <cell r="BJ57">
            <v>3</v>
          </cell>
          <cell r="BK57">
            <v>3</v>
          </cell>
          <cell r="BL57">
            <v>4</v>
          </cell>
          <cell r="BM57">
            <v>4</v>
          </cell>
          <cell r="BN57">
            <v>4</v>
          </cell>
          <cell r="BO57">
            <v>5</v>
          </cell>
          <cell r="BP57">
            <v>5</v>
          </cell>
          <cell r="BQ57">
            <v>5</v>
          </cell>
          <cell r="BR57">
            <v>6</v>
          </cell>
          <cell r="BS57">
            <v>6</v>
          </cell>
          <cell r="BT57">
            <v>6</v>
          </cell>
          <cell r="BU57">
            <v>7</v>
          </cell>
          <cell r="BV57">
            <v>7</v>
          </cell>
          <cell r="BW57">
            <v>7</v>
          </cell>
          <cell r="BX57">
            <v>8</v>
          </cell>
          <cell r="BY57">
            <v>8</v>
          </cell>
          <cell r="BZ57">
            <v>8</v>
          </cell>
          <cell r="CA57">
            <v>9</v>
          </cell>
          <cell r="CB57">
            <v>9</v>
          </cell>
          <cell r="CC57">
            <v>9</v>
          </cell>
          <cell r="CD57">
            <v>10</v>
          </cell>
          <cell r="CE57">
            <v>10</v>
          </cell>
          <cell r="CF57">
            <v>10</v>
          </cell>
          <cell r="CG57">
            <v>11</v>
          </cell>
          <cell r="CH57">
            <v>11</v>
          </cell>
          <cell r="CI57">
            <v>11</v>
          </cell>
          <cell r="CJ57">
            <v>12</v>
          </cell>
          <cell r="CK57">
            <v>12</v>
          </cell>
          <cell r="CL57">
            <v>12</v>
          </cell>
          <cell r="CM57">
            <v>13</v>
          </cell>
          <cell r="CN57">
            <v>13</v>
          </cell>
          <cell r="CO57">
            <v>13</v>
          </cell>
          <cell r="CP57">
            <v>14</v>
          </cell>
          <cell r="CQ57">
            <v>14</v>
          </cell>
          <cell r="CR57">
            <v>14</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v>1</v>
          </cell>
          <cell r="BG58">
            <v>1</v>
          </cell>
          <cell r="BH58">
            <v>1</v>
          </cell>
          <cell r="BI58">
            <v>2</v>
          </cell>
          <cell r="BJ58">
            <v>2</v>
          </cell>
          <cell r="BK58">
            <v>2</v>
          </cell>
          <cell r="BL58">
            <v>3</v>
          </cell>
          <cell r="BM58">
            <v>3</v>
          </cell>
          <cell r="BN58">
            <v>3</v>
          </cell>
          <cell r="BO58">
            <v>4</v>
          </cell>
          <cell r="BP58">
            <v>4</v>
          </cell>
          <cell r="BQ58">
            <v>4</v>
          </cell>
          <cell r="BR58">
            <v>5</v>
          </cell>
          <cell r="BS58">
            <v>5</v>
          </cell>
          <cell r="BT58">
            <v>5</v>
          </cell>
          <cell r="BU58">
            <v>6</v>
          </cell>
          <cell r="BV58">
            <v>6</v>
          </cell>
          <cell r="BW58">
            <v>6</v>
          </cell>
          <cell r="BX58">
            <v>7</v>
          </cell>
          <cell r="BY58">
            <v>7</v>
          </cell>
          <cell r="BZ58">
            <v>7</v>
          </cell>
          <cell r="CA58">
            <v>8</v>
          </cell>
          <cell r="CB58">
            <v>8</v>
          </cell>
          <cell r="CC58">
            <v>8</v>
          </cell>
          <cell r="CD58">
            <v>9</v>
          </cell>
          <cell r="CE58">
            <v>9</v>
          </cell>
          <cell r="CF58">
            <v>9</v>
          </cell>
          <cell r="CG58">
            <v>10</v>
          </cell>
          <cell r="CH58">
            <v>10</v>
          </cell>
          <cell r="CI58">
            <v>10</v>
          </cell>
          <cell r="CJ58">
            <v>11</v>
          </cell>
          <cell r="CK58">
            <v>11</v>
          </cell>
          <cell r="CL58">
            <v>11</v>
          </cell>
          <cell r="CM58">
            <v>12</v>
          </cell>
          <cell r="CN58">
            <v>12</v>
          </cell>
          <cell r="CO58">
            <v>12</v>
          </cell>
          <cell r="CP58">
            <v>13</v>
          </cell>
          <cell r="CQ58">
            <v>13</v>
          </cell>
          <cell r="CR58">
            <v>13</v>
          </cell>
          <cell r="CS58">
            <v>14</v>
          </cell>
          <cell r="CT58">
            <v>14</v>
          </cell>
          <cell r="CU58">
            <v>14</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v>1</v>
          </cell>
          <cell r="BJ59">
            <v>1</v>
          </cell>
          <cell r="BK59">
            <v>1</v>
          </cell>
          <cell r="BL59">
            <v>2</v>
          </cell>
          <cell r="BM59">
            <v>2</v>
          </cell>
          <cell r="BN59">
            <v>2</v>
          </cell>
          <cell r="BO59">
            <v>3</v>
          </cell>
          <cell r="BP59">
            <v>3</v>
          </cell>
          <cell r="BQ59">
            <v>3</v>
          </cell>
          <cell r="BR59">
            <v>4</v>
          </cell>
          <cell r="BS59">
            <v>4</v>
          </cell>
          <cell r="BT59">
            <v>4</v>
          </cell>
          <cell r="BU59">
            <v>5</v>
          </cell>
          <cell r="BV59">
            <v>5</v>
          </cell>
          <cell r="BW59">
            <v>5</v>
          </cell>
          <cell r="BX59">
            <v>6</v>
          </cell>
          <cell r="BY59">
            <v>6</v>
          </cell>
          <cell r="BZ59">
            <v>6</v>
          </cell>
          <cell r="CA59">
            <v>7</v>
          </cell>
          <cell r="CB59">
            <v>7</v>
          </cell>
          <cell r="CC59">
            <v>7</v>
          </cell>
          <cell r="CD59">
            <v>8</v>
          </cell>
          <cell r="CE59">
            <v>8</v>
          </cell>
          <cell r="CF59">
            <v>8</v>
          </cell>
          <cell r="CG59">
            <v>9</v>
          </cell>
          <cell r="CH59">
            <v>9</v>
          </cell>
          <cell r="CI59">
            <v>9</v>
          </cell>
          <cell r="CJ59">
            <v>10</v>
          </cell>
          <cell r="CK59">
            <v>10</v>
          </cell>
          <cell r="CL59">
            <v>10</v>
          </cell>
          <cell r="CM59">
            <v>11</v>
          </cell>
          <cell r="CN59">
            <v>11</v>
          </cell>
          <cell r="CO59">
            <v>11</v>
          </cell>
          <cell r="CP59">
            <v>12</v>
          </cell>
          <cell r="CQ59">
            <v>12</v>
          </cell>
          <cell r="CR59">
            <v>12</v>
          </cell>
          <cell r="CS59">
            <v>13</v>
          </cell>
          <cell r="CT59">
            <v>13</v>
          </cell>
          <cell r="CU59">
            <v>13</v>
          </cell>
          <cell r="CV59">
            <v>14</v>
          </cell>
          <cell r="CW59">
            <v>14</v>
          </cell>
          <cell r="CX59">
            <v>14</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v>1</v>
          </cell>
          <cell r="BM60">
            <v>1</v>
          </cell>
          <cell r="BN60">
            <v>1</v>
          </cell>
          <cell r="BO60">
            <v>2</v>
          </cell>
          <cell r="BP60">
            <v>2</v>
          </cell>
          <cell r="BQ60">
            <v>2</v>
          </cell>
          <cell r="BR60">
            <v>3</v>
          </cell>
          <cell r="BS60">
            <v>3</v>
          </cell>
          <cell r="BT60">
            <v>3</v>
          </cell>
          <cell r="BU60">
            <v>4</v>
          </cell>
          <cell r="BV60">
            <v>4</v>
          </cell>
          <cell r="BW60">
            <v>4</v>
          </cell>
          <cell r="BX60">
            <v>5</v>
          </cell>
          <cell r="BY60">
            <v>5</v>
          </cell>
          <cell r="BZ60">
            <v>5</v>
          </cell>
          <cell r="CA60">
            <v>6</v>
          </cell>
          <cell r="CB60">
            <v>6</v>
          </cell>
          <cell r="CC60">
            <v>6</v>
          </cell>
          <cell r="CD60">
            <v>7</v>
          </cell>
          <cell r="CE60">
            <v>7</v>
          </cell>
          <cell r="CF60">
            <v>7</v>
          </cell>
          <cell r="CG60">
            <v>8</v>
          </cell>
          <cell r="CH60">
            <v>8</v>
          </cell>
          <cell r="CI60">
            <v>8</v>
          </cell>
          <cell r="CJ60">
            <v>9</v>
          </cell>
          <cell r="CK60">
            <v>9</v>
          </cell>
          <cell r="CL60">
            <v>9</v>
          </cell>
          <cell r="CM60">
            <v>10</v>
          </cell>
          <cell r="CN60">
            <v>10</v>
          </cell>
          <cell r="CO60">
            <v>10</v>
          </cell>
          <cell r="CP60">
            <v>11</v>
          </cell>
          <cell r="CQ60">
            <v>11</v>
          </cell>
          <cell r="CR60">
            <v>11</v>
          </cell>
          <cell r="CS60">
            <v>12</v>
          </cell>
          <cell r="CT60">
            <v>12</v>
          </cell>
          <cell r="CU60">
            <v>12</v>
          </cell>
          <cell r="CV60">
            <v>13</v>
          </cell>
          <cell r="CW60">
            <v>13</v>
          </cell>
          <cell r="CX60">
            <v>13</v>
          </cell>
          <cell r="CY60">
            <v>14</v>
          </cell>
          <cell r="CZ60">
            <v>14</v>
          </cell>
          <cell r="DA60">
            <v>14</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v>1</v>
          </cell>
          <cell r="BP61">
            <v>1</v>
          </cell>
          <cell r="BQ61">
            <v>1</v>
          </cell>
          <cell r="BR61">
            <v>2</v>
          </cell>
          <cell r="BS61">
            <v>2</v>
          </cell>
          <cell r="BT61">
            <v>2</v>
          </cell>
          <cell r="BU61">
            <v>3</v>
          </cell>
          <cell r="BV61">
            <v>3</v>
          </cell>
          <cell r="BW61">
            <v>3</v>
          </cell>
          <cell r="BX61">
            <v>4</v>
          </cell>
          <cell r="BY61">
            <v>4</v>
          </cell>
          <cell r="BZ61">
            <v>4</v>
          </cell>
          <cell r="CA61">
            <v>5</v>
          </cell>
          <cell r="CB61">
            <v>5</v>
          </cell>
          <cell r="CC61">
            <v>5</v>
          </cell>
          <cell r="CD61">
            <v>6</v>
          </cell>
          <cell r="CE61">
            <v>6</v>
          </cell>
          <cell r="CF61">
            <v>6</v>
          </cell>
          <cell r="CG61">
            <v>7</v>
          </cell>
          <cell r="CH61">
            <v>7</v>
          </cell>
          <cell r="CI61">
            <v>7</v>
          </cell>
          <cell r="CJ61">
            <v>8</v>
          </cell>
          <cell r="CK61">
            <v>8</v>
          </cell>
          <cell r="CL61">
            <v>8</v>
          </cell>
          <cell r="CM61">
            <v>9</v>
          </cell>
          <cell r="CN61">
            <v>9</v>
          </cell>
          <cell r="CO61">
            <v>9</v>
          </cell>
          <cell r="CP61">
            <v>10</v>
          </cell>
          <cell r="CQ61">
            <v>10</v>
          </cell>
          <cell r="CR61">
            <v>10</v>
          </cell>
          <cell r="CS61">
            <v>11</v>
          </cell>
          <cell r="CT61">
            <v>11</v>
          </cell>
          <cell r="CU61">
            <v>11</v>
          </cell>
          <cell r="CV61">
            <v>12</v>
          </cell>
          <cell r="CW61">
            <v>12</v>
          </cell>
          <cell r="CX61">
            <v>12</v>
          </cell>
          <cell r="CY61">
            <v>13</v>
          </cell>
          <cell r="CZ61">
            <v>13</v>
          </cell>
          <cell r="DA61">
            <v>13</v>
          </cell>
          <cell r="DB61">
            <v>14</v>
          </cell>
          <cell r="DC61">
            <v>14</v>
          </cell>
          <cell r="DD61">
            <v>14</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Takt - Macroo"/>
      <sheetName val="Analysis Phase"/>
      <sheetName val="Takt - Norm"/>
      <sheetName val="Calculator"/>
      <sheetName val="SOS"/>
      <sheetName val="Work Density Map"/>
      <sheetName val="Takt - Micro"/>
      <sheetName val="WWP"/>
      <sheetName val="Roadblocks"/>
      <sheetName val="Procurement"/>
      <sheetName val="Risk &amp; Opp"/>
      <sheetName val="Parametrics Calculator"/>
      <sheetName val="Progress Tracker"/>
    </sheetNames>
    <sheetDataSet>
      <sheetData sheetId="0"/>
      <sheetData sheetId="1"/>
      <sheetData sheetId="2"/>
      <sheetData sheetId="3"/>
      <sheetData sheetId="4"/>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v>15</v>
          </cell>
          <cell r="CO3">
            <v>15</v>
          </cell>
          <cell r="CP3">
            <v>15</v>
          </cell>
          <cell r="CQ3">
            <v>15</v>
          </cell>
          <cell r="CR3">
            <v>15</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v>15</v>
          </cell>
          <cell r="CT4">
            <v>15</v>
          </cell>
          <cell r="CU4">
            <v>15</v>
          </cell>
          <cell r="CV4">
            <v>15</v>
          </cell>
          <cell r="CW4">
            <v>15</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v>15</v>
          </cell>
          <cell r="CY5">
            <v>15</v>
          </cell>
          <cell r="CZ5">
            <v>15</v>
          </cell>
          <cell r="DA5">
            <v>15</v>
          </cell>
          <cell r="DB5">
            <v>15</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v>15</v>
          </cell>
          <cell r="DD6">
            <v>15</v>
          </cell>
          <cell r="DE6">
            <v>15</v>
          </cell>
          <cell r="DF6">
            <v>15</v>
          </cell>
          <cell r="DG6">
            <v>15</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v>15</v>
          </cell>
          <cell r="DI7">
            <v>15</v>
          </cell>
          <cell r="DJ7">
            <v>15</v>
          </cell>
          <cell r="DK7">
            <v>15</v>
          </cell>
          <cell r="DL7">
            <v>15</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t="str">
            <v/>
          </cell>
          <cell r="AV8" t="str">
            <v/>
          </cell>
          <cell r="AW8" t="str">
            <v/>
          </cell>
          <cell r="AX8" t="str">
            <v/>
          </cell>
          <cell r="AY8" t="str">
            <v/>
          </cell>
          <cell r="AZ8" t="str">
            <v/>
          </cell>
          <cell r="BA8" t="str">
            <v/>
          </cell>
          <cell r="BB8" t="str">
            <v/>
          </cell>
          <cell r="BC8" t="str">
            <v/>
          </cell>
          <cell r="BD8" t="str">
            <v/>
          </cell>
          <cell r="BE8" t="str">
            <v/>
          </cell>
          <cell r="BF8" t="str">
            <v/>
          </cell>
          <cell r="BG8" t="str">
            <v/>
          </cell>
          <cell r="BH8" t="str">
            <v/>
          </cell>
          <cell r="BI8" t="str">
            <v/>
          </cell>
          <cell r="BJ8" t="str">
            <v/>
          </cell>
          <cell r="BK8" t="str">
            <v/>
          </cell>
          <cell r="BL8" t="str">
            <v/>
          </cell>
          <cell r="BM8" t="str">
            <v/>
          </cell>
          <cell r="BN8" t="str">
            <v/>
          </cell>
          <cell r="BO8" t="str">
            <v/>
          </cell>
          <cell r="BP8" t="str">
            <v/>
          </cell>
          <cell r="BQ8" t="str">
            <v/>
          </cell>
          <cell r="BR8" t="str">
            <v/>
          </cell>
          <cell r="BS8" t="str">
            <v/>
          </cell>
          <cell r="BT8" t="str">
            <v/>
          </cell>
          <cell r="BU8" t="str">
            <v/>
          </cell>
          <cell r="BV8" t="str">
            <v/>
          </cell>
          <cell r="BW8" t="str">
            <v/>
          </cell>
          <cell r="BX8" t="str">
            <v/>
          </cell>
          <cell r="BY8" t="str">
            <v/>
          </cell>
          <cell r="BZ8" t="str">
            <v/>
          </cell>
          <cell r="CA8" t="str">
            <v/>
          </cell>
          <cell r="CB8" t="str">
            <v/>
          </cell>
          <cell r="CC8" t="str">
            <v/>
          </cell>
          <cell r="CD8" t="str">
            <v/>
          </cell>
          <cell r="CE8" t="str">
            <v/>
          </cell>
          <cell r="CF8" t="str">
            <v/>
          </cell>
          <cell r="CG8" t="str">
            <v/>
          </cell>
          <cell r="CH8" t="str">
            <v/>
          </cell>
          <cell r="CI8" t="str">
            <v/>
          </cell>
          <cell r="CJ8" t="str">
            <v/>
          </cell>
          <cell r="CK8" t="str">
            <v/>
          </cell>
          <cell r="CL8" t="str">
            <v/>
          </cell>
          <cell r="CM8" t="str">
            <v/>
          </cell>
          <cell r="CN8" t="str">
            <v/>
          </cell>
          <cell r="CO8" t="str">
            <v/>
          </cell>
          <cell r="CP8" t="str">
            <v/>
          </cell>
          <cell r="CQ8" t="str">
            <v/>
          </cell>
          <cell r="CR8" t="str">
            <v/>
          </cell>
          <cell r="CS8" t="str">
            <v/>
          </cell>
          <cell r="CT8" t="str">
            <v/>
          </cell>
          <cell r="CU8" t="str">
            <v/>
          </cell>
          <cell r="CV8" t="str">
            <v/>
          </cell>
          <cell r="CW8" t="str">
            <v/>
          </cell>
          <cell r="CX8" t="str">
            <v/>
          </cell>
          <cell r="CY8" t="str">
            <v/>
          </cell>
          <cell r="CZ8" t="str">
            <v/>
          </cell>
          <cell r="DA8" t="str">
            <v/>
          </cell>
          <cell r="DB8" t="str">
            <v/>
          </cell>
          <cell r="DC8" t="str">
            <v/>
          </cell>
          <cell r="DD8" t="str">
            <v/>
          </cell>
          <cell r="DE8" t="str">
            <v/>
          </cell>
          <cell r="DF8" t="str">
            <v/>
          </cell>
          <cell r="DG8" t="str">
            <v/>
          </cell>
          <cell r="DH8" t="str">
            <v/>
          </cell>
          <cell r="DI8" t="str">
            <v/>
          </cell>
          <cell r="DJ8" t="str">
            <v/>
          </cell>
          <cell r="DK8" t="str">
            <v/>
          </cell>
          <cell r="DL8" t="str">
            <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t="str">
            <v/>
          </cell>
          <cell r="BA9" t="str">
            <v/>
          </cell>
          <cell r="BB9" t="str">
            <v/>
          </cell>
          <cell r="BC9" t="str">
            <v/>
          </cell>
          <cell r="BD9" t="str">
            <v/>
          </cell>
          <cell r="BE9" t="str">
            <v/>
          </cell>
          <cell r="BF9" t="str">
            <v/>
          </cell>
          <cell r="BG9" t="str">
            <v/>
          </cell>
          <cell r="BH9" t="str">
            <v/>
          </cell>
          <cell r="BI9" t="str">
            <v/>
          </cell>
          <cell r="BJ9" t="str">
            <v/>
          </cell>
          <cell r="BK9" t="str">
            <v/>
          </cell>
          <cell r="BL9" t="str">
            <v/>
          </cell>
          <cell r="BM9" t="str">
            <v/>
          </cell>
          <cell r="BN9" t="str">
            <v/>
          </cell>
          <cell r="BO9" t="str">
            <v/>
          </cell>
          <cell r="BP9" t="str">
            <v/>
          </cell>
          <cell r="BQ9" t="str">
            <v/>
          </cell>
          <cell r="BR9" t="str">
            <v/>
          </cell>
          <cell r="BS9" t="str">
            <v/>
          </cell>
          <cell r="BT9" t="str">
            <v/>
          </cell>
          <cell r="BU9" t="str">
            <v/>
          </cell>
          <cell r="BV9" t="str">
            <v/>
          </cell>
          <cell r="BW9" t="str">
            <v/>
          </cell>
          <cell r="BX9" t="str">
            <v/>
          </cell>
          <cell r="BY9" t="str">
            <v/>
          </cell>
          <cell r="BZ9" t="str">
            <v/>
          </cell>
          <cell r="CA9" t="str">
            <v/>
          </cell>
          <cell r="CB9" t="str">
            <v/>
          </cell>
          <cell r="CC9" t="str">
            <v/>
          </cell>
          <cell r="CD9" t="str">
            <v/>
          </cell>
          <cell r="CE9" t="str">
            <v/>
          </cell>
          <cell r="CF9" t="str">
            <v/>
          </cell>
          <cell r="CG9" t="str">
            <v/>
          </cell>
          <cell r="CH9" t="str">
            <v/>
          </cell>
          <cell r="CI9" t="str">
            <v/>
          </cell>
          <cell r="CJ9" t="str">
            <v/>
          </cell>
          <cell r="CK9" t="str">
            <v/>
          </cell>
          <cell r="CL9" t="str">
            <v/>
          </cell>
          <cell r="CM9" t="str">
            <v/>
          </cell>
          <cell r="CN9" t="str">
            <v/>
          </cell>
          <cell r="CO9" t="str">
            <v/>
          </cell>
          <cell r="CP9" t="str">
            <v/>
          </cell>
          <cell r="CQ9" t="str">
            <v/>
          </cell>
          <cell r="CR9" t="str">
            <v/>
          </cell>
          <cell r="CS9" t="str">
            <v/>
          </cell>
          <cell r="CT9" t="str">
            <v/>
          </cell>
          <cell r="CU9" t="str">
            <v/>
          </cell>
          <cell r="CV9" t="str">
            <v/>
          </cell>
          <cell r="CW9" t="str">
            <v/>
          </cell>
          <cell r="CX9" t="str">
            <v/>
          </cell>
          <cell r="CY9" t="str">
            <v/>
          </cell>
          <cell r="CZ9" t="str">
            <v/>
          </cell>
          <cell r="DA9" t="str">
            <v/>
          </cell>
          <cell r="DB9" t="str">
            <v/>
          </cell>
          <cell r="DC9" t="str">
            <v/>
          </cell>
          <cell r="DD9" t="str">
            <v/>
          </cell>
          <cell r="DE9" t="str">
            <v/>
          </cell>
          <cell r="DF9" t="str">
            <v/>
          </cell>
          <cell r="DG9" t="str">
            <v/>
          </cell>
          <cell r="DH9" t="str">
            <v/>
          </cell>
          <cell r="DI9" t="str">
            <v/>
          </cell>
          <cell r="DJ9" t="str">
            <v/>
          </cell>
          <cell r="DK9" t="str">
            <v/>
          </cell>
          <cell r="DL9" t="str">
            <v/>
          </cell>
          <cell r="DM9" t="str">
            <v/>
          </cell>
          <cell r="DN9" t="str">
            <v/>
          </cell>
          <cell r="DO9" t="str">
            <v/>
          </cell>
          <cell r="DP9" t="str">
            <v/>
          </cell>
          <cell r="DQ9" t="str">
            <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X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t="str">
            <v/>
          </cell>
          <cell r="BF10" t="str">
            <v/>
          </cell>
          <cell r="BG10" t="str">
            <v/>
          </cell>
          <cell r="BH10" t="str">
            <v/>
          </cell>
          <cell r="BI10" t="str">
            <v/>
          </cell>
          <cell r="BJ10" t="str">
            <v/>
          </cell>
          <cell r="BK10" t="str">
            <v/>
          </cell>
          <cell r="BL10" t="str">
            <v/>
          </cell>
          <cell r="BM10" t="str">
            <v/>
          </cell>
          <cell r="BN10" t="str">
            <v/>
          </cell>
          <cell r="BO10" t="str">
            <v/>
          </cell>
          <cell r="BP10" t="str">
            <v/>
          </cell>
          <cell r="BQ10" t="str">
            <v/>
          </cell>
          <cell r="BR10" t="str">
            <v/>
          </cell>
          <cell r="BS10" t="str">
            <v/>
          </cell>
          <cell r="BT10" t="str">
            <v/>
          </cell>
          <cell r="BU10" t="str">
            <v/>
          </cell>
          <cell r="BV10" t="str">
            <v/>
          </cell>
          <cell r="BW10" t="str">
            <v/>
          </cell>
          <cell r="BX10" t="str">
            <v/>
          </cell>
          <cell r="BY10" t="str">
            <v/>
          </cell>
          <cell r="BZ10" t="str">
            <v/>
          </cell>
          <cell r="CA10" t="str">
            <v/>
          </cell>
          <cell r="CB10" t="str">
            <v/>
          </cell>
          <cell r="CC10" t="str">
            <v/>
          </cell>
          <cell r="CD10" t="str">
            <v/>
          </cell>
          <cell r="CE10" t="str">
            <v/>
          </cell>
          <cell r="CF10" t="str">
            <v/>
          </cell>
          <cell r="CG10" t="str">
            <v/>
          </cell>
          <cell r="CH10" t="str">
            <v/>
          </cell>
          <cell r="CI10" t="str">
            <v/>
          </cell>
          <cell r="CJ10" t="str">
            <v/>
          </cell>
          <cell r="CK10" t="str">
            <v/>
          </cell>
          <cell r="CL10" t="str">
            <v/>
          </cell>
          <cell r="CM10" t="str">
            <v/>
          </cell>
          <cell r="CN10" t="str">
            <v/>
          </cell>
          <cell r="CO10" t="str">
            <v/>
          </cell>
          <cell r="CP10" t="str">
            <v/>
          </cell>
          <cell r="CQ10" t="str">
            <v/>
          </cell>
          <cell r="CR10" t="str">
            <v/>
          </cell>
          <cell r="CS10" t="str">
            <v/>
          </cell>
          <cell r="CT10" t="str">
            <v/>
          </cell>
          <cell r="CU10" t="str">
            <v/>
          </cell>
          <cell r="CV10" t="str">
            <v/>
          </cell>
          <cell r="CW10" t="str">
            <v/>
          </cell>
          <cell r="CX10" t="str">
            <v/>
          </cell>
          <cell r="CY10" t="str">
            <v/>
          </cell>
          <cell r="CZ10" t="str">
            <v/>
          </cell>
          <cell r="DA10" t="str">
            <v/>
          </cell>
          <cell r="DB10" t="str">
            <v/>
          </cell>
          <cell r="DC10" t="str">
            <v/>
          </cell>
          <cell r="DD10" t="str">
            <v/>
          </cell>
          <cell r="DE10" t="str">
            <v/>
          </cell>
          <cell r="DF10" t="str">
            <v/>
          </cell>
          <cell r="DG10" t="str">
            <v/>
          </cell>
          <cell r="DH10" t="str">
            <v/>
          </cell>
          <cell r="DI10" t="str">
            <v/>
          </cell>
          <cell r="DJ10" t="str">
            <v/>
          </cell>
          <cell r="DK10" t="str">
            <v/>
          </cell>
          <cell r="DL10" t="str">
            <v/>
          </cell>
          <cell r="DM10" t="str">
            <v/>
          </cell>
          <cell r="DN10" t="str">
            <v/>
          </cell>
          <cell r="DO10" t="str">
            <v/>
          </cell>
          <cell r="DP10" t="str">
            <v/>
          </cell>
          <cell r="DQ10" t="str">
            <v/>
          </cell>
          <cell r="DR10" t="str">
            <v/>
          </cell>
          <cell r="DS10" t="str">
            <v/>
          </cell>
          <cell r="DT10" t="str">
            <v/>
          </cell>
          <cell r="DU10" t="str">
            <v/>
          </cell>
          <cell r="DV10" t="str">
            <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X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X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X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X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1</v>
          </cell>
          <cell r="Z46">
            <v>1</v>
          </cell>
          <cell r="AA46">
            <v>2</v>
          </cell>
          <cell r="AB46">
            <v>2</v>
          </cell>
          <cell r="AC46">
            <v>2</v>
          </cell>
          <cell r="AD46">
            <v>2</v>
          </cell>
          <cell r="AE46">
            <v>2</v>
          </cell>
          <cell r="AF46">
            <v>3</v>
          </cell>
          <cell r="AG46">
            <v>3</v>
          </cell>
          <cell r="AH46">
            <v>3</v>
          </cell>
          <cell r="AI46">
            <v>3</v>
          </cell>
          <cell r="AJ46">
            <v>3</v>
          </cell>
          <cell r="AK46">
            <v>4</v>
          </cell>
          <cell r="AL46">
            <v>4</v>
          </cell>
          <cell r="AM46">
            <v>4</v>
          </cell>
          <cell r="AN46">
            <v>4</v>
          </cell>
          <cell r="AO46">
            <v>4</v>
          </cell>
          <cell r="AP46">
            <v>5</v>
          </cell>
          <cell r="AQ46">
            <v>5</v>
          </cell>
          <cell r="AR46">
            <v>5</v>
          </cell>
          <cell r="AS46">
            <v>5</v>
          </cell>
          <cell r="AT46">
            <v>5</v>
          </cell>
          <cell r="AU46">
            <v>6</v>
          </cell>
          <cell r="AV46">
            <v>6</v>
          </cell>
          <cell r="AW46">
            <v>6</v>
          </cell>
          <cell r="AX46">
            <v>6</v>
          </cell>
          <cell r="AY46">
            <v>6</v>
          </cell>
          <cell r="AZ46">
            <v>7</v>
          </cell>
          <cell r="BA46">
            <v>7</v>
          </cell>
          <cell r="BB46">
            <v>7</v>
          </cell>
          <cell r="BC46">
            <v>7</v>
          </cell>
          <cell r="BD46">
            <v>7</v>
          </cell>
          <cell r="BE46">
            <v>8</v>
          </cell>
          <cell r="BF46">
            <v>8</v>
          </cell>
          <cell r="BG46">
            <v>8</v>
          </cell>
          <cell r="BH46">
            <v>8</v>
          </cell>
          <cell r="BI46">
            <v>8</v>
          </cell>
          <cell r="BJ46">
            <v>9</v>
          </cell>
          <cell r="BK46">
            <v>9</v>
          </cell>
          <cell r="BL46">
            <v>9</v>
          </cell>
          <cell r="BM46">
            <v>9</v>
          </cell>
          <cell r="BN46">
            <v>9</v>
          </cell>
          <cell r="BO46">
            <v>10</v>
          </cell>
          <cell r="BP46">
            <v>10</v>
          </cell>
          <cell r="BQ46">
            <v>10</v>
          </cell>
          <cell r="BR46">
            <v>10</v>
          </cell>
          <cell r="BS46">
            <v>10</v>
          </cell>
          <cell r="BT46">
            <v>11</v>
          </cell>
          <cell r="BU46">
            <v>11</v>
          </cell>
          <cell r="BV46">
            <v>11</v>
          </cell>
          <cell r="BW46">
            <v>11</v>
          </cell>
          <cell r="BX46">
            <v>11</v>
          </cell>
          <cell r="BY46">
            <v>12</v>
          </cell>
          <cell r="BZ46">
            <v>12</v>
          </cell>
          <cell r="CA46">
            <v>12</v>
          </cell>
          <cell r="CB46">
            <v>12</v>
          </cell>
          <cell r="CC46">
            <v>12</v>
          </cell>
          <cell r="CD46">
            <v>13</v>
          </cell>
          <cell r="CE46">
            <v>13</v>
          </cell>
          <cell r="CF46">
            <v>13</v>
          </cell>
          <cell r="CG46">
            <v>13</v>
          </cell>
          <cell r="CH46">
            <v>13</v>
          </cell>
          <cell r="CI46">
            <v>14</v>
          </cell>
          <cell r="CJ46">
            <v>14</v>
          </cell>
          <cell r="CK46">
            <v>14</v>
          </cell>
          <cell r="CL46">
            <v>14</v>
          </cell>
          <cell r="CM46">
            <v>14</v>
          </cell>
          <cell r="CN46">
            <v>15</v>
          </cell>
          <cell r="CO46">
            <v>15</v>
          </cell>
          <cell r="CP46">
            <v>15</v>
          </cell>
          <cell r="CQ46">
            <v>15</v>
          </cell>
          <cell r="CR46">
            <v>15</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t="str">
            <v/>
          </cell>
          <cell r="Z47" t="str">
            <v/>
          </cell>
          <cell r="AA47">
            <v>1</v>
          </cell>
          <cell r="AB47">
            <v>1</v>
          </cell>
          <cell r="AC47">
            <v>1</v>
          </cell>
          <cell r="AD47">
            <v>1</v>
          </cell>
          <cell r="AE47">
            <v>1</v>
          </cell>
          <cell r="AF47">
            <v>2</v>
          </cell>
          <cell r="AG47">
            <v>2</v>
          </cell>
          <cell r="AH47">
            <v>2</v>
          </cell>
          <cell r="AI47">
            <v>2</v>
          </cell>
          <cell r="AJ47">
            <v>2</v>
          </cell>
          <cell r="AK47">
            <v>3</v>
          </cell>
          <cell r="AL47">
            <v>3</v>
          </cell>
          <cell r="AM47">
            <v>3</v>
          </cell>
          <cell r="AN47">
            <v>3</v>
          </cell>
          <cell r="AO47">
            <v>3</v>
          </cell>
          <cell r="AP47">
            <v>4</v>
          </cell>
          <cell r="AQ47">
            <v>4</v>
          </cell>
          <cell r="AR47">
            <v>4</v>
          </cell>
          <cell r="AS47">
            <v>4</v>
          </cell>
          <cell r="AT47">
            <v>4</v>
          </cell>
          <cell r="AU47">
            <v>5</v>
          </cell>
          <cell r="AV47">
            <v>5</v>
          </cell>
          <cell r="AW47">
            <v>5</v>
          </cell>
          <cell r="AX47">
            <v>5</v>
          </cell>
          <cell r="AY47">
            <v>5</v>
          </cell>
          <cell r="AZ47">
            <v>6</v>
          </cell>
          <cell r="BA47">
            <v>6</v>
          </cell>
          <cell r="BB47">
            <v>6</v>
          </cell>
          <cell r="BC47">
            <v>6</v>
          </cell>
          <cell r="BD47">
            <v>6</v>
          </cell>
          <cell r="BE47">
            <v>7</v>
          </cell>
          <cell r="BF47">
            <v>7</v>
          </cell>
          <cell r="BG47">
            <v>7</v>
          </cell>
          <cell r="BH47">
            <v>7</v>
          </cell>
          <cell r="BI47">
            <v>7</v>
          </cell>
          <cell r="BJ47">
            <v>8</v>
          </cell>
          <cell r="BK47">
            <v>8</v>
          </cell>
          <cell r="BL47">
            <v>8</v>
          </cell>
          <cell r="BM47">
            <v>8</v>
          </cell>
          <cell r="BN47">
            <v>8</v>
          </cell>
          <cell r="BO47">
            <v>9</v>
          </cell>
          <cell r="BP47">
            <v>9</v>
          </cell>
          <cell r="BQ47">
            <v>9</v>
          </cell>
          <cell r="BR47">
            <v>9</v>
          </cell>
          <cell r="BS47">
            <v>9</v>
          </cell>
          <cell r="BT47">
            <v>10</v>
          </cell>
          <cell r="BU47">
            <v>10</v>
          </cell>
          <cell r="BV47">
            <v>10</v>
          </cell>
          <cell r="BW47">
            <v>10</v>
          </cell>
          <cell r="BX47">
            <v>10</v>
          </cell>
          <cell r="BY47">
            <v>11</v>
          </cell>
          <cell r="BZ47">
            <v>11</v>
          </cell>
          <cell r="CA47">
            <v>11</v>
          </cell>
          <cell r="CB47">
            <v>11</v>
          </cell>
          <cell r="CC47">
            <v>11</v>
          </cell>
          <cell r="CD47">
            <v>12</v>
          </cell>
          <cell r="CE47">
            <v>12</v>
          </cell>
          <cell r="CF47">
            <v>12</v>
          </cell>
          <cell r="CG47">
            <v>12</v>
          </cell>
          <cell r="CH47">
            <v>12</v>
          </cell>
          <cell r="CI47">
            <v>13</v>
          </cell>
          <cell r="CJ47">
            <v>13</v>
          </cell>
          <cell r="CK47">
            <v>13</v>
          </cell>
          <cell r="CL47">
            <v>13</v>
          </cell>
          <cell r="CM47">
            <v>13</v>
          </cell>
          <cell r="CN47">
            <v>14</v>
          </cell>
          <cell r="CO47">
            <v>14</v>
          </cell>
          <cell r="CP47">
            <v>14</v>
          </cell>
          <cell r="CQ47">
            <v>14</v>
          </cell>
          <cell r="CR47">
            <v>14</v>
          </cell>
          <cell r="CS47">
            <v>15</v>
          </cell>
          <cell r="CT47">
            <v>15</v>
          </cell>
          <cell r="CU47">
            <v>15</v>
          </cell>
          <cell r="CV47">
            <v>15</v>
          </cell>
          <cell r="CW47">
            <v>15</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t="str">
            <v/>
          </cell>
          <cell r="AC48" t="str">
            <v/>
          </cell>
          <cell r="AD48" t="str">
            <v/>
          </cell>
          <cell r="AE48" t="str">
            <v/>
          </cell>
          <cell r="AF48">
            <v>1</v>
          </cell>
          <cell r="AG48">
            <v>1</v>
          </cell>
          <cell r="AH48">
            <v>1</v>
          </cell>
          <cell r="AI48">
            <v>1</v>
          </cell>
          <cell r="AJ48">
            <v>1</v>
          </cell>
          <cell r="AK48">
            <v>2</v>
          </cell>
          <cell r="AL48">
            <v>2</v>
          </cell>
          <cell r="AM48">
            <v>2</v>
          </cell>
          <cell r="AN48">
            <v>2</v>
          </cell>
          <cell r="AO48">
            <v>2</v>
          </cell>
          <cell r="AP48">
            <v>3</v>
          </cell>
          <cell r="AQ48">
            <v>3</v>
          </cell>
          <cell r="AR48">
            <v>3</v>
          </cell>
          <cell r="AS48">
            <v>3</v>
          </cell>
          <cell r="AT48">
            <v>3</v>
          </cell>
          <cell r="AU48">
            <v>4</v>
          </cell>
          <cell r="AV48">
            <v>4</v>
          </cell>
          <cell r="AW48">
            <v>4</v>
          </cell>
          <cell r="AX48">
            <v>4</v>
          </cell>
          <cell r="AY48">
            <v>4</v>
          </cell>
          <cell r="AZ48">
            <v>5</v>
          </cell>
          <cell r="BA48">
            <v>5</v>
          </cell>
          <cell r="BB48">
            <v>5</v>
          </cell>
          <cell r="BC48">
            <v>5</v>
          </cell>
          <cell r="BD48">
            <v>5</v>
          </cell>
          <cell r="BE48">
            <v>6</v>
          </cell>
          <cell r="BF48">
            <v>6</v>
          </cell>
          <cell r="BG48">
            <v>6</v>
          </cell>
          <cell r="BH48">
            <v>6</v>
          </cell>
          <cell r="BI48">
            <v>6</v>
          </cell>
          <cell r="BJ48">
            <v>7</v>
          </cell>
          <cell r="BK48">
            <v>7</v>
          </cell>
          <cell r="BL48">
            <v>7</v>
          </cell>
          <cell r="BM48">
            <v>7</v>
          </cell>
          <cell r="BN48">
            <v>7</v>
          </cell>
          <cell r="BO48">
            <v>8</v>
          </cell>
          <cell r="BP48">
            <v>8</v>
          </cell>
          <cell r="BQ48">
            <v>8</v>
          </cell>
          <cell r="BR48">
            <v>8</v>
          </cell>
          <cell r="BS48">
            <v>8</v>
          </cell>
          <cell r="BT48">
            <v>9</v>
          </cell>
          <cell r="BU48">
            <v>9</v>
          </cell>
          <cell r="BV48">
            <v>9</v>
          </cell>
          <cell r="BW48">
            <v>9</v>
          </cell>
          <cell r="BX48">
            <v>9</v>
          </cell>
          <cell r="BY48">
            <v>10</v>
          </cell>
          <cell r="BZ48">
            <v>10</v>
          </cell>
          <cell r="CA48">
            <v>10</v>
          </cell>
          <cell r="CB48">
            <v>10</v>
          </cell>
          <cell r="CC48">
            <v>10</v>
          </cell>
          <cell r="CD48">
            <v>11</v>
          </cell>
          <cell r="CE48">
            <v>11</v>
          </cell>
          <cell r="CF48">
            <v>11</v>
          </cell>
          <cell r="CG48">
            <v>11</v>
          </cell>
          <cell r="CH48">
            <v>11</v>
          </cell>
          <cell r="CI48">
            <v>12</v>
          </cell>
          <cell r="CJ48">
            <v>12</v>
          </cell>
          <cell r="CK48">
            <v>12</v>
          </cell>
          <cell r="CL48">
            <v>12</v>
          </cell>
          <cell r="CM48">
            <v>12</v>
          </cell>
          <cell r="CN48">
            <v>13</v>
          </cell>
          <cell r="CO48">
            <v>13</v>
          </cell>
          <cell r="CP48">
            <v>13</v>
          </cell>
          <cell r="CQ48">
            <v>13</v>
          </cell>
          <cell r="CR48">
            <v>13</v>
          </cell>
          <cell r="CS48">
            <v>14</v>
          </cell>
          <cell r="CT48">
            <v>14</v>
          </cell>
          <cell r="CU48">
            <v>14</v>
          </cell>
          <cell r="CV48">
            <v>14</v>
          </cell>
          <cell r="CW48">
            <v>14</v>
          </cell>
          <cell r="CX48">
            <v>15</v>
          </cell>
          <cell r="CY48">
            <v>15</v>
          </cell>
          <cell r="CZ48">
            <v>15</v>
          </cell>
          <cell r="DA48">
            <v>15</v>
          </cell>
          <cell r="DB48">
            <v>15</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t="str">
            <v/>
          </cell>
          <cell r="AF49" t="str">
            <v/>
          </cell>
          <cell r="AG49" t="str">
            <v/>
          </cell>
          <cell r="AH49" t="str">
            <v/>
          </cell>
          <cell r="AI49" t="str">
            <v/>
          </cell>
          <cell r="AJ49" t="str">
            <v/>
          </cell>
          <cell r="AK49">
            <v>1</v>
          </cell>
          <cell r="AL49">
            <v>1</v>
          </cell>
          <cell r="AM49">
            <v>1</v>
          </cell>
          <cell r="AN49">
            <v>1</v>
          </cell>
          <cell r="AO49">
            <v>1</v>
          </cell>
          <cell r="AP49">
            <v>2</v>
          </cell>
          <cell r="AQ49">
            <v>2</v>
          </cell>
          <cell r="AR49">
            <v>2</v>
          </cell>
          <cell r="AS49">
            <v>2</v>
          </cell>
          <cell r="AT49">
            <v>2</v>
          </cell>
          <cell r="AU49">
            <v>3</v>
          </cell>
          <cell r="AV49">
            <v>3</v>
          </cell>
          <cell r="AW49">
            <v>3</v>
          </cell>
          <cell r="AX49">
            <v>3</v>
          </cell>
          <cell r="AY49">
            <v>3</v>
          </cell>
          <cell r="AZ49">
            <v>4</v>
          </cell>
          <cell r="BA49">
            <v>4</v>
          </cell>
          <cell r="BB49">
            <v>4</v>
          </cell>
          <cell r="BC49">
            <v>4</v>
          </cell>
          <cell r="BD49">
            <v>4</v>
          </cell>
          <cell r="BE49">
            <v>5</v>
          </cell>
          <cell r="BF49">
            <v>5</v>
          </cell>
          <cell r="BG49">
            <v>5</v>
          </cell>
          <cell r="BH49">
            <v>5</v>
          </cell>
          <cell r="BI49">
            <v>5</v>
          </cell>
          <cell r="BJ49">
            <v>6</v>
          </cell>
          <cell r="BK49">
            <v>6</v>
          </cell>
          <cell r="BL49">
            <v>6</v>
          </cell>
          <cell r="BM49">
            <v>6</v>
          </cell>
          <cell r="BN49">
            <v>6</v>
          </cell>
          <cell r="BO49">
            <v>7</v>
          </cell>
          <cell r="BP49">
            <v>7</v>
          </cell>
          <cell r="BQ49">
            <v>7</v>
          </cell>
          <cell r="BR49">
            <v>7</v>
          </cell>
          <cell r="BS49">
            <v>7</v>
          </cell>
          <cell r="BT49">
            <v>8</v>
          </cell>
          <cell r="BU49">
            <v>8</v>
          </cell>
          <cell r="BV49">
            <v>8</v>
          </cell>
          <cell r="BW49">
            <v>8</v>
          </cell>
          <cell r="BX49">
            <v>8</v>
          </cell>
          <cell r="BY49">
            <v>9</v>
          </cell>
          <cell r="BZ49">
            <v>9</v>
          </cell>
          <cell r="CA49">
            <v>9</v>
          </cell>
          <cell r="CB49">
            <v>9</v>
          </cell>
          <cell r="CC49">
            <v>9</v>
          </cell>
          <cell r="CD49">
            <v>10</v>
          </cell>
          <cell r="CE49">
            <v>10</v>
          </cell>
          <cell r="CF49">
            <v>10</v>
          </cell>
          <cell r="CG49">
            <v>10</v>
          </cell>
          <cell r="CH49">
            <v>10</v>
          </cell>
          <cell r="CI49">
            <v>11</v>
          </cell>
          <cell r="CJ49">
            <v>11</v>
          </cell>
          <cell r="CK49">
            <v>11</v>
          </cell>
          <cell r="CL49">
            <v>11</v>
          </cell>
          <cell r="CM49">
            <v>11</v>
          </cell>
          <cell r="CN49">
            <v>12</v>
          </cell>
          <cell r="CO49">
            <v>12</v>
          </cell>
          <cell r="CP49">
            <v>12</v>
          </cell>
          <cell r="CQ49">
            <v>12</v>
          </cell>
          <cell r="CR49">
            <v>12</v>
          </cell>
          <cell r="CS49">
            <v>13</v>
          </cell>
          <cell r="CT49">
            <v>13</v>
          </cell>
          <cell r="CU49">
            <v>13</v>
          </cell>
          <cell r="CV49">
            <v>13</v>
          </cell>
          <cell r="CW49">
            <v>13</v>
          </cell>
          <cell r="CX49">
            <v>14</v>
          </cell>
          <cell r="CY49">
            <v>14</v>
          </cell>
          <cell r="CZ49">
            <v>14</v>
          </cell>
          <cell r="DA49">
            <v>14</v>
          </cell>
          <cell r="DB49">
            <v>14</v>
          </cell>
          <cell r="DC49">
            <v>15</v>
          </cell>
          <cell r="DD49">
            <v>15</v>
          </cell>
          <cell r="DE49">
            <v>15</v>
          </cell>
          <cell r="DF49">
            <v>15</v>
          </cell>
          <cell r="DG49">
            <v>15</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t="str">
            <v/>
          </cell>
          <cell r="AI50" t="str">
            <v/>
          </cell>
          <cell r="AJ50" t="str">
            <v/>
          </cell>
          <cell r="AK50" t="str">
            <v/>
          </cell>
          <cell r="AL50" t="str">
            <v/>
          </cell>
          <cell r="AM50" t="str">
            <v/>
          </cell>
          <cell r="AN50" t="str">
            <v/>
          </cell>
          <cell r="AO50" t="str">
            <v/>
          </cell>
          <cell r="AP50">
            <v>1</v>
          </cell>
          <cell r="AQ50">
            <v>1</v>
          </cell>
          <cell r="AR50">
            <v>1</v>
          </cell>
          <cell r="AS50">
            <v>1</v>
          </cell>
          <cell r="AT50">
            <v>1</v>
          </cell>
          <cell r="AU50">
            <v>2</v>
          </cell>
          <cell r="AV50">
            <v>2</v>
          </cell>
          <cell r="AW50">
            <v>2</v>
          </cell>
          <cell r="AX50">
            <v>2</v>
          </cell>
          <cell r="AY50">
            <v>2</v>
          </cell>
          <cell r="AZ50">
            <v>3</v>
          </cell>
          <cell r="BA50">
            <v>3</v>
          </cell>
          <cell r="BB50">
            <v>3</v>
          </cell>
          <cell r="BC50">
            <v>3</v>
          </cell>
          <cell r="BD50">
            <v>3</v>
          </cell>
          <cell r="BE50">
            <v>4</v>
          </cell>
          <cell r="BF50">
            <v>4</v>
          </cell>
          <cell r="BG50">
            <v>4</v>
          </cell>
          <cell r="BH50">
            <v>4</v>
          </cell>
          <cell r="BI50">
            <v>4</v>
          </cell>
          <cell r="BJ50">
            <v>5</v>
          </cell>
          <cell r="BK50">
            <v>5</v>
          </cell>
          <cell r="BL50">
            <v>5</v>
          </cell>
          <cell r="BM50">
            <v>5</v>
          </cell>
          <cell r="BN50">
            <v>5</v>
          </cell>
          <cell r="BO50">
            <v>6</v>
          </cell>
          <cell r="BP50">
            <v>6</v>
          </cell>
          <cell r="BQ50">
            <v>6</v>
          </cell>
          <cell r="BR50">
            <v>6</v>
          </cell>
          <cell r="BS50">
            <v>6</v>
          </cell>
          <cell r="BT50">
            <v>7</v>
          </cell>
          <cell r="BU50">
            <v>7</v>
          </cell>
          <cell r="BV50">
            <v>7</v>
          </cell>
          <cell r="BW50">
            <v>7</v>
          </cell>
          <cell r="BX50">
            <v>7</v>
          </cell>
          <cell r="BY50">
            <v>8</v>
          </cell>
          <cell r="BZ50">
            <v>8</v>
          </cell>
          <cell r="CA50">
            <v>8</v>
          </cell>
          <cell r="CB50">
            <v>8</v>
          </cell>
          <cell r="CC50">
            <v>8</v>
          </cell>
          <cell r="CD50">
            <v>9</v>
          </cell>
          <cell r="CE50">
            <v>9</v>
          </cell>
          <cell r="CF50">
            <v>9</v>
          </cell>
          <cell r="CG50">
            <v>9</v>
          </cell>
          <cell r="CH50">
            <v>9</v>
          </cell>
          <cell r="CI50">
            <v>10</v>
          </cell>
          <cell r="CJ50">
            <v>10</v>
          </cell>
          <cell r="CK50">
            <v>10</v>
          </cell>
          <cell r="CL50">
            <v>10</v>
          </cell>
          <cell r="CM50">
            <v>10</v>
          </cell>
          <cell r="CN50">
            <v>11</v>
          </cell>
          <cell r="CO50">
            <v>11</v>
          </cell>
          <cell r="CP50">
            <v>11</v>
          </cell>
          <cell r="CQ50">
            <v>11</v>
          </cell>
          <cell r="CR50">
            <v>11</v>
          </cell>
          <cell r="CS50">
            <v>12</v>
          </cell>
          <cell r="CT50">
            <v>12</v>
          </cell>
          <cell r="CU50">
            <v>12</v>
          </cell>
          <cell r="CV50">
            <v>12</v>
          </cell>
          <cell r="CW50">
            <v>12</v>
          </cell>
          <cell r="CX50">
            <v>13</v>
          </cell>
          <cell r="CY50">
            <v>13</v>
          </cell>
          <cell r="CZ50">
            <v>13</v>
          </cell>
          <cell r="DA50">
            <v>13</v>
          </cell>
          <cell r="DB50">
            <v>13</v>
          </cell>
          <cell r="DC50">
            <v>14</v>
          </cell>
          <cell r="DD50">
            <v>14</v>
          </cell>
          <cell r="DE50">
            <v>14</v>
          </cell>
          <cell r="DF50">
            <v>14</v>
          </cell>
          <cell r="DG50">
            <v>14</v>
          </cell>
          <cell r="DH50">
            <v>15</v>
          </cell>
          <cell r="DI50">
            <v>15</v>
          </cell>
          <cell r="DJ50">
            <v>15</v>
          </cell>
          <cell r="DK50">
            <v>15</v>
          </cell>
          <cell r="DL50">
            <v>15</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t="str">
            <v/>
          </cell>
          <cell r="AL51" t="str">
            <v/>
          </cell>
          <cell r="AM51" t="str">
            <v/>
          </cell>
          <cell r="AN51" t="str">
            <v/>
          </cell>
          <cell r="AO51" t="str">
            <v/>
          </cell>
          <cell r="AP51" t="str">
            <v/>
          </cell>
          <cell r="AQ51" t="str">
            <v/>
          </cell>
          <cell r="AR51" t="str">
            <v/>
          </cell>
          <cell r="AS51" t="str">
            <v/>
          </cell>
          <cell r="AT51" t="str">
            <v/>
          </cell>
          <cell r="AU51" t="str">
            <v/>
          </cell>
          <cell r="AV51" t="str">
            <v/>
          </cell>
          <cell r="AW51" t="str">
            <v/>
          </cell>
          <cell r="AX51" t="str">
            <v/>
          </cell>
          <cell r="AY51" t="str">
            <v/>
          </cell>
          <cell r="AZ51" t="str">
            <v/>
          </cell>
          <cell r="BA51" t="str">
            <v/>
          </cell>
          <cell r="BB51" t="str">
            <v/>
          </cell>
          <cell r="BC51" t="str">
            <v/>
          </cell>
          <cell r="BD51" t="str">
            <v/>
          </cell>
          <cell r="BE51" t="str">
            <v/>
          </cell>
          <cell r="BF51" t="str">
            <v/>
          </cell>
          <cell r="BG51" t="str">
            <v/>
          </cell>
          <cell r="BH51" t="str">
            <v/>
          </cell>
          <cell r="BI51" t="str">
            <v/>
          </cell>
          <cell r="BJ51" t="str">
            <v/>
          </cell>
          <cell r="BK51" t="str">
            <v/>
          </cell>
          <cell r="BL51" t="str">
            <v/>
          </cell>
          <cell r="BM51" t="str">
            <v/>
          </cell>
          <cell r="BN51" t="str">
            <v/>
          </cell>
          <cell r="BO51" t="str">
            <v/>
          </cell>
          <cell r="BP51" t="str">
            <v/>
          </cell>
          <cell r="BQ51" t="str">
            <v/>
          </cell>
          <cell r="BR51" t="str">
            <v/>
          </cell>
          <cell r="BS51" t="str">
            <v/>
          </cell>
          <cell r="BT51" t="str">
            <v/>
          </cell>
          <cell r="BU51" t="str">
            <v/>
          </cell>
          <cell r="BV51" t="str">
            <v/>
          </cell>
          <cell r="BW51" t="str">
            <v/>
          </cell>
          <cell r="BX51" t="str">
            <v/>
          </cell>
          <cell r="BY51" t="str">
            <v/>
          </cell>
          <cell r="BZ51" t="str">
            <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t="str">
            <v/>
          </cell>
          <cell r="AO52" t="str">
            <v/>
          </cell>
          <cell r="AP52" t="str">
            <v/>
          </cell>
          <cell r="AQ52" t="str">
            <v/>
          </cell>
          <cell r="AR52" t="str">
            <v/>
          </cell>
          <cell r="AS52" t="str">
            <v/>
          </cell>
          <cell r="AT52" t="str">
            <v/>
          </cell>
          <cell r="AU52" t="str">
            <v/>
          </cell>
          <cell r="AV52" t="str">
            <v/>
          </cell>
          <cell r="AW52" t="str">
            <v/>
          </cell>
          <cell r="AX52" t="str">
            <v/>
          </cell>
          <cell r="AY52" t="str">
            <v/>
          </cell>
          <cell r="AZ52" t="str">
            <v/>
          </cell>
          <cell r="BA52" t="str">
            <v/>
          </cell>
          <cell r="BB52" t="str">
            <v/>
          </cell>
          <cell r="BC52" t="str">
            <v/>
          </cell>
          <cell r="BD52" t="str">
            <v/>
          </cell>
          <cell r="BE52" t="str">
            <v/>
          </cell>
          <cell r="BF52" t="str">
            <v/>
          </cell>
          <cell r="BG52" t="str">
            <v/>
          </cell>
          <cell r="BH52" t="str">
            <v/>
          </cell>
          <cell r="BI52" t="str">
            <v/>
          </cell>
          <cell r="BJ52" t="str">
            <v/>
          </cell>
          <cell r="BK52" t="str">
            <v/>
          </cell>
          <cell r="BL52" t="str">
            <v/>
          </cell>
          <cell r="BM52" t="str">
            <v/>
          </cell>
          <cell r="BN52" t="str">
            <v/>
          </cell>
          <cell r="BO52" t="str">
            <v/>
          </cell>
          <cell r="BP52" t="str">
            <v/>
          </cell>
          <cell r="BQ52" t="str">
            <v/>
          </cell>
          <cell r="BR52" t="str">
            <v/>
          </cell>
          <cell r="BS52" t="str">
            <v/>
          </cell>
          <cell r="BT52" t="str">
            <v/>
          </cell>
          <cell r="BU52" t="str">
            <v/>
          </cell>
          <cell r="BV52" t="str">
            <v/>
          </cell>
          <cell r="BW52" t="str">
            <v/>
          </cell>
          <cell r="BX52" t="str">
            <v/>
          </cell>
          <cell r="BY52" t="str">
            <v/>
          </cell>
          <cell r="BZ52" t="str">
            <v/>
          </cell>
          <cell r="CA52" t="str">
            <v/>
          </cell>
          <cell r="CB52" t="str">
            <v/>
          </cell>
          <cell r="CC52" t="str">
            <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t="str">
            <v/>
          </cell>
          <cell r="AR53" t="str">
            <v/>
          </cell>
          <cell r="AS53" t="str">
            <v/>
          </cell>
          <cell r="AT53" t="str">
            <v/>
          </cell>
          <cell r="AU53" t="str">
            <v/>
          </cell>
          <cell r="AV53" t="str">
            <v/>
          </cell>
          <cell r="AW53" t="str">
            <v/>
          </cell>
          <cell r="AX53" t="str">
            <v/>
          </cell>
          <cell r="AY53" t="str">
            <v/>
          </cell>
          <cell r="AZ53" t="str">
            <v/>
          </cell>
          <cell r="BA53" t="str">
            <v/>
          </cell>
          <cell r="BB53" t="str">
            <v/>
          </cell>
          <cell r="BC53" t="str">
            <v/>
          </cell>
          <cell r="BD53" t="str">
            <v/>
          </cell>
          <cell r="BE53" t="str">
            <v/>
          </cell>
          <cell r="BF53" t="str">
            <v/>
          </cell>
          <cell r="BG53" t="str">
            <v/>
          </cell>
          <cell r="BH53" t="str">
            <v/>
          </cell>
          <cell r="BI53" t="str">
            <v/>
          </cell>
          <cell r="BJ53" t="str">
            <v/>
          </cell>
          <cell r="BK53" t="str">
            <v/>
          </cell>
          <cell r="BL53" t="str">
            <v/>
          </cell>
          <cell r="BM53" t="str">
            <v/>
          </cell>
          <cell r="BN53" t="str">
            <v/>
          </cell>
          <cell r="BO53" t="str">
            <v/>
          </cell>
          <cell r="BP53" t="str">
            <v/>
          </cell>
          <cell r="BQ53" t="str">
            <v/>
          </cell>
          <cell r="BR53" t="str">
            <v/>
          </cell>
          <cell r="BS53" t="str">
            <v/>
          </cell>
          <cell r="BT53" t="str">
            <v/>
          </cell>
          <cell r="BU53" t="str">
            <v/>
          </cell>
          <cell r="BV53" t="str">
            <v/>
          </cell>
          <cell r="BW53" t="str">
            <v/>
          </cell>
          <cell r="BX53" t="str">
            <v/>
          </cell>
          <cell r="BY53" t="str">
            <v/>
          </cell>
          <cell r="BZ53" t="str">
            <v/>
          </cell>
          <cell r="CA53" t="str">
            <v/>
          </cell>
          <cell r="CB53" t="str">
            <v/>
          </cell>
          <cell r="CC53" t="str">
            <v/>
          </cell>
          <cell r="CD53" t="str">
            <v/>
          </cell>
          <cell r="CE53" t="str">
            <v/>
          </cell>
          <cell r="CF53" t="str">
            <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t="str">
            <v/>
          </cell>
          <cell r="AU54" t="str">
            <v/>
          </cell>
          <cell r="AV54" t="str">
            <v/>
          </cell>
          <cell r="AW54" t="str">
            <v/>
          </cell>
          <cell r="AX54" t="str">
            <v/>
          </cell>
          <cell r="AY54" t="str">
            <v/>
          </cell>
          <cell r="AZ54" t="str">
            <v/>
          </cell>
          <cell r="BA54" t="str">
            <v/>
          </cell>
          <cell r="BB54" t="str">
            <v/>
          </cell>
          <cell r="BC54" t="str">
            <v/>
          </cell>
          <cell r="BD54" t="str">
            <v/>
          </cell>
          <cell r="BE54" t="str">
            <v/>
          </cell>
          <cell r="BF54" t="str">
            <v/>
          </cell>
          <cell r="BG54" t="str">
            <v/>
          </cell>
          <cell r="BH54" t="str">
            <v/>
          </cell>
          <cell r="BI54" t="str">
            <v/>
          </cell>
          <cell r="BJ54" t="str">
            <v/>
          </cell>
          <cell r="BK54" t="str">
            <v/>
          </cell>
          <cell r="BL54" t="str">
            <v/>
          </cell>
          <cell r="BM54" t="str">
            <v/>
          </cell>
          <cell r="BN54" t="str">
            <v/>
          </cell>
          <cell r="BO54" t="str">
            <v/>
          </cell>
          <cell r="BP54" t="str">
            <v/>
          </cell>
          <cell r="BQ54" t="str">
            <v/>
          </cell>
          <cell r="BR54" t="str">
            <v/>
          </cell>
          <cell r="BS54" t="str">
            <v/>
          </cell>
          <cell r="BT54" t="str">
            <v/>
          </cell>
          <cell r="BU54" t="str">
            <v/>
          </cell>
          <cell r="BV54" t="str">
            <v/>
          </cell>
          <cell r="BW54" t="str">
            <v/>
          </cell>
          <cell r="BX54" t="str">
            <v/>
          </cell>
          <cell r="BY54" t="str">
            <v/>
          </cell>
          <cell r="BZ54" t="str">
            <v/>
          </cell>
          <cell r="CA54" t="str">
            <v/>
          </cell>
          <cell r="CB54" t="str">
            <v/>
          </cell>
          <cell r="CC54" t="str">
            <v/>
          </cell>
          <cell r="CD54" t="str">
            <v/>
          </cell>
          <cell r="CE54" t="str">
            <v/>
          </cell>
          <cell r="CF54" t="str">
            <v/>
          </cell>
          <cell r="CG54" t="str">
            <v/>
          </cell>
          <cell r="CH54" t="str">
            <v/>
          </cell>
          <cell r="CI54" t="str">
            <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t="str">
            <v/>
          </cell>
          <cell r="AX55" t="str">
            <v/>
          </cell>
          <cell r="AY55" t="str">
            <v/>
          </cell>
          <cell r="AZ55" t="str">
            <v/>
          </cell>
          <cell r="BA55" t="str">
            <v/>
          </cell>
          <cell r="BB55" t="str">
            <v/>
          </cell>
          <cell r="BC55" t="str">
            <v/>
          </cell>
          <cell r="BD55" t="str">
            <v/>
          </cell>
          <cell r="BE55" t="str">
            <v/>
          </cell>
          <cell r="BF55" t="str">
            <v/>
          </cell>
          <cell r="BG55" t="str">
            <v/>
          </cell>
          <cell r="BH55" t="str">
            <v/>
          </cell>
          <cell r="BI55" t="str">
            <v/>
          </cell>
          <cell r="BJ55" t="str">
            <v/>
          </cell>
          <cell r="BK55" t="str">
            <v/>
          </cell>
          <cell r="BL55" t="str">
            <v/>
          </cell>
          <cell r="BM55" t="str">
            <v/>
          </cell>
          <cell r="BN55" t="str">
            <v/>
          </cell>
          <cell r="BO55" t="str">
            <v/>
          </cell>
          <cell r="BP55" t="str">
            <v/>
          </cell>
          <cell r="BQ55" t="str">
            <v/>
          </cell>
          <cell r="BR55" t="str">
            <v/>
          </cell>
          <cell r="BS55" t="str">
            <v/>
          </cell>
          <cell r="BT55" t="str">
            <v/>
          </cell>
          <cell r="BU55" t="str">
            <v/>
          </cell>
          <cell r="BV55" t="str">
            <v/>
          </cell>
          <cell r="BW55" t="str">
            <v/>
          </cell>
          <cell r="BX55" t="str">
            <v/>
          </cell>
          <cell r="BY55" t="str">
            <v/>
          </cell>
          <cell r="BZ55" t="str">
            <v/>
          </cell>
          <cell r="CA55" t="str">
            <v/>
          </cell>
          <cell r="CB55" t="str">
            <v/>
          </cell>
          <cell r="CC55" t="str">
            <v/>
          </cell>
          <cell r="CD55" t="str">
            <v/>
          </cell>
          <cell r="CE55" t="str">
            <v/>
          </cell>
          <cell r="CF55" t="str">
            <v/>
          </cell>
          <cell r="CG55" t="str">
            <v/>
          </cell>
          <cell r="CH55" t="str">
            <v/>
          </cell>
          <cell r="CI55" t="str">
            <v/>
          </cell>
          <cell r="CJ55" t="str">
            <v/>
          </cell>
          <cell r="CK55" t="str">
            <v/>
          </cell>
          <cell r="CL55" t="str">
            <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t="str">
            <v/>
          </cell>
          <cell r="BA56" t="str">
            <v/>
          </cell>
          <cell r="BB56" t="str">
            <v/>
          </cell>
          <cell r="BC56" t="str">
            <v/>
          </cell>
          <cell r="BD56" t="str">
            <v/>
          </cell>
          <cell r="BE56" t="str">
            <v/>
          </cell>
          <cell r="BF56" t="str">
            <v/>
          </cell>
          <cell r="BG56" t="str">
            <v/>
          </cell>
          <cell r="BH56" t="str">
            <v/>
          </cell>
          <cell r="BI56" t="str">
            <v/>
          </cell>
          <cell r="BJ56" t="str">
            <v/>
          </cell>
          <cell r="BK56" t="str">
            <v/>
          </cell>
          <cell r="BL56" t="str">
            <v/>
          </cell>
          <cell r="BM56" t="str">
            <v/>
          </cell>
          <cell r="BN56" t="str">
            <v/>
          </cell>
          <cell r="BO56" t="str">
            <v/>
          </cell>
          <cell r="BP56" t="str">
            <v/>
          </cell>
          <cell r="BQ56" t="str">
            <v/>
          </cell>
          <cell r="BR56" t="str">
            <v/>
          </cell>
          <cell r="BS56" t="str">
            <v/>
          </cell>
          <cell r="BT56" t="str">
            <v/>
          </cell>
          <cell r="BU56" t="str">
            <v/>
          </cell>
          <cell r="BV56" t="str">
            <v/>
          </cell>
          <cell r="BW56" t="str">
            <v/>
          </cell>
          <cell r="BX56" t="str">
            <v/>
          </cell>
          <cell r="BY56" t="str">
            <v/>
          </cell>
          <cell r="BZ56" t="str">
            <v/>
          </cell>
          <cell r="CA56" t="str">
            <v/>
          </cell>
          <cell r="CB56" t="str">
            <v/>
          </cell>
          <cell r="CC56" t="str">
            <v/>
          </cell>
          <cell r="CD56" t="str">
            <v/>
          </cell>
          <cell r="CE56" t="str">
            <v/>
          </cell>
          <cell r="CF56" t="str">
            <v/>
          </cell>
          <cell r="CG56" t="str">
            <v/>
          </cell>
          <cell r="CH56" t="str">
            <v/>
          </cell>
          <cell r="CI56" t="str">
            <v/>
          </cell>
          <cell r="CJ56" t="str">
            <v/>
          </cell>
          <cell r="CK56" t="str">
            <v/>
          </cell>
          <cell r="CL56" t="str">
            <v/>
          </cell>
          <cell r="CM56" t="str">
            <v/>
          </cell>
          <cell r="CN56" t="str">
            <v/>
          </cell>
          <cell r="CO56" t="str">
            <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t="str">
            <v/>
          </cell>
          <cell r="BD57" t="str">
            <v/>
          </cell>
          <cell r="BE57" t="str">
            <v/>
          </cell>
          <cell r="BF57" t="str">
            <v/>
          </cell>
          <cell r="BG57" t="str">
            <v/>
          </cell>
          <cell r="BH57" t="str">
            <v/>
          </cell>
          <cell r="BI57" t="str">
            <v/>
          </cell>
          <cell r="BJ57" t="str">
            <v/>
          </cell>
          <cell r="BK57" t="str">
            <v/>
          </cell>
          <cell r="BL57" t="str">
            <v/>
          </cell>
          <cell r="BM57" t="str">
            <v/>
          </cell>
          <cell r="BN57" t="str">
            <v/>
          </cell>
          <cell r="BO57" t="str">
            <v/>
          </cell>
          <cell r="BP57" t="str">
            <v/>
          </cell>
          <cell r="BQ57" t="str">
            <v/>
          </cell>
          <cell r="BR57" t="str">
            <v/>
          </cell>
          <cell r="BS57" t="str">
            <v/>
          </cell>
          <cell r="BT57" t="str">
            <v/>
          </cell>
          <cell r="BU57" t="str">
            <v/>
          </cell>
          <cell r="BV57" t="str">
            <v/>
          </cell>
          <cell r="BW57" t="str">
            <v/>
          </cell>
          <cell r="BX57" t="str">
            <v/>
          </cell>
          <cell r="BY57" t="str">
            <v/>
          </cell>
          <cell r="BZ57" t="str">
            <v/>
          </cell>
          <cell r="CA57" t="str">
            <v/>
          </cell>
          <cell r="CB57" t="str">
            <v/>
          </cell>
          <cell r="CC57" t="str">
            <v/>
          </cell>
          <cell r="CD57" t="str">
            <v/>
          </cell>
          <cell r="CE57" t="str">
            <v/>
          </cell>
          <cell r="CF57" t="str">
            <v/>
          </cell>
          <cell r="CG57" t="str">
            <v/>
          </cell>
          <cell r="CH57" t="str">
            <v/>
          </cell>
          <cell r="CI57" t="str">
            <v/>
          </cell>
          <cell r="CJ57" t="str">
            <v/>
          </cell>
          <cell r="CK57" t="str">
            <v/>
          </cell>
          <cell r="CL57" t="str">
            <v/>
          </cell>
          <cell r="CM57" t="str">
            <v/>
          </cell>
          <cell r="CN57" t="str">
            <v/>
          </cell>
          <cell r="CO57" t="str">
            <v/>
          </cell>
          <cell r="CP57" t="str">
            <v/>
          </cell>
          <cell r="CQ57" t="str">
            <v/>
          </cell>
          <cell r="CR57" t="str">
            <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t="str">
            <v/>
          </cell>
          <cell r="BG58" t="str">
            <v/>
          </cell>
          <cell r="BH58" t="str">
            <v/>
          </cell>
          <cell r="BI58" t="str">
            <v/>
          </cell>
          <cell r="BJ58" t="str">
            <v/>
          </cell>
          <cell r="BK58" t="str">
            <v/>
          </cell>
          <cell r="BL58" t="str">
            <v/>
          </cell>
          <cell r="BM58" t="str">
            <v/>
          </cell>
          <cell r="BN58" t="str">
            <v/>
          </cell>
          <cell r="BO58" t="str">
            <v/>
          </cell>
          <cell r="BP58" t="str">
            <v/>
          </cell>
          <cell r="BQ58" t="str">
            <v/>
          </cell>
          <cell r="BR58" t="str">
            <v/>
          </cell>
          <cell r="BS58" t="str">
            <v/>
          </cell>
          <cell r="BT58" t="str">
            <v/>
          </cell>
          <cell r="BU58" t="str">
            <v/>
          </cell>
          <cell r="BV58" t="str">
            <v/>
          </cell>
          <cell r="BW58" t="str">
            <v/>
          </cell>
          <cell r="BX58" t="str">
            <v/>
          </cell>
          <cell r="BY58" t="str">
            <v/>
          </cell>
          <cell r="BZ58" t="str">
            <v/>
          </cell>
          <cell r="CA58" t="str">
            <v/>
          </cell>
          <cell r="CB58" t="str">
            <v/>
          </cell>
          <cell r="CC58" t="str">
            <v/>
          </cell>
          <cell r="CD58" t="str">
            <v/>
          </cell>
          <cell r="CE58" t="str">
            <v/>
          </cell>
          <cell r="CF58" t="str">
            <v/>
          </cell>
          <cell r="CG58" t="str">
            <v/>
          </cell>
          <cell r="CH58" t="str">
            <v/>
          </cell>
          <cell r="CI58" t="str">
            <v/>
          </cell>
          <cell r="CJ58" t="str">
            <v/>
          </cell>
          <cell r="CK58" t="str">
            <v/>
          </cell>
          <cell r="CL58" t="str">
            <v/>
          </cell>
          <cell r="CM58" t="str">
            <v/>
          </cell>
          <cell r="CN58" t="str">
            <v/>
          </cell>
          <cell r="CO58" t="str">
            <v/>
          </cell>
          <cell r="CP58" t="str">
            <v/>
          </cell>
          <cell r="CQ58" t="str">
            <v/>
          </cell>
          <cell r="CR58" t="str">
            <v/>
          </cell>
          <cell r="CS58" t="str">
            <v/>
          </cell>
          <cell r="CT58" t="str">
            <v/>
          </cell>
          <cell r="CU58" t="str">
            <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t="str">
            <v/>
          </cell>
          <cell r="BJ59" t="str">
            <v/>
          </cell>
          <cell r="BK59" t="str">
            <v/>
          </cell>
          <cell r="BL59" t="str">
            <v/>
          </cell>
          <cell r="BM59" t="str">
            <v/>
          </cell>
          <cell r="BN59" t="str">
            <v/>
          </cell>
          <cell r="BO59" t="str">
            <v/>
          </cell>
          <cell r="BP59" t="str">
            <v/>
          </cell>
          <cell r="BQ59" t="str">
            <v/>
          </cell>
          <cell r="BR59" t="str">
            <v/>
          </cell>
          <cell r="BS59" t="str">
            <v/>
          </cell>
          <cell r="BT59" t="str">
            <v/>
          </cell>
          <cell r="BU59" t="str">
            <v/>
          </cell>
          <cell r="BV59" t="str">
            <v/>
          </cell>
          <cell r="BW59" t="str">
            <v/>
          </cell>
          <cell r="BX59" t="str">
            <v/>
          </cell>
          <cell r="BY59" t="str">
            <v/>
          </cell>
          <cell r="BZ59" t="str">
            <v/>
          </cell>
          <cell r="CA59" t="str">
            <v/>
          </cell>
          <cell r="CB59" t="str">
            <v/>
          </cell>
          <cell r="CC59" t="str">
            <v/>
          </cell>
          <cell r="CD59" t="str">
            <v/>
          </cell>
          <cell r="CE59" t="str">
            <v/>
          </cell>
          <cell r="CF59" t="str">
            <v/>
          </cell>
          <cell r="CG59" t="str">
            <v/>
          </cell>
          <cell r="CH59" t="str">
            <v/>
          </cell>
          <cell r="CI59" t="str">
            <v/>
          </cell>
          <cell r="CJ59" t="str">
            <v/>
          </cell>
          <cell r="CK59" t="str">
            <v/>
          </cell>
          <cell r="CL59" t="str">
            <v/>
          </cell>
          <cell r="CM59" t="str">
            <v/>
          </cell>
          <cell r="CN59" t="str">
            <v/>
          </cell>
          <cell r="CO59" t="str">
            <v/>
          </cell>
          <cell r="CP59" t="str">
            <v/>
          </cell>
          <cell r="CQ59" t="str">
            <v/>
          </cell>
          <cell r="CR59" t="str">
            <v/>
          </cell>
          <cell r="CS59" t="str">
            <v/>
          </cell>
          <cell r="CT59" t="str">
            <v/>
          </cell>
          <cell r="CU59" t="str">
            <v/>
          </cell>
          <cell r="CV59" t="str">
            <v/>
          </cell>
          <cell r="CW59" t="str">
            <v/>
          </cell>
          <cell r="CX59" t="str">
            <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t="str">
            <v/>
          </cell>
          <cell r="BM60" t="str">
            <v/>
          </cell>
          <cell r="BN60" t="str">
            <v/>
          </cell>
          <cell r="BO60" t="str">
            <v/>
          </cell>
          <cell r="BP60" t="str">
            <v/>
          </cell>
          <cell r="BQ60" t="str">
            <v/>
          </cell>
          <cell r="BR60" t="str">
            <v/>
          </cell>
          <cell r="BS60" t="str">
            <v/>
          </cell>
          <cell r="BT60" t="str">
            <v/>
          </cell>
          <cell r="BU60" t="str">
            <v/>
          </cell>
          <cell r="BV60" t="str">
            <v/>
          </cell>
          <cell r="BW60" t="str">
            <v/>
          </cell>
          <cell r="BX60" t="str">
            <v/>
          </cell>
          <cell r="BY60" t="str">
            <v/>
          </cell>
          <cell r="BZ60" t="str">
            <v/>
          </cell>
          <cell r="CA60" t="str">
            <v/>
          </cell>
          <cell r="CB60" t="str">
            <v/>
          </cell>
          <cell r="CC60" t="str">
            <v/>
          </cell>
          <cell r="CD60" t="str">
            <v/>
          </cell>
          <cell r="CE60" t="str">
            <v/>
          </cell>
          <cell r="CF60" t="str">
            <v/>
          </cell>
          <cell r="CG60" t="str">
            <v/>
          </cell>
          <cell r="CH60" t="str">
            <v/>
          </cell>
          <cell r="CI60" t="str">
            <v/>
          </cell>
          <cell r="CJ60" t="str">
            <v/>
          </cell>
          <cell r="CK60" t="str">
            <v/>
          </cell>
          <cell r="CL60" t="str">
            <v/>
          </cell>
          <cell r="CM60" t="str">
            <v/>
          </cell>
          <cell r="CN60" t="str">
            <v/>
          </cell>
          <cell r="CO60" t="str">
            <v/>
          </cell>
          <cell r="CP60" t="str">
            <v/>
          </cell>
          <cell r="CQ60" t="str">
            <v/>
          </cell>
          <cell r="CR60" t="str">
            <v/>
          </cell>
          <cell r="CS60" t="str">
            <v/>
          </cell>
          <cell r="CT60" t="str">
            <v/>
          </cell>
          <cell r="CU60" t="str">
            <v/>
          </cell>
          <cell r="CV60" t="str">
            <v/>
          </cell>
          <cell r="CW60" t="str">
            <v/>
          </cell>
          <cell r="CX60" t="str">
            <v/>
          </cell>
          <cell r="CY60" t="str">
            <v/>
          </cell>
          <cell r="CZ60" t="str">
            <v/>
          </cell>
          <cell r="DA60" t="str">
            <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t="str">
            <v/>
          </cell>
          <cell r="BP61" t="str">
            <v/>
          </cell>
          <cell r="BQ61" t="str">
            <v/>
          </cell>
          <cell r="BR61" t="str">
            <v/>
          </cell>
          <cell r="BS61" t="str">
            <v/>
          </cell>
          <cell r="BT61" t="str">
            <v/>
          </cell>
          <cell r="BU61" t="str">
            <v/>
          </cell>
          <cell r="BV61" t="str">
            <v/>
          </cell>
          <cell r="BW61" t="str">
            <v/>
          </cell>
          <cell r="BX61" t="str">
            <v/>
          </cell>
          <cell r="BY61" t="str">
            <v/>
          </cell>
          <cell r="BZ61" t="str">
            <v/>
          </cell>
          <cell r="CA61" t="str">
            <v/>
          </cell>
          <cell r="CB61" t="str">
            <v/>
          </cell>
          <cell r="CC61" t="str">
            <v/>
          </cell>
          <cell r="CD61" t="str">
            <v/>
          </cell>
          <cell r="CE61" t="str">
            <v/>
          </cell>
          <cell r="CF61" t="str">
            <v/>
          </cell>
          <cell r="CG61" t="str">
            <v/>
          </cell>
          <cell r="CH61" t="str">
            <v/>
          </cell>
          <cell r="CI61" t="str">
            <v/>
          </cell>
          <cell r="CJ61" t="str">
            <v/>
          </cell>
          <cell r="CK61" t="str">
            <v/>
          </cell>
          <cell r="CL61" t="str">
            <v/>
          </cell>
          <cell r="CM61" t="str">
            <v/>
          </cell>
          <cell r="CN61" t="str">
            <v/>
          </cell>
          <cell r="CO61" t="str">
            <v/>
          </cell>
          <cell r="CP61" t="str">
            <v/>
          </cell>
          <cell r="CQ61" t="str">
            <v/>
          </cell>
          <cell r="CR61" t="str">
            <v/>
          </cell>
          <cell r="CS61" t="str">
            <v/>
          </cell>
          <cell r="CT61" t="str">
            <v/>
          </cell>
          <cell r="CU61" t="str">
            <v/>
          </cell>
          <cell r="CV61" t="str">
            <v/>
          </cell>
          <cell r="CW61" t="str">
            <v/>
          </cell>
          <cell r="CX61" t="str">
            <v/>
          </cell>
          <cell r="CY61" t="str">
            <v/>
          </cell>
          <cell r="CZ61" t="str">
            <v/>
          </cell>
          <cell r="DA61" t="str">
            <v/>
          </cell>
          <cell r="DB61" t="str">
            <v/>
          </cell>
          <cell r="DC61" t="str">
            <v/>
          </cell>
          <cell r="DD61" t="str">
            <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sheetData sheetId="7"/>
      <sheetData sheetId="8"/>
      <sheetData sheetId="9"/>
      <sheetData sheetId="10"/>
      <sheetData sheetId="11"/>
      <sheetData sheetId="12"/>
      <sheetData sheetId="13"/>
      <sheetData sheetId="1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3" Type="http://schemas.openxmlformats.org/officeDocument/2006/relationships/ctrlProp" Target="../ctrlProps/ctrlProp10.xml"/><Relationship Id="rId18" Type="http://schemas.openxmlformats.org/officeDocument/2006/relationships/ctrlProp" Target="../ctrlProps/ctrlProp15.xml"/><Relationship Id="rId26" Type="http://schemas.openxmlformats.org/officeDocument/2006/relationships/ctrlProp" Target="../ctrlProps/ctrlProp23.xml"/><Relationship Id="rId39" Type="http://schemas.openxmlformats.org/officeDocument/2006/relationships/ctrlProp" Target="../ctrlProps/ctrlProp36.xml"/><Relationship Id="rId21" Type="http://schemas.openxmlformats.org/officeDocument/2006/relationships/ctrlProp" Target="../ctrlProps/ctrlProp18.xml"/><Relationship Id="rId34" Type="http://schemas.openxmlformats.org/officeDocument/2006/relationships/ctrlProp" Target="../ctrlProps/ctrlProp31.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5" Type="http://schemas.openxmlformats.org/officeDocument/2006/relationships/ctrlProp" Target="../ctrlProps/ctrlProp22.xml"/><Relationship Id="rId33" Type="http://schemas.openxmlformats.org/officeDocument/2006/relationships/ctrlProp" Target="../ctrlProps/ctrlProp30.xml"/><Relationship Id="rId38" Type="http://schemas.openxmlformats.org/officeDocument/2006/relationships/ctrlProp" Target="../ctrlProps/ctrlProp35.xml"/><Relationship Id="rId2" Type="http://schemas.openxmlformats.org/officeDocument/2006/relationships/drawing" Target="../drawings/drawing4.xml"/><Relationship Id="rId16" Type="http://schemas.openxmlformats.org/officeDocument/2006/relationships/ctrlProp" Target="../ctrlProps/ctrlProp13.xml"/><Relationship Id="rId20" Type="http://schemas.openxmlformats.org/officeDocument/2006/relationships/ctrlProp" Target="../ctrlProps/ctrlProp17.xml"/><Relationship Id="rId29" Type="http://schemas.openxmlformats.org/officeDocument/2006/relationships/ctrlProp" Target="../ctrlProps/ctrlProp26.xml"/><Relationship Id="rId1" Type="http://schemas.openxmlformats.org/officeDocument/2006/relationships/printerSettings" Target="../printerSettings/printerSettings1.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32" Type="http://schemas.openxmlformats.org/officeDocument/2006/relationships/ctrlProp" Target="../ctrlProps/ctrlProp29.xml"/><Relationship Id="rId37" Type="http://schemas.openxmlformats.org/officeDocument/2006/relationships/ctrlProp" Target="../ctrlProps/ctrlProp34.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28" Type="http://schemas.openxmlformats.org/officeDocument/2006/relationships/ctrlProp" Target="../ctrlProps/ctrlProp25.xml"/><Relationship Id="rId36" Type="http://schemas.openxmlformats.org/officeDocument/2006/relationships/ctrlProp" Target="../ctrlProps/ctrlProp33.xml"/><Relationship Id="rId10" Type="http://schemas.openxmlformats.org/officeDocument/2006/relationships/ctrlProp" Target="../ctrlProps/ctrlProp7.xml"/><Relationship Id="rId19" Type="http://schemas.openxmlformats.org/officeDocument/2006/relationships/ctrlProp" Target="../ctrlProps/ctrlProp16.xml"/><Relationship Id="rId31" Type="http://schemas.openxmlformats.org/officeDocument/2006/relationships/ctrlProp" Target="../ctrlProps/ctrlProp28.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 Id="rId27" Type="http://schemas.openxmlformats.org/officeDocument/2006/relationships/ctrlProp" Target="../ctrlProps/ctrlProp24.xml"/><Relationship Id="rId30" Type="http://schemas.openxmlformats.org/officeDocument/2006/relationships/ctrlProp" Target="../ctrlProps/ctrlProp27.xml"/><Relationship Id="rId35" Type="http://schemas.openxmlformats.org/officeDocument/2006/relationships/ctrlProp" Target="../ctrlProps/ctrlProp32.xml"/><Relationship Id="rId8" Type="http://schemas.openxmlformats.org/officeDocument/2006/relationships/ctrlProp" Target="../ctrlProps/ctrlProp5.xml"/><Relationship Id="rId3" Type="http://schemas.openxmlformats.org/officeDocument/2006/relationships/vmlDrawing" Target="../drawings/vmlDrawing1.vml"/></Relationships>
</file>

<file path=xl/worksheets/_rels/sheet5.xml.rels><?xml version="1.0" encoding="UTF-8" standalone="yes"?>
<Relationships xmlns="http://schemas.openxmlformats.org/package/2006/relationships"><Relationship Id="rId13" Type="http://schemas.openxmlformats.org/officeDocument/2006/relationships/ctrlProp" Target="../ctrlProps/ctrlProp45.xml"/><Relationship Id="rId18" Type="http://schemas.openxmlformats.org/officeDocument/2006/relationships/ctrlProp" Target="../ctrlProps/ctrlProp50.xml"/><Relationship Id="rId26" Type="http://schemas.openxmlformats.org/officeDocument/2006/relationships/ctrlProp" Target="../ctrlProps/ctrlProp58.xml"/><Relationship Id="rId39" Type="http://schemas.openxmlformats.org/officeDocument/2006/relationships/ctrlProp" Target="../ctrlProps/ctrlProp71.xml"/><Relationship Id="rId21" Type="http://schemas.openxmlformats.org/officeDocument/2006/relationships/ctrlProp" Target="../ctrlProps/ctrlProp53.xml"/><Relationship Id="rId34" Type="http://schemas.openxmlformats.org/officeDocument/2006/relationships/ctrlProp" Target="../ctrlProps/ctrlProp66.xml"/><Relationship Id="rId7" Type="http://schemas.openxmlformats.org/officeDocument/2006/relationships/ctrlProp" Target="../ctrlProps/ctrlProp39.xml"/><Relationship Id="rId12" Type="http://schemas.openxmlformats.org/officeDocument/2006/relationships/ctrlProp" Target="../ctrlProps/ctrlProp44.xml"/><Relationship Id="rId17" Type="http://schemas.openxmlformats.org/officeDocument/2006/relationships/ctrlProp" Target="../ctrlProps/ctrlProp49.xml"/><Relationship Id="rId25" Type="http://schemas.openxmlformats.org/officeDocument/2006/relationships/ctrlProp" Target="../ctrlProps/ctrlProp57.xml"/><Relationship Id="rId33" Type="http://schemas.openxmlformats.org/officeDocument/2006/relationships/ctrlProp" Target="../ctrlProps/ctrlProp65.xml"/><Relationship Id="rId38" Type="http://schemas.openxmlformats.org/officeDocument/2006/relationships/ctrlProp" Target="../ctrlProps/ctrlProp70.xml"/><Relationship Id="rId2" Type="http://schemas.openxmlformats.org/officeDocument/2006/relationships/drawing" Target="../drawings/drawing5.xml"/><Relationship Id="rId16" Type="http://schemas.openxmlformats.org/officeDocument/2006/relationships/ctrlProp" Target="../ctrlProps/ctrlProp48.xml"/><Relationship Id="rId20" Type="http://schemas.openxmlformats.org/officeDocument/2006/relationships/ctrlProp" Target="../ctrlProps/ctrlProp52.xml"/><Relationship Id="rId29" Type="http://schemas.openxmlformats.org/officeDocument/2006/relationships/ctrlProp" Target="../ctrlProps/ctrlProp61.xml"/><Relationship Id="rId1" Type="http://schemas.openxmlformats.org/officeDocument/2006/relationships/printerSettings" Target="../printerSettings/printerSettings2.bin"/><Relationship Id="rId6" Type="http://schemas.openxmlformats.org/officeDocument/2006/relationships/ctrlProp" Target="../ctrlProps/ctrlProp38.xml"/><Relationship Id="rId11" Type="http://schemas.openxmlformats.org/officeDocument/2006/relationships/ctrlProp" Target="../ctrlProps/ctrlProp43.xml"/><Relationship Id="rId24" Type="http://schemas.openxmlformats.org/officeDocument/2006/relationships/ctrlProp" Target="../ctrlProps/ctrlProp56.xml"/><Relationship Id="rId32" Type="http://schemas.openxmlformats.org/officeDocument/2006/relationships/ctrlProp" Target="../ctrlProps/ctrlProp64.xml"/><Relationship Id="rId37" Type="http://schemas.openxmlformats.org/officeDocument/2006/relationships/ctrlProp" Target="../ctrlProps/ctrlProp69.xml"/><Relationship Id="rId40" Type="http://schemas.openxmlformats.org/officeDocument/2006/relationships/ctrlProp" Target="../ctrlProps/ctrlProp72.xml"/><Relationship Id="rId5" Type="http://schemas.openxmlformats.org/officeDocument/2006/relationships/ctrlProp" Target="../ctrlProps/ctrlProp37.xml"/><Relationship Id="rId15" Type="http://schemas.openxmlformats.org/officeDocument/2006/relationships/ctrlProp" Target="../ctrlProps/ctrlProp47.xml"/><Relationship Id="rId23" Type="http://schemas.openxmlformats.org/officeDocument/2006/relationships/ctrlProp" Target="../ctrlProps/ctrlProp55.xml"/><Relationship Id="rId28" Type="http://schemas.openxmlformats.org/officeDocument/2006/relationships/ctrlProp" Target="../ctrlProps/ctrlProp60.xml"/><Relationship Id="rId36" Type="http://schemas.openxmlformats.org/officeDocument/2006/relationships/ctrlProp" Target="../ctrlProps/ctrlProp68.xml"/><Relationship Id="rId10" Type="http://schemas.openxmlformats.org/officeDocument/2006/relationships/ctrlProp" Target="../ctrlProps/ctrlProp42.xml"/><Relationship Id="rId19" Type="http://schemas.openxmlformats.org/officeDocument/2006/relationships/ctrlProp" Target="../ctrlProps/ctrlProp51.xml"/><Relationship Id="rId31" Type="http://schemas.openxmlformats.org/officeDocument/2006/relationships/ctrlProp" Target="../ctrlProps/ctrlProp63.xml"/><Relationship Id="rId4" Type="http://schemas.openxmlformats.org/officeDocument/2006/relationships/image" Target="../media/image28.png"/><Relationship Id="rId9" Type="http://schemas.openxmlformats.org/officeDocument/2006/relationships/ctrlProp" Target="../ctrlProps/ctrlProp41.xml"/><Relationship Id="rId14" Type="http://schemas.openxmlformats.org/officeDocument/2006/relationships/ctrlProp" Target="../ctrlProps/ctrlProp46.xml"/><Relationship Id="rId22" Type="http://schemas.openxmlformats.org/officeDocument/2006/relationships/ctrlProp" Target="../ctrlProps/ctrlProp54.xml"/><Relationship Id="rId27" Type="http://schemas.openxmlformats.org/officeDocument/2006/relationships/ctrlProp" Target="../ctrlProps/ctrlProp59.xml"/><Relationship Id="rId30" Type="http://schemas.openxmlformats.org/officeDocument/2006/relationships/ctrlProp" Target="../ctrlProps/ctrlProp62.xml"/><Relationship Id="rId35" Type="http://schemas.openxmlformats.org/officeDocument/2006/relationships/ctrlProp" Target="../ctrlProps/ctrlProp67.xml"/><Relationship Id="rId8" Type="http://schemas.openxmlformats.org/officeDocument/2006/relationships/ctrlProp" Target="../ctrlProps/ctrlProp40.xml"/><Relationship Id="rId3" Type="http://schemas.openxmlformats.org/officeDocument/2006/relationships/vmlDrawing" Target="../drawings/vmlDrawing2.vml"/></Relationships>
</file>

<file path=xl/worksheets/_rels/sheet6.xml.rels><?xml version="1.0" encoding="UTF-8" standalone="yes"?>
<Relationships xmlns="http://schemas.openxmlformats.org/package/2006/relationships"><Relationship Id="rId13" Type="http://schemas.openxmlformats.org/officeDocument/2006/relationships/ctrlProp" Target="../ctrlProps/ctrlProp81.xml"/><Relationship Id="rId18" Type="http://schemas.openxmlformats.org/officeDocument/2006/relationships/ctrlProp" Target="../ctrlProps/ctrlProp86.xml"/><Relationship Id="rId26" Type="http://schemas.openxmlformats.org/officeDocument/2006/relationships/ctrlProp" Target="../ctrlProps/ctrlProp94.xml"/><Relationship Id="rId39" Type="http://schemas.openxmlformats.org/officeDocument/2006/relationships/ctrlProp" Target="../ctrlProps/ctrlProp107.xml"/><Relationship Id="rId21" Type="http://schemas.openxmlformats.org/officeDocument/2006/relationships/ctrlProp" Target="../ctrlProps/ctrlProp89.xml"/><Relationship Id="rId34" Type="http://schemas.openxmlformats.org/officeDocument/2006/relationships/ctrlProp" Target="../ctrlProps/ctrlProp102.xml"/><Relationship Id="rId7" Type="http://schemas.openxmlformats.org/officeDocument/2006/relationships/ctrlProp" Target="../ctrlProps/ctrlProp75.xml"/><Relationship Id="rId12" Type="http://schemas.openxmlformats.org/officeDocument/2006/relationships/ctrlProp" Target="../ctrlProps/ctrlProp80.xml"/><Relationship Id="rId17" Type="http://schemas.openxmlformats.org/officeDocument/2006/relationships/ctrlProp" Target="../ctrlProps/ctrlProp85.xml"/><Relationship Id="rId25" Type="http://schemas.openxmlformats.org/officeDocument/2006/relationships/ctrlProp" Target="../ctrlProps/ctrlProp93.xml"/><Relationship Id="rId33" Type="http://schemas.openxmlformats.org/officeDocument/2006/relationships/ctrlProp" Target="../ctrlProps/ctrlProp101.xml"/><Relationship Id="rId38" Type="http://schemas.openxmlformats.org/officeDocument/2006/relationships/ctrlProp" Target="../ctrlProps/ctrlProp106.xml"/><Relationship Id="rId2" Type="http://schemas.openxmlformats.org/officeDocument/2006/relationships/drawing" Target="../drawings/drawing6.xml"/><Relationship Id="rId16" Type="http://schemas.openxmlformats.org/officeDocument/2006/relationships/ctrlProp" Target="../ctrlProps/ctrlProp84.xml"/><Relationship Id="rId20" Type="http://schemas.openxmlformats.org/officeDocument/2006/relationships/ctrlProp" Target="../ctrlProps/ctrlProp88.xml"/><Relationship Id="rId29" Type="http://schemas.openxmlformats.org/officeDocument/2006/relationships/ctrlProp" Target="../ctrlProps/ctrlProp97.xml"/><Relationship Id="rId1" Type="http://schemas.openxmlformats.org/officeDocument/2006/relationships/printerSettings" Target="../printerSettings/printerSettings3.bin"/><Relationship Id="rId6" Type="http://schemas.openxmlformats.org/officeDocument/2006/relationships/ctrlProp" Target="../ctrlProps/ctrlProp74.xml"/><Relationship Id="rId11" Type="http://schemas.openxmlformats.org/officeDocument/2006/relationships/ctrlProp" Target="../ctrlProps/ctrlProp79.xml"/><Relationship Id="rId24" Type="http://schemas.openxmlformats.org/officeDocument/2006/relationships/ctrlProp" Target="../ctrlProps/ctrlProp92.xml"/><Relationship Id="rId32" Type="http://schemas.openxmlformats.org/officeDocument/2006/relationships/ctrlProp" Target="../ctrlProps/ctrlProp100.xml"/><Relationship Id="rId37" Type="http://schemas.openxmlformats.org/officeDocument/2006/relationships/ctrlProp" Target="../ctrlProps/ctrlProp105.xml"/><Relationship Id="rId40" Type="http://schemas.openxmlformats.org/officeDocument/2006/relationships/ctrlProp" Target="../ctrlProps/ctrlProp108.xml"/><Relationship Id="rId5" Type="http://schemas.openxmlformats.org/officeDocument/2006/relationships/ctrlProp" Target="../ctrlProps/ctrlProp73.xml"/><Relationship Id="rId15" Type="http://schemas.openxmlformats.org/officeDocument/2006/relationships/ctrlProp" Target="../ctrlProps/ctrlProp83.xml"/><Relationship Id="rId23" Type="http://schemas.openxmlformats.org/officeDocument/2006/relationships/ctrlProp" Target="../ctrlProps/ctrlProp91.xml"/><Relationship Id="rId28" Type="http://schemas.openxmlformats.org/officeDocument/2006/relationships/ctrlProp" Target="../ctrlProps/ctrlProp96.xml"/><Relationship Id="rId36" Type="http://schemas.openxmlformats.org/officeDocument/2006/relationships/ctrlProp" Target="../ctrlProps/ctrlProp104.xml"/><Relationship Id="rId10" Type="http://schemas.openxmlformats.org/officeDocument/2006/relationships/ctrlProp" Target="../ctrlProps/ctrlProp78.xml"/><Relationship Id="rId19" Type="http://schemas.openxmlformats.org/officeDocument/2006/relationships/ctrlProp" Target="../ctrlProps/ctrlProp87.xml"/><Relationship Id="rId31" Type="http://schemas.openxmlformats.org/officeDocument/2006/relationships/ctrlProp" Target="../ctrlProps/ctrlProp99.xml"/><Relationship Id="rId4" Type="http://schemas.openxmlformats.org/officeDocument/2006/relationships/image" Target="../media/image28.png"/><Relationship Id="rId9" Type="http://schemas.openxmlformats.org/officeDocument/2006/relationships/ctrlProp" Target="../ctrlProps/ctrlProp77.xml"/><Relationship Id="rId14" Type="http://schemas.openxmlformats.org/officeDocument/2006/relationships/ctrlProp" Target="../ctrlProps/ctrlProp82.xml"/><Relationship Id="rId22" Type="http://schemas.openxmlformats.org/officeDocument/2006/relationships/ctrlProp" Target="../ctrlProps/ctrlProp90.xml"/><Relationship Id="rId27" Type="http://schemas.openxmlformats.org/officeDocument/2006/relationships/ctrlProp" Target="../ctrlProps/ctrlProp95.xml"/><Relationship Id="rId30" Type="http://schemas.openxmlformats.org/officeDocument/2006/relationships/ctrlProp" Target="../ctrlProps/ctrlProp98.xml"/><Relationship Id="rId35" Type="http://schemas.openxmlformats.org/officeDocument/2006/relationships/ctrlProp" Target="../ctrlProps/ctrlProp103.xml"/><Relationship Id="rId8" Type="http://schemas.openxmlformats.org/officeDocument/2006/relationships/ctrlProp" Target="../ctrlProps/ctrlProp76.xml"/><Relationship Id="rId3" Type="http://schemas.openxmlformats.org/officeDocument/2006/relationships/vmlDrawing" Target="../drawings/vmlDrawing3.v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5.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6.bin"/><Relationship Id="rId1" Type="http://schemas.openxmlformats.org/officeDocument/2006/relationships/hyperlink" Target="https://miro.com/app/board/uXjVOj11FK4=/?share_link_id=422339222032" TargetMode="External"/><Relationship Id="rId4" Type="http://schemas.openxmlformats.org/officeDocument/2006/relationships/image" Target="../media/image41.png"/></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A21EC-5FDA-4434-B895-8B0FDDDC6ECB}">
  <sheetPr codeName="Sheet2">
    <tabColor theme="4"/>
  </sheetPr>
  <dimension ref="A3:AB149"/>
  <sheetViews>
    <sheetView zoomScale="88" zoomScaleNormal="70" workbookViewId="0">
      <selection activeCell="AC18" sqref="AC18:AD29"/>
    </sheetView>
  </sheetViews>
  <sheetFormatPr baseColWidth="10" defaultColWidth="8.5" defaultRowHeight="13" x14ac:dyDescent="0.15"/>
  <cols>
    <col min="1" max="10" width="8.5" style="5"/>
    <col min="11" max="11" width="3.5" style="5" customWidth="1"/>
    <col min="12" max="12" width="8.5" style="5"/>
    <col min="13" max="13" width="18.5" style="5" customWidth="1"/>
    <col min="14" max="16384" width="8.5" style="5"/>
  </cols>
  <sheetData>
    <row r="3" spans="12:24" x14ac:dyDescent="0.15">
      <c r="L3" s="52"/>
    </row>
    <row r="11" spans="12:24" x14ac:dyDescent="0.15">
      <c r="X11" s="52"/>
    </row>
    <row r="16" spans="12:24" ht="38" customHeight="1" x14ac:dyDescent="0.15"/>
    <row r="17" spans="8:28" ht="33" customHeight="1" x14ac:dyDescent="0.15"/>
    <row r="22" spans="8:28" x14ac:dyDescent="0.15">
      <c r="H22" s="4"/>
    </row>
    <row r="25" spans="8:28" x14ac:dyDescent="0.15">
      <c r="AB25" s="4"/>
    </row>
    <row r="39" spans="1:12" ht="14" x14ac:dyDescent="0.15">
      <c r="K39" s="8"/>
      <c r="L39" s="7"/>
    </row>
    <row r="40" spans="1:12" ht="14" x14ac:dyDescent="0.15">
      <c r="A40" s="6"/>
      <c r="K40" s="7"/>
      <c r="L40" s="6"/>
    </row>
    <row r="41" spans="1:12" ht="14" x14ac:dyDescent="0.15">
      <c r="A41" s="6"/>
      <c r="K41" s="7"/>
      <c r="L41" s="6"/>
    </row>
    <row r="42" spans="1:12" ht="14" x14ac:dyDescent="0.15">
      <c r="A42" s="6"/>
      <c r="K42" s="7"/>
      <c r="L42" s="6"/>
    </row>
    <row r="43" spans="1:12" ht="14" x14ac:dyDescent="0.15">
      <c r="A43" s="6"/>
      <c r="K43" s="7"/>
      <c r="L43" s="6"/>
    </row>
    <row r="44" spans="1:12" ht="14" x14ac:dyDescent="0.15">
      <c r="A44" s="6"/>
      <c r="K44" s="7"/>
      <c r="L44" s="6"/>
    </row>
    <row r="45" spans="1:12" ht="14" x14ac:dyDescent="0.15">
      <c r="A45" s="6"/>
      <c r="K45" s="7"/>
      <c r="L45" s="6"/>
    </row>
    <row r="46" spans="1:12" ht="14" x14ac:dyDescent="0.15">
      <c r="A46" s="6"/>
    </row>
    <row r="47" spans="1:12" ht="14" x14ac:dyDescent="0.15">
      <c r="A47" s="6"/>
      <c r="K47" s="8"/>
      <c r="L47" s="7"/>
    </row>
    <row r="48" spans="1:12" ht="14" x14ac:dyDescent="0.15">
      <c r="A48" s="6"/>
      <c r="K48" s="7"/>
      <c r="L48" s="6"/>
    </row>
    <row r="53" spans="14:27" x14ac:dyDescent="0.15">
      <c r="AA53" s="4"/>
    </row>
    <row r="54" spans="14:27" x14ac:dyDescent="0.15">
      <c r="N54" s="4"/>
    </row>
    <row r="70" spans="1:12" ht="14" x14ac:dyDescent="0.15">
      <c r="A70" s="6"/>
      <c r="K70" s="7"/>
      <c r="L70" s="6"/>
    </row>
    <row r="71" spans="1:12" ht="14" x14ac:dyDescent="0.15">
      <c r="A71" s="6"/>
      <c r="K71" s="7"/>
      <c r="L71" s="6"/>
    </row>
    <row r="72" spans="1:12" ht="14" x14ac:dyDescent="0.15">
      <c r="A72" s="6"/>
      <c r="K72" s="7"/>
      <c r="L72" s="6"/>
    </row>
    <row r="73" spans="1:12" ht="14" x14ac:dyDescent="0.15">
      <c r="A73" s="6"/>
      <c r="K73" s="7"/>
      <c r="L73" s="6"/>
    </row>
    <row r="74" spans="1:12" ht="14" x14ac:dyDescent="0.15">
      <c r="A74" s="6"/>
      <c r="K74" s="7"/>
      <c r="L74" s="6"/>
    </row>
    <row r="75" spans="1:12" ht="14" x14ac:dyDescent="0.15">
      <c r="A75" s="6"/>
      <c r="K75" s="7"/>
      <c r="L75" s="6"/>
    </row>
    <row r="76" spans="1:12" ht="14" x14ac:dyDescent="0.15">
      <c r="A76" s="6"/>
      <c r="K76" s="7"/>
      <c r="L76" s="6"/>
    </row>
    <row r="77" spans="1:12" ht="14" x14ac:dyDescent="0.15">
      <c r="A77" s="6"/>
      <c r="K77" s="7"/>
      <c r="L77" s="6"/>
    </row>
    <row r="78" spans="1:12" ht="14" x14ac:dyDescent="0.15">
      <c r="A78" s="6"/>
      <c r="K78" s="7"/>
      <c r="L78" s="6"/>
    </row>
    <row r="79" spans="1:12" ht="14" x14ac:dyDescent="0.15">
      <c r="A79" s="6"/>
      <c r="K79" s="7"/>
    </row>
    <row r="80" spans="1:12" ht="14" x14ac:dyDescent="0.15">
      <c r="A80" s="6"/>
      <c r="K80" s="7"/>
      <c r="L80" s="6"/>
    </row>
    <row r="81" spans="1:12" ht="14" x14ac:dyDescent="0.15">
      <c r="A81" s="6"/>
      <c r="K81" s="7"/>
      <c r="L81" s="6"/>
    </row>
    <row r="82" spans="1:12" ht="14" x14ac:dyDescent="0.15">
      <c r="A82" s="6"/>
      <c r="K82" s="7"/>
      <c r="L82" s="6"/>
    </row>
    <row r="83" spans="1:12" ht="14" x14ac:dyDescent="0.15">
      <c r="A83" s="6"/>
      <c r="K83" s="7"/>
      <c r="L83" s="6"/>
    </row>
    <row r="84" spans="1:12" ht="14" x14ac:dyDescent="0.15">
      <c r="A84" s="6"/>
    </row>
    <row r="85" spans="1:12" ht="14" x14ac:dyDescent="0.15">
      <c r="A85" s="6"/>
      <c r="K85" s="8"/>
      <c r="L85" s="7"/>
    </row>
    <row r="86" spans="1:12" ht="14" x14ac:dyDescent="0.15">
      <c r="A86" s="6"/>
      <c r="K86" s="7"/>
      <c r="L86" s="6"/>
    </row>
    <row r="87" spans="1:12" ht="14" x14ac:dyDescent="0.15">
      <c r="A87" s="6"/>
      <c r="K87" s="7"/>
      <c r="L87" s="6"/>
    </row>
    <row r="88" spans="1:12" ht="14" x14ac:dyDescent="0.15">
      <c r="A88" s="6"/>
      <c r="K88" s="7"/>
      <c r="L88" s="6"/>
    </row>
    <row r="89" spans="1:12" ht="14" x14ac:dyDescent="0.15">
      <c r="A89" s="6"/>
      <c r="K89" s="7"/>
      <c r="L89" s="6"/>
    </row>
    <row r="90" spans="1:12" ht="14" x14ac:dyDescent="0.15">
      <c r="A90" s="6"/>
    </row>
    <row r="91" spans="1:12" ht="14" x14ac:dyDescent="0.15">
      <c r="A91" s="6"/>
      <c r="K91" s="8"/>
      <c r="L91" s="7"/>
    </row>
    <row r="92" spans="1:12" ht="14" x14ac:dyDescent="0.15">
      <c r="A92" s="6"/>
      <c r="K92" s="7"/>
      <c r="L92" s="6"/>
    </row>
    <row r="93" spans="1:12" ht="14" x14ac:dyDescent="0.15">
      <c r="A93" s="6"/>
      <c r="K93" s="7"/>
      <c r="L93" s="6"/>
    </row>
    <row r="94" spans="1:12" ht="14" x14ac:dyDescent="0.15">
      <c r="A94" s="6"/>
      <c r="K94" s="7"/>
      <c r="L94" s="6"/>
    </row>
    <row r="95" spans="1:12" ht="14" x14ac:dyDescent="0.15">
      <c r="A95" s="6"/>
      <c r="K95" s="7"/>
      <c r="L95" s="6"/>
    </row>
    <row r="96" spans="1:12" ht="14" x14ac:dyDescent="0.15">
      <c r="A96" s="6"/>
      <c r="K96" s="7"/>
      <c r="L96" s="6"/>
    </row>
    <row r="97" spans="1:12" ht="14" x14ac:dyDescent="0.15">
      <c r="A97" s="6"/>
    </row>
    <row r="98" spans="1:12" ht="14" x14ac:dyDescent="0.15">
      <c r="A98" s="6"/>
      <c r="K98" s="8"/>
      <c r="L98" s="7"/>
    </row>
    <row r="99" spans="1:12" ht="14" x14ac:dyDescent="0.15">
      <c r="A99" s="6"/>
      <c r="K99" s="7"/>
      <c r="L99" s="6"/>
    </row>
    <row r="100" spans="1:12" ht="14" x14ac:dyDescent="0.15">
      <c r="A100" s="6"/>
    </row>
    <row r="101" spans="1:12" ht="14" x14ac:dyDescent="0.15">
      <c r="A101" s="6"/>
    </row>
    <row r="102" spans="1:12" ht="14" x14ac:dyDescent="0.15">
      <c r="A102" s="6"/>
    </row>
    <row r="103" spans="1:12" ht="14" x14ac:dyDescent="0.15">
      <c r="A103" s="6"/>
    </row>
    <row r="104" spans="1:12" ht="14" x14ac:dyDescent="0.15">
      <c r="A104" s="6"/>
    </row>
    <row r="105" spans="1:12" ht="14" x14ac:dyDescent="0.15">
      <c r="A105" s="6"/>
    </row>
    <row r="106" spans="1:12" ht="14" x14ac:dyDescent="0.15">
      <c r="A106" s="6"/>
    </row>
    <row r="107" spans="1:12" ht="14" x14ac:dyDescent="0.15">
      <c r="A107" s="6"/>
    </row>
    <row r="108" spans="1:12" ht="14" x14ac:dyDescent="0.15">
      <c r="A108" s="6"/>
    </row>
    <row r="109" spans="1:12" ht="14" x14ac:dyDescent="0.15">
      <c r="A109" s="6"/>
    </row>
    <row r="110" spans="1:12" ht="14" x14ac:dyDescent="0.15">
      <c r="A110" s="6"/>
    </row>
    <row r="111" spans="1:12" ht="14" x14ac:dyDescent="0.15">
      <c r="A111" s="6"/>
    </row>
    <row r="112" spans="1:12" ht="14" x14ac:dyDescent="0.15">
      <c r="A112" s="6"/>
    </row>
    <row r="113" spans="1:1" ht="14" x14ac:dyDescent="0.15">
      <c r="A113" s="6"/>
    </row>
    <row r="114" spans="1:1" ht="14" x14ac:dyDescent="0.15">
      <c r="A114" s="6"/>
    </row>
    <row r="115" spans="1:1" ht="14" x14ac:dyDescent="0.15">
      <c r="A115" s="6"/>
    </row>
    <row r="116" spans="1:1" ht="14" x14ac:dyDescent="0.15">
      <c r="A116" s="6"/>
    </row>
    <row r="117" spans="1:1" ht="14" x14ac:dyDescent="0.15">
      <c r="A117" s="6"/>
    </row>
    <row r="118" spans="1:1" ht="14" x14ac:dyDescent="0.15">
      <c r="A118" s="6"/>
    </row>
    <row r="119" spans="1:1" ht="14" x14ac:dyDescent="0.15">
      <c r="A119" s="6"/>
    </row>
    <row r="120" spans="1:1" ht="14" x14ac:dyDescent="0.15">
      <c r="A120" s="6"/>
    </row>
    <row r="121" spans="1:1" ht="14" x14ac:dyDescent="0.15">
      <c r="A121" s="6"/>
    </row>
    <row r="122" spans="1:1" ht="14" x14ac:dyDescent="0.15">
      <c r="A122" s="6"/>
    </row>
    <row r="123" spans="1:1" ht="14" x14ac:dyDescent="0.15">
      <c r="A123" s="6"/>
    </row>
    <row r="124" spans="1:1" ht="14" x14ac:dyDescent="0.15">
      <c r="A124" s="6"/>
    </row>
    <row r="125" spans="1:1" ht="14" x14ac:dyDescent="0.15">
      <c r="A125" s="6"/>
    </row>
    <row r="126" spans="1:1" ht="14" x14ac:dyDescent="0.15">
      <c r="A126" s="6"/>
    </row>
    <row r="127" spans="1:1" ht="14" x14ac:dyDescent="0.15">
      <c r="A127" s="6"/>
    </row>
    <row r="128" spans="1:1" ht="14" x14ac:dyDescent="0.15">
      <c r="A128" s="6"/>
    </row>
    <row r="129" spans="1:1" ht="14" x14ac:dyDescent="0.15">
      <c r="A129" s="6"/>
    </row>
    <row r="130" spans="1:1" ht="14" x14ac:dyDescent="0.15">
      <c r="A130" s="6"/>
    </row>
    <row r="131" spans="1:1" ht="14" x14ac:dyDescent="0.15">
      <c r="A131" s="6"/>
    </row>
    <row r="132" spans="1:1" ht="14" x14ac:dyDescent="0.15">
      <c r="A132" s="6"/>
    </row>
    <row r="133" spans="1:1" ht="14" x14ac:dyDescent="0.15">
      <c r="A133" s="6"/>
    </row>
    <row r="134" spans="1:1" ht="14" x14ac:dyDescent="0.15">
      <c r="A134" s="6"/>
    </row>
    <row r="135" spans="1:1" ht="14" x14ac:dyDescent="0.15">
      <c r="A135" s="6"/>
    </row>
    <row r="136" spans="1:1" ht="14" x14ac:dyDescent="0.15">
      <c r="A136" s="6"/>
    </row>
    <row r="137" spans="1:1" ht="14" x14ac:dyDescent="0.15">
      <c r="A137" s="6"/>
    </row>
    <row r="138" spans="1:1" ht="14" x14ac:dyDescent="0.15">
      <c r="A138" s="6"/>
    </row>
    <row r="139" spans="1:1" ht="14" x14ac:dyDescent="0.15">
      <c r="A139" s="6"/>
    </row>
    <row r="140" spans="1:1" ht="14" x14ac:dyDescent="0.15">
      <c r="A140" s="6"/>
    </row>
    <row r="141" spans="1:1" ht="14" x14ac:dyDescent="0.15">
      <c r="A141" s="6"/>
    </row>
    <row r="142" spans="1:1" ht="14" x14ac:dyDescent="0.15">
      <c r="A142" s="6"/>
    </row>
    <row r="143" spans="1:1" ht="14" x14ac:dyDescent="0.15">
      <c r="A143" s="6"/>
    </row>
    <row r="144" spans="1:1" ht="14" x14ac:dyDescent="0.15">
      <c r="A144" s="6"/>
    </row>
    <row r="145" spans="1:1" ht="14" x14ac:dyDescent="0.15">
      <c r="A145" s="6"/>
    </row>
    <row r="146" spans="1:1" ht="14" x14ac:dyDescent="0.15">
      <c r="A146" s="6"/>
    </row>
    <row r="147" spans="1:1" ht="14" x14ac:dyDescent="0.15">
      <c r="A147" s="6"/>
    </row>
    <row r="148" spans="1:1" ht="14" x14ac:dyDescent="0.15">
      <c r="A148" s="6"/>
    </row>
    <row r="149" spans="1:1" ht="14" x14ac:dyDescent="0.15">
      <c r="A149" s="6"/>
    </row>
  </sheetData>
  <pageMargins left="0.7" right="0.7" top="0.75" bottom="0.75" header="0.3" footer="0.3"/>
  <pageSetup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A313B6-DA60-FC4B-ADE2-9DCCB47F0FD4}">
  <sheetPr codeName="Sheet3">
    <tabColor theme="4"/>
  </sheetPr>
  <dimension ref="A1:IE137"/>
  <sheetViews>
    <sheetView showGridLines="0" zoomScale="58" zoomScaleNormal="55" workbookViewId="0">
      <selection activeCell="M73" sqref="M73"/>
    </sheetView>
  </sheetViews>
  <sheetFormatPr baseColWidth="10" defaultColWidth="2.83203125" defaultRowHeight="13" customHeight="1" x14ac:dyDescent="0.15"/>
  <cols>
    <col min="1" max="1" width="3" bestFit="1" customWidth="1"/>
    <col min="2" max="2" width="3" customWidth="1"/>
    <col min="3" max="4" width="3.1640625" customWidth="1"/>
    <col min="5" max="5" width="3.1640625" bestFit="1" customWidth="1"/>
    <col min="6" max="6" width="3" bestFit="1" customWidth="1"/>
    <col min="7" max="9" width="3.1640625" bestFit="1" customWidth="1"/>
    <col min="10" max="10" width="3" bestFit="1" customWidth="1"/>
    <col min="11" max="13" width="3.1640625" bestFit="1" customWidth="1"/>
    <col min="14" max="15" width="3" bestFit="1" customWidth="1"/>
    <col min="16" max="18" width="3.1640625" bestFit="1" customWidth="1"/>
    <col min="19" max="19" width="3" bestFit="1" customWidth="1"/>
    <col min="20" max="22" width="3.1640625" bestFit="1" customWidth="1"/>
    <col min="23" max="23" width="3" bestFit="1" customWidth="1"/>
    <col min="24" max="26" width="3.1640625" bestFit="1" customWidth="1"/>
    <col min="27" max="28" width="3" bestFit="1" customWidth="1"/>
    <col min="29" max="31" width="3.1640625" bestFit="1" customWidth="1"/>
    <col min="32" max="32" width="3" bestFit="1" customWidth="1"/>
    <col min="33" max="35" width="3.1640625" bestFit="1" customWidth="1"/>
    <col min="36" max="37" width="3" bestFit="1" customWidth="1"/>
    <col min="38" max="39" width="3.1640625" bestFit="1" customWidth="1"/>
    <col min="40" max="40" width="3.33203125" style="12" bestFit="1" customWidth="1"/>
    <col min="41" max="43" width="3.5" style="12" bestFit="1" customWidth="1"/>
    <col min="44" max="45" width="3.33203125" style="12" bestFit="1" customWidth="1"/>
    <col min="46" max="47" width="3.5" style="12" bestFit="1" customWidth="1"/>
    <col min="48" max="48" width="3.6640625" style="12" bestFit="1" customWidth="1"/>
    <col min="49" max="49" width="3.5" style="12" bestFit="1" customWidth="1"/>
    <col min="50" max="52" width="3.6640625" style="12" bestFit="1" customWidth="1"/>
    <col min="53" max="53" width="3.5" style="12" bestFit="1" customWidth="1"/>
    <col min="54" max="55" width="3.6640625" style="12" bestFit="1" customWidth="1"/>
    <col min="56" max="56" width="3.83203125" style="12" bestFit="1" customWidth="1"/>
    <col min="57" max="58" width="3.6640625" style="12" bestFit="1" customWidth="1"/>
    <col min="59" max="61" width="3.83203125" style="12" bestFit="1" customWidth="1"/>
    <col min="62" max="62" width="3.6640625" style="12" bestFit="1" customWidth="1"/>
    <col min="63" max="65" width="3.83203125" style="12" bestFit="1" customWidth="1"/>
    <col min="66" max="66" width="3.6640625" style="12" bestFit="1" customWidth="1"/>
    <col min="67" max="70" width="3.83203125" style="12" bestFit="1" customWidth="1"/>
    <col min="71" max="71" width="3.6640625" style="12" bestFit="1" customWidth="1"/>
    <col min="72" max="74" width="3.83203125" style="12" bestFit="1" customWidth="1"/>
    <col min="75" max="75" width="3.6640625" style="12" bestFit="1" customWidth="1"/>
    <col min="76" max="78" width="3.83203125" style="12" bestFit="1" customWidth="1"/>
    <col min="79" max="79" width="3.6640625" style="12" bestFit="1" customWidth="1"/>
    <col min="80" max="82" width="3.83203125" style="12" bestFit="1" customWidth="1"/>
    <col min="83" max="84" width="3.6640625" style="12" bestFit="1" customWidth="1"/>
    <col min="85" max="87" width="3.83203125" style="12" bestFit="1" customWidth="1"/>
    <col min="88" max="88" width="3.6640625" style="12" bestFit="1" customWidth="1"/>
    <col min="89" max="91" width="3.83203125" style="12" bestFit="1" customWidth="1"/>
    <col min="92" max="92" width="3.6640625" style="12" bestFit="1" customWidth="1"/>
    <col min="93" max="103" width="3.83203125" style="12" bestFit="1" customWidth="1"/>
    <col min="104" max="105" width="4" style="12" bestFit="1" customWidth="1"/>
    <col min="106" max="107" width="3.83203125" style="12" bestFit="1" customWidth="1"/>
    <col min="108" max="124" width="4" style="12" bestFit="1" customWidth="1"/>
    <col min="125" max="126" width="3.83203125" style="12" bestFit="1" customWidth="1"/>
    <col min="127" max="127" width="3.6640625" style="12" bestFit="1" customWidth="1"/>
    <col min="128" max="130" width="3.83203125" style="12" bestFit="1" customWidth="1"/>
    <col min="131" max="131" width="3.6640625" style="12" bestFit="1" customWidth="1"/>
    <col min="132" max="134" width="3.83203125" style="12" bestFit="1" customWidth="1"/>
    <col min="135" max="136" width="3.6640625" style="12" bestFit="1" customWidth="1"/>
    <col min="137" max="139" width="3.83203125" style="12" bestFit="1" customWidth="1"/>
    <col min="140" max="140" width="3.6640625" style="12" bestFit="1" customWidth="1"/>
    <col min="141" max="143" width="3.83203125" style="12" bestFit="1" customWidth="1"/>
    <col min="144" max="144" width="3.6640625" style="12" bestFit="1" customWidth="1"/>
    <col min="145" max="148" width="3.83203125" style="12" bestFit="1" customWidth="1"/>
    <col min="149" max="149" width="3.6640625" style="12" bestFit="1" customWidth="1"/>
    <col min="150" max="152" width="3.83203125" style="12" bestFit="1" customWidth="1"/>
    <col min="153" max="153" width="3.5" style="12" bestFit="1" customWidth="1"/>
    <col min="154" max="156" width="3.6640625" style="12" bestFit="1" customWidth="1"/>
    <col min="157" max="158" width="3.5" style="12" bestFit="1" customWidth="1"/>
    <col min="159" max="160" width="3.6640625" style="12" bestFit="1" customWidth="1"/>
    <col min="161" max="161" width="3.83203125" style="12" bestFit="1" customWidth="1"/>
    <col min="162" max="162" width="3.5" style="12" bestFit="1" customWidth="1"/>
    <col min="163" max="165" width="3.83203125" style="12" bestFit="1" customWidth="1"/>
    <col min="166" max="166" width="3.6640625" style="12" bestFit="1" customWidth="1"/>
    <col min="167" max="169" width="3.83203125" style="12" bestFit="1" customWidth="1"/>
    <col min="170" max="171" width="3.5" style="12" bestFit="1" customWidth="1"/>
    <col min="172" max="174" width="3.6640625" style="12" bestFit="1" customWidth="1"/>
    <col min="175" max="175" width="3.5" style="12" bestFit="1" customWidth="1"/>
    <col min="176" max="178" width="3.6640625" style="12" bestFit="1" customWidth="1"/>
    <col min="179" max="179" width="3.5" style="12" bestFit="1" customWidth="1"/>
    <col min="180" max="182" width="3.6640625" style="12" bestFit="1" customWidth="1"/>
    <col min="183" max="183" width="3.5" style="12" bestFit="1" customWidth="1"/>
    <col min="184" max="184" width="3.33203125" style="12" bestFit="1" customWidth="1"/>
    <col min="185" max="187" width="3.5" style="12" bestFit="1" customWidth="1"/>
    <col min="188" max="188" width="3.33203125" style="12" bestFit="1" customWidth="1"/>
    <col min="189" max="191" width="3.5" style="12" bestFit="1" customWidth="1"/>
    <col min="192" max="192" width="3.33203125" style="12" bestFit="1" customWidth="1"/>
    <col min="193" max="195" width="3.5" style="12" bestFit="1" customWidth="1"/>
    <col min="196" max="197" width="3.33203125" style="12" bestFit="1" customWidth="1"/>
    <col min="198" max="200" width="3.5" style="12" bestFit="1" customWidth="1"/>
    <col min="201" max="201" width="3.33203125" style="12" bestFit="1" customWidth="1"/>
    <col min="202" max="204" width="3.5" style="12" bestFit="1" customWidth="1"/>
    <col min="205" max="206" width="3.33203125" style="12" bestFit="1" customWidth="1"/>
    <col min="207" max="209" width="3.5" style="12" bestFit="1" customWidth="1"/>
    <col min="210" max="210" width="3.33203125" style="12" bestFit="1" customWidth="1"/>
    <col min="211" max="213" width="3.5" style="12" bestFit="1" customWidth="1"/>
    <col min="214" max="214" width="3.33203125" style="12" bestFit="1" customWidth="1"/>
    <col min="215" max="217" width="3.5" style="12" bestFit="1" customWidth="1"/>
    <col min="218" max="219" width="3.33203125" style="12" bestFit="1" customWidth="1"/>
    <col min="220" max="222" width="3.5" style="12" bestFit="1" customWidth="1"/>
    <col min="223" max="223" width="3" style="12" bestFit="1" customWidth="1"/>
    <col min="224" max="226" width="3.1640625" style="12" bestFit="1" customWidth="1"/>
    <col min="227" max="228" width="3" style="12" bestFit="1" customWidth="1"/>
    <col min="229" max="231" width="3.1640625" style="12" bestFit="1" customWidth="1"/>
    <col min="232" max="232" width="3" style="12" bestFit="1" customWidth="1"/>
    <col min="233" max="235" width="3.1640625" style="12" bestFit="1" customWidth="1"/>
    <col min="236" max="236" width="3" style="12" bestFit="1" customWidth="1"/>
    <col min="237" max="239" width="3.1640625" style="12" bestFit="1" customWidth="1"/>
    <col min="240" max="241" width="3" bestFit="1" customWidth="1"/>
    <col min="242" max="244" width="3.1640625" bestFit="1" customWidth="1"/>
    <col min="245" max="245" width="3" bestFit="1" customWidth="1"/>
    <col min="246" max="248" width="3.1640625" bestFit="1" customWidth="1"/>
  </cols>
  <sheetData>
    <row r="1" spans="1:239" ht="19" customHeight="1" x14ac:dyDescent="0.15">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row>
    <row r="2" spans="1:239" ht="13" customHeight="1" x14ac:dyDescent="0.15">
      <c r="EO2"/>
      <c r="EP2"/>
      <c r="EQ2"/>
      <c r="ER2"/>
      <c r="ES2"/>
      <c r="ET2"/>
      <c r="EU2"/>
      <c r="EV2"/>
      <c r="EW2"/>
      <c r="EX2"/>
      <c r="EY2"/>
      <c r="EZ2"/>
      <c r="FA2"/>
      <c r="FB2"/>
      <c r="FC2"/>
      <c r="FD2"/>
      <c r="FE2"/>
      <c r="FF2"/>
      <c r="FG2"/>
      <c r="FH2"/>
      <c r="FI2"/>
      <c r="FJ2"/>
      <c r="FK2"/>
      <c r="FL2"/>
      <c r="FM2"/>
      <c r="FN2"/>
      <c r="FO2"/>
      <c r="FP2"/>
      <c r="FQ2"/>
      <c r="FR2"/>
      <c r="FS2"/>
      <c r="FT2"/>
      <c r="FU2"/>
      <c r="FV2"/>
      <c r="FW2"/>
      <c r="FX2"/>
      <c r="FY2"/>
      <c r="FZ2"/>
      <c r="GA2"/>
      <c r="GB2"/>
      <c r="GC2"/>
      <c r="GD2"/>
      <c r="GE2"/>
      <c r="GF2"/>
      <c r="GG2"/>
      <c r="GH2"/>
      <c r="GI2"/>
      <c r="GJ2"/>
      <c r="GK2"/>
      <c r="GL2"/>
      <c r="GM2"/>
      <c r="GN2"/>
      <c r="GO2"/>
      <c r="GP2"/>
      <c r="GQ2"/>
      <c r="GR2"/>
      <c r="GS2"/>
      <c r="GT2"/>
      <c r="GU2"/>
      <c r="GV2"/>
      <c r="GW2"/>
      <c r="GX2"/>
      <c r="GY2"/>
      <c r="GZ2"/>
      <c r="HA2"/>
      <c r="HB2"/>
      <c r="HC2"/>
      <c r="HD2"/>
      <c r="HE2"/>
      <c r="HF2"/>
      <c r="HG2"/>
      <c r="HH2"/>
      <c r="HI2"/>
      <c r="HJ2"/>
      <c r="HK2"/>
      <c r="HL2"/>
      <c r="HM2"/>
      <c r="HN2"/>
      <c r="HO2"/>
      <c r="HP2"/>
      <c r="HQ2"/>
      <c r="HR2"/>
      <c r="HS2"/>
      <c r="HT2"/>
      <c r="HU2"/>
      <c r="HV2"/>
      <c r="HW2"/>
      <c r="HX2"/>
      <c r="HY2"/>
      <c r="HZ2"/>
      <c r="IA2"/>
      <c r="IB2"/>
      <c r="IC2"/>
      <c r="ID2"/>
      <c r="IE2"/>
    </row>
    <row r="3" spans="1:239" ht="13" customHeight="1" x14ac:dyDescent="0.15">
      <c r="EO3"/>
      <c r="EP3"/>
      <c r="EQ3"/>
      <c r="ER3"/>
      <c r="ES3"/>
      <c r="ET3"/>
      <c r="EU3"/>
      <c r="EV3"/>
      <c r="EW3"/>
      <c r="EX3"/>
      <c r="EY3"/>
      <c r="EZ3"/>
      <c r="FA3"/>
      <c r="FB3"/>
      <c r="FC3"/>
      <c r="FD3"/>
      <c r="FE3"/>
      <c r="FF3"/>
      <c r="FG3"/>
      <c r="FH3"/>
      <c r="FI3"/>
      <c r="FJ3"/>
      <c r="FK3"/>
      <c r="FL3"/>
      <c r="FM3"/>
      <c r="FN3"/>
      <c r="FO3"/>
      <c r="FP3"/>
      <c r="FQ3"/>
      <c r="FR3"/>
      <c r="FS3"/>
      <c r="FT3"/>
      <c r="FU3"/>
      <c r="FV3"/>
      <c r="FW3"/>
      <c r="FX3"/>
      <c r="FY3"/>
      <c r="FZ3"/>
      <c r="GA3"/>
      <c r="GB3"/>
      <c r="GC3"/>
      <c r="GD3"/>
      <c r="GE3"/>
      <c r="GF3"/>
      <c r="GG3"/>
      <c r="GH3"/>
      <c r="GI3"/>
      <c r="GJ3"/>
      <c r="GK3"/>
      <c r="GL3"/>
      <c r="GM3"/>
      <c r="GN3"/>
      <c r="GO3"/>
      <c r="GP3"/>
      <c r="GQ3"/>
      <c r="GR3"/>
      <c r="GS3"/>
      <c r="GT3"/>
      <c r="GU3"/>
      <c r="GV3"/>
      <c r="GW3"/>
      <c r="GX3"/>
      <c r="GY3"/>
      <c r="GZ3"/>
      <c r="HA3"/>
      <c r="HB3"/>
      <c r="HC3"/>
      <c r="HD3"/>
      <c r="HE3"/>
      <c r="HF3"/>
      <c r="HG3"/>
      <c r="HH3"/>
      <c r="HI3"/>
      <c r="HJ3"/>
      <c r="HK3"/>
      <c r="HL3"/>
      <c r="HM3"/>
      <c r="HN3"/>
      <c r="HO3"/>
      <c r="HP3"/>
      <c r="HQ3"/>
      <c r="HR3"/>
      <c r="HS3"/>
      <c r="HT3"/>
      <c r="HU3"/>
      <c r="HV3"/>
      <c r="HW3"/>
      <c r="HX3"/>
      <c r="HY3"/>
      <c r="HZ3"/>
      <c r="IA3"/>
      <c r="IB3"/>
      <c r="IC3"/>
      <c r="ID3"/>
      <c r="IE3"/>
    </row>
    <row r="4" spans="1:239" ht="13" customHeight="1" x14ac:dyDescent="0.15">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row>
    <row r="5" spans="1:239" ht="13" customHeight="1" x14ac:dyDescent="0.15">
      <c r="EO5"/>
      <c r="EP5"/>
      <c r="EQ5"/>
      <c r="ER5"/>
      <c r="ES5"/>
      <c r="ET5"/>
      <c r="EU5"/>
      <c r="EV5"/>
      <c r="EW5"/>
      <c r="EX5"/>
      <c r="EY5"/>
      <c r="EZ5"/>
      <c r="FA5"/>
      <c r="FB5"/>
      <c r="FC5"/>
      <c r="FD5"/>
      <c r="FE5"/>
      <c r="FF5"/>
      <c r="FG5"/>
      <c r="FH5"/>
      <c r="FI5"/>
      <c r="FJ5"/>
      <c r="FK5"/>
      <c r="FL5"/>
      <c r="FM5"/>
      <c r="FN5"/>
      <c r="FO5"/>
      <c r="FP5"/>
      <c r="FQ5"/>
      <c r="FR5"/>
      <c r="FS5"/>
      <c r="FT5"/>
      <c r="FU5"/>
      <c r="FV5"/>
      <c r="FW5"/>
      <c r="FX5"/>
      <c r="FY5"/>
      <c r="FZ5"/>
      <c r="GA5"/>
      <c r="GB5"/>
      <c r="GC5"/>
      <c r="GD5"/>
      <c r="GE5"/>
      <c r="GF5"/>
      <c r="GG5"/>
      <c r="GH5"/>
      <c r="GI5"/>
      <c r="GJ5"/>
      <c r="GK5"/>
      <c r="GL5"/>
      <c r="GM5"/>
      <c r="GN5"/>
      <c r="GO5"/>
      <c r="GP5"/>
      <c r="GQ5"/>
      <c r="GR5"/>
      <c r="GS5"/>
      <c r="GT5"/>
      <c r="GU5"/>
      <c r="GV5"/>
      <c r="GW5"/>
      <c r="GX5"/>
      <c r="GY5"/>
      <c r="GZ5"/>
      <c r="HA5"/>
      <c r="HB5"/>
      <c r="HC5"/>
      <c r="HD5"/>
      <c r="HE5"/>
      <c r="HF5"/>
      <c r="HG5"/>
      <c r="HH5"/>
      <c r="HI5"/>
      <c r="HJ5"/>
      <c r="HK5"/>
      <c r="HL5"/>
      <c r="HM5"/>
      <c r="HN5"/>
      <c r="HO5"/>
      <c r="HP5"/>
      <c r="HQ5"/>
      <c r="HR5"/>
      <c r="HS5"/>
      <c r="HT5"/>
      <c r="HU5"/>
      <c r="HV5"/>
      <c r="HW5"/>
      <c r="HX5"/>
      <c r="HY5"/>
      <c r="HZ5"/>
      <c r="IA5"/>
      <c r="IB5"/>
      <c r="IC5"/>
      <c r="ID5"/>
      <c r="IE5"/>
    </row>
    <row r="6" spans="1:239" ht="13" customHeight="1" x14ac:dyDescent="0.15">
      <c r="EO6"/>
      <c r="EP6"/>
      <c r="EQ6"/>
      <c r="ER6"/>
      <c r="ES6"/>
      <c r="ET6"/>
      <c r="EU6"/>
      <c r="EV6"/>
      <c r="EW6"/>
      <c r="EX6"/>
      <c r="EY6"/>
      <c r="EZ6"/>
      <c r="FA6"/>
      <c r="FB6"/>
      <c r="FC6"/>
      <c r="FD6"/>
      <c r="FE6"/>
      <c r="FF6"/>
      <c r="FG6"/>
      <c r="FH6"/>
      <c r="FI6"/>
      <c r="FJ6"/>
      <c r="FK6"/>
      <c r="FL6"/>
      <c r="FM6"/>
      <c r="FN6"/>
      <c r="FO6"/>
      <c r="FP6"/>
      <c r="FQ6"/>
      <c r="FR6"/>
      <c r="FS6"/>
      <c r="FT6"/>
      <c r="FU6"/>
      <c r="FV6"/>
      <c r="FW6"/>
      <c r="FX6"/>
      <c r="FY6"/>
      <c r="FZ6"/>
      <c r="GA6"/>
      <c r="GB6"/>
      <c r="GC6"/>
      <c r="GD6"/>
      <c r="GE6"/>
      <c r="GF6"/>
      <c r="GG6"/>
      <c r="GH6"/>
      <c r="GI6"/>
      <c r="GJ6"/>
      <c r="GK6"/>
      <c r="GL6"/>
      <c r="GM6"/>
      <c r="GN6"/>
      <c r="GO6"/>
      <c r="GP6"/>
      <c r="GQ6"/>
      <c r="GR6"/>
      <c r="GS6"/>
      <c r="GT6"/>
      <c r="GU6"/>
      <c r="GV6"/>
      <c r="GW6"/>
      <c r="GX6"/>
      <c r="GY6"/>
      <c r="GZ6"/>
      <c r="HA6"/>
      <c r="HB6"/>
      <c r="HC6"/>
      <c r="HD6"/>
      <c r="HE6"/>
      <c r="HF6"/>
      <c r="HG6"/>
      <c r="HH6"/>
      <c r="HI6"/>
      <c r="HJ6"/>
      <c r="HK6"/>
      <c r="HL6"/>
      <c r="HM6"/>
      <c r="HN6"/>
      <c r="HO6"/>
      <c r="HP6"/>
      <c r="HQ6"/>
      <c r="HR6"/>
      <c r="HS6"/>
      <c r="HT6"/>
      <c r="HU6"/>
      <c r="HV6"/>
      <c r="HW6"/>
      <c r="HX6"/>
      <c r="HY6"/>
      <c r="HZ6"/>
      <c r="IA6"/>
      <c r="IB6"/>
      <c r="IC6"/>
      <c r="ID6"/>
      <c r="IE6"/>
    </row>
    <row r="7" spans="1:239" ht="13" customHeight="1" x14ac:dyDescent="0.15">
      <c r="EO7"/>
      <c r="EP7"/>
      <c r="EQ7"/>
      <c r="ER7"/>
      <c r="ES7"/>
      <c r="ET7"/>
      <c r="EU7"/>
      <c r="EV7"/>
      <c r="EW7"/>
      <c r="EX7"/>
      <c r="EY7"/>
      <c r="EZ7"/>
      <c r="FA7"/>
      <c r="FB7"/>
      <c r="FC7"/>
      <c r="FD7"/>
      <c r="FE7"/>
      <c r="FF7"/>
      <c r="FG7"/>
      <c r="FH7"/>
      <c r="FI7"/>
      <c r="FJ7"/>
      <c r="FK7"/>
      <c r="FL7"/>
      <c r="FM7"/>
      <c r="FN7"/>
      <c r="FO7"/>
      <c r="FP7"/>
      <c r="FQ7"/>
      <c r="FR7"/>
      <c r="FS7"/>
      <c r="FT7"/>
      <c r="FU7"/>
      <c r="FV7"/>
      <c r="FW7"/>
      <c r="FX7"/>
      <c r="FY7"/>
      <c r="FZ7"/>
      <c r="GA7"/>
      <c r="GB7"/>
      <c r="GC7"/>
      <c r="GD7"/>
      <c r="GE7"/>
      <c r="GF7"/>
      <c r="GG7"/>
      <c r="GH7"/>
      <c r="GI7"/>
      <c r="GJ7"/>
      <c r="GK7"/>
      <c r="GL7"/>
      <c r="GM7"/>
      <c r="GN7"/>
      <c r="GO7"/>
      <c r="GP7"/>
      <c r="GQ7"/>
      <c r="GR7"/>
      <c r="GS7"/>
      <c r="GT7"/>
      <c r="GU7"/>
      <c r="GV7"/>
      <c r="GW7"/>
      <c r="GX7"/>
      <c r="GY7"/>
      <c r="GZ7"/>
      <c r="HA7"/>
      <c r="HB7"/>
      <c r="HC7"/>
      <c r="HD7"/>
      <c r="HE7"/>
      <c r="HF7"/>
      <c r="HG7"/>
      <c r="HH7"/>
      <c r="HI7"/>
      <c r="HJ7"/>
      <c r="HK7"/>
      <c r="HL7"/>
      <c r="HM7"/>
      <c r="HN7"/>
      <c r="HO7"/>
      <c r="HP7"/>
      <c r="HQ7"/>
      <c r="HR7"/>
      <c r="HS7"/>
      <c r="HT7"/>
      <c r="HU7"/>
      <c r="HV7"/>
      <c r="HW7"/>
      <c r="HX7"/>
      <c r="HY7"/>
      <c r="HZ7"/>
      <c r="IA7"/>
      <c r="IB7"/>
      <c r="IC7"/>
      <c r="ID7"/>
      <c r="IE7"/>
    </row>
    <row r="8" spans="1:239" ht="13" customHeight="1" x14ac:dyDescent="0.15">
      <c r="EO8"/>
      <c r="EP8"/>
      <c r="EQ8"/>
      <c r="ER8"/>
      <c r="ES8"/>
      <c r="ET8"/>
      <c r="EU8"/>
      <c r="EV8"/>
      <c r="EW8"/>
      <c r="EX8"/>
      <c r="EY8"/>
      <c r="EZ8"/>
      <c r="FA8"/>
      <c r="FB8"/>
      <c r="FC8"/>
      <c r="FD8"/>
      <c r="FE8"/>
      <c r="FF8"/>
      <c r="FG8"/>
      <c r="FH8"/>
      <c r="FI8"/>
      <c r="FJ8"/>
      <c r="FK8"/>
      <c r="FL8"/>
      <c r="FM8"/>
      <c r="FN8"/>
      <c r="FO8"/>
      <c r="FP8"/>
      <c r="FQ8"/>
      <c r="FR8"/>
      <c r="FS8"/>
      <c r="FT8"/>
      <c r="FU8"/>
      <c r="FV8"/>
      <c r="FW8"/>
      <c r="FX8"/>
      <c r="FY8"/>
      <c r="FZ8"/>
      <c r="GA8"/>
      <c r="GB8"/>
      <c r="GC8"/>
      <c r="GD8"/>
      <c r="GE8"/>
      <c r="GF8"/>
      <c r="GG8"/>
      <c r="GH8"/>
      <c r="GI8"/>
      <c r="GJ8"/>
      <c r="GK8"/>
      <c r="GL8"/>
      <c r="GM8"/>
      <c r="GN8"/>
      <c r="GO8"/>
      <c r="GP8"/>
      <c r="GQ8"/>
      <c r="GR8"/>
      <c r="GS8"/>
      <c r="GT8"/>
      <c r="GU8"/>
      <c r="GV8"/>
      <c r="GW8"/>
      <c r="GX8"/>
      <c r="GY8"/>
      <c r="GZ8"/>
      <c r="HA8"/>
      <c r="HB8"/>
      <c r="HC8"/>
      <c r="HD8"/>
      <c r="HE8"/>
      <c r="HF8"/>
      <c r="HG8"/>
      <c r="HH8"/>
      <c r="HI8"/>
      <c r="HJ8"/>
      <c r="HK8"/>
      <c r="HL8"/>
      <c r="HM8"/>
      <c r="HN8"/>
      <c r="HO8"/>
      <c r="HP8"/>
      <c r="HQ8"/>
      <c r="HR8"/>
      <c r="HS8"/>
      <c r="HT8"/>
      <c r="HU8"/>
      <c r="HV8"/>
      <c r="HW8"/>
      <c r="HX8"/>
      <c r="HY8"/>
      <c r="HZ8"/>
      <c r="IA8"/>
      <c r="IB8"/>
      <c r="IC8"/>
      <c r="ID8"/>
      <c r="IE8"/>
    </row>
    <row r="9" spans="1:239" ht="13" customHeight="1" x14ac:dyDescent="0.15">
      <c r="BD9" s="13"/>
      <c r="BF9" s="13"/>
      <c r="BH9" s="13"/>
      <c r="BJ9" s="13"/>
      <c r="BL9" s="13"/>
      <c r="BN9" s="13"/>
      <c r="BP9" s="13"/>
      <c r="BR9" s="13"/>
      <c r="BT9" s="13"/>
      <c r="BV9" s="13"/>
      <c r="BX9" s="13"/>
      <c r="BZ9" s="13"/>
      <c r="CB9" s="13"/>
      <c r="CD9" s="13"/>
      <c r="CF9" s="13"/>
      <c r="CH9" s="13"/>
      <c r="CJ9" s="13"/>
      <c r="CL9" s="13"/>
      <c r="CN9" s="13"/>
      <c r="CP9" s="13"/>
      <c r="CR9" s="13"/>
      <c r="CT9" s="13"/>
      <c r="CV9" s="13"/>
      <c r="CX9" s="13"/>
      <c r="CZ9" s="13"/>
      <c r="DB9" s="13"/>
      <c r="DD9" s="13"/>
      <c r="DF9" s="13"/>
      <c r="DH9" s="13"/>
      <c r="DJ9" s="13"/>
      <c r="DL9" s="13"/>
      <c r="DN9" s="13"/>
      <c r="DP9" s="13"/>
      <c r="DR9" s="13"/>
      <c r="DT9" s="13"/>
      <c r="DV9" s="13"/>
      <c r="DX9" s="13"/>
      <c r="DZ9" s="13"/>
      <c r="EB9" s="13"/>
      <c r="ED9" s="13"/>
      <c r="EE9" s="13"/>
      <c r="EF9" s="13"/>
      <c r="EG9" s="13"/>
      <c r="EH9" s="13"/>
      <c r="EI9" s="13"/>
      <c r="EJ9" s="13"/>
      <c r="EK9" s="13"/>
      <c r="EL9" s="13"/>
      <c r="EM9" s="13"/>
      <c r="EN9" s="13"/>
      <c r="EO9" s="13"/>
      <c r="EP9" s="13"/>
      <c r="EQ9" s="13"/>
      <c r="ER9" s="13"/>
      <c r="ES9" s="13"/>
      <c r="ET9" s="13"/>
      <c r="EU9" s="13"/>
      <c r="EV9" s="13"/>
      <c r="EW9" s="13"/>
      <c r="EX9" s="13"/>
      <c r="EY9" s="13"/>
      <c r="EZ9" s="13"/>
      <c r="FA9" s="13"/>
      <c r="FB9" s="13"/>
      <c r="FC9" s="15"/>
      <c r="FD9" s="15"/>
      <c r="FE9" s="15"/>
      <c r="FF9" s="16"/>
      <c r="FG9" s="16"/>
      <c r="FH9" s="16"/>
      <c r="FI9" s="16"/>
      <c r="FJ9" s="16"/>
      <c r="FK9" s="13"/>
      <c r="FL9" s="13"/>
      <c r="FM9" s="13"/>
      <c r="FN9" s="13"/>
      <c r="FO9" s="13"/>
      <c r="FP9" s="13"/>
      <c r="FQ9" s="13"/>
      <c r="FR9" s="13"/>
      <c r="FS9" s="13"/>
      <c r="FT9" s="13"/>
      <c r="FU9" s="13"/>
      <c r="FV9" s="13"/>
      <c r="FW9" s="13"/>
      <c r="FX9" s="13"/>
      <c r="FY9" s="13"/>
      <c r="FZ9" s="13"/>
      <c r="GA9" s="13"/>
      <c r="GB9" s="13"/>
      <c r="GC9" s="13"/>
      <c r="GD9" s="13"/>
      <c r="GE9" s="13"/>
      <c r="GF9" s="13"/>
      <c r="GG9" s="13"/>
      <c r="GH9" s="13"/>
      <c r="GI9" s="13"/>
      <c r="GJ9" s="13"/>
      <c r="GK9" s="13"/>
      <c r="GL9" s="13"/>
      <c r="GM9" s="13"/>
      <c r="GN9" s="13"/>
      <c r="GO9" s="13"/>
      <c r="GP9" s="13"/>
      <c r="GQ9" s="13"/>
      <c r="GR9" s="13"/>
      <c r="GS9" s="13"/>
      <c r="GT9" s="13"/>
      <c r="GU9" s="13"/>
      <c r="GV9" s="13"/>
      <c r="GW9" s="13"/>
      <c r="GX9" s="13"/>
      <c r="GY9" s="13"/>
      <c r="GZ9" s="13"/>
      <c r="HA9" s="13"/>
      <c r="HB9" s="13"/>
      <c r="HC9" s="13"/>
      <c r="HD9" s="13"/>
      <c r="HE9" s="13"/>
      <c r="HF9" s="13"/>
      <c r="HG9" s="13"/>
      <c r="HH9" s="13"/>
      <c r="HI9" s="13"/>
      <c r="HJ9" s="13"/>
      <c r="HK9" s="13"/>
      <c r="HL9" s="13"/>
      <c r="HM9" s="13"/>
      <c r="HN9" s="13"/>
      <c r="HO9" s="13"/>
      <c r="HP9" s="13"/>
      <c r="HQ9" s="13"/>
      <c r="HR9" s="13"/>
      <c r="HS9" s="13"/>
      <c r="HT9" s="13"/>
      <c r="HU9" s="13"/>
      <c r="HV9" s="13"/>
      <c r="HW9" s="13"/>
      <c r="HX9" s="13"/>
      <c r="HY9" s="13"/>
      <c r="HZ9" s="13"/>
      <c r="IA9" s="13"/>
      <c r="IB9" s="13"/>
      <c r="IC9" s="13"/>
      <c r="ID9" s="13"/>
      <c r="IE9" s="13"/>
    </row>
    <row r="10" spans="1:239" ht="21" customHeight="1" x14ac:dyDescent="0.15">
      <c r="A10" s="323" t="s">
        <v>0</v>
      </c>
      <c r="B10" s="292"/>
      <c r="C10" s="292"/>
      <c r="D10" s="292"/>
      <c r="E10" s="292"/>
      <c r="F10" s="292"/>
      <c r="G10" s="292"/>
      <c r="H10" s="292"/>
      <c r="I10" s="292"/>
      <c r="J10" s="292"/>
      <c r="K10" s="292"/>
      <c r="L10" s="292"/>
      <c r="M10" s="292"/>
      <c r="N10" s="292"/>
      <c r="O10" s="292"/>
      <c r="P10" s="292"/>
      <c r="Q10" s="292"/>
      <c r="R10" s="11"/>
      <c r="S10" s="11"/>
      <c r="T10" s="11"/>
      <c r="U10" s="11"/>
      <c r="V10" s="11"/>
      <c r="W10" s="11"/>
      <c r="X10" s="11"/>
      <c r="Y10" s="11"/>
      <c r="Z10" s="11"/>
      <c r="AA10" s="11"/>
      <c r="AB10" s="11"/>
      <c r="AC10" s="11"/>
      <c r="AD10" s="11"/>
      <c r="AE10" s="11"/>
      <c r="AF10" s="11"/>
      <c r="AG10" s="11"/>
      <c r="AH10" s="11"/>
      <c r="AI10" s="11"/>
      <c r="AJ10" s="11"/>
      <c r="AK10" s="11"/>
      <c r="AL10" s="11"/>
      <c r="AM10" s="11"/>
      <c r="AN10" s="11"/>
      <c r="AO10" s="11"/>
      <c r="AP10" s="11"/>
      <c r="AQ10" s="11"/>
      <c r="AR10" s="11"/>
      <c r="AS10" s="11"/>
      <c r="AT10" s="11"/>
      <c r="AU10" s="11"/>
      <c r="AV10" s="11"/>
      <c r="AW10" s="11"/>
      <c r="AX10" s="11"/>
      <c r="AY10" s="11"/>
      <c r="AZ10" s="11"/>
      <c r="BA10" s="11"/>
      <c r="BB10" s="11"/>
      <c r="BC10" s="11"/>
      <c r="BD10" s="11"/>
      <c r="BE10" s="11"/>
      <c r="BF10" s="11"/>
      <c r="BG10" s="11"/>
      <c r="BH10" s="11"/>
      <c r="BI10" s="11"/>
      <c r="BJ10" s="11"/>
      <c r="BK10" s="11"/>
      <c r="BL10" s="11"/>
      <c r="BM10" s="11"/>
      <c r="BN10" s="11"/>
      <c r="BO10" s="11"/>
      <c r="BP10" s="11"/>
      <c r="BQ10" s="11"/>
      <c r="BR10" s="10"/>
      <c r="BS10" s="10"/>
      <c r="BT10" s="10"/>
      <c r="BU10" s="10"/>
      <c r="BV10" s="10"/>
      <c r="BW10" s="10"/>
      <c r="BX10" s="10"/>
      <c r="BY10" s="10"/>
      <c r="BZ10" s="10"/>
      <c r="CA10" s="10"/>
      <c r="CB10" s="10"/>
      <c r="CC10" s="10"/>
      <c r="CD10" s="10"/>
      <c r="CE10" s="10"/>
      <c r="CF10" s="10"/>
      <c r="CG10" s="10"/>
      <c r="CH10" s="11"/>
      <c r="CI10" s="11"/>
      <c r="CJ10" s="11"/>
      <c r="CK10" s="11"/>
      <c r="CL10" s="11"/>
      <c r="CM10" s="11"/>
      <c r="CN10" s="11"/>
      <c r="CO10" s="11"/>
      <c r="CP10" s="11"/>
      <c r="CQ10" s="11"/>
      <c r="CR10" s="11"/>
      <c r="CS10" s="11"/>
      <c r="CT10" s="11"/>
      <c r="CU10" s="11"/>
      <c r="CV10" s="11"/>
      <c r="CW10" s="11"/>
      <c r="CX10" s="11"/>
      <c r="CY10" s="11"/>
      <c r="CZ10" s="11"/>
      <c r="DA10" s="11"/>
      <c r="DB10" s="13"/>
      <c r="DC10" s="13"/>
      <c r="DD10" s="13"/>
      <c r="DE10" s="13"/>
      <c r="DF10" s="13"/>
      <c r="DG10" s="13"/>
      <c r="DH10" s="13"/>
      <c r="DI10" s="13"/>
      <c r="DJ10" s="13"/>
      <c r="DK10" s="13"/>
      <c r="DL10" s="13"/>
      <c r="DM10" s="13"/>
      <c r="DN10" s="13"/>
      <c r="DO10" s="13"/>
      <c r="DP10" s="13"/>
      <c r="DQ10" s="13"/>
      <c r="DR10" s="13"/>
      <c r="DS10" s="13"/>
      <c r="DT10" s="13"/>
      <c r="DU10" s="13"/>
      <c r="DV10" s="13"/>
      <c r="DW10" s="13"/>
      <c r="DX10" s="13"/>
      <c r="DY10" s="13"/>
      <c r="DZ10" s="13"/>
      <c r="EA10" s="13"/>
      <c r="EB10" s="13"/>
      <c r="EC10" s="13"/>
      <c r="ED10" s="13"/>
      <c r="EE10" s="13"/>
      <c r="EF10" s="13"/>
      <c r="EG10" s="13"/>
      <c r="EH10" s="13"/>
      <c r="EI10" s="13"/>
      <c r="EJ10" s="13"/>
      <c r="EK10" s="13"/>
      <c r="EL10" s="13"/>
      <c r="EM10" s="13"/>
      <c r="EN10" s="13"/>
      <c r="EO10" s="13"/>
      <c r="EP10" s="13"/>
      <c r="EQ10" s="13"/>
      <c r="ER10" s="13"/>
      <c r="ES10" s="13"/>
      <c r="ET10" s="13"/>
      <c r="EU10" s="13"/>
      <c r="EV10" s="13"/>
      <c r="EW10" s="13"/>
      <c r="EX10" s="13"/>
      <c r="EY10" s="13"/>
      <c r="EZ10" s="13"/>
      <c r="FA10" s="13"/>
      <c r="FB10" s="13"/>
      <c r="FC10" s="13"/>
      <c r="FD10" s="13"/>
      <c r="FE10" s="13"/>
      <c r="FF10" s="13"/>
      <c r="FG10" s="13"/>
      <c r="FH10" s="13"/>
      <c r="FI10" s="13"/>
      <c r="FJ10" s="13"/>
      <c r="FK10" s="13"/>
      <c r="FL10" s="13"/>
      <c r="FM10" s="13"/>
      <c r="FN10" s="13"/>
      <c r="FO10" s="13"/>
      <c r="FP10" s="13"/>
      <c r="FQ10" s="13"/>
      <c r="FR10" s="13"/>
      <c r="FS10" s="13"/>
      <c r="FT10" s="13"/>
      <c r="FU10" s="13"/>
      <c r="FV10" s="13"/>
      <c r="FW10" s="13"/>
      <c r="FX10" s="13"/>
      <c r="FY10" s="13"/>
      <c r="FZ10" s="13"/>
      <c r="GA10" s="13"/>
      <c r="GB10" s="13"/>
      <c r="GC10" s="13"/>
      <c r="GD10" s="13"/>
      <c r="GE10" s="13"/>
      <c r="GF10" s="13"/>
      <c r="GG10" s="13"/>
      <c r="GH10" s="13"/>
      <c r="GI10" s="13"/>
      <c r="GJ10" s="13"/>
      <c r="GK10" s="13"/>
      <c r="GL10" s="13"/>
      <c r="GM10" s="13"/>
      <c r="GN10" s="13"/>
      <c r="GO10" s="13"/>
      <c r="GP10" s="13"/>
      <c r="GQ10" s="13"/>
      <c r="GR10" s="13"/>
      <c r="GS10" s="13"/>
      <c r="GT10" s="13"/>
      <c r="GU10" s="13"/>
      <c r="GV10"/>
      <c r="GW10"/>
      <c r="GX10"/>
      <c r="GY10"/>
      <c r="GZ10"/>
      <c r="HA10"/>
      <c r="HB10"/>
      <c r="HC10"/>
      <c r="HD10"/>
      <c r="HE10"/>
      <c r="HF10"/>
      <c r="HG10"/>
      <c r="HH10"/>
      <c r="HI10"/>
      <c r="HJ10"/>
      <c r="HK10"/>
      <c r="HL10"/>
      <c r="HM10"/>
      <c r="HN10"/>
      <c r="HO10"/>
      <c r="HP10"/>
      <c r="HQ10"/>
      <c r="HR10"/>
      <c r="HS10"/>
      <c r="HT10"/>
      <c r="HU10"/>
      <c r="HV10"/>
      <c r="HW10"/>
      <c r="HX10"/>
      <c r="HY10"/>
      <c r="HZ10"/>
      <c r="IA10"/>
      <c r="IB10"/>
      <c r="IC10"/>
      <c r="ID10"/>
      <c r="IE10"/>
    </row>
    <row r="11" spans="1:239" ht="13" customHeight="1" x14ac:dyDescent="0.15">
      <c r="A11" s="293">
        <v>2024</v>
      </c>
      <c r="B11" s="294"/>
      <c r="C11" s="294"/>
      <c r="D11" s="294"/>
      <c r="E11" s="294"/>
      <c r="F11" s="294"/>
      <c r="G11" s="294"/>
      <c r="H11" s="294"/>
      <c r="I11" s="294"/>
      <c r="J11" s="294"/>
      <c r="K11" s="294"/>
      <c r="L11" s="294"/>
      <c r="M11" s="294"/>
      <c r="N11" s="294"/>
      <c r="O11" s="294"/>
      <c r="P11" s="294"/>
      <c r="Q11" s="294"/>
      <c r="R11" s="294"/>
      <c r="S11" s="294"/>
      <c r="T11" s="294"/>
      <c r="U11" s="294"/>
      <c r="V11" s="294"/>
      <c r="W11" s="294"/>
      <c r="X11" s="294"/>
      <c r="Y11" s="294"/>
      <c r="Z11" s="294"/>
      <c r="AA11" s="294"/>
      <c r="AB11" s="294"/>
      <c r="AC11" s="294"/>
      <c r="AD11" s="294"/>
      <c r="AE11" s="294"/>
      <c r="AF11" s="294"/>
      <c r="AG11" s="294"/>
      <c r="AH11" s="294"/>
      <c r="AI11" s="294"/>
      <c r="AJ11" s="294"/>
      <c r="AK11" s="294"/>
      <c r="AL11" s="294"/>
      <c r="AM11" s="294"/>
      <c r="AN11" s="294"/>
      <c r="AO11" s="294"/>
      <c r="AP11" s="294"/>
      <c r="AQ11" s="294"/>
      <c r="AR11" s="294"/>
      <c r="AS11" s="294"/>
      <c r="AT11" s="294"/>
      <c r="AU11" s="294"/>
      <c r="AV11" s="294"/>
      <c r="AW11" s="294"/>
      <c r="AX11" s="294"/>
      <c r="AY11" s="294"/>
      <c r="AZ11" s="294"/>
      <c r="BA11" s="295"/>
      <c r="BB11" s="293">
        <v>2025</v>
      </c>
      <c r="BC11" s="293"/>
      <c r="BD11" s="293"/>
      <c r="BE11" s="293"/>
      <c r="BF11" s="293"/>
      <c r="BG11" s="293"/>
      <c r="BH11" s="293"/>
      <c r="BI11" s="293"/>
      <c r="BJ11" s="293"/>
      <c r="BK11" s="293"/>
      <c r="BL11" s="293"/>
      <c r="BM11" s="293"/>
      <c r="BN11" s="293"/>
      <c r="BO11" s="293"/>
      <c r="BP11" s="293"/>
      <c r="BQ11" s="293"/>
      <c r="BR11" s="293"/>
      <c r="BS11" s="293"/>
      <c r="BT11" s="293"/>
      <c r="BU11" s="293"/>
      <c r="BV11" s="293"/>
      <c r="BW11" s="293"/>
      <c r="BX11" s="293"/>
      <c r="BY11" s="293"/>
      <c r="BZ11" s="293"/>
      <c r="CA11" s="293"/>
      <c r="CB11" s="293"/>
      <c r="CC11" s="293"/>
      <c r="CD11" s="293"/>
      <c r="CE11" s="293"/>
      <c r="CF11" s="293"/>
      <c r="CG11" s="293"/>
      <c r="CH11" s="293"/>
      <c r="CI11" s="293"/>
      <c r="CJ11" s="293"/>
      <c r="CK11" s="293"/>
      <c r="CL11" s="293"/>
      <c r="CM11" s="293"/>
      <c r="CN11" s="293"/>
      <c r="CO11" s="293"/>
      <c r="CP11" s="293"/>
      <c r="CQ11" s="293"/>
      <c r="CR11" s="293"/>
      <c r="CS11" s="293"/>
      <c r="CT11" s="293"/>
      <c r="CU11" s="293"/>
      <c r="CV11" s="293"/>
      <c r="CW11" s="293"/>
      <c r="CX11" s="293"/>
      <c r="CY11" s="293"/>
      <c r="CZ11" s="293"/>
      <c r="DA11" s="296"/>
      <c r="DB11" s="13"/>
      <c r="DC11" s="13"/>
      <c r="DD11" s="13"/>
      <c r="DE11" s="13"/>
      <c r="DF11" s="13"/>
      <c r="DG11" s="13"/>
      <c r="DH11" s="13"/>
      <c r="DI11" s="13"/>
      <c r="DJ11" s="13"/>
      <c r="DK11" s="13"/>
      <c r="DL11" s="13"/>
      <c r="DM11" s="13"/>
      <c r="DN11" s="13"/>
      <c r="DO11" s="13"/>
      <c r="DP11" s="13"/>
      <c r="DQ11" s="13"/>
      <c r="DR11" s="13"/>
      <c r="DS11" s="13"/>
      <c r="DT11" s="13"/>
      <c r="DU11" s="13"/>
      <c r="DV11" s="13"/>
      <c r="DW11" s="13"/>
      <c r="DX11" s="13"/>
      <c r="DY11" s="13"/>
      <c r="DZ11" s="13"/>
      <c r="EA11" s="13"/>
      <c r="EB11" s="13"/>
      <c r="EC11" s="13"/>
      <c r="ED11" s="13"/>
      <c r="EE11" s="13"/>
      <c r="EF11" s="13"/>
      <c r="EG11" s="13"/>
      <c r="EH11" s="13"/>
      <c r="EI11" s="13"/>
      <c r="EJ11" s="13"/>
      <c r="EK11" s="13"/>
      <c r="EL11" s="13"/>
      <c r="EM11" s="13"/>
      <c r="EN11" s="13"/>
      <c r="EO11" s="13"/>
      <c r="EP11" s="13"/>
      <c r="EQ11" s="13"/>
      <c r="ER11" s="13"/>
      <c r="ES11" s="13"/>
      <c r="ET11" s="13"/>
      <c r="EU11" s="13"/>
      <c r="EV11" s="13"/>
      <c r="EW11" s="13"/>
      <c r="EX11" s="13"/>
      <c r="EY11" s="13"/>
      <c r="EZ11" s="13"/>
      <c r="FA11" s="13"/>
      <c r="FB11" s="13"/>
      <c r="FC11" s="13"/>
      <c r="FD11" s="13"/>
      <c r="FE11" s="13"/>
      <c r="FF11" s="13"/>
      <c r="FG11" s="13"/>
      <c r="FH11" s="13"/>
      <c r="FI11" s="13"/>
      <c r="FJ11" s="13"/>
      <c r="FK11" s="13"/>
      <c r="FL11" s="13"/>
      <c r="FM11" s="13"/>
      <c r="FN11" s="13"/>
      <c r="FO11" s="13"/>
      <c r="FP11" s="13"/>
      <c r="FQ11" s="13"/>
      <c r="FR11" s="13"/>
      <c r="FS11" s="13"/>
      <c r="FT11" s="13"/>
      <c r="FU11" s="13"/>
      <c r="FV11" s="13"/>
      <c r="FW11" s="13"/>
      <c r="FX11" s="13"/>
      <c r="FY11" s="13"/>
      <c r="FZ11" s="13"/>
      <c r="GA11" s="13"/>
      <c r="GB11" s="13"/>
      <c r="GC11" s="13"/>
      <c r="GD11" s="13"/>
      <c r="GE11" s="13"/>
      <c r="GF11" s="13"/>
      <c r="GG11" s="13"/>
      <c r="GH11" s="13"/>
      <c r="GI11" s="13"/>
      <c r="GJ11" s="13"/>
      <c r="GK11" s="13"/>
      <c r="GL11" s="13"/>
      <c r="GM11" s="13"/>
      <c r="GN11" s="13"/>
      <c r="GO11" s="13"/>
      <c r="GP11" s="13"/>
      <c r="GQ11" s="13"/>
      <c r="GR11" s="13"/>
      <c r="GS11" s="13"/>
      <c r="GT11" s="13"/>
      <c r="GU11" s="13"/>
      <c r="GV11"/>
      <c r="GW11"/>
      <c r="GX11"/>
      <c r="GY11"/>
      <c r="GZ11"/>
      <c r="HA11"/>
      <c r="HB11"/>
      <c r="HC11"/>
      <c r="HD11"/>
      <c r="HE11"/>
      <c r="HF11"/>
      <c r="HG11"/>
      <c r="HH11"/>
      <c r="HI11"/>
      <c r="HJ11"/>
      <c r="HK11"/>
      <c r="HL11"/>
      <c r="HM11"/>
      <c r="HN11"/>
      <c r="HO11"/>
      <c r="HP11"/>
      <c r="HQ11"/>
      <c r="HR11"/>
      <c r="HS11"/>
      <c r="HT11"/>
      <c r="HU11"/>
      <c r="HV11"/>
      <c r="HW11"/>
      <c r="HX11"/>
      <c r="HY11"/>
      <c r="HZ11"/>
      <c r="IA11"/>
      <c r="IB11"/>
      <c r="IC11"/>
      <c r="ID11"/>
      <c r="IE11"/>
    </row>
    <row r="12" spans="1:239" ht="13" customHeight="1" x14ac:dyDescent="0.15">
      <c r="A12" s="297" t="s">
        <v>1</v>
      </c>
      <c r="B12" s="298"/>
      <c r="C12" s="298"/>
      <c r="D12" s="298"/>
      <c r="E12" s="298"/>
      <c r="F12" s="298"/>
      <c r="G12" s="298"/>
      <c r="H12" s="298"/>
      <c r="I12" s="298"/>
      <c r="J12" s="298"/>
      <c r="K12" s="298"/>
      <c r="L12" s="298"/>
      <c r="M12" s="298"/>
      <c r="N12" s="299"/>
      <c r="O12" s="299"/>
      <c r="P12" s="299"/>
      <c r="Q12" s="299"/>
      <c r="R12" s="299"/>
      <c r="S12" s="299"/>
      <c r="T12" s="299"/>
      <c r="U12" s="299"/>
      <c r="V12" s="299"/>
      <c r="W12" s="299"/>
      <c r="X12" s="299"/>
      <c r="Y12" s="299"/>
      <c r="Z12" s="299"/>
      <c r="AA12" s="299"/>
      <c r="AB12" s="299"/>
      <c r="AC12" s="299"/>
      <c r="AD12" s="299"/>
      <c r="AE12" s="299"/>
      <c r="AF12" s="299"/>
      <c r="AG12" s="299"/>
      <c r="AH12" s="299"/>
      <c r="AI12" s="299"/>
      <c r="AJ12" s="299"/>
      <c r="AK12" s="299"/>
      <c r="AL12" s="299"/>
      <c r="AM12" s="299"/>
      <c r="AN12" s="299"/>
      <c r="AO12" s="299"/>
      <c r="AP12" s="299"/>
      <c r="AQ12" s="299"/>
      <c r="AR12" s="299"/>
      <c r="AS12" s="300" t="s">
        <v>1</v>
      </c>
      <c r="AT12" s="298"/>
      <c r="AU12" s="298"/>
      <c r="AV12" s="298"/>
      <c r="AW12" s="298"/>
      <c r="AX12" s="298"/>
      <c r="AY12" s="298"/>
      <c r="AZ12" s="298"/>
      <c r="BA12" s="298"/>
      <c r="BB12" s="298"/>
      <c r="BC12" s="298"/>
      <c r="BD12" s="298"/>
      <c r="BE12" s="298"/>
      <c r="BF12" s="298"/>
      <c r="BG12" s="298"/>
      <c r="BH12" s="298"/>
      <c r="BI12" s="298"/>
      <c r="BJ12" s="298"/>
      <c r="BK12" s="298"/>
      <c r="BL12" s="298"/>
      <c r="BM12" s="298"/>
      <c r="BN12" s="298"/>
      <c r="BO12" s="301"/>
      <c r="BP12" s="301"/>
      <c r="BQ12" s="301"/>
      <c r="BR12" s="301"/>
      <c r="BS12" s="301"/>
      <c r="BT12" s="301"/>
      <c r="BU12" s="301"/>
      <c r="BV12" s="301"/>
      <c r="BW12" s="301"/>
      <c r="BX12" s="301"/>
      <c r="BY12" s="301"/>
      <c r="BZ12" s="301"/>
      <c r="CA12" s="301"/>
      <c r="CB12" s="301"/>
      <c r="CC12" s="301"/>
      <c r="CD12" s="301"/>
      <c r="CE12" s="301"/>
      <c r="CF12" s="301"/>
      <c r="CG12" s="301"/>
      <c r="CH12" s="301"/>
      <c r="CI12" s="301"/>
      <c r="CJ12" s="301"/>
      <c r="CK12" s="301"/>
      <c r="CL12" s="301"/>
      <c r="CM12" s="301"/>
      <c r="CN12" s="301"/>
      <c r="CO12" s="301"/>
      <c r="CP12" s="301"/>
      <c r="CQ12" s="301"/>
      <c r="CR12" s="301"/>
      <c r="CS12" s="302" t="s">
        <v>1</v>
      </c>
      <c r="CT12" s="302"/>
      <c r="CU12" s="302"/>
      <c r="CV12" s="302"/>
      <c r="CW12" s="302"/>
      <c r="CX12" s="302"/>
      <c r="CY12" s="302"/>
      <c r="CZ12" s="302"/>
      <c r="DA12" s="302"/>
      <c r="DB12" s="13"/>
      <c r="DC12" s="13"/>
      <c r="DD12" s="13"/>
      <c r="DE12" s="13"/>
      <c r="DF12" s="13"/>
      <c r="DG12" s="13"/>
      <c r="DH12" s="13"/>
      <c r="DI12" s="13"/>
      <c r="DJ12" s="13"/>
      <c r="DK12" s="13"/>
      <c r="DL12" s="13"/>
      <c r="DM12" s="13"/>
      <c r="DN12" s="13"/>
      <c r="DO12" s="13"/>
      <c r="DP12" s="13"/>
      <c r="DQ12" s="13"/>
      <c r="DR12" s="13"/>
      <c r="DS12" s="13"/>
      <c r="DT12" s="13"/>
      <c r="DU12" s="13"/>
      <c r="DV12" s="13"/>
      <c r="DW12" s="13"/>
      <c r="DX12" s="13"/>
      <c r="DY12" s="13"/>
      <c r="DZ12" s="13"/>
      <c r="EA12" s="13"/>
      <c r="EB12" s="13"/>
      <c r="EC12" s="13"/>
      <c r="ED12" s="13"/>
      <c r="EE12" s="13"/>
      <c r="EF12" s="13"/>
      <c r="EG12" s="13"/>
      <c r="EH12" s="13"/>
      <c r="EI12" s="13"/>
      <c r="EJ12" s="13"/>
      <c r="EK12" s="13"/>
      <c r="EL12" s="13"/>
      <c r="EM12" s="13"/>
      <c r="EN12" s="13"/>
      <c r="EO12" s="13"/>
      <c r="EP12" s="13"/>
      <c r="EQ12" s="13"/>
      <c r="ER12" s="13"/>
      <c r="ES12" s="13"/>
      <c r="ET12" s="13"/>
      <c r="EU12" s="13"/>
      <c r="EV12" s="13"/>
      <c r="EW12" s="13"/>
      <c r="EX12" s="13"/>
      <c r="EY12" s="13"/>
      <c r="EZ12" s="13"/>
      <c r="FA12" s="13"/>
      <c r="FB12" s="13"/>
      <c r="FC12" s="13"/>
      <c r="FD12" s="13"/>
      <c r="FE12" s="13"/>
      <c r="FF12" s="13"/>
      <c r="FG12" s="13"/>
      <c r="FH12" s="13"/>
      <c r="FI12" s="13"/>
      <c r="FJ12" s="13"/>
      <c r="FK12" s="13"/>
      <c r="FL12" s="13"/>
      <c r="FM12" s="13"/>
      <c r="FN12" s="13"/>
      <c r="FO12" s="13"/>
      <c r="FP12" s="13"/>
      <c r="FQ12" s="13"/>
      <c r="FR12" s="13"/>
      <c r="FS12" s="13"/>
      <c r="FT12" s="13"/>
      <c r="FU12" s="13"/>
      <c r="FV12" s="13"/>
      <c r="FW12" s="13"/>
      <c r="FX12" s="13"/>
      <c r="FY12" s="13"/>
      <c r="FZ12" s="13"/>
      <c r="GA12" s="13"/>
      <c r="GB12" s="13"/>
      <c r="GC12" s="13"/>
      <c r="GD12" s="13"/>
      <c r="GE12" s="13"/>
      <c r="GF12" s="13"/>
      <c r="GG12" s="13"/>
      <c r="GH12" s="13"/>
      <c r="GI12" s="13"/>
      <c r="GJ12" s="13"/>
      <c r="GK12" s="13"/>
      <c r="GL12" s="13"/>
      <c r="GM12" s="13"/>
      <c r="GN12" s="13"/>
      <c r="GO12" s="13"/>
      <c r="GP12" s="13"/>
      <c r="GQ12" s="13"/>
      <c r="GR12" s="13"/>
      <c r="GS12" s="13"/>
      <c r="GT12" s="13"/>
      <c r="GU12" s="13"/>
      <c r="GV12"/>
      <c r="GW12"/>
      <c r="GX12"/>
      <c r="GY12"/>
      <c r="GZ12"/>
      <c r="HA12"/>
      <c r="HB12"/>
      <c r="HC12"/>
      <c r="HD12"/>
      <c r="HE12"/>
      <c r="HF12"/>
      <c r="HG12"/>
      <c r="HH12"/>
      <c r="HI12"/>
      <c r="HJ12"/>
      <c r="HK12"/>
      <c r="HL12"/>
      <c r="HM12"/>
      <c r="HN12"/>
      <c r="HO12"/>
      <c r="HP12"/>
      <c r="HQ12"/>
      <c r="HR12"/>
      <c r="HS12"/>
      <c r="HT12"/>
      <c r="HU12"/>
      <c r="HV12"/>
      <c r="HW12"/>
      <c r="HX12"/>
      <c r="HY12"/>
      <c r="HZ12"/>
      <c r="IA12"/>
      <c r="IB12"/>
      <c r="IC12"/>
      <c r="ID12"/>
      <c r="IE12"/>
    </row>
    <row r="13" spans="1:239" ht="13" customHeight="1" x14ac:dyDescent="0.15">
      <c r="A13" s="303" t="s">
        <v>2</v>
      </c>
      <c r="B13" s="304"/>
      <c r="C13" s="304"/>
      <c r="D13" s="304"/>
      <c r="E13" s="305"/>
      <c r="F13" s="303" t="s">
        <v>3</v>
      </c>
      <c r="G13" s="304"/>
      <c r="H13" s="304"/>
      <c r="I13" s="305"/>
      <c r="J13" s="303" t="s">
        <v>4</v>
      </c>
      <c r="K13" s="304"/>
      <c r="L13" s="304"/>
      <c r="M13" s="305"/>
      <c r="N13" s="303" t="s">
        <v>5</v>
      </c>
      <c r="O13" s="304"/>
      <c r="P13" s="304"/>
      <c r="Q13" s="304"/>
      <c r="R13" s="305"/>
      <c r="S13" s="303" t="s">
        <v>6</v>
      </c>
      <c r="T13" s="304"/>
      <c r="U13" s="304"/>
      <c r="V13" s="305"/>
      <c r="W13" s="303" t="s">
        <v>7</v>
      </c>
      <c r="X13" s="304"/>
      <c r="Y13" s="304"/>
      <c r="Z13" s="305"/>
      <c r="AA13" s="303" t="s">
        <v>8</v>
      </c>
      <c r="AB13" s="304"/>
      <c r="AC13" s="304"/>
      <c r="AD13" s="304"/>
      <c r="AE13" s="305"/>
      <c r="AF13" s="303" t="s">
        <v>9</v>
      </c>
      <c r="AG13" s="304"/>
      <c r="AH13" s="304"/>
      <c r="AI13" s="305"/>
      <c r="AJ13" s="303" t="s">
        <v>10</v>
      </c>
      <c r="AK13" s="304"/>
      <c r="AL13" s="304"/>
      <c r="AM13" s="304"/>
      <c r="AN13" s="305"/>
      <c r="AO13" s="303" t="s">
        <v>11</v>
      </c>
      <c r="AP13" s="304"/>
      <c r="AQ13" s="304"/>
      <c r="AR13" s="305"/>
      <c r="AS13" s="303" t="s">
        <v>12</v>
      </c>
      <c r="AT13" s="304"/>
      <c r="AU13" s="304"/>
      <c r="AV13" s="305"/>
      <c r="AW13" s="303" t="s">
        <v>13</v>
      </c>
      <c r="AX13" s="304"/>
      <c r="AY13" s="304"/>
      <c r="AZ13" s="304"/>
      <c r="BA13" s="305"/>
      <c r="BB13" s="306" t="s">
        <v>2</v>
      </c>
      <c r="BC13" s="307"/>
      <c r="BD13" s="307"/>
      <c r="BE13" s="307"/>
      <c r="BF13" s="306" t="s">
        <v>3</v>
      </c>
      <c r="BG13" s="307"/>
      <c r="BH13" s="307"/>
      <c r="BI13" s="308"/>
      <c r="BJ13" s="306" t="s">
        <v>4</v>
      </c>
      <c r="BK13" s="307"/>
      <c r="BL13" s="307"/>
      <c r="BM13" s="307"/>
      <c r="BN13" s="308"/>
      <c r="BO13" s="306" t="s">
        <v>5</v>
      </c>
      <c r="BP13" s="307"/>
      <c r="BQ13" s="307"/>
      <c r="BR13" s="308"/>
      <c r="BS13" s="306" t="s">
        <v>6</v>
      </c>
      <c r="BT13" s="307"/>
      <c r="BU13" s="307"/>
      <c r="BV13" s="308"/>
      <c r="BW13" s="306" t="s">
        <v>7</v>
      </c>
      <c r="BX13" s="307"/>
      <c r="BY13" s="307"/>
      <c r="BZ13" s="307"/>
      <c r="CA13" s="308"/>
      <c r="CB13" s="306" t="s">
        <v>8</v>
      </c>
      <c r="CC13" s="307"/>
      <c r="CD13" s="307"/>
      <c r="CE13" s="308"/>
      <c r="CF13" s="306" t="s">
        <v>9</v>
      </c>
      <c r="CG13" s="307"/>
      <c r="CH13" s="307"/>
      <c r="CI13" s="308"/>
      <c r="CJ13" s="306" t="s">
        <v>10</v>
      </c>
      <c r="CK13" s="307"/>
      <c r="CL13" s="307"/>
      <c r="CM13" s="307"/>
      <c r="CN13" s="308"/>
      <c r="CO13" s="306" t="s">
        <v>11</v>
      </c>
      <c r="CP13" s="307"/>
      <c r="CQ13" s="307"/>
      <c r="CR13" s="308"/>
      <c r="CS13" s="306" t="s">
        <v>12</v>
      </c>
      <c r="CT13" s="307"/>
      <c r="CU13" s="307"/>
      <c r="CV13" s="308"/>
      <c r="CW13" s="306" t="s">
        <v>13</v>
      </c>
      <c r="CX13" s="307"/>
      <c r="CY13" s="307"/>
      <c r="CZ13" s="307"/>
      <c r="DA13" s="308"/>
      <c r="DB13" s="13"/>
      <c r="DC13" s="13"/>
      <c r="DD13" s="13"/>
      <c r="DE13" s="13"/>
      <c r="DF13" s="13"/>
      <c r="DG13" s="13"/>
      <c r="DH13" s="13"/>
      <c r="DI13" s="13"/>
      <c r="DJ13" s="13"/>
      <c r="DK13" s="13"/>
      <c r="DL13" s="13"/>
      <c r="DM13" s="13"/>
      <c r="DN13" s="13"/>
      <c r="DO13" s="13"/>
      <c r="DP13" s="13"/>
      <c r="DQ13" s="13"/>
      <c r="DR13" s="13"/>
      <c r="DS13" s="13"/>
      <c r="DT13" s="13"/>
      <c r="DU13" s="13"/>
      <c r="DV13" s="13"/>
      <c r="DW13" s="13"/>
      <c r="DX13" s="13"/>
      <c r="DY13" s="13"/>
      <c r="DZ13" s="13"/>
      <c r="EA13" s="13"/>
      <c r="EB13" s="13"/>
      <c r="EC13" s="13"/>
      <c r="ED13" s="13"/>
      <c r="EE13" s="13"/>
      <c r="EF13" s="13"/>
      <c r="EG13" s="13"/>
      <c r="EH13" s="13"/>
      <c r="EI13" s="13"/>
      <c r="EJ13" s="13"/>
      <c r="EK13" s="13"/>
      <c r="EL13" s="13"/>
      <c r="EM13" s="13"/>
      <c r="EN13" s="13"/>
      <c r="EO13" s="13"/>
      <c r="EP13" s="13"/>
      <c r="EQ13" s="13"/>
      <c r="ER13" s="13"/>
      <c r="ES13" s="13"/>
      <c r="ET13" s="13"/>
      <c r="EU13" s="13"/>
      <c r="EV13" s="13"/>
      <c r="EW13" s="13"/>
      <c r="EX13" s="13"/>
      <c r="EY13" s="13"/>
      <c r="EZ13" s="13"/>
      <c r="FA13" s="13"/>
      <c r="FB13" s="13"/>
      <c r="FC13" s="13"/>
      <c r="FD13" s="13"/>
      <c r="FE13" s="13"/>
      <c r="FF13" s="13"/>
      <c r="FG13" s="13"/>
      <c r="FH13" s="13"/>
      <c r="FI13" s="13"/>
      <c r="FJ13" s="13"/>
      <c r="FK13" s="13"/>
      <c r="FL13" s="13"/>
      <c r="FM13" s="13"/>
      <c r="FN13" s="13"/>
      <c r="FO13" s="13"/>
      <c r="FP13" s="13"/>
      <c r="FQ13" s="13"/>
      <c r="FR13" s="13"/>
      <c r="FS13" s="13"/>
      <c r="FT13" s="13"/>
      <c r="FU13" s="13"/>
      <c r="FV13" s="13"/>
      <c r="FW13" s="13"/>
      <c r="FX13" s="13"/>
      <c r="FY13" s="13"/>
      <c r="FZ13" s="13"/>
      <c r="GA13" s="13"/>
      <c r="GB13" s="13"/>
      <c r="GC13" s="13"/>
      <c r="GD13" s="13"/>
      <c r="GE13" s="13"/>
      <c r="GF13" s="13"/>
      <c r="GG13" s="13"/>
      <c r="GH13" s="13"/>
      <c r="GI13" s="13"/>
      <c r="GJ13" s="13"/>
      <c r="GK13" s="13"/>
      <c r="GL13" s="13"/>
      <c r="GM13" s="13"/>
      <c r="GN13" s="13"/>
      <c r="GO13" s="13"/>
      <c r="GP13" s="13"/>
      <c r="GQ13" s="13"/>
      <c r="GR13" s="13"/>
      <c r="GS13" s="13"/>
      <c r="GT13" s="13"/>
      <c r="GU13" s="13"/>
      <c r="GV13"/>
      <c r="GW13"/>
      <c r="GX13"/>
      <c r="GY13"/>
      <c r="GZ13"/>
      <c r="HA13"/>
      <c r="HB13"/>
      <c r="HC13"/>
      <c r="HD13"/>
      <c r="HE13"/>
      <c r="HF13"/>
      <c r="HG13"/>
      <c r="HH13"/>
      <c r="HI13"/>
      <c r="HJ13"/>
      <c r="HK13"/>
      <c r="HL13"/>
      <c r="HM13"/>
      <c r="HN13"/>
      <c r="HO13"/>
      <c r="HP13"/>
      <c r="HQ13"/>
      <c r="HR13"/>
      <c r="HS13"/>
      <c r="HT13"/>
      <c r="HU13"/>
      <c r="HV13"/>
      <c r="HW13"/>
      <c r="HX13"/>
      <c r="HY13"/>
      <c r="HZ13"/>
      <c r="IA13"/>
      <c r="IB13"/>
      <c r="IC13"/>
      <c r="ID13"/>
      <c r="IE13"/>
    </row>
    <row r="14" spans="1:239" ht="13" customHeight="1" x14ac:dyDescent="0.15">
      <c r="A14" s="309">
        <v>45292</v>
      </c>
      <c r="B14" s="309">
        <v>45299</v>
      </c>
      <c r="C14" s="309">
        <v>45306</v>
      </c>
      <c r="D14" s="309">
        <v>45313</v>
      </c>
      <c r="E14" s="309">
        <v>45320</v>
      </c>
      <c r="F14" s="309">
        <v>45327</v>
      </c>
      <c r="G14" s="309">
        <v>45334</v>
      </c>
      <c r="H14" s="309">
        <v>45341</v>
      </c>
      <c r="I14" s="309">
        <v>45348</v>
      </c>
      <c r="J14" s="309">
        <v>45355</v>
      </c>
      <c r="K14" s="309">
        <v>45362</v>
      </c>
      <c r="L14" s="309">
        <v>45369</v>
      </c>
      <c r="M14" s="309">
        <v>45376</v>
      </c>
      <c r="N14" s="309">
        <v>45383</v>
      </c>
      <c r="O14" s="309">
        <v>45390</v>
      </c>
      <c r="P14" s="309">
        <v>45397</v>
      </c>
      <c r="Q14" s="309">
        <v>45404</v>
      </c>
      <c r="R14" s="309">
        <v>45411</v>
      </c>
      <c r="S14" s="309">
        <v>45418</v>
      </c>
      <c r="T14" s="309">
        <v>45425</v>
      </c>
      <c r="U14" s="309">
        <v>45432</v>
      </c>
      <c r="V14" s="309">
        <v>45439</v>
      </c>
      <c r="W14" s="309">
        <v>45446</v>
      </c>
      <c r="X14" s="309">
        <v>45453</v>
      </c>
      <c r="Y14" s="309">
        <v>45460</v>
      </c>
      <c r="Z14" s="309">
        <v>45467</v>
      </c>
      <c r="AA14" s="309">
        <v>45474</v>
      </c>
      <c r="AB14" s="309">
        <v>45481</v>
      </c>
      <c r="AC14" s="309">
        <v>45488</v>
      </c>
      <c r="AD14" s="309">
        <v>45495</v>
      </c>
      <c r="AE14" s="309">
        <v>45502</v>
      </c>
      <c r="AF14" s="309">
        <v>45509</v>
      </c>
      <c r="AG14" s="309">
        <v>45516</v>
      </c>
      <c r="AH14" s="309">
        <v>45523</v>
      </c>
      <c r="AI14" s="309">
        <v>45530</v>
      </c>
      <c r="AJ14" s="309">
        <v>45537</v>
      </c>
      <c r="AK14" s="309">
        <v>45544</v>
      </c>
      <c r="AL14" s="309">
        <v>45551</v>
      </c>
      <c r="AM14" s="309">
        <v>45558</v>
      </c>
      <c r="AN14" s="309">
        <v>45565</v>
      </c>
      <c r="AO14" s="309">
        <v>45572</v>
      </c>
      <c r="AP14" s="309">
        <v>45579</v>
      </c>
      <c r="AQ14" s="309">
        <v>45586</v>
      </c>
      <c r="AR14" s="309">
        <v>45593</v>
      </c>
      <c r="AS14" s="309">
        <v>45600</v>
      </c>
      <c r="AT14" s="309">
        <v>45607</v>
      </c>
      <c r="AU14" s="309">
        <v>45614</v>
      </c>
      <c r="AV14" s="309">
        <v>45621</v>
      </c>
      <c r="AW14" s="309">
        <v>45628</v>
      </c>
      <c r="AX14" s="309">
        <v>45635</v>
      </c>
      <c r="AY14" s="309">
        <v>45642</v>
      </c>
      <c r="AZ14" s="309">
        <v>45649</v>
      </c>
      <c r="BA14" s="309">
        <v>45656</v>
      </c>
      <c r="BB14" s="309">
        <v>45663</v>
      </c>
      <c r="BC14" s="309">
        <v>45670</v>
      </c>
      <c r="BD14" s="309">
        <v>45677</v>
      </c>
      <c r="BE14" s="309">
        <v>45684</v>
      </c>
      <c r="BF14" s="309">
        <v>45691</v>
      </c>
      <c r="BG14" s="309">
        <v>45698</v>
      </c>
      <c r="BH14" s="309">
        <v>45705</v>
      </c>
      <c r="BI14" s="309">
        <v>45712</v>
      </c>
      <c r="BJ14" s="309">
        <v>45719</v>
      </c>
      <c r="BK14" s="309">
        <v>45726</v>
      </c>
      <c r="BL14" s="309">
        <v>45733</v>
      </c>
      <c r="BM14" s="309">
        <v>45740</v>
      </c>
      <c r="BN14" s="309">
        <v>45747</v>
      </c>
      <c r="BO14" s="309">
        <v>45754</v>
      </c>
      <c r="BP14" s="309">
        <v>45761</v>
      </c>
      <c r="BQ14" s="309">
        <v>45768</v>
      </c>
      <c r="BR14" s="309">
        <v>45775</v>
      </c>
      <c r="BS14" s="309">
        <v>45782</v>
      </c>
      <c r="BT14" s="309">
        <v>45789</v>
      </c>
      <c r="BU14" s="309">
        <v>45796</v>
      </c>
      <c r="BV14" s="309">
        <v>45803</v>
      </c>
      <c r="BW14" s="309">
        <v>45810</v>
      </c>
      <c r="BX14" s="309">
        <v>45817</v>
      </c>
      <c r="BY14" s="309">
        <v>45824</v>
      </c>
      <c r="BZ14" s="309">
        <v>45831</v>
      </c>
      <c r="CA14" s="309">
        <v>45838</v>
      </c>
      <c r="CB14" s="309">
        <v>45845</v>
      </c>
      <c r="CC14" s="309">
        <v>45852</v>
      </c>
      <c r="CD14" s="309">
        <v>45859</v>
      </c>
      <c r="CE14" s="309">
        <v>45866</v>
      </c>
      <c r="CF14" s="309">
        <v>45873</v>
      </c>
      <c r="CG14" s="309">
        <v>45880</v>
      </c>
      <c r="CH14" s="309">
        <v>45887</v>
      </c>
      <c r="CI14" s="309">
        <v>45894</v>
      </c>
      <c r="CJ14" s="309">
        <v>45901</v>
      </c>
      <c r="CK14" s="309">
        <v>45908</v>
      </c>
      <c r="CL14" s="309">
        <v>45915</v>
      </c>
      <c r="CM14" s="309">
        <v>45922</v>
      </c>
      <c r="CN14" s="309">
        <v>45929</v>
      </c>
      <c r="CO14" s="309">
        <v>45936</v>
      </c>
      <c r="CP14" s="309">
        <v>45943</v>
      </c>
      <c r="CQ14" s="309">
        <v>45950</v>
      </c>
      <c r="CR14" s="309">
        <v>45957</v>
      </c>
      <c r="CS14" s="309">
        <v>45964</v>
      </c>
      <c r="CT14" s="309">
        <v>45971</v>
      </c>
      <c r="CU14" s="309">
        <v>45978</v>
      </c>
      <c r="CV14" s="309">
        <v>45985</v>
      </c>
      <c r="CW14" s="309">
        <v>45992</v>
      </c>
      <c r="CX14" s="309">
        <v>45999</v>
      </c>
      <c r="CY14" s="309">
        <v>46006</v>
      </c>
      <c r="CZ14" s="309">
        <v>46013</v>
      </c>
      <c r="DA14" s="309">
        <v>46020</v>
      </c>
      <c r="DB14" s="13"/>
      <c r="DC14" s="13"/>
      <c r="DD14" s="13"/>
      <c r="DE14" s="13"/>
      <c r="DF14" s="13"/>
      <c r="DG14" s="13"/>
      <c r="DH14" s="13"/>
      <c r="DI14" s="13"/>
      <c r="DJ14" s="13"/>
      <c r="DK14" s="13"/>
      <c r="DL14" s="13"/>
      <c r="DM14" s="13"/>
      <c r="DN14" s="13"/>
      <c r="DO14" s="13"/>
      <c r="DP14" s="13"/>
      <c r="DQ14" s="13"/>
      <c r="DR14" s="13"/>
      <c r="DS14" s="13"/>
      <c r="DT14" s="13"/>
      <c r="DU14" s="13"/>
      <c r="DV14" s="13"/>
      <c r="DW14" s="13"/>
      <c r="DX14" s="13"/>
      <c r="DY14" s="13"/>
      <c r="DZ14" s="13"/>
      <c r="EA14" s="13"/>
      <c r="EB14" s="13"/>
      <c r="EC14" s="13"/>
      <c r="ED14" s="13"/>
      <c r="EE14" s="13"/>
      <c r="EF14" s="13"/>
      <c r="EG14" s="13"/>
      <c r="EH14" s="13"/>
      <c r="EI14" s="13"/>
      <c r="EJ14" s="13"/>
      <c r="EK14" s="13"/>
      <c r="EL14" s="13"/>
      <c r="EM14" s="13"/>
      <c r="EN14" s="13"/>
      <c r="EO14" s="13"/>
      <c r="EP14" s="13"/>
      <c r="EQ14" s="13"/>
      <c r="ER14" s="13"/>
      <c r="ES14" s="13"/>
      <c r="ET14" s="13"/>
      <c r="EU14" s="13"/>
      <c r="EV14" s="13"/>
      <c r="EW14" s="13"/>
      <c r="EX14" s="13"/>
      <c r="EY14" s="13"/>
      <c r="EZ14" s="13"/>
      <c r="FA14" s="13"/>
      <c r="FB14" s="13"/>
      <c r="FC14" s="13"/>
      <c r="FD14" s="13"/>
      <c r="FE14" s="13"/>
      <c r="FF14" s="13"/>
      <c r="FG14" s="13"/>
      <c r="FH14" s="13"/>
      <c r="FI14" s="13"/>
      <c r="FJ14" s="13"/>
      <c r="FK14" s="13"/>
      <c r="FL14" s="13"/>
      <c r="FM14" s="13"/>
      <c r="FN14" s="13"/>
      <c r="FO14" s="13"/>
      <c r="FP14" s="13"/>
      <c r="FQ14" s="13"/>
      <c r="FR14" s="13"/>
      <c r="FS14" s="13"/>
      <c r="FT14" s="13"/>
      <c r="FU14" s="13"/>
      <c r="FV14" s="13"/>
      <c r="FW14" s="13"/>
      <c r="FX14" s="13"/>
      <c r="FY14"/>
      <c r="FZ14"/>
      <c r="GA14"/>
      <c r="GB14"/>
      <c r="GC14"/>
      <c r="GD14"/>
      <c r="GE14"/>
      <c r="GF14"/>
      <c r="GG14"/>
      <c r="GH14"/>
      <c r="GI14"/>
      <c r="GJ14"/>
      <c r="GK14"/>
      <c r="GL14"/>
      <c r="GM14"/>
      <c r="GN14"/>
      <c r="GO14"/>
      <c r="GP14"/>
      <c r="GQ14"/>
      <c r="GR14"/>
      <c r="GS14"/>
      <c r="GT14"/>
      <c r="GU14"/>
      <c r="GV14"/>
      <c r="GW14"/>
      <c r="GX14"/>
      <c r="GY14"/>
      <c r="GZ14"/>
      <c r="HA14"/>
      <c r="HB14"/>
      <c r="HC14"/>
      <c r="HD14"/>
      <c r="HE14"/>
      <c r="HF14"/>
      <c r="HG14"/>
      <c r="HH14"/>
      <c r="HI14"/>
      <c r="HJ14"/>
      <c r="HK14"/>
      <c r="HL14"/>
      <c r="HM14"/>
      <c r="HN14"/>
      <c r="HO14"/>
      <c r="HP14"/>
      <c r="HQ14"/>
      <c r="HR14"/>
      <c r="HS14"/>
      <c r="HT14"/>
      <c r="HU14"/>
      <c r="HV14"/>
      <c r="HW14"/>
      <c r="HX14"/>
      <c r="HY14"/>
      <c r="HZ14"/>
      <c r="IA14"/>
      <c r="IB14"/>
      <c r="IC14"/>
      <c r="ID14"/>
      <c r="IE14"/>
    </row>
    <row r="15" spans="1:239" ht="13" customHeight="1" x14ac:dyDescent="0.15">
      <c r="A15" s="14"/>
      <c r="B15" s="14"/>
      <c r="C15" s="14"/>
      <c r="D15" s="14"/>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c r="BE15" s="14"/>
      <c r="BF15" s="14"/>
      <c r="BG15" s="14"/>
      <c r="BH15" s="14"/>
      <c r="BI15" s="14"/>
      <c r="BJ15" s="14"/>
      <c r="BK15" s="14"/>
      <c r="BL15" s="14"/>
      <c r="BM15" s="14"/>
      <c r="BN15" s="14"/>
      <c r="BO15" s="14"/>
      <c r="BP15" s="14"/>
      <c r="BQ15" s="14"/>
      <c r="BR15" s="14"/>
      <c r="BS15" s="14"/>
      <c r="BT15" s="14"/>
      <c r="BU15" s="14"/>
      <c r="BV15" s="14"/>
      <c r="BW15" s="14"/>
      <c r="BX15" s="14"/>
      <c r="BY15" s="14"/>
      <c r="BZ15" s="14"/>
      <c r="CA15" s="14"/>
      <c r="CB15" s="14"/>
      <c r="CC15" s="14"/>
      <c r="CD15" s="14"/>
      <c r="CE15" s="14"/>
      <c r="CF15" s="14"/>
      <c r="CG15" s="14"/>
      <c r="CH15" s="14"/>
      <c r="CI15" s="14"/>
      <c r="CJ15" s="14"/>
      <c r="CK15" s="14"/>
      <c r="CL15" s="14"/>
      <c r="CM15" s="14"/>
      <c r="CN15" s="14"/>
      <c r="CO15" s="14"/>
      <c r="CP15" s="14"/>
      <c r="CQ15" s="14"/>
      <c r="CR15" s="14"/>
      <c r="CS15" s="14"/>
      <c r="CT15" s="14"/>
      <c r="CU15" s="14"/>
      <c r="CV15" s="14"/>
      <c r="CW15" s="14"/>
      <c r="CX15" s="14"/>
      <c r="CY15" s="14"/>
      <c r="CZ15" s="14"/>
      <c r="DA15" s="14"/>
      <c r="DB15" s="13"/>
      <c r="DC15" s="13"/>
      <c r="DD15" s="13"/>
      <c r="DE15" s="13"/>
      <c r="DF15" s="13"/>
      <c r="DG15" s="13"/>
      <c r="DH15" s="13"/>
      <c r="DI15" s="13"/>
      <c r="DJ15" s="13"/>
      <c r="DK15" s="13"/>
      <c r="DL15" s="13"/>
      <c r="DM15" s="13"/>
      <c r="DN15" s="13"/>
      <c r="DO15" s="13"/>
      <c r="DP15" s="13"/>
      <c r="DQ15" s="13"/>
      <c r="DR15" s="13"/>
      <c r="DS15" s="13"/>
      <c r="DT15" s="13"/>
      <c r="DU15" s="13"/>
      <c r="DV15" s="13"/>
      <c r="DW15" s="13"/>
      <c r="DX15" s="13"/>
      <c r="DY15" s="13"/>
      <c r="DZ15" s="13"/>
      <c r="EA15" s="13"/>
      <c r="EB15" s="13"/>
      <c r="EC15" s="13"/>
      <c r="ED15" s="13"/>
      <c r="EE15" s="13"/>
      <c r="EF15" s="13"/>
      <c r="EG15" s="13"/>
      <c r="EH15" s="13"/>
      <c r="EI15" s="13"/>
      <c r="EJ15" s="13"/>
      <c r="EK15" s="13"/>
      <c r="EL15" s="13"/>
      <c r="EM15" s="13"/>
      <c r="EN15" s="13"/>
      <c r="EO15" s="13"/>
      <c r="EP15" s="13"/>
      <c r="EQ15" s="13"/>
      <c r="ER15" s="13"/>
      <c r="ES15" s="13"/>
      <c r="ET15" s="13"/>
      <c r="EU15" s="13"/>
      <c r="EV15" s="13"/>
      <c r="EW15" s="13"/>
      <c r="EX15" s="13"/>
      <c r="EY15" s="13"/>
      <c r="EZ15" s="13"/>
      <c r="FA15" s="13"/>
      <c r="FB15" s="13"/>
      <c r="FC15" s="13"/>
      <c r="FD15" s="13"/>
      <c r="FE15" s="13"/>
      <c r="FF15" s="13"/>
      <c r="FG15" s="13"/>
      <c r="FH15" s="13"/>
      <c r="FI15" s="13"/>
      <c r="FJ15" s="13"/>
      <c r="FK15" s="13"/>
      <c r="FL15" s="13"/>
      <c r="FM15" s="13"/>
      <c r="FN15" s="13"/>
      <c r="FO15" s="13"/>
      <c r="FP15" s="13"/>
      <c r="FQ15" s="13"/>
      <c r="FR15" s="13"/>
      <c r="FS15" s="13"/>
      <c r="FT15" s="13"/>
      <c r="FU15" s="13"/>
      <c r="FV15" s="13"/>
      <c r="FW15" s="13"/>
      <c r="FX15" s="13"/>
      <c r="FY15"/>
      <c r="FZ15"/>
      <c r="GA15"/>
      <c r="GB15"/>
      <c r="GC15"/>
      <c r="GD15"/>
      <c r="GE15"/>
      <c r="GF15"/>
      <c r="GG15"/>
      <c r="GH15"/>
      <c r="GI15"/>
      <c r="GJ15"/>
      <c r="GK15"/>
      <c r="GL15"/>
      <c r="GM15"/>
      <c r="GN15"/>
      <c r="GO15"/>
      <c r="GP15"/>
      <c r="GQ15"/>
      <c r="GR15"/>
      <c r="GS15"/>
      <c r="GT15"/>
      <c r="GU15"/>
      <c r="GV15"/>
      <c r="GW15"/>
      <c r="GX15"/>
      <c r="GY15"/>
      <c r="GZ15"/>
      <c r="HA15"/>
      <c r="HB15"/>
      <c r="HC15"/>
      <c r="HD15"/>
      <c r="HE15"/>
      <c r="HF15"/>
      <c r="HG15"/>
      <c r="HH15"/>
      <c r="HI15"/>
      <c r="HJ15"/>
      <c r="HK15"/>
      <c r="HL15"/>
      <c r="HM15"/>
      <c r="HN15"/>
      <c r="HO15"/>
      <c r="HP15"/>
      <c r="HQ15"/>
      <c r="HR15"/>
      <c r="HS15"/>
      <c r="HT15"/>
      <c r="HU15"/>
      <c r="HV15"/>
      <c r="HW15"/>
      <c r="HX15"/>
      <c r="HY15"/>
      <c r="HZ15"/>
      <c r="IA15"/>
      <c r="IB15"/>
      <c r="IC15"/>
      <c r="ID15"/>
      <c r="IE15"/>
    </row>
    <row r="16" spans="1:239" ht="13" customHeight="1" x14ac:dyDescent="0.15">
      <c r="A16" s="14"/>
      <c r="B16" s="14"/>
      <c r="C16" s="14"/>
      <c r="D16" s="14"/>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c r="BE16" s="14"/>
      <c r="BF16" s="14"/>
      <c r="BG16" s="14"/>
      <c r="BH16" s="14"/>
      <c r="BI16" s="14"/>
      <c r="BJ16" s="14"/>
      <c r="BK16" s="14"/>
      <c r="BL16" s="14"/>
      <c r="BM16" s="14"/>
      <c r="BN16" s="14"/>
      <c r="BO16" s="14"/>
      <c r="BP16" s="14"/>
      <c r="BQ16" s="14"/>
      <c r="BR16" s="14"/>
      <c r="BS16" s="14"/>
      <c r="BT16" s="14"/>
      <c r="BU16" s="14"/>
      <c r="BV16" s="14"/>
      <c r="BW16" s="14"/>
      <c r="BX16" s="14"/>
      <c r="BY16" s="14"/>
      <c r="BZ16" s="14"/>
      <c r="CA16" s="14"/>
      <c r="CB16" s="14"/>
      <c r="CC16" s="14"/>
      <c r="CD16" s="14"/>
      <c r="CE16" s="14"/>
      <c r="CF16" s="14"/>
      <c r="CG16" s="14"/>
      <c r="CH16" s="14"/>
      <c r="CI16" s="14"/>
      <c r="CJ16" s="14"/>
      <c r="CK16" s="14"/>
      <c r="CL16" s="14"/>
      <c r="CM16" s="14"/>
      <c r="CN16" s="14"/>
      <c r="CO16" s="14"/>
      <c r="CP16" s="14"/>
      <c r="CQ16" s="14"/>
      <c r="CR16" s="14"/>
      <c r="CS16" s="14"/>
      <c r="CT16" s="14"/>
      <c r="CU16" s="14"/>
      <c r="CV16" s="14"/>
      <c r="CW16" s="14"/>
      <c r="CX16" s="14"/>
      <c r="CY16" s="14"/>
      <c r="CZ16" s="14"/>
      <c r="DA16" s="14"/>
      <c r="DB16" s="13"/>
      <c r="DC16" s="13"/>
      <c r="DD16" s="13"/>
      <c r="DE16" s="13"/>
      <c r="DF16" s="13"/>
      <c r="DG16" s="13"/>
      <c r="DH16" s="13"/>
      <c r="DI16" s="13"/>
      <c r="DJ16" s="13"/>
      <c r="DK16" s="13"/>
      <c r="DL16" s="13"/>
      <c r="DM16" s="13"/>
      <c r="DN16" s="13"/>
      <c r="DO16" s="13"/>
      <c r="DP16" s="13"/>
      <c r="DQ16" s="13"/>
      <c r="DR16" s="13"/>
      <c r="DS16" s="13"/>
      <c r="DT16" s="13"/>
      <c r="DU16" s="13"/>
      <c r="DV16" s="13"/>
      <c r="DW16" s="13"/>
      <c r="DX16" s="13"/>
      <c r="DY16" s="13"/>
      <c r="DZ16" s="13"/>
      <c r="EA16" s="13"/>
      <c r="EB16" s="13"/>
      <c r="EC16" s="13"/>
      <c r="ED16" s="13"/>
      <c r="EE16" s="13"/>
      <c r="EF16" s="13"/>
      <c r="EG16" s="13"/>
      <c r="EH16" s="13"/>
      <c r="EI16" s="13"/>
      <c r="EJ16" s="13"/>
      <c r="EK16" s="13"/>
      <c r="EL16" s="13"/>
      <c r="EM16" s="13"/>
      <c r="EN16" s="13"/>
      <c r="EO16" s="13"/>
      <c r="EP16" s="13"/>
      <c r="EQ16" s="13"/>
      <c r="ER16" s="13"/>
      <c r="ES16" s="13"/>
      <c r="ET16" s="13"/>
      <c r="EU16" s="13"/>
      <c r="EV16" s="13"/>
      <c r="EW16" s="13"/>
      <c r="EX16" s="13"/>
      <c r="EY16" s="13"/>
      <c r="EZ16" s="13"/>
      <c r="FA16" s="13"/>
      <c r="FB16" s="13"/>
      <c r="FC16" s="13"/>
      <c r="FD16" s="13"/>
      <c r="FE16" s="13"/>
      <c r="FF16" s="13"/>
      <c r="FG16" s="13"/>
      <c r="FH16" s="13"/>
      <c r="FI16" s="13"/>
      <c r="FJ16" s="13"/>
      <c r="FK16" s="13"/>
      <c r="FL16" s="13"/>
      <c r="FM16" s="13"/>
      <c r="FN16" s="13"/>
      <c r="FO16" s="13"/>
      <c r="FP16" s="13"/>
      <c r="FQ16" s="13"/>
      <c r="FR16" s="13"/>
      <c r="FS16" s="13"/>
      <c r="FT16" s="13"/>
      <c r="FU16" s="13"/>
      <c r="FV16" s="13"/>
      <c r="FW16" s="13"/>
      <c r="FX16" s="13"/>
      <c r="FY16"/>
      <c r="FZ16"/>
      <c r="GA16"/>
      <c r="GB16"/>
      <c r="GC16"/>
      <c r="GD16"/>
      <c r="GE16"/>
      <c r="GF16"/>
      <c r="GG16"/>
      <c r="GH16"/>
      <c r="GI16"/>
      <c r="GJ16"/>
      <c r="GK16"/>
      <c r="GL16"/>
      <c r="GM16"/>
      <c r="GN16"/>
      <c r="GO16"/>
      <c r="GP16"/>
      <c r="GQ16"/>
      <c r="GR16"/>
      <c r="GS16"/>
      <c r="GT16"/>
      <c r="GU16"/>
      <c r="GV16"/>
      <c r="GW16"/>
      <c r="GX16"/>
      <c r="GY16"/>
      <c r="GZ16"/>
      <c r="HA16"/>
      <c r="HB16"/>
      <c r="HC16"/>
      <c r="HD16"/>
      <c r="HE16"/>
      <c r="HF16"/>
      <c r="HG16"/>
      <c r="HH16"/>
      <c r="HI16"/>
      <c r="HJ16"/>
      <c r="HK16"/>
      <c r="HL16"/>
      <c r="HM16"/>
      <c r="HN16"/>
      <c r="HO16"/>
      <c r="HP16"/>
      <c r="HQ16"/>
      <c r="HR16"/>
      <c r="HS16"/>
      <c r="HT16"/>
      <c r="HU16"/>
      <c r="HV16"/>
      <c r="HW16"/>
      <c r="HX16"/>
      <c r="HY16"/>
      <c r="HZ16"/>
      <c r="IA16"/>
      <c r="IB16"/>
      <c r="IC16"/>
      <c r="ID16"/>
      <c r="IE16"/>
    </row>
    <row r="17" spans="3:239" ht="13" customHeight="1" x14ac:dyDescent="0.15">
      <c r="AK17" s="12"/>
      <c r="AL17" s="12"/>
      <c r="AM17" s="13"/>
      <c r="AO17" s="13"/>
      <c r="AQ17" s="13"/>
      <c r="AS17" s="13"/>
      <c r="AU17" s="13"/>
      <c r="AW17" s="13"/>
      <c r="AY17" s="13"/>
      <c r="BA17" s="13"/>
      <c r="BC17" s="13"/>
      <c r="BE17" s="13"/>
      <c r="BG17" s="13"/>
      <c r="BI17" s="13"/>
      <c r="BK17" s="13"/>
      <c r="BM17" s="13"/>
      <c r="BO17" s="13"/>
      <c r="BQ17" s="13"/>
      <c r="BS17" s="13"/>
      <c r="BU17" s="13"/>
      <c r="BV17" s="13"/>
      <c r="BW17" s="13"/>
      <c r="BX17" s="13"/>
      <c r="BY17" s="13"/>
      <c r="BZ17" s="13"/>
      <c r="CA17" s="13"/>
      <c r="CB17" s="13"/>
      <c r="CC17" s="13"/>
      <c r="CD17" s="13"/>
      <c r="CE17" s="13"/>
      <c r="CF17" s="13"/>
      <c r="CG17" s="13"/>
      <c r="CH17" s="13"/>
      <c r="CI17" s="13"/>
      <c r="CJ17" s="13"/>
      <c r="CK17" s="13"/>
      <c r="CL17" s="13"/>
      <c r="CM17" s="13"/>
      <c r="CN17" s="13"/>
      <c r="CO17" s="13"/>
      <c r="CP17" s="13"/>
      <c r="CQ17" s="13"/>
      <c r="CR17" s="13"/>
      <c r="CS17" s="13"/>
      <c r="CT17" s="13"/>
      <c r="CU17" s="13"/>
      <c r="CV17" s="13"/>
      <c r="CW17" s="13"/>
      <c r="CX17" s="13"/>
      <c r="CY17" s="13"/>
      <c r="CZ17" s="13"/>
      <c r="DA17" s="13"/>
      <c r="DB17" s="13"/>
      <c r="DC17" s="13"/>
      <c r="DD17" s="13"/>
      <c r="DE17" s="13"/>
      <c r="DF17" s="13"/>
      <c r="DG17" s="13"/>
      <c r="DH17" s="13"/>
      <c r="DI17" s="13"/>
      <c r="DJ17" s="13"/>
      <c r="DK17" s="13"/>
      <c r="DL17" s="13"/>
      <c r="DM17" s="13"/>
      <c r="DN17" s="13"/>
      <c r="DO17" s="13"/>
      <c r="DP17" s="13"/>
      <c r="DQ17" s="13"/>
      <c r="DR17" s="13"/>
      <c r="DS17" s="13"/>
      <c r="DT17" s="13"/>
      <c r="DU17" s="13"/>
      <c r="DV17" s="13"/>
      <c r="DW17" s="13"/>
      <c r="DX17" s="13"/>
      <c r="DY17" s="13"/>
      <c r="DZ17" s="13"/>
      <c r="EA17" s="13"/>
      <c r="EB17" s="13"/>
      <c r="EC17" s="13"/>
      <c r="ED17" s="13"/>
      <c r="EE17" s="13"/>
      <c r="EF17" s="13"/>
      <c r="EG17" s="13"/>
      <c r="EH17" s="13"/>
      <c r="EI17" s="13"/>
      <c r="EJ17" s="13"/>
      <c r="EK17" s="13"/>
      <c r="EL17" s="13"/>
      <c r="EM17" s="13"/>
      <c r="EN17" s="13"/>
      <c r="EO17" s="13"/>
      <c r="EP17" s="13"/>
      <c r="EQ17" s="13"/>
      <c r="ER17" s="13"/>
      <c r="ES17" s="13"/>
      <c r="ET17" s="13"/>
      <c r="EU17" s="13"/>
      <c r="EV17" s="13"/>
      <c r="EW17" s="13"/>
      <c r="EX17" s="13"/>
      <c r="EY17" s="13"/>
      <c r="EZ17" s="13"/>
      <c r="FA17" s="13"/>
      <c r="FB17" s="13"/>
      <c r="FC17" s="13"/>
      <c r="FD17" s="13"/>
      <c r="FE17" s="13"/>
      <c r="FF17" s="13"/>
      <c r="FG17" s="13"/>
      <c r="FH17" s="13"/>
      <c r="FI17" s="13"/>
      <c r="FJ17" s="13"/>
      <c r="FK17" s="13"/>
      <c r="FL17" s="13"/>
      <c r="FM17" s="13"/>
      <c r="FN17" s="13"/>
      <c r="FO17" s="13"/>
      <c r="FP17" s="13"/>
      <c r="FQ17" s="13"/>
      <c r="FR17" s="13"/>
      <c r="FS17" s="13"/>
      <c r="FT17" s="13"/>
      <c r="FU17" s="13"/>
      <c r="FV17"/>
      <c r="FW17"/>
      <c r="FX17"/>
      <c r="FY17"/>
      <c r="FZ17"/>
      <c r="GA17"/>
      <c r="GB17"/>
      <c r="GC17"/>
      <c r="GD17"/>
      <c r="GE17"/>
      <c r="GF17"/>
      <c r="GG17"/>
      <c r="GH17"/>
      <c r="GI17"/>
      <c r="GJ17"/>
      <c r="GK17"/>
      <c r="GL17"/>
      <c r="GM17"/>
      <c r="GN17"/>
      <c r="GO17"/>
      <c r="GP17"/>
      <c r="GQ17"/>
      <c r="GR17"/>
      <c r="GS17"/>
      <c r="GT17"/>
      <c r="GU17"/>
      <c r="GV17"/>
      <c r="GW17"/>
      <c r="GX17"/>
      <c r="GY17"/>
      <c r="GZ17"/>
      <c r="HA17"/>
      <c r="HB17"/>
      <c r="HC17"/>
      <c r="HD17"/>
      <c r="HE17"/>
      <c r="HF17"/>
      <c r="HG17"/>
      <c r="HH17"/>
      <c r="HI17"/>
      <c r="HJ17"/>
      <c r="HK17"/>
      <c r="HL17"/>
      <c r="HM17"/>
      <c r="HN17"/>
      <c r="HO17"/>
      <c r="HP17"/>
      <c r="HQ17"/>
      <c r="HR17"/>
      <c r="HS17"/>
      <c r="HT17"/>
      <c r="HU17"/>
      <c r="HV17"/>
      <c r="HW17"/>
      <c r="HX17"/>
      <c r="HY17"/>
      <c r="HZ17"/>
      <c r="IA17"/>
      <c r="IB17"/>
      <c r="IC17"/>
      <c r="ID17"/>
      <c r="IE17"/>
    </row>
    <row r="18" spans="3:239" ht="13" customHeight="1" thickBot="1" x14ac:dyDescent="0.2">
      <c r="AK18" s="12"/>
      <c r="AL18" s="12"/>
      <c r="AM18" s="12"/>
      <c r="CE18" s="13"/>
      <c r="CF18" s="13"/>
      <c r="CG18" s="13"/>
      <c r="CH18" s="13"/>
      <c r="CI18" s="13"/>
      <c r="CJ18" s="13"/>
      <c r="CK18" s="13"/>
      <c r="CL18" s="13"/>
      <c r="CM18" s="13"/>
      <c r="CN18" s="13"/>
      <c r="CO18" s="13"/>
      <c r="CP18" s="13"/>
      <c r="CQ18" s="13"/>
      <c r="CR18" s="13"/>
      <c r="CS18" s="13"/>
      <c r="CT18" s="13"/>
      <c r="CU18" s="13"/>
      <c r="CV18" s="13"/>
      <c r="CW18" s="13"/>
      <c r="CX18" s="13"/>
      <c r="CY18" s="13"/>
      <c r="CZ18" s="13"/>
      <c r="DA18" s="13"/>
      <c r="DB18" s="13"/>
      <c r="DC18" s="13"/>
      <c r="DD18" s="13"/>
      <c r="DE18" s="13"/>
      <c r="DF18" s="13"/>
      <c r="DG18" s="13"/>
      <c r="DH18" s="13"/>
      <c r="DI18" s="13"/>
      <c r="DJ18" s="13"/>
      <c r="DK18" s="13"/>
      <c r="DL18" s="13"/>
      <c r="DM18" s="13"/>
      <c r="DN18" s="13"/>
      <c r="DO18" s="13"/>
      <c r="DP18" s="13"/>
      <c r="DQ18" s="13"/>
      <c r="DR18" s="13"/>
      <c r="DS18" s="13"/>
      <c r="DT18" s="13"/>
      <c r="DU18" s="13"/>
      <c r="DV18" s="13"/>
      <c r="DW18" s="13"/>
      <c r="DX18" s="13"/>
      <c r="DY18" s="13"/>
      <c r="DZ18" s="13"/>
      <c r="EA18" s="13"/>
      <c r="EB18" s="13"/>
      <c r="EC18" s="13"/>
      <c r="ED18" s="13"/>
      <c r="EE18" s="13"/>
      <c r="EF18" s="13"/>
      <c r="EG18" s="13"/>
      <c r="EH18" s="13"/>
      <c r="EI18" s="13"/>
      <c r="EJ18" s="13"/>
      <c r="EK18" s="13"/>
      <c r="EL18" s="13"/>
      <c r="EM18" s="13"/>
      <c r="EN18" s="13"/>
      <c r="EO18" s="13"/>
      <c r="EP18" s="13"/>
      <c r="EQ18" s="13"/>
      <c r="ER18" s="13"/>
      <c r="ES18" s="13"/>
      <c r="ET18" s="13"/>
      <c r="EU18" s="13"/>
      <c r="EV18" s="13"/>
      <c r="EW18" s="13"/>
      <c r="EX18" s="13"/>
      <c r="EY18" s="13"/>
      <c r="EZ18" s="13"/>
      <c r="FA18" s="13"/>
      <c r="FB18" s="13"/>
      <c r="FC18" s="13"/>
      <c r="FD18" s="13"/>
      <c r="FE18" s="13"/>
      <c r="FF18" s="13"/>
      <c r="FG18" s="13"/>
      <c r="FH18" s="13"/>
      <c r="FI18" s="13"/>
      <c r="FJ18" s="13"/>
      <c r="FK18" s="13"/>
      <c r="FL18" s="13"/>
      <c r="FM18" s="13"/>
      <c r="FN18" s="13"/>
      <c r="FO18" s="13"/>
      <c r="FP18" s="13"/>
      <c r="FQ18" s="13"/>
      <c r="FR18" s="13"/>
      <c r="FS18" s="13"/>
      <c r="FT18" s="13"/>
      <c r="FU18" s="13"/>
      <c r="FV18"/>
      <c r="FW18"/>
      <c r="FX18"/>
      <c r="FY18"/>
      <c r="FZ18"/>
      <c r="GA18"/>
      <c r="GB18"/>
      <c r="GC18"/>
      <c r="GD18"/>
      <c r="GE18"/>
      <c r="GF18"/>
      <c r="GG18"/>
      <c r="GH18"/>
      <c r="GI18"/>
      <c r="GJ18"/>
      <c r="GK18"/>
      <c r="GL18"/>
      <c r="GM18"/>
      <c r="GN18"/>
      <c r="GO18"/>
      <c r="GP18"/>
      <c r="GQ18"/>
      <c r="GR18"/>
      <c r="GS18"/>
      <c r="GT18"/>
      <c r="GU18"/>
      <c r="GV18"/>
      <c r="GW18"/>
      <c r="GX18"/>
      <c r="GY18"/>
      <c r="GZ18"/>
      <c r="HA18"/>
      <c r="HB18"/>
      <c r="HC18"/>
      <c r="HD18"/>
      <c r="HE18"/>
      <c r="HF18"/>
      <c r="HG18"/>
      <c r="HH18"/>
      <c r="HI18"/>
      <c r="HJ18"/>
      <c r="HK18"/>
      <c r="HL18"/>
      <c r="HM18"/>
      <c r="HN18"/>
      <c r="HO18"/>
      <c r="HP18"/>
      <c r="HQ18"/>
      <c r="HR18"/>
      <c r="HS18"/>
      <c r="HT18"/>
      <c r="HU18"/>
      <c r="HV18"/>
      <c r="HW18"/>
      <c r="HX18"/>
      <c r="HY18"/>
      <c r="HZ18"/>
      <c r="IA18"/>
      <c r="IB18"/>
      <c r="IC18"/>
      <c r="ID18"/>
      <c r="IE18"/>
    </row>
    <row r="19" spans="3:239" ht="13" customHeight="1" x14ac:dyDescent="0.15">
      <c r="D19" s="390"/>
      <c r="E19" s="530"/>
      <c r="F19" s="530"/>
      <c r="G19" s="530"/>
      <c r="H19" s="530"/>
      <c r="I19" s="530"/>
      <c r="J19" s="530"/>
      <c r="K19" s="530"/>
      <c r="L19" s="530"/>
      <c r="M19" s="530"/>
      <c r="N19" s="530"/>
      <c r="O19" s="530"/>
      <c r="P19" s="530"/>
      <c r="Q19" s="530"/>
      <c r="R19" s="530"/>
      <c r="S19" s="530"/>
      <c r="T19" s="530"/>
      <c r="U19" s="530"/>
      <c r="V19" s="530"/>
      <c r="W19" s="530"/>
      <c r="X19" s="530"/>
      <c r="Y19" s="530"/>
      <c r="Z19" s="530"/>
      <c r="AA19" s="530"/>
      <c r="AB19" s="530"/>
      <c r="AC19" s="530"/>
      <c r="AD19" s="530"/>
      <c r="AE19" s="530"/>
      <c r="AF19" s="530"/>
      <c r="AG19" s="530"/>
      <c r="AH19" s="530"/>
      <c r="AI19" s="531"/>
      <c r="AK19" s="13"/>
      <c r="AL19" s="367"/>
      <c r="AM19" s="368"/>
      <c r="AN19" s="368"/>
      <c r="AO19" s="368"/>
      <c r="AP19" s="368"/>
      <c r="AQ19" s="368"/>
      <c r="AR19" s="368"/>
      <c r="AS19" s="368"/>
      <c r="AT19" s="368"/>
      <c r="AU19" s="368"/>
      <c r="AV19" s="368"/>
      <c r="AW19" s="368"/>
      <c r="AX19" s="368"/>
      <c r="AY19" s="368"/>
      <c r="AZ19" s="368"/>
      <c r="BA19" s="368"/>
      <c r="BB19" s="368"/>
      <c r="BC19" s="368"/>
      <c r="BD19" s="368"/>
      <c r="BE19" s="368"/>
      <c r="BF19" s="368"/>
      <c r="BG19" s="368"/>
      <c r="BH19" s="368"/>
      <c r="BI19" s="368"/>
      <c r="BJ19" s="368"/>
      <c r="BK19" s="368"/>
      <c r="BL19" s="368"/>
      <c r="BM19" s="368"/>
      <c r="BN19" s="368"/>
      <c r="BO19" s="368"/>
      <c r="BP19" s="368"/>
      <c r="BQ19" s="368"/>
      <c r="BR19" s="368"/>
      <c r="BS19" s="368"/>
      <c r="BT19" s="368"/>
      <c r="BU19" s="368"/>
      <c r="BV19" s="368"/>
      <c r="BW19" s="368"/>
      <c r="BX19" s="368"/>
      <c r="BY19" s="368"/>
      <c r="BZ19" s="368"/>
      <c r="CA19" s="368"/>
      <c r="CB19" s="368"/>
      <c r="CC19" s="368"/>
      <c r="CD19" s="368"/>
      <c r="CE19" s="319"/>
      <c r="CF19" s="320"/>
      <c r="CH19" s="13"/>
      <c r="CI19" s="13"/>
      <c r="CJ19" s="13"/>
      <c r="CK19" s="13"/>
      <c r="CL19" s="13"/>
      <c r="CM19" s="13"/>
      <c r="CN19" s="13"/>
      <c r="CO19" s="13"/>
      <c r="CP19" s="13"/>
      <c r="CQ19" s="13"/>
      <c r="CR19" s="13"/>
      <c r="CS19" s="13"/>
      <c r="CT19" s="13"/>
      <c r="CU19" s="13"/>
      <c r="CV19" s="13"/>
      <c r="CW19" s="13"/>
      <c r="CX19" s="13"/>
      <c r="CY19" s="13"/>
      <c r="CZ19" s="13"/>
      <c r="DA19" s="13"/>
      <c r="DB19" s="13"/>
      <c r="DC19" s="13"/>
      <c r="DD19" s="13"/>
      <c r="DE19" s="13"/>
      <c r="DF19" s="13"/>
      <c r="DG19" s="13"/>
      <c r="DH19" s="13"/>
      <c r="DI19" s="13"/>
      <c r="DJ19" s="13"/>
      <c r="DK19" s="13"/>
      <c r="DL19" s="13"/>
      <c r="DM19" s="13"/>
      <c r="DN19" s="13"/>
      <c r="DO19" s="13"/>
      <c r="DP19" s="13"/>
      <c r="DQ19" s="13"/>
      <c r="DR19" s="13"/>
      <c r="DS19" s="13"/>
      <c r="DT19" s="13"/>
      <c r="DU19" s="13"/>
      <c r="DV19" s="13"/>
      <c r="DW19" s="13"/>
      <c r="DX19" s="13"/>
      <c r="DY19" s="13"/>
      <c r="DZ19" s="13"/>
      <c r="EA19" s="13"/>
      <c r="EB19" s="13"/>
      <c r="EC19" s="13"/>
      <c r="ED19" s="13"/>
      <c r="EE19" s="13"/>
      <c r="EF19" s="13"/>
      <c r="EG19" s="13"/>
      <c r="EH19" s="13"/>
      <c r="EI19" s="13"/>
      <c r="EJ19" s="13"/>
      <c r="EK19" s="13"/>
      <c r="EL19" s="13"/>
      <c r="EM19" s="13"/>
      <c r="EN19" s="13"/>
      <c r="EO19" s="13"/>
      <c r="EP19" s="13"/>
      <c r="EQ19" s="13"/>
      <c r="ER19" s="13"/>
      <c r="ES19" s="13"/>
      <c r="ET19" s="13"/>
      <c r="EU19" s="13"/>
      <c r="EV19" s="13"/>
      <c r="EW19" s="13"/>
      <c r="EX19" s="13"/>
      <c r="EY19"/>
      <c r="EZ19"/>
      <c r="FA19"/>
      <c r="FB19"/>
      <c r="FC19"/>
      <c r="FD19"/>
      <c r="FE19"/>
      <c r="FF19"/>
      <c r="FG19"/>
      <c r="FH19"/>
      <c r="FI19"/>
      <c r="FJ19"/>
      <c r="FK19"/>
      <c r="FL19"/>
      <c r="FM19"/>
      <c r="FN19"/>
      <c r="FO19"/>
      <c r="FP19"/>
      <c r="FQ19"/>
      <c r="FR19"/>
      <c r="FS19"/>
      <c r="FT19"/>
      <c r="FU19"/>
      <c r="FV19"/>
      <c r="FW19"/>
      <c r="FX19"/>
      <c r="FY19"/>
      <c r="FZ19"/>
      <c r="GA19"/>
      <c r="GB19"/>
      <c r="GC19"/>
      <c r="GD19"/>
      <c r="GE19"/>
      <c r="GF19"/>
      <c r="GG19"/>
      <c r="GH19"/>
      <c r="GI19"/>
      <c r="GJ19"/>
      <c r="GK19"/>
      <c r="GL19"/>
      <c r="GM19"/>
      <c r="GN19"/>
      <c r="GO19"/>
      <c r="GP19"/>
      <c r="GQ19"/>
      <c r="GR19"/>
      <c r="GS19"/>
      <c r="GT19"/>
      <c r="GU19"/>
      <c r="GV19"/>
      <c r="GW19"/>
      <c r="GX19"/>
      <c r="GY19"/>
      <c r="GZ19"/>
      <c r="HA19"/>
      <c r="HB19"/>
      <c r="HC19"/>
      <c r="HD19"/>
      <c r="HE19"/>
      <c r="HF19"/>
      <c r="HG19"/>
      <c r="HH19"/>
      <c r="HI19"/>
      <c r="HJ19"/>
      <c r="HK19"/>
      <c r="HL19"/>
      <c r="HM19"/>
      <c r="HN19"/>
      <c r="HO19"/>
      <c r="HP19"/>
      <c r="HQ19"/>
      <c r="HR19"/>
      <c r="HS19"/>
      <c r="HT19"/>
      <c r="HU19"/>
      <c r="HV19"/>
      <c r="HW19"/>
      <c r="HX19"/>
      <c r="HY19"/>
      <c r="HZ19"/>
      <c r="IA19"/>
      <c r="IB19"/>
      <c r="IC19"/>
      <c r="ID19"/>
      <c r="IE19"/>
    </row>
    <row r="20" spans="3:239" ht="13" customHeight="1" x14ac:dyDescent="0.15">
      <c r="D20" s="392"/>
      <c r="AI20" s="532"/>
      <c r="AL20" s="310"/>
      <c r="AM20" s="13"/>
      <c r="AN20" s="13"/>
      <c r="AO20" s="13"/>
      <c r="AP20" s="13"/>
      <c r="AQ20" s="13"/>
      <c r="AR20" s="13"/>
      <c r="AS20" s="13"/>
      <c r="AT20" s="13"/>
      <c r="AU20" s="13"/>
      <c r="AV20" s="13"/>
      <c r="AW20" s="13"/>
      <c r="AX20" s="13"/>
      <c r="AY20" s="13"/>
      <c r="AZ20" s="13"/>
      <c r="BA20" s="13"/>
      <c r="BB20" s="13"/>
      <c r="BC20" s="13"/>
      <c r="BD20" s="13"/>
      <c r="BE20" s="13"/>
      <c r="BF20" s="13"/>
      <c r="BG20" s="13"/>
      <c r="BH20" s="13"/>
      <c r="BI20" s="13"/>
      <c r="BJ20" s="13"/>
      <c r="BK20" s="13"/>
      <c r="BL20" s="13"/>
      <c r="BM20" s="13"/>
      <c r="BN20" s="13"/>
      <c r="BO20" s="13"/>
      <c r="BP20" s="13"/>
      <c r="BQ20" s="13"/>
      <c r="BR20" s="13"/>
      <c r="BS20" s="13"/>
      <c r="BT20" s="13"/>
      <c r="BU20" s="13"/>
      <c r="BV20" s="13"/>
      <c r="BW20" s="13"/>
      <c r="BX20" s="13"/>
      <c r="BY20" s="13"/>
      <c r="BZ20" s="13"/>
      <c r="CA20" s="13"/>
      <c r="CB20" s="13"/>
      <c r="CC20" s="13"/>
      <c r="CD20" s="13"/>
      <c r="CE20" s="13"/>
      <c r="CF20" s="311"/>
      <c r="CH20" s="13"/>
      <c r="CI20" s="13"/>
      <c r="CJ20" s="13"/>
      <c r="CK20" s="13"/>
      <c r="CL20" s="13"/>
      <c r="CM20" s="13"/>
      <c r="CN20" s="13"/>
      <c r="CO20" s="13"/>
      <c r="CP20" s="13"/>
      <c r="CQ20" s="13"/>
      <c r="CR20" s="13"/>
      <c r="CS20" s="13"/>
      <c r="CT20" s="13"/>
      <c r="CU20" s="13"/>
      <c r="CV20" s="13"/>
      <c r="CW20" s="13"/>
      <c r="CX20" s="13"/>
      <c r="CY20" s="13"/>
      <c r="CZ20" s="13"/>
      <c r="DA20" s="13"/>
      <c r="DB20" s="13"/>
      <c r="DC20" s="13"/>
      <c r="DD20" s="13"/>
      <c r="DE20" s="13"/>
      <c r="DF20" s="13"/>
      <c r="DG20" s="13"/>
      <c r="DH20" s="13"/>
      <c r="DI20" s="13"/>
      <c r="DJ20" s="13"/>
      <c r="DK20" s="13"/>
      <c r="DL20" s="13"/>
      <c r="DM20" s="13"/>
      <c r="DN20" s="13"/>
      <c r="DO20" s="13"/>
      <c r="DP20" s="13"/>
      <c r="DQ20" s="13"/>
      <c r="DR20" s="13"/>
      <c r="DS20" s="13"/>
      <c r="DT20" s="13"/>
      <c r="DU20" s="13"/>
      <c r="DV20" s="13"/>
      <c r="DW20" s="13"/>
      <c r="DX20" s="13"/>
      <c r="DY20" s="13"/>
      <c r="DZ20" s="13"/>
      <c r="EA20" s="13"/>
      <c r="EB20" s="13"/>
      <c r="EC20" s="13"/>
      <c r="ED20" s="13"/>
      <c r="EE20" s="13"/>
      <c r="EF20" s="13"/>
      <c r="EG20" s="13"/>
      <c r="EH20" s="13"/>
      <c r="EI20" s="13"/>
      <c r="EJ20" s="13"/>
      <c r="EK20" s="13"/>
      <c r="EL20" s="13"/>
      <c r="EM20" s="13"/>
      <c r="EN20" s="13"/>
      <c r="EO20" s="13"/>
      <c r="EP20" s="13"/>
      <c r="EQ20" s="13"/>
      <c r="ER20" s="13"/>
      <c r="ES20" s="13"/>
      <c r="ET20" s="13"/>
      <c r="EU20" s="13"/>
      <c r="EV20" s="13"/>
      <c r="EW20" s="13"/>
      <c r="EX20"/>
      <c r="EY20"/>
      <c r="EZ20"/>
      <c r="FA20"/>
      <c r="FB20"/>
      <c r="FC20"/>
      <c r="FD20"/>
      <c r="FE20"/>
      <c r="FF20"/>
      <c r="FG20"/>
      <c r="FH20"/>
      <c r="FI20"/>
      <c r="FJ20"/>
      <c r="FK20"/>
      <c r="FL20"/>
      <c r="FM20"/>
      <c r="FN20"/>
      <c r="FO20"/>
      <c r="FP20"/>
      <c r="FQ20"/>
      <c r="FR20"/>
      <c r="FS20"/>
      <c r="FT20"/>
      <c r="FU20"/>
      <c r="FV20"/>
      <c r="FW20"/>
      <c r="FX20"/>
      <c r="FY20"/>
      <c r="FZ20"/>
      <c r="GA20"/>
      <c r="GB20"/>
      <c r="GC20"/>
      <c r="GD20"/>
      <c r="GE20"/>
      <c r="GF20"/>
      <c r="GG20"/>
      <c r="GH20"/>
      <c r="GI20"/>
      <c r="GJ20"/>
      <c r="GK20"/>
      <c r="GL20"/>
      <c r="GM20"/>
      <c r="GN20"/>
      <c r="GO20"/>
      <c r="GP20"/>
      <c r="GQ20"/>
      <c r="GR20"/>
      <c r="GS20"/>
      <c r="GT20"/>
      <c r="GU20"/>
      <c r="GV20"/>
      <c r="GW20"/>
      <c r="GX20"/>
      <c r="GY20"/>
      <c r="GZ20"/>
      <c r="HA20"/>
      <c r="HB20"/>
      <c r="HC20"/>
      <c r="HD20"/>
      <c r="HE20"/>
      <c r="HF20"/>
      <c r="HG20"/>
      <c r="HH20"/>
      <c r="HI20"/>
      <c r="HJ20"/>
      <c r="HK20"/>
      <c r="HL20"/>
      <c r="HM20"/>
      <c r="HN20"/>
      <c r="HO20"/>
      <c r="HP20"/>
      <c r="HQ20"/>
      <c r="HR20"/>
      <c r="HS20"/>
      <c r="HT20"/>
      <c r="HU20"/>
      <c r="HV20"/>
      <c r="HW20"/>
      <c r="HX20"/>
      <c r="HY20"/>
      <c r="HZ20"/>
      <c r="IA20"/>
      <c r="IB20"/>
      <c r="IC20"/>
      <c r="ID20"/>
      <c r="IE20"/>
    </row>
    <row r="21" spans="3:239" ht="13" customHeight="1" x14ac:dyDescent="0.15">
      <c r="C21" s="12"/>
      <c r="D21" s="310"/>
      <c r="E21" s="13"/>
      <c r="F21" s="13"/>
      <c r="G21" s="13"/>
      <c r="H21" s="13"/>
      <c r="I21" s="13"/>
      <c r="J21" s="13"/>
      <c r="K21" s="13"/>
      <c r="L21" s="13"/>
      <c r="M21" s="13"/>
      <c r="N21" s="13"/>
      <c r="O21" s="13"/>
      <c r="P21" s="13"/>
      <c r="Q21" s="13"/>
      <c r="R21" s="13"/>
      <c r="S21" s="13"/>
      <c r="T21" s="13"/>
      <c r="U21" s="13"/>
      <c r="V21" s="13"/>
      <c r="W21" s="13"/>
      <c r="X21" s="13"/>
      <c r="Y21" s="13"/>
      <c r="Z21" s="13"/>
      <c r="AA21" s="13"/>
      <c r="AB21" s="13"/>
      <c r="AC21" s="13"/>
      <c r="AD21" s="13"/>
      <c r="AE21" s="13"/>
      <c r="AF21" s="13"/>
      <c r="AG21" s="13"/>
      <c r="AH21" s="13"/>
      <c r="AI21" s="532"/>
      <c r="AL21" s="310"/>
      <c r="AM21" s="13"/>
      <c r="AN21" s="13"/>
      <c r="AO21" s="13"/>
      <c r="AP21" s="13"/>
      <c r="AQ21" s="13"/>
      <c r="AR21" s="13"/>
      <c r="AS21" s="13"/>
      <c r="AT21" s="13"/>
      <c r="AU21" s="13"/>
      <c r="AV21" s="13"/>
      <c r="AW21" s="13"/>
      <c r="AX21" s="13"/>
      <c r="AY21" s="13"/>
      <c r="AZ21" s="13"/>
      <c r="BA21" s="13"/>
      <c r="BB21" s="13"/>
      <c r="BC21" s="13"/>
      <c r="BD21" s="13"/>
      <c r="BE21" s="13"/>
      <c r="BF21" s="13"/>
      <c r="BG21" s="13"/>
      <c r="BH21" s="13"/>
      <c r="BI21" s="13"/>
      <c r="BJ21" s="13"/>
      <c r="BK21" s="13"/>
      <c r="BL21" s="13"/>
      <c r="BM21" s="13"/>
      <c r="BN21" s="13"/>
      <c r="BO21" s="13"/>
      <c r="BP21" s="13"/>
      <c r="BQ21" s="13"/>
      <c r="BR21" s="13"/>
      <c r="BS21" s="13"/>
      <c r="BT21" s="13"/>
      <c r="BU21" s="13"/>
      <c r="BV21" s="13"/>
      <c r="BW21" s="13"/>
      <c r="BX21" s="13"/>
      <c r="BY21" s="13"/>
      <c r="BZ21" s="13"/>
      <c r="CA21" s="13"/>
      <c r="CB21" s="13"/>
      <c r="CC21" s="13"/>
      <c r="CD21" s="13"/>
      <c r="CE21" s="13"/>
      <c r="CF21" s="311"/>
      <c r="CI21" s="13"/>
      <c r="CJ21" s="13"/>
      <c r="CK21" s="13"/>
      <c r="CL21" s="13"/>
      <c r="CM21" s="13"/>
      <c r="CN21" s="13"/>
      <c r="CO21" s="13"/>
      <c r="CP21" s="13"/>
      <c r="CQ21" s="13"/>
      <c r="CR21" s="13"/>
      <c r="CS21" s="13"/>
      <c r="CT21" s="13"/>
      <c r="CU21" s="13"/>
      <c r="CV21" s="13"/>
      <c r="CW21" s="13"/>
      <c r="CX21" s="13"/>
      <c r="CY21" s="13"/>
      <c r="CZ21" s="13"/>
      <c r="DA21" s="13"/>
      <c r="DB21" s="13"/>
      <c r="DC21" s="13"/>
      <c r="DD21" s="13"/>
      <c r="DE21" s="13"/>
      <c r="DF21" s="13"/>
      <c r="DG21" s="13"/>
      <c r="DH21" s="13"/>
      <c r="DI21" s="13"/>
      <c r="DJ21" s="13"/>
      <c r="DK21" s="13"/>
      <c r="DL21" s="13"/>
      <c r="DM21" s="13"/>
      <c r="DN21" s="13"/>
      <c r="DO21" s="13"/>
      <c r="DP21" s="13"/>
      <c r="DQ21" s="13"/>
      <c r="DR21" s="13"/>
      <c r="DS21" s="13"/>
      <c r="DT21" s="13"/>
      <c r="DU21" s="13"/>
      <c r="DV21" s="13"/>
      <c r="DW21" s="13"/>
      <c r="DX21" s="13"/>
      <c r="DY21" s="13"/>
      <c r="DZ21" s="13"/>
      <c r="EA21" s="13"/>
      <c r="EB21" s="13"/>
      <c r="EC21" s="13"/>
      <c r="ED21" s="13"/>
      <c r="EE21" s="13"/>
      <c r="EF21" s="13"/>
      <c r="EG21" s="13"/>
      <c r="EH21" s="13"/>
      <c r="EI21" s="13"/>
      <c r="EJ21" s="13"/>
      <c r="EK21" s="13"/>
      <c r="EL21" s="13"/>
      <c r="EM21" s="13"/>
      <c r="EN21" s="13"/>
      <c r="EO21" s="13"/>
      <c r="EP21" s="13"/>
      <c r="EQ21" s="13"/>
      <c r="ER21" s="13"/>
      <c r="ES21" s="13"/>
      <c r="ET21" s="13"/>
      <c r="EU21" s="13"/>
      <c r="EV21" s="13"/>
      <c r="EW21" s="13"/>
      <c r="EX21"/>
      <c r="EY21"/>
      <c r="EZ21"/>
      <c r="FA21"/>
      <c r="FB21"/>
      <c r="FC21"/>
      <c r="FD21"/>
      <c r="FE21"/>
      <c r="FF21"/>
      <c r="FG21"/>
      <c r="FH21"/>
      <c r="FI21"/>
      <c r="FJ21"/>
      <c r="FK21"/>
      <c r="FL21"/>
      <c r="FM21"/>
      <c r="FN21"/>
      <c r="FO21"/>
      <c r="FP21"/>
      <c r="FQ21"/>
      <c r="FR21"/>
      <c r="FS21"/>
      <c r="FT21"/>
      <c r="FU21"/>
      <c r="FV21"/>
      <c r="FW21"/>
      <c r="FX21"/>
      <c r="FY21"/>
      <c r="FZ21"/>
      <c r="GA21"/>
      <c r="GB21"/>
      <c r="GC21"/>
      <c r="GD21"/>
      <c r="GE21"/>
      <c r="GF21"/>
      <c r="GG21"/>
      <c r="GH21"/>
      <c r="GI21"/>
      <c r="GJ21"/>
      <c r="GK21"/>
      <c r="GL21"/>
      <c r="GM21"/>
      <c r="GN21"/>
      <c r="GO21"/>
      <c r="GP21"/>
      <c r="GQ21"/>
      <c r="GR21"/>
      <c r="GS21"/>
      <c r="GT21"/>
      <c r="GU21"/>
      <c r="GV21"/>
      <c r="GW21"/>
      <c r="GX21"/>
      <c r="GY21"/>
      <c r="GZ21"/>
      <c r="HA21"/>
      <c r="HB21"/>
      <c r="HC21"/>
      <c r="HD21"/>
      <c r="HE21"/>
      <c r="HF21"/>
      <c r="HG21"/>
      <c r="HH21"/>
      <c r="HI21"/>
      <c r="HJ21"/>
      <c r="HK21"/>
      <c r="HL21"/>
      <c r="HM21"/>
      <c r="HN21"/>
      <c r="HO21"/>
      <c r="HP21"/>
      <c r="HQ21"/>
      <c r="HR21"/>
      <c r="HS21"/>
      <c r="HT21"/>
      <c r="HU21"/>
      <c r="HV21"/>
      <c r="HW21"/>
      <c r="HX21"/>
      <c r="HY21"/>
      <c r="HZ21"/>
      <c r="IA21"/>
      <c r="IB21"/>
      <c r="IC21"/>
      <c r="ID21"/>
      <c r="IE21"/>
    </row>
    <row r="22" spans="3:239" ht="13" customHeight="1" x14ac:dyDescent="0.15">
      <c r="C22" s="12"/>
      <c r="D22" s="310"/>
      <c r="E22" s="13"/>
      <c r="F22" s="13"/>
      <c r="G22" s="13"/>
      <c r="H22" s="13"/>
      <c r="I22" s="13"/>
      <c r="J22" s="13"/>
      <c r="K22" s="13"/>
      <c r="L22" s="13"/>
      <c r="M22" s="13"/>
      <c r="N22" s="13"/>
      <c r="O22" s="13"/>
      <c r="P22" s="13"/>
      <c r="Q22" s="13"/>
      <c r="R22" s="13"/>
      <c r="S22" s="13"/>
      <c r="T22" s="13"/>
      <c r="U22" s="13"/>
      <c r="V22" s="13"/>
      <c r="W22" s="13"/>
      <c r="X22" s="13"/>
      <c r="Y22" s="13"/>
      <c r="Z22" s="13"/>
      <c r="AA22" s="13"/>
      <c r="AB22" s="13"/>
      <c r="AC22" s="13"/>
      <c r="AD22" s="13"/>
      <c r="AE22" s="13"/>
      <c r="AF22" s="13"/>
      <c r="AG22" s="13"/>
      <c r="AH22" s="13"/>
      <c r="AI22" s="532"/>
      <c r="AL22" s="310"/>
      <c r="AM22" s="12"/>
      <c r="AP22" s="13"/>
      <c r="AQ22" s="13"/>
      <c r="AR22" s="13"/>
      <c r="AS22" s="13"/>
      <c r="AT22" s="13"/>
      <c r="AU22" s="13"/>
      <c r="AV22" s="13"/>
      <c r="AW22" s="13"/>
      <c r="AX22" s="13"/>
      <c r="AY22" s="13"/>
      <c r="AZ22" s="13"/>
      <c r="BA22" s="13"/>
      <c r="BB22" s="13"/>
      <c r="BC22" s="13"/>
      <c r="BD22" s="13"/>
      <c r="BE22" s="13"/>
      <c r="BF22" s="13"/>
      <c r="BG22" s="13"/>
      <c r="BH22" s="13"/>
      <c r="BI22" s="13"/>
      <c r="BJ22" s="13"/>
      <c r="BK22" s="13"/>
      <c r="BL22" s="13"/>
      <c r="BM22" s="13"/>
      <c r="BN22" s="13"/>
      <c r="BO22" s="13"/>
      <c r="BP22" s="13"/>
      <c r="BQ22" s="13"/>
      <c r="BR22" s="13"/>
      <c r="BU22" s="315" t="s">
        <v>14</v>
      </c>
      <c r="BV22" s="316"/>
      <c r="BW22" s="316"/>
      <c r="BX22" s="316"/>
      <c r="BY22" s="316"/>
      <c r="BZ22" s="316"/>
      <c r="CA22" s="316"/>
      <c r="CB22" s="316"/>
      <c r="CC22" s="316"/>
      <c r="CD22" s="317"/>
      <c r="CE22" s="13"/>
      <c r="CF22" s="311"/>
      <c r="CI22" s="13"/>
      <c r="CJ22" s="13"/>
      <c r="CK22" s="13"/>
      <c r="CL22" s="13"/>
      <c r="CM22" s="13"/>
      <c r="CN22" s="13"/>
      <c r="CO22" s="13"/>
      <c r="CP22" s="13"/>
      <c r="CQ22" s="13"/>
      <c r="CR22" s="13"/>
      <c r="CS22" s="13"/>
      <c r="CT22" s="13"/>
      <c r="CU22" s="13"/>
      <c r="CV22" s="13"/>
      <c r="CW22" s="13"/>
      <c r="CX22" s="13"/>
      <c r="CY22" s="13"/>
      <c r="CZ22" s="13"/>
      <c r="DA22" s="13"/>
      <c r="DB22" s="13"/>
      <c r="DC22" s="13"/>
      <c r="DD22" s="13"/>
      <c r="DE22" s="13"/>
      <c r="DF22" s="13"/>
      <c r="DG22" s="13"/>
      <c r="DH22" s="13"/>
      <c r="DI22" s="13"/>
      <c r="DJ22" s="13"/>
      <c r="DK22" s="13"/>
      <c r="DL22" s="13"/>
      <c r="DM22" s="13"/>
      <c r="DN22" s="13"/>
      <c r="DO22" s="13"/>
      <c r="DP22" s="13"/>
      <c r="DQ22" s="13"/>
      <c r="DR22" s="13"/>
      <c r="DS22" s="13"/>
      <c r="DT22" s="13"/>
      <c r="DU22" s="13"/>
      <c r="DV22" s="13"/>
      <c r="DW22" s="13"/>
      <c r="DX22" s="13"/>
      <c r="DY22" s="13"/>
      <c r="DZ22" s="13"/>
      <c r="EA22" s="13"/>
      <c r="EB22" s="13"/>
      <c r="EC22" s="13"/>
      <c r="ED22" s="13"/>
      <c r="EE22" s="13"/>
      <c r="EF22" s="13"/>
      <c r="EG22" s="13"/>
      <c r="EH22" s="13"/>
      <c r="EI22" s="13"/>
      <c r="EJ22" s="13"/>
      <c r="EK22" s="13"/>
      <c r="EL22" s="13"/>
      <c r="EM22" s="13"/>
      <c r="EN22" s="13"/>
      <c r="EO22" s="13"/>
      <c r="EP22" s="13"/>
      <c r="EQ22" s="13"/>
      <c r="ER22" s="13"/>
      <c r="ES22" s="13"/>
      <c r="ET22" s="13"/>
      <c r="EU22" s="13"/>
      <c r="EV22" s="13"/>
      <c r="EW22" s="13"/>
      <c r="EX22"/>
      <c r="EY22"/>
      <c r="EZ22"/>
      <c r="FA22"/>
      <c r="FB22"/>
      <c r="FC22"/>
      <c r="FD22"/>
      <c r="FE22"/>
      <c r="FF22"/>
      <c r="FG22"/>
      <c r="FH22"/>
      <c r="FI22"/>
      <c r="FJ22"/>
      <c r="FK22"/>
      <c r="FL22"/>
      <c r="FM22"/>
      <c r="FN22"/>
      <c r="FO22"/>
      <c r="FP22"/>
      <c r="FQ22"/>
      <c r="FR22"/>
      <c r="FS22"/>
      <c r="FT22"/>
      <c r="FU22"/>
      <c r="FV22"/>
      <c r="FW22"/>
      <c r="FX22"/>
      <c r="FY22"/>
      <c r="FZ22"/>
      <c r="GA22"/>
      <c r="GB22"/>
      <c r="GC22"/>
      <c r="GD22"/>
      <c r="GE22"/>
      <c r="GF22"/>
      <c r="GG22"/>
      <c r="GH22"/>
      <c r="GI22"/>
      <c r="GJ22"/>
      <c r="GK22"/>
      <c r="GL22"/>
      <c r="GM22"/>
      <c r="GN22"/>
      <c r="GO22"/>
      <c r="GP22"/>
      <c r="GQ22"/>
      <c r="GR22"/>
      <c r="GS22"/>
      <c r="GT22"/>
      <c r="GU22"/>
      <c r="GV22"/>
      <c r="GW22"/>
      <c r="GX22"/>
      <c r="GY22"/>
      <c r="GZ22"/>
      <c r="HA22"/>
      <c r="HB22"/>
      <c r="HC22"/>
      <c r="HD22"/>
      <c r="HE22"/>
      <c r="HF22"/>
      <c r="HG22"/>
      <c r="HH22"/>
      <c r="HI22"/>
      <c r="HJ22"/>
      <c r="HK22"/>
      <c r="HL22"/>
      <c r="HM22"/>
      <c r="HN22"/>
      <c r="HO22"/>
      <c r="HP22"/>
      <c r="HQ22"/>
      <c r="HR22"/>
      <c r="HS22"/>
      <c r="HT22"/>
      <c r="HU22"/>
      <c r="HV22"/>
      <c r="HW22"/>
      <c r="HX22"/>
      <c r="HY22"/>
      <c r="HZ22"/>
      <c r="IA22"/>
      <c r="IB22"/>
      <c r="IC22"/>
      <c r="ID22"/>
      <c r="IE22"/>
    </row>
    <row r="23" spans="3:239" ht="13" customHeight="1" x14ac:dyDescent="0.15">
      <c r="C23" s="12"/>
      <c r="D23" s="310"/>
      <c r="E23" s="13"/>
      <c r="F23" s="12"/>
      <c r="G23" s="12"/>
      <c r="H23" s="12"/>
      <c r="I23" s="12"/>
      <c r="J23" s="12"/>
      <c r="K23" s="13"/>
      <c r="L23" s="13"/>
      <c r="M23" s="13"/>
      <c r="N23" s="13"/>
      <c r="O23" s="13"/>
      <c r="P23" s="13"/>
      <c r="Q23" s="13"/>
      <c r="R23" s="13"/>
      <c r="S23" s="13"/>
      <c r="T23" s="13"/>
      <c r="U23" s="13"/>
      <c r="V23" s="13"/>
      <c r="W23" s="13"/>
      <c r="X23" s="13"/>
      <c r="Y23" s="13"/>
      <c r="Z23" s="13"/>
      <c r="AA23" s="13"/>
      <c r="AB23" s="13"/>
      <c r="AC23" s="13"/>
      <c r="AD23" s="13"/>
      <c r="AE23" s="13"/>
      <c r="AF23" s="13"/>
      <c r="AG23" s="13"/>
      <c r="AH23" s="13"/>
      <c r="AI23" s="532"/>
      <c r="AL23" s="310"/>
      <c r="AM23" s="13"/>
      <c r="AN23" s="13"/>
      <c r="AP23" s="13"/>
      <c r="AR23" s="13"/>
      <c r="AT23" s="13"/>
      <c r="AV23" s="13"/>
      <c r="AX23" s="13"/>
      <c r="AZ23" s="13"/>
      <c r="BB23" s="13"/>
      <c r="BC23" s="13"/>
      <c r="BD23" s="13"/>
      <c r="BE23" s="13"/>
      <c r="BF23" s="13"/>
      <c r="BG23" s="13"/>
      <c r="BH23" s="13"/>
      <c r="BI23" s="13"/>
      <c r="BJ23" s="13"/>
      <c r="BK23" s="13"/>
      <c r="BL23" s="13"/>
      <c r="BM23" s="13"/>
      <c r="BN23" s="13"/>
      <c r="BO23" s="13"/>
      <c r="BP23" s="424"/>
      <c r="BQ23" s="13"/>
      <c r="BR23" s="13"/>
      <c r="BU23" s="321"/>
      <c r="BV23" s="483"/>
      <c r="BW23" s="483"/>
      <c r="BX23" s="483"/>
      <c r="BY23" s="483"/>
      <c r="BZ23" s="483"/>
      <c r="CA23" s="483"/>
      <c r="CB23" s="483"/>
      <c r="CC23" s="483"/>
      <c r="CD23" s="40"/>
      <c r="CE23" s="13"/>
      <c r="CF23" s="311"/>
      <c r="CI23" s="13"/>
      <c r="CJ23" s="13"/>
      <c r="CK23" s="13"/>
      <c r="CL23" s="13"/>
      <c r="CM23" s="13"/>
      <c r="CN23" s="13"/>
      <c r="CX23" s="13"/>
      <c r="CY23" s="13"/>
      <c r="CZ23" s="13"/>
      <c r="DA23" s="13"/>
      <c r="DB23" s="13"/>
      <c r="DC23" s="13"/>
      <c r="DD23" s="13"/>
      <c r="DE23" s="13"/>
      <c r="DF23" s="13"/>
      <c r="DG23" s="13"/>
      <c r="DH23" s="13"/>
      <c r="DI23" s="13"/>
      <c r="DJ23" s="13"/>
      <c r="DK23" s="13"/>
      <c r="DL23" s="13"/>
      <c r="DM23" s="13"/>
      <c r="DN23" s="13"/>
      <c r="DO23" s="13"/>
      <c r="DP23" s="13"/>
      <c r="DQ23" s="13"/>
      <c r="DR23" s="13"/>
      <c r="DS23" s="13"/>
      <c r="DT23" s="13"/>
      <c r="DU23" s="13"/>
      <c r="DV23" s="13"/>
      <c r="DW23" s="13"/>
      <c r="DX23" s="13"/>
      <c r="DY23" s="13"/>
      <c r="DZ23" s="13"/>
      <c r="EA23" s="13"/>
      <c r="EB23" s="13"/>
      <c r="EC23" s="13"/>
      <c r="ED23" s="13"/>
      <c r="EE23" s="13"/>
      <c r="EF23" s="13"/>
      <c r="EG23" s="13"/>
      <c r="EH23" s="13"/>
      <c r="EI23" s="13"/>
      <c r="EJ23" s="13"/>
      <c r="EK23" s="13"/>
      <c r="EL23" s="13"/>
      <c r="EM23" s="13"/>
      <c r="EN23" s="13"/>
      <c r="EO23" s="13"/>
      <c r="EP23" s="13"/>
      <c r="EQ23" s="13"/>
      <c r="ER23" s="13"/>
      <c r="ES23" s="13"/>
      <c r="ET23" s="13"/>
      <c r="EU23" s="13"/>
      <c r="EV23" s="13"/>
      <c r="EW23" s="13"/>
      <c r="EX23"/>
      <c r="EY23"/>
      <c r="EZ23"/>
      <c r="FA23"/>
      <c r="FB23"/>
      <c r="FC23"/>
      <c r="FD23"/>
      <c r="FE23"/>
      <c r="FF23"/>
      <c r="FG23"/>
      <c r="FH23"/>
      <c r="FI23"/>
      <c r="FJ23"/>
      <c r="FK23"/>
      <c r="FL23"/>
      <c r="FM23"/>
      <c r="FN23"/>
      <c r="FO23"/>
      <c r="FP23"/>
      <c r="FQ23"/>
      <c r="FR23"/>
      <c r="FS23"/>
      <c r="FT23"/>
      <c r="FU23"/>
      <c r="FV23"/>
      <c r="FW23"/>
      <c r="FX23"/>
      <c r="FY23"/>
      <c r="FZ23"/>
      <c r="GA23"/>
      <c r="GB23"/>
      <c r="GC23"/>
      <c r="GD23"/>
      <c r="GE23"/>
      <c r="GF23"/>
      <c r="GG23"/>
      <c r="GH23"/>
      <c r="GI23"/>
      <c r="GJ23"/>
      <c r="GK23"/>
      <c r="GL23"/>
      <c r="GM23"/>
      <c r="GN23"/>
      <c r="GO23"/>
      <c r="GP23"/>
      <c r="GQ23"/>
      <c r="GR23"/>
      <c r="GS23"/>
      <c r="GT23"/>
      <c r="GU23"/>
      <c r="GV23"/>
      <c r="GW23"/>
      <c r="GX23"/>
      <c r="GY23"/>
      <c r="GZ23"/>
      <c r="HA23"/>
      <c r="HB23"/>
      <c r="HC23"/>
      <c r="HD23"/>
      <c r="HE23"/>
      <c r="HF23"/>
      <c r="HG23"/>
      <c r="HH23"/>
      <c r="HI23"/>
      <c r="HJ23"/>
      <c r="HK23"/>
      <c r="HL23"/>
      <c r="HM23"/>
      <c r="HN23"/>
      <c r="HO23"/>
      <c r="HP23"/>
      <c r="HQ23"/>
      <c r="HR23"/>
      <c r="HS23"/>
      <c r="HT23"/>
      <c r="HU23"/>
      <c r="HV23"/>
      <c r="HW23"/>
      <c r="HX23"/>
      <c r="HY23"/>
      <c r="HZ23"/>
      <c r="IA23"/>
      <c r="IB23"/>
      <c r="IC23"/>
      <c r="ID23"/>
      <c r="IE23"/>
    </row>
    <row r="24" spans="3:239" ht="13" customHeight="1" x14ac:dyDescent="0.15">
      <c r="C24" s="12"/>
      <c r="D24" s="310"/>
      <c r="E24" s="13"/>
      <c r="F24" s="12"/>
      <c r="G24" s="12"/>
      <c r="H24" s="12"/>
      <c r="I24" s="12"/>
      <c r="J24" s="12"/>
      <c r="K24" s="13"/>
      <c r="L24" s="13"/>
      <c r="M24" s="13"/>
      <c r="N24" s="13"/>
      <c r="O24" s="13"/>
      <c r="P24" s="13"/>
      <c r="Q24" s="13"/>
      <c r="R24" s="13"/>
      <c r="S24" s="13"/>
      <c r="T24" s="13"/>
      <c r="U24" s="13"/>
      <c r="V24" s="13"/>
      <c r="W24" s="13"/>
      <c r="X24" s="13"/>
      <c r="Y24" s="13"/>
      <c r="Z24" s="13"/>
      <c r="AA24" s="13"/>
      <c r="AB24" s="13"/>
      <c r="AC24" s="13"/>
      <c r="AD24" s="13"/>
      <c r="AE24" s="13"/>
      <c r="AF24" s="13"/>
      <c r="AG24" s="13"/>
      <c r="AH24" s="13"/>
      <c r="AI24" s="532"/>
      <c r="AL24" s="310"/>
      <c r="AM24" s="13"/>
      <c r="AN24" s="484"/>
      <c r="AO24" s="484"/>
      <c r="AP24" s="484"/>
      <c r="AQ24" s="484"/>
      <c r="AR24" s="13" t="s">
        <v>15</v>
      </c>
      <c r="AS24" s="13"/>
      <c r="AT24" s="13"/>
      <c r="AU24" s="13"/>
      <c r="AV24" s="13"/>
      <c r="AW24" s="13"/>
      <c r="AX24" s="13"/>
      <c r="AY24" s="13"/>
      <c r="AZ24" s="13"/>
      <c r="BA24" s="13"/>
      <c r="BB24" s="13"/>
      <c r="BC24" s="13"/>
      <c r="BD24" s="13"/>
      <c r="BE24" s="13"/>
      <c r="BF24" s="13"/>
      <c r="BG24" s="13"/>
      <c r="BH24" s="13"/>
      <c r="BI24" s="13"/>
      <c r="BJ24" s="13"/>
      <c r="BK24" s="13"/>
      <c r="BL24" s="13"/>
      <c r="BM24" s="13"/>
      <c r="BN24" s="13"/>
      <c r="BO24" s="13"/>
      <c r="BP24" s="424"/>
      <c r="BQ24" s="13"/>
      <c r="BR24" s="13"/>
      <c r="BU24" s="321"/>
      <c r="BV24" s="485">
        <v>1</v>
      </c>
      <c r="BW24" s="486" t="s">
        <v>16</v>
      </c>
      <c r="BX24" s="487"/>
      <c r="BY24" s="487"/>
      <c r="BZ24" s="487"/>
      <c r="CA24" s="487"/>
      <c r="CB24" s="329"/>
      <c r="CC24" s="329"/>
      <c r="CD24" s="40"/>
      <c r="CE24" s="13"/>
      <c r="CF24" s="311"/>
      <c r="CI24" s="13"/>
      <c r="CJ24" s="13"/>
      <c r="CK24" s="13"/>
      <c r="CL24" s="13"/>
      <c r="CM24" s="13"/>
      <c r="CN24" s="13"/>
      <c r="CX24" s="13"/>
      <c r="CY24" s="13"/>
      <c r="CZ24" s="13"/>
      <c r="DA24" s="13"/>
      <c r="DB24" s="13"/>
      <c r="DC24" s="13"/>
      <c r="DD24" s="13"/>
      <c r="DE24" s="13"/>
      <c r="DF24" s="13"/>
      <c r="DG24" s="13"/>
      <c r="DH24" s="13"/>
      <c r="DI24" s="13"/>
      <c r="DJ24" s="13"/>
      <c r="DK24" s="13"/>
      <c r="DL24" s="13"/>
      <c r="DM24" s="13"/>
      <c r="DN24" s="13"/>
      <c r="DO24" s="13"/>
      <c r="DP24" s="13"/>
      <c r="DQ24" s="13"/>
      <c r="DR24" s="13"/>
      <c r="DS24" s="13"/>
      <c r="DT24" s="13"/>
      <c r="DU24" s="13"/>
      <c r="DV24" s="13"/>
      <c r="DW24" s="13"/>
      <c r="DX24" s="13"/>
      <c r="DY24" s="13"/>
      <c r="DZ24" s="13"/>
      <c r="EA24" s="13"/>
      <c r="EB24" s="13"/>
      <c r="EC24" s="13"/>
      <c r="ED24" s="13"/>
      <c r="EE24" s="13"/>
      <c r="EF24" s="13"/>
      <c r="EG24" s="13"/>
      <c r="EH24" s="13"/>
      <c r="EI24" s="13"/>
      <c r="EJ24" s="13"/>
      <c r="EK24" s="13"/>
      <c r="EL24" s="13"/>
      <c r="EM24" s="13"/>
      <c r="EN24" s="13"/>
      <c r="EO24" s="13"/>
      <c r="EP24" s="13"/>
      <c r="EQ24" s="13"/>
      <c r="ER24" s="13"/>
      <c r="ES24" s="13"/>
      <c r="ET24" s="13"/>
      <c r="EU24" s="13"/>
      <c r="EV24" s="13"/>
      <c r="EW24" s="13"/>
      <c r="EX24"/>
      <c r="EY24"/>
      <c r="EZ24"/>
      <c r="FA24"/>
      <c r="FB24"/>
      <c r="FC24"/>
      <c r="FD24"/>
      <c r="FE24"/>
      <c r="FF24"/>
      <c r="FG24"/>
      <c r="FH24"/>
      <c r="FI24"/>
      <c r="FJ24"/>
      <c r="FK24"/>
      <c r="FL24"/>
      <c r="FM24"/>
      <c r="FN24"/>
      <c r="FO24"/>
      <c r="FP24"/>
      <c r="FQ24"/>
      <c r="FR24"/>
      <c r="FS24"/>
      <c r="FT24"/>
      <c r="FU24"/>
      <c r="FV24"/>
      <c r="FW24"/>
      <c r="FX24"/>
      <c r="FY24"/>
      <c r="FZ24"/>
      <c r="GA24"/>
      <c r="GB24"/>
      <c r="GC24"/>
      <c r="GD24"/>
      <c r="GE24"/>
      <c r="GF24"/>
      <c r="GG24"/>
      <c r="GH24"/>
      <c r="GI24"/>
      <c r="GJ24"/>
      <c r="GK24"/>
      <c r="GL24"/>
      <c r="GM24"/>
      <c r="GN24"/>
      <c r="GO24"/>
      <c r="GP24"/>
      <c r="GQ24"/>
      <c r="GR24"/>
      <c r="GS24"/>
      <c r="GT24"/>
      <c r="GU24"/>
      <c r="GV24"/>
      <c r="GW24"/>
      <c r="GX24"/>
      <c r="GY24"/>
      <c r="GZ24"/>
      <c r="HA24"/>
      <c r="HB24"/>
      <c r="HC24"/>
      <c r="HD24"/>
      <c r="HE24"/>
      <c r="HF24"/>
      <c r="HG24"/>
      <c r="HH24"/>
      <c r="HI24"/>
      <c r="HJ24"/>
      <c r="HK24"/>
      <c r="HL24"/>
      <c r="HM24"/>
      <c r="HN24"/>
      <c r="HO24"/>
      <c r="HP24"/>
      <c r="HQ24"/>
      <c r="HR24"/>
      <c r="HS24"/>
      <c r="HT24"/>
      <c r="HU24"/>
      <c r="HV24"/>
      <c r="HW24"/>
      <c r="HX24"/>
      <c r="HY24"/>
      <c r="HZ24"/>
      <c r="IA24"/>
      <c r="IB24"/>
      <c r="IC24"/>
      <c r="ID24"/>
      <c r="IE24"/>
    </row>
    <row r="25" spans="3:239" ht="13" customHeight="1" x14ac:dyDescent="0.15">
      <c r="C25" s="12"/>
      <c r="D25" s="310"/>
      <c r="E25" s="13"/>
      <c r="F25" s="12"/>
      <c r="G25" s="12"/>
      <c r="H25" s="12"/>
      <c r="I25" s="12"/>
      <c r="J25" s="12"/>
      <c r="K25" s="13"/>
      <c r="L25" s="13"/>
      <c r="M25" s="13"/>
      <c r="N25" s="13"/>
      <c r="O25" s="13"/>
      <c r="P25" s="13"/>
      <c r="Q25" s="13"/>
      <c r="R25" s="13"/>
      <c r="S25" s="13"/>
      <c r="T25" s="13"/>
      <c r="U25" s="13"/>
      <c r="V25" s="13"/>
      <c r="W25" s="13"/>
      <c r="X25" s="13"/>
      <c r="Y25" s="13"/>
      <c r="Z25" s="13"/>
      <c r="AA25" s="13"/>
      <c r="AB25" s="13"/>
      <c r="AC25" s="13"/>
      <c r="AD25" s="13"/>
      <c r="AE25" s="13"/>
      <c r="AF25" s="13"/>
      <c r="AG25" s="13"/>
      <c r="AH25" s="13"/>
      <c r="AI25" s="532"/>
      <c r="AL25" s="310"/>
      <c r="AM25" s="13"/>
      <c r="AN25" s="13"/>
      <c r="AO25" s="13"/>
      <c r="AP25" s="13"/>
      <c r="AQ25" s="13"/>
      <c r="AR25" s="488"/>
      <c r="AS25" s="488"/>
      <c r="AT25" s="488"/>
      <c r="AU25" s="13" t="s">
        <v>17</v>
      </c>
      <c r="AV25" s="13"/>
      <c r="AW25" s="13"/>
      <c r="AX25" s="13"/>
      <c r="AY25" s="13"/>
      <c r="AZ25" s="13"/>
      <c r="BA25" s="13"/>
      <c r="BB25" s="13"/>
      <c r="BC25" s="13"/>
      <c r="BD25" s="13"/>
      <c r="BE25" s="13"/>
      <c r="BF25" s="13"/>
      <c r="BG25" s="13"/>
      <c r="BH25" s="13"/>
      <c r="BI25" s="13"/>
      <c r="BJ25" s="13"/>
      <c r="BK25" s="13"/>
      <c r="BL25" s="13"/>
      <c r="BM25" s="13"/>
      <c r="BN25" s="13"/>
      <c r="BO25" s="13"/>
      <c r="BP25" s="424"/>
      <c r="BQ25" s="13"/>
      <c r="BR25" s="13"/>
      <c r="BU25" s="321"/>
      <c r="BV25" s="330">
        <v>2</v>
      </c>
      <c r="BW25" s="486" t="s">
        <v>18</v>
      </c>
      <c r="BX25" s="487"/>
      <c r="BY25" s="487"/>
      <c r="BZ25" s="487"/>
      <c r="CA25" s="487"/>
      <c r="CB25" s="329"/>
      <c r="CC25" s="329"/>
      <c r="CD25" s="40"/>
      <c r="CE25" s="13"/>
      <c r="CF25" s="311"/>
      <c r="CX25" s="13"/>
      <c r="CY25" s="13"/>
      <c r="CZ25" s="13"/>
      <c r="DA25" s="13"/>
      <c r="DB25" s="13"/>
      <c r="DC25" s="13"/>
      <c r="DD25" s="13"/>
      <c r="DE25" s="13"/>
      <c r="DF25" s="13"/>
      <c r="DG25" s="13"/>
      <c r="DH25" s="13"/>
      <c r="DI25" s="13"/>
      <c r="DJ25" s="13"/>
      <c r="DK25" s="13"/>
      <c r="DL25" s="13"/>
      <c r="DM25" s="13"/>
      <c r="DN25" s="13"/>
      <c r="DO25" s="13"/>
      <c r="DP25" s="13"/>
      <c r="DQ25" s="13"/>
      <c r="DR25" s="13"/>
      <c r="DS25" s="13"/>
      <c r="DT25" s="13"/>
      <c r="DU25" s="13"/>
      <c r="DV25" s="13"/>
      <c r="DW25" s="13"/>
      <c r="DX25" s="13"/>
      <c r="DY25" s="13"/>
      <c r="DZ25" s="13"/>
      <c r="EA25" s="13"/>
      <c r="EB25" s="13"/>
      <c r="EC25" s="13"/>
      <c r="ED25" s="13"/>
      <c r="EE25" s="13"/>
      <c r="EF25" s="13"/>
      <c r="EG25" s="13"/>
      <c r="EH25" s="13"/>
      <c r="EI25" s="13"/>
      <c r="EJ25" s="13"/>
      <c r="EK25" s="13"/>
      <c r="EL25" s="13"/>
      <c r="EM25" s="13"/>
      <c r="EN25" s="13"/>
      <c r="EO25" s="13"/>
      <c r="EP25" s="13"/>
      <c r="EQ25" s="13"/>
      <c r="ER25" s="13"/>
      <c r="ES25" s="13"/>
      <c r="ET25" s="13"/>
      <c r="EU25" s="13"/>
      <c r="EV25" s="13"/>
      <c r="EW25" s="13"/>
      <c r="EX25"/>
      <c r="EY25"/>
      <c r="EZ25"/>
      <c r="FA25"/>
      <c r="FB25"/>
      <c r="FC25"/>
      <c r="FD25"/>
      <c r="FE25"/>
      <c r="FF25"/>
      <c r="FG25"/>
      <c r="FH25"/>
      <c r="FI25"/>
      <c r="FJ25"/>
      <c r="FK25"/>
      <c r="FL25"/>
      <c r="FM25"/>
      <c r="FN25"/>
      <c r="FO25"/>
      <c r="FP25"/>
      <c r="FQ25"/>
      <c r="FR25"/>
      <c r="FS25"/>
      <c r="FT25"/>
      <c r="FU25"/>
      <c r="FV25"/>
      <c r="FW25"/>
      <c r="FX25"/>
      <c r="FY25"/>
      <c r="FZ25"/>
      <c r="GA25"/>
      <c r="GB25"/>
      <c r="GC25"/>
      <c r="GD25"/>
      <c r="GE25"/>
      <c r="GF25"/>
      <c r="GG25"/>
      <c r="GH25"/>
      <c r="GI25"/>
      <c r="GJ25"/>
      <c r="GK25"/>
      <c r="GL25"/>
      <c r="GM25"/>
      <c r="GN25"/>
      <c r="GO25"/>
      <c r="GP25"/>
      <c r="GQ25"/>
      <c r="GR25"/>
      <c r="GS25"/>
      <c r="GT25"/>
      <c r="GU25"/>
      <c r="GV25"/>
      <c r="GW25"/>
      <c r="GX25"/>
      <c r="GY25"/>
      <c r="GZ25"/>
      <c r="HA25"/>
      <c r="HB25"/>
      <c r="HC25"/>
      <c r="HD25"/>
      <c r="HE25"/>
      <c r="HF25"/>
      <c r="HG25"/>
      <c r="HH25"/>
      <c r="HI25"/>
      <c r="HJ25"/>
      <c r="HK25"/>
      <c r="HL25"/>
      <c r="HM25"/>
      <c r="HN25"/>
      <c r="HO25"/>
      <c r="HP25"/>
      <c r="HQ25"/>
      <c r="HR25"/>
      <c r="HS25"/>
      <c r="HT25"/>
      <c r="HU25"/>
      <c r="HV25"/>
      <c r="HW25"/>
      <c r="HX25"/>
      <c r="HY25"/>
      <c r="HZ25"/>
      <c r="IA25"/>
      <c r="IB25"/>
      <c r="IC25"/>
      <c r="ID25"/>
      <c r="IE25"/>
    </row>
    <row r="26" spans="3:239" ht="13" customHeight="1" x14ac:dyDescent="0.15">
      <c r="C26" s="12"/>
      <c r="D26" s="310"/>
      <c r="E26" s="13"/>
      <c r="F26" s="12"/>
      <c r="G26" s="12"/>
      <c r="H26" s="12"/>
      <c r="I26" s="12"/>
      <c r="J26" s="12"/>
      <c r="K26" s="13"/>
      <c r="L26" s="13"/>
      <c r="M26" s="13"/>
      <c r="N26" s="13"/>
      <c r="O26" s="13"/>
      <c r="P26" s="13"/>
      <c r="Q26" s="13"/>
      <c r="R26" s="13"/>
      <c r="S26" s="13"/>
      <c r="T26" s="13"/>
      <c r="U26" s="13"/>
      <c r="V26" s="13"/>
      <c r="W26" s="13"/>
      <c r="X26" s="13"/>
      <c r="Y26" s="13"/>
      <c r="Z26" s="13"/>
      <c r="AA26" s="13"/>
      <c r="AB26" s="13"/>
      <c r="AC26" s="13"/>
      <c r="AD26" s="13"/>
      <c r="AE26" s="13"/>
      <c r="AF26" s="13"/>
      <c r="AG26" s="13"/>
      <c r="AH26" s="13"/>
      <c r="AI26" s="532"/>
      <c r="AL26" s="310"/>
      <c r="AM26" s="13"/>
      <c r="AN26" s="13"/>
      <c r="AO26" s="13"/>
      <c r="AP26" s="13"/>
      <c r="AQ26" s="13"/>
      <c r="AR26" s="13"/>
      <c r="AS26" s="13"/>
      <c r="AT26" s="13"/>
      <c r="AU26" s="375"/>
      <c r="AV26" s="375"/>
      <c r="AW26" s="13" t="s">
        <v>19</v>
      </c>
      <c r="AX26" s="13"/>
      <c r="AY26" s="13"/>
      <c r="AZ26" s="13"/>
      <c r="BA26" s="13"/>
      <c r="BB26" s="13"/>
      <c r="BC26" s="13"/>
      <c r="BD26" s="13"/>
      <c r="BE26" s="13"/>
      <c r="BF26" s="13"/>
      <c r="BG26" s="13"/>
      <c r="BH26" s="13"/>
      <c r="BI26" s="13"/>
      <c r="BJ26" s="13"/>
      <c r="BK26" s="13"/>
      <c r="BL26" s="13"/>
      <c r="BM26" s="13"/>
      <c r="BN26" s="13"/>
      <c r="BO26" s="13"/>
      <c r="BP26" s="13"/>
      <c r="BQ26" s="13"/>
      <c r="BR26" s="13"/>
      <c r="BU26" s="321"/>
      <c r="BV26" s="489">
        <v>3</v>
      </c>
      <c r="BW26" s="486" t="s">
        <v>20</v>
      </c>
      <c r="BX26" s="487"/>
      <c r="BY26" s="487"/>
      <c r="BZ26" s="487"/>
      <c r="CA26" s="487"/>
      <c r="CB26" s="329"/>
      <c r="CC26" s="329"/>
      <c r="CD26" s="40"/>
      <c r="CE26" s="13"/>
      <c r="CF26" s="311"/>
      <c r="CX26" s="13"/>
      <c r="CY26" s="13"/>
      <c r="CZ26" s="13"/>
      <c r="DA26" s="13"/>
      <c r="DB26" s="13"/>
      <c r="DC26" s="13"/>
      <c r="DD26" s="13"/>
      <c r="DE26" s="13"/>
      <c r="DF26" s="13"/>
      <c r="DG26" s="13"/>
      <c r="DH26" s="13"/>
      <c r="DI26" s="13"/>
      <c r="DJ26" s="13"/>
      <c r="DK26" s="13"/>
      <c r="DL26" s="13"/>
      <c r="DM26" s="13"/>
      <c r="DN26" s="13"/>
      <c r="DO26" s="13"/>
      <c r="DP26" s="13"/>
      <c r="DQ26" s="13"/>
      <c r="DR26" s="13"/>
      <c r="DS26" s="13"/>
      <c r="DT26" s="13"/>
      <c r="DU26" s="13"/>
      <c r="DV26" s="13"/>
      <c r="DW26" s="13"/>
      <c r="DX26" s="13"/>
      <c r="DY26" s="13"/>
      <c r="DZ26" s="13"/>
      <c r="EA26" s="13"/>
      <c r="EB26" s="13"/>
      <c r="EC26" s="13"/>
      <c r="ED26" s="13"/>
      <c r="EE26" s="13"/>
      <c r="EF26" s="13"/>
      <c r="EG26" s="13"/>
      <c r="EH26" s="13"/>
      <c r="EI26" s="13"/>
      <c r="EJ26" s="13"/>
      <c r="EK26" s="13"/>
      <c r="EL26" s="13"/>
      <c r="EM26" s="13"/>
      <c r="EN26" s="13"/>
      <c r="EO26" s="13"/>
      <c r="EP26" s="13"/>
      <c r="EQ26" s="13"/>
      <c r="ER26" s="13"/>
      <c r="ES26" s="13"/>
      <c r="ET26" s="13"/>
      <c r="EU26" s="13"/>
      <c r="EV26" s="13"/>
      <c r="EW26" s="13"/>
      <c r="EX26"/>
      <c r="EY26"/>
      <c r="EZ26"/>
      <c r="FA26"/>
      <c r="FB26"/>
      <c r="FC26"/>
      <c r="FD26"/>
      <c r="FE26"/>
      <c r="FF26"/>
      <c r="FG26"/>
      <c r="FH26"/>
      <c r="FI26"/>
      <c r="FJ26"/>
      <c r="FK26"/>
      <c r="FL26"/>
      <c r="FM26"/>
      <c r="FN26"/>
      <c r="FO26"/>
      <c r="FP26"/>
      <c r="FQ26"/>
      <c r="FR26"/>
      <c r="FS26"/>
      <c r="FT26"/>
      <c r="FU26"/>
      <c r="FV26"/>
      <c r="FW26"/>
      <c r="FX26"/>
      <c r="FY26"/>
      <c r="FZ26"/>
      <c r="GA26"/>
      <c r="GB26"/>
      <c r="GC26"/>
      <c r="GD26"/>
      <c r="GE26"/>
      <c r="GF26"/>
      <c r="GG26"/>
      <c r="GH26"/>
      <c r="GI26"/>
      <c r="GJ26"/>
      <c r="GK26"/>
      <c r="GL26"/>
      <c r="GM26"/>
      <c r="GN26"/>
      <c r="GO26"/>
      <c r="GP26"/>
      <c r="GQ26"/>
      <c r="GR26"/>
      <c r="GS26"/>
      <c r="GT26"/>
      <c r="GU26"/>
      <c r="GV26"/>
      <c r="GW26"/>
      <c r="GX26"/>
      <c r="GY26"/>
      <c r="GZ26"/>
      <c r="HA26"/>
      <c r="HB26"/>
      <c r="HC26"/>
      <c r="HD26"/>
      <c r="HE26"/>
      <c r="HF26"/>
      <c r="HG26"/>
      <c r="HH26"/>
      <c r="HI26"/>
      <c r="HJ26"/>
      <c r="HK26"/>
      <c r="HL26"/>
      <c r="HM26"/>
      <c r="HN26"/>
      <c r="HO26"/>
      <c r="HP26"/>
      <c r="HQ26"/>
      <c r="HR26"/>
      <c r="HS26"/>
      <c r="HT26"/>
      <c r="HU26"/>
      <c r="HV26"/>
      <c r="HW26"/>
      <c r="HX26"/>
      <c r="HY26"/>
      <c r="HZ26"/>
      <c r="IA26"/>
      <c r="IB26"/>
      <c r="IC26"/>
      <c r="ID26"/>
      <c r="IE26"/>
    </row>
    <row r="27" spans="3:239" ht="13" customHeight="1" x14ac:dyDescent="0.15">
      <c r="C27" s="12"/>
      <c r="D27" s="310"/>
      <c r="E27" s="13"/>
      <c r="F27" s="12"/>
      <c r="G27" s="12"/>
      <c r="H27" s="12"/>
      <c r="I27" s="12"/>
      <c r="J27" s="12"/>
      <c r="K27" s="13"/>
      <c r="L27" s="13"/>
      <c r="M27" s="13"/>
      <c r="N27" s="13"/>
      <c r="O27" s="13"/>
      <c r="P27" s="13"/>
      <c r="Q27" s="13"/>
      <c r="R27" s="13"/>
      <c r="S27" s="13"/>
      <c r="T27" s="13"/>
      <c r="U27" s="13"/>
      <c r="V27" s="13"/>
      <c r="W27" s="13"/>
      <c r="X27" s="13"/>
      <c r="Y27" s="13"/>
      <c r="Z27" s="13"/>
      <c r="AA27" s="13"/>
      <c r="AB27" s="13"/>
      <c r="AC27" s="13"/>
      <c r="AD27" s="13"/>
      <c r="AE27" s="13"/>
      <c r="AF27" s="13"/>
      <c r="AG27" s="13"/>
      <c r="AH27" s="13"/>
      <c r="AI27" s="532"/>
      <c r="AL27" s="310"/>
      <c r="AM27" s="13"/>
      <c r="AN27" s="13"/>
      <c r="AO27" s="13"/>
      <c r="AP27" s="13"/>
      <c r="AQ27" s="13"/>
      <c r="AR27" s="13"/>
      <c r="AS27" s="13"/>
      <c r="AT27" s="13"/>
      <c r="AU27" s="13"/>
      <c r="AV27" s="490"/>
      <c r="AW27" s="490"/>
      <c r="AX27" s="490"/>
      <c r="AY27" s="13" t="s">
        <v>21</v>
      </c>
      <c r="AZ27" s="13"/>
      <c r="BA27" s="13"/>
      <c r="BB27" s="13"/>
      <c r="BC27" s="13"/>
      <c r="BD27" s="13"/>
      <c r="BE27" s="289" t="s">
        <v>22</v>
      </c>
      <c r="BF27" s="290"/>
      <c r="BG27" s="290"/>
      <c r="BH27" s="290"/>
      <c r="BI27" s="290"/>
      <c r="BJ27" s="290"/>
      <c r="BK27" s="290"/>
      <c r="BL27" s="290"/>
      <c r="BM27" s="290"/>
      <c r="BN27" s="290"/>
      <c r="BO27" s="290"/>
      <c r="BP27" s="291"/>
      <c r="BU27" s="321"/>
      <c r="BV27" s="491">
        <v>4</v>
      </c>
      <c r="BW27" s="486" t="s">
        <v>23</v>
      </c>
      <c r="BX27" s="13"/>
      <c r="BY27" s="13"/>
      <c r="BZ27" s="13"/>
      <c r="CA27" s="13"/>
      <c r="CB27" s="329"/>
      <c r="CC27" s="329"/>
      <c r="CD27" s="41"/>
      <c r="CE27" s="13"/>
      <c r="CF27" s="311"/>
      <c r="CX27" s="13"/>
      <c r="CY27" s="13"/>
      <c r="CZ27" s="13"/>
      <c r="DA27" s="13"/>
      <c r="DB27" s="13"/>
      <c r="DC27" s="13"/>
      <c r="DD27" s="13"/>
      <c r="DE27" s="13"/>
      <c r="DF27" s="13"/>
      <c r="DG27" s="13"/>
      <c r="DH27" s="13"/>
      <c r="DI27" s="13"/>
      <c r="DJ27" s="13"/>
      <c r="DK27" s="13"/>
      <c r="DL27" s="13"/>
      <c r="DM27" s="13"/>
      <c r="DN27" s="13"/>
      <c r="DO27" s="13"/>
      <c r="DP27" s="13"/>
      <c r="DQ27" s="13"/>
      <c r="DR27" s="13"/>
      <c r="DS27" s="13"/>
      <c r="DT27" s="13"/>
      <c r="DU27" s="13"/>
      <c r="DV27" s="13"/>
      <c r="DW27" s="13"/>
      <c r="DX27" s="13"/>
      <c r="DY27" s="13"/>
      <c r="DZ27" s="13"/>
      <c r="EA27" s="13"/>
      <c r="EB27" s="13"/>
      <c r="EC27" s="13"/>
      <c r="ED27" s="13"/>
      <c r="EE27" s="13"/>
      <c r="EF27" s="13"/>
      <c r="EG27" s="13"/>
      <c r="EH27" s="13"/>
      <c r="EI27" s="13"/>
      <c r="EJ27" s="13"/>
      <c r="EK27" s="13"/>
      <c r="EL27" s="13"/>
      <c r="EM27" s="13"/>
      <c r="EN27" s="13"/>
      <c r="EO27" s="13"/>
      <c r="EP27" s="13"/>
      <c r="EQ27" s="13"/>
      <c r="ER27" s="13"/>
      <c r="ES27" s="13"/>
      <c r="ET27" s="13"/>
      <c r="EU27" s="13"/>
      <c r="EV27" s="13"/>
      <c r="EW27" s="13"/>
      <c r="EX27"/>
      <c r="EY27"/>
      <c r="EZ27"/>
      <c r="FA27"/>
      <c r="FB27"/>
      <c r="FC27"/>
      <c r="FD27"/>
      <c r="FE27"/>
      <c r="FF27"/>
      <c r="FG27"/>
      <c r="FH27"/>
      <c r="FI27"/>
      <c r="FJ27"/>
      <c r="FK27"/>
      <c r="FL27"/>
      <c r="FM27"/>
      <c r="FN27"/>
      <c r="FO27"/>
      <c r="FP27"/>
      <c r="FQ27"/>
      <c r="FR27"/>
      <c r="FS27"/>
      <c r="FT27"/>
      <c r="FU27"/>
      <c r="FV27"/>
      <c r="FW27"/>
      <c r="FX27"/>
      <c r="FY27"/>
      <c r="FZ27"/>
      <c r="GA27"/>
      <c r="GB27"/>
      <c r="GC27"/>
      <c r="GD27"/>
      <c r="GE27"/>
      <c r="GF27"/>
      <c r="GG27"/>
      <c r="GH27"/>
      <c r="GI27"/>
      <c r="GJ27"/>
      <c r="GK27"/>
      <c r="GL27"/>
      <c r="GM27"/>
      <c r="GN27"/>
      <c r="GO27"/>
      <c r="GP27"/>
      <c r="GQ27"/>
      <c r="GR27"/>
      <c r="GS27"/>
      <c r="GT27"/>
      <c r="GU27"/>
      <c r="GV27"/>
      <c r="GW27"/>
      <c r="GX27"/>
      <c r="GY27"/>
      <c r="GZ27"/>
      <c r="HA27"/>
      <c r="HB27"/>
      <c r="HC27"/>
      <c r="HD27"/>
      <c r="HE27"/>
      <c r="HF27"/>
      <c r="HG27"/>
      <c r="HH27"/>
      <c r="HI27"/>
      <c r="HJ27"/>
      <c r="HK27"/>
      <c r="HL27"/>
      <c r="HM27"/>
      <c r="HN27"/>
      <c r="HO27"/>
      <c r="HP27"/>
      <c r="HQ27"/>
      <c r="HR27"/>
      <c r="HS27"/>
      <c r="HT27"/>
      <c r="HU27"/>
      <c r="HV27"/>
      <c r="HW27"/>
      <c r="HX27"/>
      <c r="HY27"/>
      <c r="HZ27"/>
      <c r="IA27"/>
      <c r="IB27"/>
      <c r="IC27"/>
      <c r="ID27"/>
      <c r="IE27"/>
    </row>
    <row r="28" spans="3:239" ht="13" customHeight="1" x14ac:dyDescent="0.15">
      <c r="C28" s="12"/>
      <c r="D28" s="310"/>
      <c r="E28" s="13"/>
      <c r="F28" s="12"/>
      <c r="G28" s="12"/>
      <c r="H28" s="12"/>
      <c r="I28" s="12"/>
      <c r="J28" s="12"/>
      <c r="K28" s="13"/>
      <c r="L28" s="13"/>
      <c r="M28" s="13"/>
      <c r="N28" s="13"/>
      <c r="O28" s="13"/>
      <c r="P28" s="13"/>
      <c r="Q28" s="13"/>
      <c r="R28" s="13"/>
      <c r="S28" s="13"/>
      <c r="T28" s="13"/>
      <c r="U28" s="13"/>
      <c r="V28" s="13"/>
      <c r="W28" s="13"/>
      <c r="X28" s="13"/>
      <c r="Y28" s="13"/>
      <c r="Z28" s="13"/>
      <c r="AA28" s="13"/>
      <c r="AB28" s="13"/>
      <c r="AC28" s="13"/>
      <c r="AD28" s="13"/>
      <c r="AE28" s="13"/>
      <c r="AF28" s="13"/>
      <c r="AG28" s="13"/>
      <c r="AH28" s="13"/>
      <c r="AI28" s="532"/>
      <c r="AL28" s="310"/>
      <c r="AM28" s="13"/>
      <c r="AN28" s="13"/>
      <c r="AO28" s="13"/>
      <c r="AP28" s="13"/>
      <c r="AQ28" s="13"/>
      <c r="AR28" s="13"/>
      <c r="AS28" s="13"/>
      <c r="AT28" s="13"/>
      <c r="AU28" s="13"/>
      <c r="AV28" s="13"/>
      <c r="AW28" s="492"/>
      <c r="AX28" s="492"/>
      <c r="AY28" s="492"/>
      <c r="AZ28" s="13" t="s">
        <v>24</v>
      </c>
      <c r="BA28" s="13"/>
      <c r="BB28" s="13"/>
      <c r="BC28" s="13"/>
      <c r="BD28" s="13"/>
      <c r="BE28" s="282"/>
      <c r="BF28" s="493" t="s">
        <v>25</v>
      </c>
      <c r="BG28" s="329"/>
      <c r="BH28" s="329"/>
      <c r="BI28" s="329"/>
      <c r="BJ28" s="329"/>
      <c r="BK28" s="329"/>
      <c r="BL28" s="329"/>
      <c r="BM28" s="494"/>
      <c r="BN28" s="329"/>
      <c r="BO28" s="329"/>
      <c r="BP28" s="17"/>
      <c r="BU28" s="321"/>
      <c r="BV28" s="495">
        <v>5</v>
      </c>
      <c r="BW28" s="486" t="s">
        <v>26</v>
      </c>
      <c r="BX28" s="329"/>
      <c r="BY28" s="329"/>
      <c r="BZ28" s="329"/>
      <c r="CA28" s="329"/>
      <c r="CB28" s="329"/>
      <c r="CC28" s="329"/>
      <c r="CD28" s="42"/>
      <c r="CE28" s="13"/>
      <c r="CF28" s="311"/>
      <c r="CX28" s="13"/>
      <c r="CY28" s="13"/>
      <c r="CZ28" s="13"/>
      <c r="DA28" s="13"/>
      <c r="DB28" s="13"/>
      <c r="DC28" s="13"/>
      <c r="DD28" s="13"/>
      <c r="DE28" s="13"/>
      <c r="DF28" s="13"/>
      <c r="DG28" s="13"/>
      <c r="DH28" s="13"/>
      <c r="DI28" s="13"/>
      <c r="DJ28" s="13"/>
      <c r="DK28" s="13"/>
      <c r="DL28" s="13"/>
      <c r="DM28" s="13"/>
      <c r="DN28" s="13"/>
      <c r="DO28" s="13"/>
      <c r="DP28" s="13"/>
      <c r="DQ28" s="13"/>
      <c r="DR28" s="13"/>
      <c r="DS28" s="13"/>
      <c r="DT28" s="13"/>
      <c r="DU28" s="13"/>
      <c r="DV28" s="13"/>
      <c r="DW28" s="13"/>
      <c r="DX28" s="13"/>
      <c r="DY28" s="13"/>
      <c r="DZ28" s="13"/>
      <c r="EA28" s="13"/>
      <c r="EB28" s="13"/>
      <c r="EC28" s="13"/>
      <c r="ED28" s="13"/>
      <c r="EE28" s="13"/>
      <c r="EF28" s="13"/>
      <c r="EG28" s="13"/>
      <c r="EH28" s="13"/>
      <c r="EI28" s="13"/>
      <c r="EJ28" s="13"/>
      <c r="EK28" s="13"/>
      <c r="EL28" s="13"/>
      <c r="EM28" s="13"/>
      <c r="EN28" s="13"/>
      <c r="EO28" s="13"/>
      <c r="EP28" s="13"/>
      <c r="EQ28" s="13"/>
      <c r="ER28" s="13"/>
      <c r="ES28" s="13"/>
      <c r="ET28" s="13"/>
      <c r="EU28" s="13"/>
      <c r="EV28" s="13"/>
      <c r="EW28" s="13"/>
      <c r="EX28"/>
      <c r="EY28"/>
      <c r="EZ28"/>
      <c r="FA28"/>
      <c r="FB28"/>
      <c r="FC28"/>
      <c r="FD28"/>
      <c r="FE28"/>
      <c r="FF28"/>
      <c r="FG28"/>
      <c r="FH28"/>
      <c r="FI28"/>
      <c r="FJ28"/>
      <c r="FK28"/>
      <c r="FL28"/>
      <c r="FM28"/>
      <c r="FN28"/>
      <c r="FO28"/>
      <c r="FP28"/>
      <c r="FQ28"/>
      <c r="FR28"/>
      <c r="FS28"/>
      <c r="FT28"/>
      <c r="FU28"/>
      <c r="FV28"/>
      <c r="FW28"/>
      <c r="FX28"/>
      <c r="FY28"/>
      <c r="FZ28"/>
      <c r="GA28"/>
      <c r="GB28"/>
      <c r="GC28"/>
      <c r="GD28"/>
      <c r="GE28"/>
      <c r="GF28"/>
      <c r="GG28"/>
      <c r="GH28"/>
      <c r="GI28"/>
      <c r="GJ28"/>
      <c r="GK28"/>
      <c r="GL28"/>
      <c r="GM28"/>
      <c r="GN28"/>
      <c r="GO28"/>
      <c r="GP28"/>
      <c r="GQ28"/>
      <c r="GR28"/>
      <c r="GS28"/>
      <c r="GT28"/>
      <c r="GU28"/>
      <c r="GV28"/>
      <c r="GW28"/>
      <c r="GX28"/>
      <c r="GY28"/>
      <c r="GZ28"/>
      <c r="HA28"/>
      <c r="HB28"/>
      <c r="HC28"/>
      <c r="HD28"/>
      <c r="HE28"/>
      <c r="HF28"/>
      <c r="HG28"/>
      <c r="HH28"/>
      <c r="HI28"/>
      <c r="HJ28"/>
      <c r="HK28"/>
      <c r="HL28"/>
      <c r="HM28"/>
      <c r="HN28"/>
      <c r="HO28"/>
      <c r="HP28"/>
      <c r="HQ28"/>
      <c r="HR28"/>
      <c r="HS28"/>
      <c r="HT28"/>
      <c r="HU28"/>
      <c r="HV28"/>
      <c r="HW28"/>
      <c r="HX28"/>
      <c r="HY28"/>
      <c r="HZ28"/>
      <c r="IA28"/>
      <c r="IB28"/>
      <c r="IC28"/>
      <c r="ID28"/>
      <c r="IE28"/>
    </row>
    <row r="29" spans="3:239" ht="13" customHeight="1" x14ac:dyDescent="0.15">
      <c r="C29" s="12"/>
      <c r="D29" s="310"/>
      <c r="E29" s="13"/>
      <c r="F29" s="12"/>
      <c r="G29" s="12"/>
      <c r="H29" s="12"/>
      <c r="I29" s="12"/>
      <c r="J29" s="12"/>
      <c r="K29" s="13"/>
      <c r="L29" s="13"/>
      <c r="M29" s="13"/>
      <c r="N29" s="13"/>
      <c r="O29" s="13"/>
      <c r="P29" s="13"/>
      <c r="Q29" s="13"/>
      <c r="R29" s="13"/>
      <c r="S29" s="13"/>
      <c r="T29" s="13"/>
      <c r="U29" s="13"/>
      <c r="V29" s="13"/>
      <c r="W29" s="13"/>
      <c r="X29" s="13"/>
      <c r="Y29" s="13"/>
      <c r="Z29" s="13"/>
      <c r="AA29" s="13"/>
      <c r="AB29" s="13"/>
      <c r="AC29" s="13"/>
      <c r="AD29" s="13"/>
      <c r="AE29" s="13"/>
      <c r="AF29" s="13"/>
      <c r="AG29" s="13"/>
      <c r="AH29" s="13"/>
      <c r="AI29" s="532"/>
      <c r="AL29" s="310"/>
      <c r="AM29" s="13"/>
      <c r="AN29" s="13"/>
      <c r="AO29" s="13"/>
      <c r="AP29" s="13"/>
      <c r="AQ29" s="13"/>
      <c r="AR29" s="13"/>
      <c r="AS29" s="13"/>
      <c r="AT29" s="13"/>
      <c r="AU29" s="13"/>
      <c r="AV29" s="13"/>
      <c r="AW29" s="13"/>
      <c r="AX29" s="13"/>
      <c r="AY29" s="496"/>
      <c r="AZ29" s="496"/>
      <c r="BA29" s="496"/>
      <c r="BB29" s="13" t="s">
        <v>27</v>
      </c>
      <c r="BC29" s="13"/>
      <c r="BD29" s="13"/>
      <c r="BE29" s="283"/>
      <c r="BF29" s="493" t="s">
        <v>28</v>
      </c>
      <c r="BG29" s="329"/>
      <c r="BH29" s="329"/>
      <c r="BI29" s="329"/>
      <c r="BJ29" s="329"/>
      <c r="BK29" s="329"/>
      <c r="BL29" s="329"/>
      <c r="BM29" s="494"/>
      <c r="BN29" s="329"/>
      <c r="BO29" s="329"/>
      <c r="BP29" s="17"/>
      <c r="BU29" s="321"/>
      <c r="BV29" s="497">
        <v>6</v>
      </c>
      <c r="BW29" s="486" t="s">
        <v>29</v>
      </c>
      <c r="BX29" s="487"/>
      <c r="BY29" s="487"/>
      <c r="BZ29" s="487"/>
      <c r="CA29" s="487"/>
      <c r="CB29" s="329"/>
      <c r="CC29" s="329"/>
      <c r="CD29" s="40"/>
      <c r="CE29" s="13"/>
      <c r="CF29" s="311"/>
      <c r="CX29" s="13"/>
      <c r="CY29" s="13"/>
      <c r="CZ29" s="13"/>
      <c r="DA29" s="13"/>
      <c r="DB29" s="13"/>
      <c r="DC29" s="13"/>
      <c r="DD29" s="13"/>
      <c r="DE29" s="13"/>
      <c r="DF29" s="13"/>
      <c r="DG29" s="13"/>
      <c r="DH29" s="13"/>
      <c r="DI29" s="13"/>
      <c r="DJ29" s="13"/>
      <c r="DK29" s="13"/>
      <c r="DL29" s="13"/>
      <c r="DM29" s="13"/>
      <c r="DN29" s="13"/>
      <c r="DO29" s="13"/>
      <c r="DP29" s="13"/>
      <c r="DQ29" s="13"/>
      <c r="DR29" s="13"/>
      <c r="DS29" s="13"/>
      <c r="DT29" s="13"/>
      <c r="DU29" s="13"/>
      <c r="DV29" s="13"/>
      <c r="DW29" s="13"/>
      <c r="DX29" s="13"/>
      <c r="DY29" s="13"/>
      <c r="DZ29" s="13"/>
      <c r="EA29" s="13"/>
      <c r="EB29" s="13"/>
      <c r="EC29" s="13"/>
      <c r="ED29" s="13"/>
      <c r="EE29" s="13"/>
      <c r="EF29" s="13"/>
      <c r="EG29" s="13"/>
      <c r="EH29" s="13"/>
      <c r="EI29" s="13"/>
      <c r="EJ29" s="13"/>
      <c r="EK29" s="13"/>
      <c r="EL29" s="13"/>
      <c r="EM29" s="13"/>
      <c r="EN29" s="13"/>
      <c r="EO29" s="13"/>
      <c r="EP29" s="13"/>
      <c r="EQ29" s="13"/>
      <c r="ER29" s="13"/>
      <c r="ES29" s="13"/>
      <c r="ET29" s="13"/>
      <c r="EU29" s="13"/>
      <c r="EV29" s="13"/>
      <c r="EW29" s="13"/>
      <c r="EX29"/>
      <c r="EY29"/>
      <c r="EZ29"/>
      <c r="FA29"/>
      <c r="FB29"/>
      <c r="FC29"/>
      <c r="FD29"/>
      <c r="FE29"/>
      <c r="FF29"/>
      <c r="FG29"/>
      <c r="FH29"/>
      <c r="FI29"/>
      <c r="FJ29"/>
      <c r="FK29"/>
      <c r="FL29"/>
      <c r="FM29"/>
      <c r="FN29"/>
      <c r="FO29"/>
      <c r="FP29"/>
      <c r="FQ29"/>
      <c r="FR29"/>
      <c r="FS29"/>
      <c r="FT29"/>
      <c r="FU29"/>
      <c r="FV29"/>
      <c r="FW29"/>
      <c r="FX29"/>
      <c r="FY29"/>
      <c r="FZ29"/>
      <c r="GA29"/>
      <c r="GB29"/>
      <c r="GC29"/>
      <c r="GD29"/>
      <c r="GE29"/>
      <c r="GF29"/>
      <c r="GG29"/>
      <c r="GH29"/>
      <c r="GI29"/>
      <c r="GJ29"/>
      <c r="GK29"/>
      <c r="GL29"/>
      <c r="GM29"/>
      <c r="GN29"/>
      <c r="GO29"/>
      <c r="GP29"/>
      <c r="GQ29"/>
      <c r="GR29"/>
      <c r="GS29"/>
      <c r="GT29"/>
      <c r="GU29"/>
      <c r="GV29"/>
      <c r="GW29"/>
      <c r="GX29"/>
      <c r="GY29"/>
      <c r="GZ29"/>
      <c r="HA29"/>
      <c r="HB29"/>
      <c r="HC29"/>
      <c r="HD29"/>
      <c r="HE29"/>
      <c r="HF29"/>
      <c r="HG29"/>
      <c r="HH29"/>
      <c r="HI29"/>
      <c r="HJ29"/>
      <c r="HK29"/>
      <c r="HL29"/>
      <c r="HM29"/>
      <c r="HN29"/>
      <c r="HO29"/>
      <c r="HP29"/>
      <c r="HQ29"/>
      <c r="HR29"/>
      <c r="HS29"/>
      <c r="HT29"/>
      <c r="HU29"/>
      <c r="HV29"/>
      <c r="HW29"/>
      <c r="HX29"/>
      <c r="HY29"/>
      <c r="HZ29"/>
      <c r="IA29"/>
      <c r="IB29"/>
      <c r="IC29"/>
      <c r="ID29"/>
      <c r="IE29"/>
    </row>
    <row r="30" spans="3:239" ht="13" customHeight="1" thickBot="1" x14ac:dyDescent="0.2">
      <c r="C30" s="12"/>
      <c r="D30" s="310"/>
      <c r="E30" s="13"/>
      <c r="F30" s="12"/>
      <c r="G30" s="12"/>
      <c r="H30" s="12"/>
      <c r="I30" s="12"/>
      <c r="J30" s="12"/>
      <c r="K30" s="13"/>
      <c r="L30" s="13"/>
      <c r="M30" s="13"/>
      <c r="N30" s="13"/>
      <c r="O30" s="13"/>
      <c r="P30" s="13"/>
      <c r="Q30" s="13"/>
      <c r="R30" s="13"/>
      <c r="S30" s="13"/>
      <c r="T30" s="13"/>
      <c r="U30" s="13"/>
      <c r="V30" s="13"/>
      <c r="W30" s="13"/>
      <c r="X30" s="13"/>
      <c r="Y30" s="13"/>
      <c r="Z30" s="13"/>
      <c r="AA30" s="13"/>
      <c r="AB30" s="13"/>
      <c r="AC30" s="13"/>
      <c r="AD30" s="13"/>
      <c r="AE30" s="13"/>
      <c r="AF30" s="13"/>
      <c r="AG30" s="13"/>
      <c r="AH30" s="13"/>
      <c r="AI30" s="532"/>
      <c r="AL30" s="310"/>
      <c r="AM30" s="13"/>
      <c r="AN30" s="13"/>
      <c r="AO30" s="13"/>
      <c r="AP30" s="13"/>
      <c r="AQ30" s="13"/>
      <c r="AR30" s="13"/>
      <c r="AS30" s="13"/>
      <c r="AT30" s="13"/>
      <c r="AU30" s="13"/>
      <c r="AV30" s="13"/>
      <c r="AW30" s="13"/>
      <c r="AX30" s="13"/>
      <c r="AY30" s="13"/>
      <c r="AZ30" s="13"/>
      <c r="BA30" s="13"/>
      <c r="BB30" s="13"/>
      <c r="BC30" s="13"/>
      <c r="BD30" s="13"/>
      <c r="BE30" s="284"/>
      <c r="BF30" s="493" t="s">
        <v>30</v>
      </c>
      <c r="BG30" s="329"/>
      <c r="BH30" s="329"/>
      <c r="BI30" s="329"/>
      <c r="BJ30" s="329"/>
      <c r="BK30" s="329"/>
      <c r="BL30" s="329"/>
      <c r="BM30" s="494"/>
      <c r="BN30" s="329"/>
      <c r="BO30" s="329"/>
      <c r="BP30" s="17"/>
      <c r="BU30" s="321"/>
      <c r="BV30" s="498">
        <v>7</v>
      </c>
      <c r="BW30" s="486" t="s">
        <v>31</v>
      </c>
      <c r="BX30" s="487"/>
      <c r="BY30" s="487"/>
      <c r="BZ30" s="487"/>
      <c r="CA30" s="487"/>
      <c r="CB30" s="329"/>
      <c r="CC30" s="329"/>
      <c r="CD30" s="40"/>
      <c r="CE30" s="13"/>
      <c r="CF30" s="311"/>
      <c r="CI30"/>
      <c r="CJ30"/>
      <c r="CK30"/>
      <c r="CL30"/>
      <c r="CX30" s="13"/>
      <c r="CY30" s="13"/>
      <c r="CZ30" s="13"/>
      <c r="DA30" s="13"/>
      <c r="DB30" s="13"/>
      <c r="DC30" s="13"/>
      <c r="DD30" s="13"/>
      <c r="DE30" s="13"/>
      <c r="DF30" s="13"/>
      <c r="DG30" s="13"/>
      <c r="DH30" s="13"/>
      <c r="DI30" s="13"/>
      <c r="DJ30" s="13"/>
      <c r="DK30" s="13"/>
      <c r="DL30" s="13"/>
      <c r="DM30" s="13"/>
      <c r="DN30" s="13"/>
      <c r="DO30" s="13"/>
      <c r="DP30" s="13"/>
      <c r="DQ30" s="13"/>
      <c r="DR30" s="13"/>
      <c r="DS30" s="13"/>
      <c r="DT30" s="13"/>
      <c r="DU30" s="13"/>
      <c r="DV30" s="13"/>
      <c r="DW30" s="13"/>
      <c r="DX30" s="13"/>
      <c r="DY30" s="13"/>
      <c r="DZ30" s="13"/>
      <c r="EA30" s="13"/>
      <c r="EB30" s="13"/>
      <c r="EC30" s="13"/>
      <c r="ED30" s="13"/>
      <c r="EE30" s="13"/>
      <c r="EF30" s="13"/>
      <c r="EG30" s="13"/>
      <c r="EH30" s="13"/>
      <c r="EI30" s="13"/>
      <c r="EJ30" s="13"/>
      <c r="EK30" s="13"/>
      <c r="EL30" s="13"/>
      <c r="EM30" s="13"/>
      <c r="EN30" s="13"/>
      <c r="EO30" s="13"/>
      <c r="EP30" s="13"/>
      <c r="EQ30" s="13"/>
      <c r="ER30" s="13"/>
      <c r="ES30" s="13"/>
      <c r="ET30" s="13"/>
      <c r="EU30" s="13"/>
      <c r="EV30" s="13"/>
      <c r="EW30" s="13"/>
      <c r="EX30"/>
      <c r="EY30"/>
      <c r="EZ30"/>
      <c r="FA30"/>
      <c r="FB30"/>
      <c r="FC30"/>
      <c r="FD30"/>
      <c r="FE30"/>
      <c r="FF30"/>
      <c r="FG30"/>
      <c r="FH30"/>
      <c r="FI30"/>
      <c r="FJ30"/>
      <c r="FK30"/>
      <c r="FL30"/>
      <c r="FM30"/>
      <c r="FN30"/>
      <c r="FO30"/>
      <c r="FP30"/>
      <c r="FQ30"/>
      <c r="FR30"/>
      <c r="FS30"/>
      <c r="FT30"/>
      <c r="FU30"/>
      <c r="FV30"/>
      <c r="FW30"/>
      <c r="FX30"/>
      <c r="FY30"/>
      <c r="FZ30"/>
      <c r="GA30"/>
      <c r="GB30"/>
      <c r="GC30"/>
      <c r="GD30"/>
      <c r="GE30"/>
      <c r="GF30"/>
      <c r="GG30"/>
      <c r="GH30"/>
      <c r="GI30"/>
      <c r="GJ30"/>
      <c r="GK30"/>
      <c r="GL30"/>
      <c r="GM30"/>
      <c r="GN30"/>
      <c r="GO30"/>
      <c r="GP30"/>
      <c r="GQ30"/>
      <c r="GR30"/>
      <c r="GS30"/>
      <c r="GT30"/>
      <c r="GU30"/>
      <c r="GV30"/>
      <c r="GW30"/>
      <c r="GX30"/>
      <c r="GY30"/>
      <c r="GZ30"/>
      <c r="HA30"/>
      <c r="HB30"/>
      <c r="HC30"/>
      <c r="HD30"/>
      <c r="HE30"/>
      <c r="HF30"/>
      <c r="HG30"/>
      <c r="HH30"/>
      <c r="HI30"/>
      <c r="HJ30"/>
      <c r="HK30"/>
      <c r="HL30"/>
      <c r="HM30"/>
      <c r="HN30"/>
      <c r="HO30"/>
      <c r="HP30"/>
      <c r="HQ30"/>
      <c r="HR30"/>
      <c r="HS30"/>
      <c r="HT30"/>
      <c r="HU30"/>
      <c r="HV30"/>
      <c r="HW30"/>
      <c r="HX30"/>
      <c r="HY30"/>
      <c r="HZ30"/>
      <c r="IA30"/>
      <c r="IB30"/>
      <c r="IC30"/>
      <c r="ID30"/>
      <c r="IE30"/>
    </row>
    <row r="31" spans="3:239" ht="13" customHeight="1" thickBot="1" x14ac:dyDescent="0.2">
      <c r="C31" s="12"/>
      <c r="D31" s="310"/>
      <c r="E31" s="13"/>
      <c r="F31" s="12"/>
      <c r="G31" s="12"/>
      <c r="H31" s="12"/>
      <c r="I31" s="12"/>
      <c r="J31" s="12"/>
      <c r="K31" s="12"/>
      <c r="L31" s="12"/>
      <c r="M31" s="12"/>
      <c r="N31" s="12"/>
      <c r="O31" s="12"/>
      <c r="P31" s="12"/>
      <c r="Q31" s="12"/>
      <c r="R31" s="12"/>
      <c r="S31" s="12"/>
      <c r="T31" s="12"/>
      <c r="U31" s="12"/>
      <c r="V31" s="12"/>
      <c r="W31" s="12"/>
      <c r="X31" s="12"/>
      <c r="Y31" s="12"/>
      <c r="Z31" s="12"/>
      <c r="AA31" s="12"/>
      <c r="AB31" s="12"/>
      <c r="AC31" s="12"/>
      <c r="AD31" s="12"/>
      <c r="AE31" s="13"/>
      <c r="AF31" s="13"/>
      <c r="AG31" s="13"/>
      <c r="AH31" s="13"/>
      <c r="AI31" s="532"/>
      <c r="AL31" s="310"/>
      <c r="AM31" s="13"/>
      <c r="AN31" s="13"/>
      <c r="AO31" s="13"/>
      <c r="AP31" s="13"/>
      <c r="AQ31" s="499" t="s">
        <v>32</v>
      </c>
      <c r="AR31" s="20"/>
      <c r="AS31" s="21"/>
      <c r="AT31" s="21"/>
      <c r="AU31" s="21"/>
      <c r="AV31" s="278"/>
      <c r="AW31" s="278"/>
      <c r="AX31" s="279"/>
      <c r="AY31" s="279"/>
      <c r="AZ31" s="279"/>
      <c r="BA31" s="280"/>
      <c r="BB31" s="280"/>
      <c r="BC31" s="281"/>
      <c r="BD31" s="500"/>
      <c r="BE31" s="285"/>
      <c r="BF31" s="286" t="s">
        <v>33</v>
      </c>
      <c r="BG31" s="18"/>
      <c r="BH31" s="18"/>
      <c r="BI31" s="18"/>
      <c r="BJ31" s="18"/>
      <c r="BK31" s="287"/>
      <c r="BL31" s="18"/>
      <c r="BM31" s="288"/>
      <c r="BN31" s="18"/>
      <c r="BO31" s="18"/>
      <c r="BP31" s="19"/>
      <c r="BU31" s="321"/>
      <c r="BV31" s="501">
        <v>8</v>
      </c>
      <c r="BW31" s="486" t="s">
        <v>34</v>
      </c>
      <c r="BX31" s="487"/>
      <c r="BY31" s="487"/>
      <c r="BZ31" s="487"/>
      <c r="CA31" s="487"/>
      <c r="CB31" s="329"/>
      <c r="CC31" s="329"/>
      <c r="CD31" s="40"/>
      <c r="CE31" s="13"/>
      <c r="CF31" s="311"/>
      <c r="CI31"/>
      <c r="CJ31"/>
      <c r="CK31"/>
      <c r="CL31"/>
      <c r="CZ31" s="13"/>
      <c r="DA31" s="13"/>
      <c r="DB31" s="13"/>
      <c r="DC31" s="13"/>
      <c r="DD31" s="13"/>
      <c r="DE31" s="13"/>
      <c r="DF31" s="13"/>
      <c r="DG31" s="13"/>
      <c r="DH31" s="13"/>
      <c r="DI31" s="13"/>
      <c r="DJ31" s="13"/>
      <c r="DK31" s="13"/>
      <c r="DL31" s="13"/>
      <c r="DM31" s="13"/>
      <c r="DN31" s="13"/>
      <c r="DO31" s="13"/>
      <c r="DP31" s="13"/>
      <c r="DQ31" s="13"/>
      <c r="DR31" s="13"/>
      <c r="DS31" s="13"/>
      <c r="DT31" s="13"/>
      <c r="DU31" s="13"/>
      <c r="DV31" s="13"/>
      <c r="DW31" s="13"/>
      <c r="DX31" s="13"/>
      <c r="DY31" s="13"/>
      <c r="DZ31" s="13"/>
      <c r="EA31" s="13"/>
      <c r="EB31" s="13"/>
      <c r="EC31" s="13"/>
      <c r="ED31" s="13"/>
      <c r="EE31" s="13"/>
      <c r="EF31" s="13"/>
      <c r="EG31" s="13"/>
      <c r="EH31" s="13"/>
      <c r="EI31" s="13"/>
      <c r="EJ31" s="13"/>
      <c r="EK31" s="13"/>
      <c r="EL31" s="13"/>
      <c r="EM31" s="13"/>
      <c r="EN31" s="13"/>
      <c r="EO31" s="13"/>
      <c r="EP31" s="13"/>
      <c r="EQ31" s="13"/>
      <c r="ER31" s="13"/>
      <c r="ES31" s="13"/>
      <c r="ET31" s="13"/>
      <c r="EU31" s="13"/>
      <c r="EV31" s="13"/>
      <c r="EW31" s="13"/>
      <c r="EX31"/>
      <c r="EY31"/>
      <c r="EZ31"/>
      <c r="FA31"/>
      <c r="FB31"/>
      <c r="FC31"/>
      <c r="FD31"/>
      <c r="FE31"/>
      <c r="FF31"/>
      <c r="FG31"/>
      <c r="FH31"/>
      <c r="FI31"/>
      <c r="FJ31"/>
      <c r="FK31"/>
      <c r="FL31"/>
      <c r="FM31"/>
      <c r="FN31"/>
      <c r="FO31"/>
      <c r="FP31"/>
      <c r="FQ31"/>
      <c r="FR31"/>
      <c r="FS31"/>
      <c r="FT31"/>
      <c r="FU31"/>
      <c r="FV31"/>
      <c r="FW31"/>
      <c r="FX31"/>
      <c r="FY31"/>
      <c r="FZ31"/>
      <c r="GA31"/>
      <c r="GB31"/>
      <c r="GC31"/>
      <c r="GD31"/>
      <c r="GE31"/>
      <c r="GF31"/>
      <c r="GG31"/>
      <c r="GH31"/>
      <c r="GI31"/>
      <c r="GJ31"/>
      <c r="GK31"/>
      <c r="GL31"/>
      <c r="GM31"/>
      <c r="GN31"/>
      <c r="GO31"/>
      <c r="GP31"/>
      <c r="GQ31"/>
      <c r="GR31"/>
      <c r="GS31"/>
      <c r="GT31"/>
      <c r="GU31"/>
      <c r="GV31"/>
      <c r="GW31"/>
      <c r="GX31"/>
      <c r="GY31"/>
      <c r="GZ31"/>
      <c r="HA31"/>
      <c r="HB31"/>
      <c r="HC31"/>
      <c r="HD31"/>
      <c r="HE31"/>
      <c r="HF31"/>
      <c r="HG31"/>
      <c r="HH31"/>
      <c r="HI31"/>
      <c r="HJ31"/>
      <c r="HK31"/>
      <c r="HL31"/>
      <c r="HM31"/>
      <c r="HN31"/>
      <c r="HO31"/>
      <c r="HP31"/>
      <c r="HQ31"/>
      <c r="HR31"/>
      <c r="HS31"/>
      <c r="HT31"/>
      <c r="HU31"/>
      <c r="HV31"/>
      <c r="HW31"/>
      <c r="HX31"/>
      <c r="HY31"/>
      <c r="HZ31"/>
      <c r="IA31"/>
      <c r="IB31"/>
      <c r="IC31"/>
      <c r="ID31"/>
      <c r="IE31"/>
    </row>
    <row r="32" spans="3:239" ht="13" customHeight="1" x14ac:dyDescent="0.15">
      <c r="C32" s="12"/>
      <c r="D32" s="310"/>
      <c r="E32" s="13"/>
      <c r="F32" s="12"/>
      <c r="G32" s="12"/>
      <c r="H32" s="12"/>
      <c r="I32" s="12"/>
      <c r="J32" s="12"/>
      <c r="K32" s="12"/>
      <c r="L32" s="12"/>
      <c r="M32" s="12"/>
      <c r="N32" s="12"/>
      <c r="O32" s="12"/>
      <c r="P32" s="12"/>
      <c r="Q32" s="12"/>
      <c r="R32" s="12"/>
      <c r="S32" s="12"/>
      <c r="T32" s="12"/>
      <c r="U32" s="12"/>
      <c r="V32" s="12"/>
      <c r="W32" s="12"/>
      <c r="X32" s="12"/>
      <c r="Y32" s="12"/>
      <c r="Z32" s="12"/>
      <c r="AA32" s="13"/>
      <c r="AB32" s="13"/>
      <c r="AC32" s="13"/>
      <c r="AD32" s="12"/>
      <c r="AE32" s="13"/>
      <c r="AF32" s="13"/>
      <c r="AG32" s="13"/>
      <c r="AH32" s="13"/>
      <c r="AI32" s="532"/>
      <c r="AL32" s="310"/>
      <c r="AM32" s="13"/>
      <c r="AN32" s="13"/>
      <c r="AO32" s="13"/>
      <c r="AP32" s="13"/>
      <c r="AQ32" s="13"/>
      <c r="AR32" s="13"/>
      <c r="AS32" s="13"/>
      <c r="AT32" s="13"/>
      <c r="AU32" s="13"/>
      <c r="AV32" s="13"/>
      <c r="AW32" s="13"/>
      <c r="AX32" s="13"/>
      <c r="AY32" s="13"/>
      <c r="AZ32" s="13"/>
      <c r="BA32" s="13"/>
      <c r="BB32" s="13"/>
      <c r="BC32" s="13"/>
      <c r="BD32" s="13"/>
      <c r="BU32" s="321"/>
      <c r="BV32" s="502">
        <v>9</v>
      </c>
      <c r="BW32" s="486" t="s">
        <v>35</v>
      </c>
      <c r="BX32" s="487"/>
      <c r="BY32" s="487"/>
      <c r="BZ32" s="487"/>
      <c r="CA32" s="487"/>
      <c r="CB32" s="329"/>
      <c r="CC32" s="329"/>
      <c r="CD32" s="40"/>
      <c r="CE32" s="13"/>
      <c r="CF32" s="311"/>
      <c r="CI32"/>
      <c r="CJ32"/>
      <c r="CK32"/>
      <c r="CL32"/>
      <c r="CZ32" s="13"/>
      <c r="DA32" s="13"/>
      <c r="DB32" s="13"/>
      <c r="DC32" s="13"/>
      <c r="DD32" s="13"/>
      <c r="DE32" s="13"/>
      <c r="DF32" s="13"/>
      <c r="DG32" s="13"/>
      <c r="DH32" s="13"/>
      <c r="DI32" s="13"/>
      <c r="DJ32" s="13"/>
      <c r="DK32" s="13"/>
      <c r="DL32" s="13"/>
      <c r="DM32" s="13"/>
      <c r="DN32" s="13"/>
      <c r="DO32" s="13"/>
      <c r="DP32" s="13"/>
      <c r="DQ32" s="13"/>
      <c r="DR32" s="13"/>
      <c r="DS32" s="13"/>
      <c r="DT32" s="13"/>
      <c r="DU32" s="13"/>
      <c r="DV32" s="13"/>
      <c r="DW32" s="13"/>
      <c r="DX32" s="13"/>
      <c r="DY32" s="13"/>
      <c r="DZ32" s="13"/>
      <c r="EA32" s="13"/>
      <c r="EB32" s="13"/>
      <c r="EC32" s="13"/>
      <c r="ED32" s="13"/>
      <c r="EE32" s="13"/>
      <c r="EF32" s="13"/>
      <c r="EG32" s="13"/>
      <c r="EH32" s="13"/>
      <c r="EI32" s="13"/>
      <c r="EJ32" s="13"/>
      <c r="EK32" s="13"/>
      <c r="EL32" s="13"/>
      <c r="EM32" s="13"/>
      <c r="EN32" s="13"/>
      <c r="EO32" s="13"/>
      <c r="EP32" s="13"/>
      <c r="EQ32" s="13"/>
      <c r="ER32" s="13"/>
      <c r="ES32" s="13"/>
      <c r="ET32" s="13"/>
      <c r="EU32" s="13"/>
      <c r="EV32" s="13"/>
      <c r="EW32" s="13"/>
      <c r="EX32"/>
      <c r="EY32"/>
      <c r="EZ32"/>
      <c r="FA32"/>
      <c r="FB32"/>
      <c r="FC32"/>
      <c r="FD32"/>
      <c r="FE32"/>
      <c r="FF32"/>
      <c r="FG32"/>
      <c r="FH32"/>
      <c r="FI32"/>
      <c r="FJ32"/>
      <c r="FK32"/>
      <c r="FL32"/>
      <c r="FM32"/>
      <c r="FN32"/>
      <c r="FO32"/>
      <c r="FP32"/>
      <c r="FQ32"/>
      <c r="FR32"/>
      <c r="FS32"/>
      <c r="FT32"/>
      <c r="FU32"/>
      <c r="FV32"/>
      <c r="FW32"/>
      <c r="FX32"/>
      <c r="FY32"/>
      <c r="FZ32"/>
      <c r="GA32"/>
      <c r="GB32"/>
      <c r="GC32"/>
      <c r="GD32"/>
      <c r="GE32"/>
      <c r="GF32"/>
      <c r="GG32"/>
      <c r="GH32"/>
      <c r="GI32"/>
      <c r="GJ32"/>
      <c r="GK32"/>
      <c r="GL32"/>
      <c r="GM32"/>
      <c r="GN32"/>
      <c r="GO32"/>
      <c r="GP32"/>
      <c r="GQ32"/>
      <c r="GR32"/>
      <c r="GS32"/>
      <c r="GT32"/>
      <c r="GU32"/>
      <c r="GV32"/>
      <c r="GW32"/>
      <c r="GX32"/>
      <c r="GY32"/>
      <c r="GZ32"/>
      <c r="HA32"/>
      <c r="HB32"/>
      <c r="HC32"/>
      <c r="HD32"/>
      <c r="HE32"/>
      <c r="HF32"/>
      <c r="HG32"/>
      <c r="HH32"/>
      <c r="HI32"/>
      <c r="HJ32"/>
      <c r="HK32"/>
      <c r="HL32"/>
      <c r="HM32"/>
      <c r="HN32"/>
      <c r="HO32"/>
      <c r="HP32"/>
      <c r="HQ32"/>
      <c r="HR32"/>
      <c r="HS32"/>
      <c r="HT32"/>
      <c r="HU32"/>
      <c r="HV32"/>
      <c r="HW32"/>
      <c r="HX32"/>
      <c r="HY32"/>
      <c r="HZ32"/>
      <c r="IA32"/>
      <c r="IB32"/>
      <c r="IC32"/>
      <c r="ID32"/>
      <c r="IE32"/>
    </row>
    <row r="33" spans="3:239" ht="13" customHeight="1" x14ac:dyDescent="0.15">
      <c r="C33" s="12"/>
      <c r="D33" s="310"/>
      <c r="E33" s="13"/>
      <c r="F33" s="12"/>
      <c r="G33" s="12"/>
      <c r="H33" s="12"/>
      <c r="I33" s="12"/>
      <c r="J33" s="12"/>
      <c r="K33" s="12"/>
      <c r="L33" s="12"/>
      <c r="M33" s="12"/>
      <c r="N33" s="12"/>
      <c r="O33" s="13"/>
      <c r="P33" s="13"/>
      <c r="Q33" s="13"/>
      <c r="R33" s="13"/>
      <c r="S33" s="13"/>
      <c r="T33" s="13"/>
      <c r="U33" s="13"/>
      <c r="V33" s="13"/>
      <c r="W33" s="13"/>
      <c r="X33" s="13"/>
      <c r="Y33" s="12"/>
      <c r="Z33" s="12"/>
      <c r="AA33" s="13"/>
      <c r="AB33" s="13"/>
      <c r="AC33" s="13"/>
      <c r="AD33" s="12"/>
      <c r="AE33" s="13"/>
      <c r="AF33" s="13"/>
      <c r="AG33" s="13"/>
      <c r="AH33" s="13"/>
      <c r="AI33" s="532"/>
      <c r="AL33" s="310"/>
      <c r="AM33" s="13"/>
      <c r="AN33" s="503" t="s">
        <v>36</v>
      </c>
      <c r="AO33" s="504"/>
      <c r="AP33" s="504"/>
      <c r="AQ33" s="504"/>
      <c r="AR33" s="13"/>
      <c r="AS33" s="13"/>
      <c r="AT33" s="13"/>
      <c r="AU33" s="13"/>
      <c r="AV33" s="13"/>
      <c r="AW33" s="13"/>
      <c r="AX33" s="13"/>
      <c r="AY33" s="13"/>
      <c r="AZ33" s="13"/>
      <c r="BA33" s="13"/>
      <c r="BB33" s="13"/>
      <c r="BC33" s="13"/>
      <c r="BD33" s="13"/>
      <c r="BE33" s="13"/>
      <c r="BF33" s="13"/>
      <c r="BG33" s="13"/>
      <c r="BH33" s="13"/>
      <c r="BI33" s="13"/>
      <c r="BJ33" s="13"/>
      <c r="BK33" s="13"/>
      <c r="BU33" s="321"/>
      <c r="BV33" s="505">
        <v>10</v>
      </c>
      <c r="BW33" s="486" t="s">
        <v>37</v>
      </c>
      <c r="BX33" s="487"/>
      <c r="BY33" s="487"/>
      <c r="BZ33" s="487"/>
      <c r="CA33" s="487"/>
      <c r="CB33" s="329"/>
      <c r="CC33" s="329"/>
      <c r="CD33" s="40"/>
      <c r="CE33" s="13"/>
      <c r="CF33" s="311"/>
      <c r="CI33"/>
      <c r="CJ33"/>
      <c r="CK33"/>
      <c r="CL33"/>
      <c r="DK33" s="13"/>
      <c r="DL33" s="13"/>
      <c r="DM33" s="13"/>
      <c r="DN33" s="13"/>
      <c r="DO33" s="13"/>
      <c r="DP33" s="13"/>
      <c r="DQ33" s="13"/>
      <c r="DR33" s="13"/>
      <c r="DS33" s="13"/>
      <c r="DT33" s="13"/>
      <c r="DU33" s="13"/>
      <c r="DV33" s="13"/>
      <c r="DW33" s="13"/>
      <c r="DX33" s="13"/>
      <c r="DY33" s="13"/>
      <c r="DZ33" s="13"/>
      <c r="EA33" s="13"/>
      <c r="EB33" s="13"/>
      <c r="EC33" s="13"/>
      <c r="ED33" s="13"/>
      <c r="EE33" s="13"/>
      <c r="EF33" s="13"/>
      <c r="EG33" s="13"/>
      <c r="EH33" s="13"/>
      <c r="EI33" s="13"/>
      <c r="EJ33" s="13"/>
      <c r="EK33" s="13"/>
      <c r="EL33" s="13"/>
      <c r="EM33" s="13"/>
      <c r="EN33" s="13"/>
      <c r="EO33" s="13"/>
      <c r="EP33" s="13"/>
      <c r="EQ33" s="13"/>
      <c r="ER33" s="13"/>
      <c r="ES33" s="13"/>
      <c r="ET33" s="13"/>
      <c r="EU33" s="13"/>
      <c r="EV33" s="13"/>
      <c r="EW33" s="13"/>
      <c r="EX33"/>
      <c r="EY33"/>
      <c r="EZ33"/>
      <c r="FA33"/>
      <c r="FB33"/>
      <c r="FC33"/>
      <c r="FD33"/>
      <c r="FE33"/>
      <c r="FF33"/>
      <c r="FG33"/>
      <c r="FH33"/>
      <c r="FI33"/>
      <c r="FJ33"/>
      <c r="FK33"/>
      <c r="FL33"/>
      <c r="FM33"/>
      <c r="FN33"/>
      <c r="FO33"/>
      <c r="FP33"/>
      <c r="FQ33"/>
      <c r="FR33"/>
      <c r="FS33"/>
      <c r="FT33"/>
      <c r="FU33"/>
      <c r="FV33"/>
      <c r="FW33"/>
      <c r="FX33"/>
      <c r="FY33"/>
      <c r="FZ33"/>
      <c r="GA33"/>
      <c r="GB33"/>
      <c r="GC33"/>
      <c r="GD33"/>
      <c r="GE33"/>
      <c r="GF33"/>
      <c r="GG33"/>
      <c r="GH33"/>
      <c r="GI33"/>
      <c r="GJ33"/>
      <c r="GK33"/>
      <c r="GL33"/>
      <c r="GM33"/>
      <c r="GN33"/>
      <c r="GO33"/>
      <c r="GP33"/>
      <c r="GQ33"/>
      <c r="GR33"/>
      <c r="GS33"/>
      <c r="GT33"/>
      <c r="GU33"/>
      <c r="GV33"/>
      <c r="GW33"/>
      <c r="GX33"/>
      <c r="GY33"/>
      <c r="GZ33"/>
      <c r="HA33"/>
      <c r="HB33"/>
      <c r="HC33"/>
      <c r="HD33"/>
      <c r="HE33"/>
      <c r="HF33"/>
      <c r="HG33"/>
      <c r="HH33"/>
      <c r="HI33"/>
      <c r="HJ33"/>
      <c r="HK33"/>
      <c r="HL33"/>
      <c r="HM33"/>
      <c r="HN33"/>
      <c r="HO33"/>
      <c r="HP33"/>
      <c r="HQ33"/>
      <c r="HR33"/>
      <c r="HS33"/>
      <c r="HT33"/>
      <c r="HU33"/>
      <c r="HV33"/>
      <c r="HW33"/>
      <c r="HX33"/>
      <c r="HY33"/>
      <c r="HZ33"/>
      <c r="IA33"/>
      <c r="IB33"/>
      <c r="IC33"/>
      <c r="ID33"/>
      <c r="IE33"/>
    </row>
    <row r="34" spans="3:239" ht="13" customHeight="1" x14ac:dyDescent="0.15">
      <c r="C34" s="12"/>
      <c r="D34" s="310"/>
      <c r="E34" s="13"/>
      <c r="F34" s="12"/>
      <c r="G34" s="12"/>
      <c r="H34" s="12"/>
      <c r="I34" s="12"/>
      <c r="J34" s="12"/>
      <c r="K34" s="12"/>
      <c r="L34" s="12"/>
      <c r="M34" s="12"/>
      <c r="N34" s="12"/>
      <c r="O34" s="13"/>
      <c r="P34" s="13"/>
      <c r="Q34" s="13"/>
      <c r="R34" s="13"/>
      <c r="S34" s="13"/>
      <c r="T34" s="13"/>
      <c r="U34" s="13"/>
      <c r="V34" s="13"/>
      <c r="W34" s="13"/>
      <c r="X34" s="13"/>
      <c r="Y34" s="12"/>
      <c r="Z34" s="12"/>
      <c r="AA34" s="13"/>
      <c r="AB34" s="13"/>
      <c r="AC34" s="13"/>
      <c r="AD34" s="12"/>
      <c r="AE34" s="13"/>
      <c r="AF34" s="13"/>
      <c r="AG34" s="13"/>
      <c r="AH34" s="13"/>
      <c r="AI34" s="532"/>
      <c r="AL34" s="310"/>
      <c r="AM34" s="13"/>
      <c r="AN34" s="13"/>
      <c r="AO34" s="13"/>
      <c r="AP34" s="13"/>
      <c r="AQ34" s="13"/>
      <c r="AR34" s="503" t="s">
        <v>38</v>
      </c>
      <c r="AS34" s="504"/>
      <c r="AT34" s="504"/>
      <c r="AU34" s="504"/>
      <c r="AV34" s="504"/>
      <c r="AW34" s="504"/>
      <c r="AX34" s="504"/>
      <c r="AY34" s="504"/>
      <c r="AZ34" s="504"/>
      <c r="BA34" s="504"/>
      <c r="BB34" s="504"/>
      <c r="BC34" s="504"/>
      <c r="BD34" s="504"/>
      <c r="BE34" s="504"/>
      <c r="BF34" s="13"/>
      <c r="BG34" s="13"/>
      <c r="BH34" s="13"/>
      <c r="BI34" s="13"/>
      <c r="BJ34" s="13"/>
      <c r="BK34" s="13"/>
      <c r="BU34" s="321"/>
      <c r="BV34" s="506">
        <v>11</v>
      </c>
      <c r="BW34" s="486" t="s">
        <v>39</v>
      </c>
      <c r="BX34" s="487"/>
      <c r="BY34" s="487"/>
      <c r="BZ34" s="487"/>
      <c r="CA34" s="487"/>
      <c r="CB34" s="329"/>
      <c r="CC34" s="329"/>
      <c r="CD34" s="40"/>
      <c r="CE34" s="13"/>
      <c r="CF34" s="311"/>
      <c r="CI34"/>
      <c r="CK34"/>
      <c r="CL34"/>
      <c r="DK34" s="13"/>
      <c r="DL34" s="13"/>
      <c r="DM34" s="13"/>
      <c r="DN34" s="13"/>
      <c r="DO34" s="13"/>
      <c r="DP34" s="13"/>
      <c r="DQ34" s="13"/>
      <c r="DR34" s="13"/>
      <c r="DS34" s="13"/>
      <c r="DT34" s="13"/>
      <c r="DU34" s="13"/>
      <c r="DV34" s="13"/>
      <c r="DW34" s="13"/>
      <c r="DX34" s="13"/>
      <c r="DY34" s="13"/>
      <c r="DZ34" s="13"/>
      <c r="EA34" s="13"/>
      <c r="EB34" s="13"/>
      <c r="EC34" s="13"/>
      <c r="ED34" s="13"/>
      <c r="EE34" s="13"/>
      <c r="EF34" s="13"/>
      <c r="EG34" s="13"/>
      <c r="EH34" s="13"/>
      <c r="EI34" s="13"/>
      <c r="EJ34" s="13"/>
      <c r="EK34" s="13"/>
      <c r="EL34" s="13"/>
      <c r="EM34" s="13"/>
      <c r="EN34" s="13"/>
      <c r="EO34" s="13"/>
      <c r="EP34" s="13"/>
      <c r="EQ34" s="13"/>
      <c r="ER34" s="13"/>
      <c r="ES34" s="13"/>
      <c r="ET34" s="13"/>
      <c r="EU34" s="13"/>
      <c r="EV34" s="13"/>
      <c r="EW34" s="13"/>
      <c r="EX34"/>
      <c r="EY34"/>
      <c r="EZ34"/>
      <c r="FA34"/>
      <c r="FB34"/>
      <c r="FC34"/>
      <c r="FD34"/>
      <c r="FE34"/>
      <c r="FF34"/>
      <c r="FG34"/>
      <c r="FH34"/>
      <c r="FI34"/>
      <c r="FJ34"/>
      <c r="FK34"/>
      <c r="FL34"/>
      <c r="FM34"/>
      <c r="FN34"/>
      <c r="FO34"/>
      <c r="FP34"/>
      <c r="FQ34"/>
      <c r="FR34"/>
      <c r="FS34"/>
      <c r="FT34"/>
      <c r="FU34"/>
      <c r="FV34"/>
      <c r="FW34"/>
      <c r="FX34"/>
      <c r="FY34"/>
      <c r="FZ34"/>
      <c r="GA34"/>
      <c r="GB34"/>
      <c r="GC34"/>
      <c r="GD34"/>
      <c r="GE34"/>
      <c r="GF34"/>
      <c r="GG34"/>
      <c r="GH34"/>
      <c r="GI34"/>
      <c r="GJ34"/>
      <c r="GK34"/>
      <c r="GL34"/>
      <c r="GM34"/>
      <c r="GN34"/>
      <c r="GO34"/>
      <c r="GP34"/>
      <c r="GQ34"/>
      <c r="GR34"/>
      <c r="GS34"/>
      <c r="GT34"/>
      <c r="GU34"/>
      <c r="GV34"/>
      <c r="GW34"/>
      <c r="GX34"/>
      <c r="GY34"/>
      <c r="GZ34"/>
      <c r="HA34"/>
      <c r="HB34"/>
      <c r="HC34"/>
      <c r="HD34"/>
      <c r="HE34"/>
      <c r="HF34"/>
      <c r="HG34"/>
      <c r="HH34"/>
      <c r="HI34"/>
      <c r="HJ34"/>
      <c r="HK34"/>
      <c r="HL34"/>
      <c r="HM34"/>
      <c r="HN34"/>
      <c r="HO34"/>
      <c r="HP34"/>
      <c r="HQ34"/>
      <c r="HR34"/>
      <c r="HS34"/>
      <c r="HT34"/>
      <c r="HU34"/>
      <c r="HV34"/>
      <c r="HW34"/>
      <c r="HX34"/>
      <c r="HY34"/>
      <c r="HZ34"/>
      <c r="IA34"/>
      <c r="IB34"/>
      <c r="IC34"/>
      <c r="ID34"/>
      <c r="IE34"/>
    </row>
    <row r="35" spans="3:239" ht="13" customHeight="1" x14ac:dyDescent="0.15">
      <c r="C35" s="12"/>
      <c r="D35" s="310"/>
      <c r="E35" s="13"/>
      <c r="F35" s="12"/>
      <c r="G35" s="12"/>
      <c r="H35" s="12"/>
      <c r="I35" s="12"/>
      <c r="J35" s="12"/>
      <c r="K35" s="12"/>
      <c r="L35" s="12"/>
      <c r="M35" s="12"/>
      <c r="N35" s="12"/>
      <c r="O35" s="13"/>
      <c r="P35" s="13"/>
      <c r="Q35" s="13"/>
      <c r="R35" s="13"/>
      <c r="S35" s="13"/>
      <c r="T35" s="13"/>
      <c r="U35" s="13"/>
      <c r="V35" s="13"/>
      <c r="W35" s="13"/>
      <c r="X35" s="13"/>
      <c r="Y35" s="12"/>
      <c r="Z35" s="12"/>
      <c r="AA35" s="13"/>
      <c r="AB35" s="13"/>
      <c r="AC35" s="13"/>
      <c r="AD35" s="12"/>
      <c r="AE35" s="13"/>
      <c r="AF35" s="13"/>
      <c r="AG35" s="13"/>
      <c r="AH35" s="13"/>
      <c r="AI35" s="532"/>
      <c r="AL35" s="310"/>
      <c r="AM35" s="13"/>
      <c r="AN35" s="13"/>
      <c r="AO35" s="13"/>
      <c r="AP35" s="13"/>
      <c r="AQ35" s="13"/>
      <c r="AR35" s="13"/>
      <c r="AS35" s="13"/>
      <c r="AT35" s="13"/>
      <c r="AU35" s="13"/>
      <c r="AV35" s="13"/>
      <c r="AW35" s="425"/>
      <c r="AX35" s="13"/>
      <c r="AY35" s="13"/>
      <c r="AZ35" s="13"/>
      <c r="BA35" s="425"/>
      <c r="BB35" s="13"/>
      <c r="BC35" s="13"/>
      <c r="BD35" s="13"/>
      <c r="BE35" s="13"/>
      <c r="BF35" s="503" t="s">
        <v>40</v>
      </c>
      <c r="BG35" s="504"/>
      <c r="BH35" s="504"/>
      <c r="BI35" s="504"/>
      <c r="BJ35" s="504"/>
      <c r="BK35" s="504"/>
      <c r="BU35" s="321"/>
      <c r="BV35" s="507">
        <v>12</v>
      </c>
      <c r="BW35" s="486" t="s">
        <v>41</v>
      </c>
      <c r="BX35" s="487"/>
      <c r="BY35" s="487"/>
      <c r="BZ35" s="487"/>
      <c r="CA35" s="487"/>
      <c r="CB35" s="329"/>
      <c r="CC35" s="329"/>
      <c r="CD35" s="40"/>
      <c r="CE35" s="13"/>
      <c r="CF35" s="311"/>
      <c r="DK35" s="13"/>
      <c r="DL35" s="13"/>
      <c r="DM35" s="13"/>
      <c r="DN35" s="13"/>
      <c r="DO35" s="13"/>
      <c r="DP35" s="13"/>
      <c r="DQ35" s="13"/>
      <c r="DR35" s="13"/>
      <c r="DS35" s="13"/>
      <c r="DT35" s="13"/>
      <c r="DU35" s="13"/>
      <c r="DV35" s="13"/>
      <c r="DW35" s="13"/>
      <c r="DX35" s="13"/>
      <c r="DY35" s="13"/>
      <c r="DZ35" s="13"/>
      <c r="EA35" s="13"/>
      <c r="EB35" s="13"/>
      <c r="EC35" s="13"/>
      <c r="ED35" s="13"/>
      <c r="EE35" s="13"/>
      <c r="EF35" s="13"/>
      <c r="EG35" s="13"/>
      <c r="EH35" s="13"/>
      <c r="EI35" s="13"/>
      <c r="EJ35" s="13"/>
      <c r="EK35" s="13"/>
      <c r="EL35" s="13"/>
      <c r="EM35" s="13"/>
      <c r="EN35" s="13"/>
      <c r="EO35" s="13"/>
      <c r="EP35" s="13"/>
      <c r="EQ35" s="13"/>
      <c r="ER35" s="13"/>
      <c r="ES35" s="13"/>
      <c r="ET35" s="13"/>
      <c r="EU35" s="13"/>
      <c r="EV35" s="13"/>
      <c r="EW35" s="13"/>
      <c r="EX35"/>
      <c r="EY35"/>
      <c r="EZ35"/>
      <c r="FA35"/>
      <c r="FB35"/>
      <c r="FC35"/>
      <c r="FD35"/>
      <c r="FE35"/>
      <c r="FF35"/>
      <c r="FG35"/>
      <c r="FH35"/>
      <c r="FI35"/>
      <c r="FJ35"/>
      <c r="FK35"/>
      <c r="FL35"/>
      <c r="FM35"/>
      <c r="FN35"/>
      <c r="FO35"/>
      <c r="FP35"/>
      <c r="FQ35"/>
      <c r="FR35"/>
      <c r="FS35"/>
      <c r="FT35"/>
      <c r="FU35"/>
      <c r="FV35"/>
      <c r="FW35"/>
      <c r="FX35"/>
      <c r="FY35"/>
      <c r="FZ35"/>
      <c r="GA35"/>
      <c r="GB35"/>
      <c r="GC35"/>
      <c r="GD35"/>
      <c r="GE35"/>
      <c r="GF35"/>
      <c r="GG35"/>
      <c r="GH35"/>
      <c r="GI35"/>
      <c r="GJ35"/>
      <c r="GK35"/>
      <c r="GL35"/>
      <c r="GM35"/>
      <c r="GN35"/>
      <c r="GO35"/>
      <c r="GP35"/>
      <c r="GQ35"/>
      <c r="GR35"/>
      <c r="GS35"/>
      <c r="GT35"/>
      <c r="GU35"/>
      <c r="GV35"/>
      <c r="GW35"/>
      <c r="GX35"/>
      <c r="GY35"/>
      <c r="GZ35"/>
      <c r="HA35"/>
      <c r="HB35"/>
      <c r="HC35"/>
      <c r="HD35"/>
      <c r="HE35"/>
      <c r="HF35"/>
      <c r="HG35"/>
      <c r="HH35"/>
      <c r="HI35"/>
      <c r="HJ35"/>
      <c r="HK35"/>
      <c r="HL35"/>
      <c r="HM35"/>
      <c r="HN35"/>
      <c r="HO35"/>
      <c r="HP35"/>
      <c r="HQ35"/>
      <c r="HR35"/>
      <c r="HS35"/>
      <c r="HT35"/>
      <c r="HU35"/>
      <c r="HV35"/>
      <c r="HW35"/>
      <c r="HX35"/>
      <c r="HY35"/>
      <c r="HZ35"/>
      <c r="IA35"/>
      <c r="IB35"/>
      <c r="IC35"/>
      <c r="ID35"/>
      <c r="IE35"/>
    </row>
    <row r="36" spans="3:239" ht="13" customHeight="1" x14ac:dyDescent="0.15">
      <c r="C36" s="12"/>
      <c r="D36" s="310"/>
      <c r="E36" s="13"/>
      <c r="F36" s="12"/>
      <c r="G36" s="12"/>
      <c r="H36" s="12"/>
      <c r="I36" s="12"/>
      <c r="J36" s="12"/>
      <c r="K36" s="12"/>
      <c r="L36" s="12"/>
      <c r="M36" s="12"/>
      <c r="N36" s="12"/>
      <c r="O36" s="13"/>
      <c r="P36" s="13"/>
      <c r="Q36" s="13"/>
      <c r="R36" s="13"/>
      <c r="S36" s="13"/>
      <c r="T36" s="13"/>
      <c r="U36" s="13"/>
      <c r="V36" s="13"/>
      <c r="W36" s="13"/>
      <c r="X36" s="13"/>
      <c r="Y36" s="12"/>
      <c r="Z36" s="12"/>
      <c r="AA36" s="13"/>
      <c r="AB36" s="13"/>
      <c r="AC36" s="13"/>
      <c r="AD36" s="12"/>
      <c r="AE36" s="13"/>
      <c r="AF36" s="13"/>
      <c r="AG36" s="13"/>
      <c r="AH36" s="13"/>
      <c r="AI36" s="532"/>
      <c r="AL36" s="310"/>
      <c r="AM36" s="13"/>
      <c r="AN36" s="508" t="s">
        <v>42</v>
      </c>
      <c r="AO36" s="508"/>
      <c r="AP36" s="508"/>
      <c r="AQ36" s="508"/>
      <c r="AR36" s="13"/>
      <c r="AS36" s="13"/>
      <c r="AT36" s="13"/>
      <c r="AU36" s="13"/>
      <c r="AV36" s="13"/>
      <c r="AW36" s="13"/>
      <c r="AX36" s="13"/>
      <c r="AY36" s="13"/>
      <c r="AZ36" s="13"/>
      <c r="BA36" s="13"/>
      <c r="BB36" s="13"/>
      <c r="BC36" s="13"/>
      <c r="BD36" s="13"/>
      <c r="BE36" s="13"/>
      <c r="BF36" s="13"/>
      <c r="BG36" s="13"/>
      <c r="BH36" s="13"/>
      <c r="BI36" s="13"/>
      <c r="BJ36" s="13"/>
      <c r="BK36" s="13"/>
      <c r="BU36" s="321"/>
      <c r="BV36" s="509">
        <v>13</v>
      </c>
      <c r="BW36" s="486" t="s">
        <v>43</v>
      </c>
      <c r="BX36" s="487"/>
      <c r="BY36" s="487"/>
      <c r="BZ36" s="487"/>
      <c r="CA36" s="487"/>
      <c r="CB36" s="329"/>
      <c r="CC36" s="329"/>
      <c r="CD36" s="40"/>
      <c r="CE36" s="13"/>
      <c r="CF36" s="311"/>
      <c r="CN36"/>
      <c r="CP36"/>
      <c r="CQ36"/>
      <c r="CR36"/>
      <c r="DK36" s="13"/>
      <c r="DL36" s="13"/>
      <c r="DM36" s="13"/>
      <c r="DN36" s="13"/>
      <c r="DO36" s="13"/>
      <c r="DP36" s="13"/>
      <c r="DQ36" s="13"/>
      <c r="DR36" s="13"/>
      <c r="DS36" s="13"/>
      <c r="DT36" s="13"/>
      <c r="DU36" s="13"/>
      <c r="DV36" s="13"/>
      <c r="DW36" s="13"/>
      <c r="DX36" s="13"/>
      <c r="DY36" s="13"/>
      <c r="DZ36" s="13"/>
      <c r="EA36" s="13"/>
      <c r="EB36" s="13"/>
      <c r="EC36" s="13"/>
      <c r="ED36" s="13"/>
      <c r="EE36" s="13"/>
      <c r="EF36" s="13"/>
      <c r="EG36" s="13"/>
      <c r="EH36" s="13"/>
      <c r="EI36" s="13"/>
      <c r="EJ36" s="13"/>
      <c r="EK36" s="13"/>
      <c r="EL36" s="13"/>
      <c r="EM36" s="13"/>
      <c r="EN36" s="13"/>
      <c r="EO36" s="13"/>
      <c r="EP36" s="13"/>
      <c r="EQ36" s="13"/>
      <c r="ER36" s="13"/>
      <c r="ES36" s="13"/>
      <c r="ET36" s="13"/>
      <c r="EU36" s="13"/>
      <c r="EV36" s="13"/>
      <c r="EW36" s="13"/>
      <c r="EX36"/>
      <c r="EY36"/>
      <c r="EZ36"/>
      <c r="FA36"/>
      <c r="FB36"/>
      <c r="FC36"/>
      <c r="FD36"/>
      <c r="FE36"/>
      <c r="FF36"/>
      <c r="FG36"/>
      <c r="FH36"/>
      <c r="FI36"/>
      <c r="FJ36"/>
      <c r="FK36"/>
      <c r="FL36"/>
      <c r="FM36"/>
      <c r="FN36"/>
      <c r="FO36"/>
      <c r="FP36"/>
      <c r="FQ36"/>
      <c r="FR36"/>
      <c r="FS36"/>
      <c r="FT36"/>
      <c r="FU36"/>
      <c r="FV36"/>
      <c r="FW36"/>
      <c r="FX36"/>
      <c r="FY36"/>
      <c r="FZ36"/>
      <c r="GA36"/>
      <c r="GB36"/>
      <c r="GC36"/>
      <c r="GD36"/>
      <c r="GE36"/>
      <c r="GF36"/>
      <c r="GG36"/>
      <c r="GH36"/>
      <c r="GI36"/>
      <c r="GJ36"/>
      <c r="GK36"/>
      <c r="GL36"/>
      <c r="GM36"/>
      <c r="GN36"/>
      <c r="GO36"/>
      <c r="GP36"/>
      <c r="GQ36"/>
      <c r="GR36"/>
      <c r="GS36"/>
      <c r="GT36"/>
      <c r="GU36"/>
      <c r="GV36"/>
      <c r="GW36"/>
      <c r="GX36"/>
      <c r="GY36"/>
      <c r="GZ36"/>
      <c r="HA36"/>
      <c r="HB36"/>
      <c r="HC36"/>
      <c r="HD36"/>
      <c r="HE36"/>
      <c r="HF36"/>
      <c r="HG36"/>
      <c r="HH36"/>
      <c r="HI36"/>
      <c r="HJ36"/>
      <c r="HK36"/>
      <c r="HL36"/>
      <c r="HM36"/>
      <c r="HN36"/>
      <c r="HO36"/>
      <c r="HP36"/>
      <c r="HQ36"/>
      <c r="HR36"/>
      <c r="HS36"/>
      <c r="HT36"/>
      <c r="HU36"/>
      <c r="HV36"/>
      <c r="HW36"/>
      <c r="HX36"/>
      <c r="HY36"/>
      <c r="HZ36"/>
      <c r="IA36"/>
      <c r="IB36"/>
      <c r="IC36"/>
      <c r="ID36"/>
      <c r="IE36"/>
    </row>
    <row r="37" spans="3:239" ht="13" customHeight="1" x14ac:dyDescent="0.15">
      <c r="C37" s="12"/>
      <c r="D37" s="310"/>
      <c r="E37" s="13"/>
      <c r="F37" s="12"/>
      <c r="G37" s="12"/>
      <c r="H37" s="12"/>
      <c r="I37" s="12"/>
      <c r="J37" s="12"/>
      <c r="K37" s="12"/>
      <c r="L37" s="12"/>
      <c r="M37" s="12"/>
      <c r="N37" s="12"/>
      <c r="O37" s="13"/>
      <c r="P37" s="13"/>
      <c r="Q37" s="13"/>
      <c r="R37" s="13"/>
      <c r="S37" s="13"/>
      <c r="T37" s="13"/>
      <c r="U37" s="13"/>
      <c r="V37" s="13"/>
      <c r="W37" s="13"/>
      <c r="X37" s="13"/>
      <c r="Y37" s="12"/>
      <c r="Z37" s="12"/>
      <c r="AA37" s="13"/>
      <c r="AB37" s="13"/>
      <c r="AC37" s="13"/>
      <c r="AD37" s="12"/>
      <c r="AE37" s="13"/>
      <c r="AF37" s="13"/>
      <c r="AG37" s="13"/>
      <c r="AH37" s="13"/>
      <c r="AI37" s="532"/>
      <c r="AL37" s="310"/>
      <c r="AM37" s="13"/>
      <c r="AN37" s="13"/>
      <c r="AO37" s="13"/>
      <c r="AP37" s="13"/>
      <c r="AQ37" s="13"/>
      <c r="AR37" s="510" t="s">
        <v>44</v>
      </c>
      <c r="AS37" s="510"/>
      <c r="AT37" s="510"/>
      <c r="AU37" s="510"/>
      <c r="AV37" s="510"/>
      <c r="AW37" s="13"/>
      <c r="AX37" s="13"/>
      <c r="AY37" s="13"/>
      <c r="AZ37" s="13"/>
      <c r="BA37" s="424"/>
      <c r="BB37" s="424"/>
      <c r="BC37" s="13"/>
      <c r="BD37" s="13"/>
      <c r="BE37" s="13"/>
      <c r="BF37" s="424"/>
      <c r="BG37" s="424"/>
      <c r="BH37" s="424"/>
      <c r="BI37" s="424"/>
      <c r="BJ37" s="424"/>
      <c r="BK37" s="424"/>
      <c r="BU37" s="321"/>
      <c r="BV37" s="511">
        <v>14</v>
      </c>
      <c r="BW37" s="486" t="s">
        <v>45</v>
      </c>
      <c r="BX37" s="487"/>
      <c r="BY37" s="487"/>
      <c r="BZ37" s="487"/>
      <c r="CA37" s="487"/>
      <c r="CB37" s="329"/>
      <c r="CC37" s="329"/>
      <c r="CD37" s="40"/>
      <c r="CE37" s="13"/>
      <c r="CF37" s="311"/>
      <c r="CN37"/>
      <c r="CP37"/>
      <c r="CQ37"/>
      <c r="CR37"/>
      <c r="DK37" s="13"/>
      <c r="DL37" s="13"/>
      <c r="DM37" s="13"/>
      <c r="DN37" s="13"/>
      <c r="DO37" s="13"/>
      <c r="DP37" s="13"/>
      <c r="DQ37" s="13"/>
      <c r="DR37" s="13"/>
      <c r="DS37" s="13"/>
      <c r="DT37" s="13"/>
      <c r="DU37" s="13"/>
      <c r="DV37" s="13"/>
      <c r="DW37" s="13"/>
      <c r="DX37" s="13"/>
      <c r="DY37" s="13"/>
      <c r="DZ37" s="13"/>
      <c r="EA37" s="13"/>
      <c r="EB37" s="13"/>
      <c r="EC37" s="13"/>
      <c r="ED37" s="13"/>
      <c r="EE37" s="13"/>
      <c r="EF37" s="13"/>
      <c r="EG37" s="13"/>
      <c r="EH37" s="13"/>
      <c r="EI37" s="13"/>
      <c r="EJ37" s="13"/>
      <c r="EK37" s="13"/>
      <c r="EL37" s="13"/>
      <c r="EM37" s="13"/>
      <c r="EN37" s="13"/>
      <c r="EO37" s="13"/>
      <c r="EP37" s="13"/>
      <c r="EQ37" s="13"/>
      <c r="ER37" s="13"/>
      <c r="ES37" s="13"/>
      <c r="ET37" s="13"/>
      <c r="EU37" s="13"/>
      <c r="EV37" s="13"/>
      <c r="EW37" s="13"/>
      <c r="EX37"/>
      <c r="EY37"/>
      <c r="EZ37"/>
      <c r="FA37"/>
      <c r="FB37"/>
      <c r="FC37"/>
      <c r="FD37"/>
      <c r="FE37"/>
      <c r="FF37"/>
      <c r="FG37"/>
      <c r="FH37"/>
      <c r="FI37"/>
      <c r="FJ37"/>
      <c r="FK37"/>
      <c r="FL37"/>
      <c r="FM37"/>
      <c r="FN37"/>
      <c r="FO37"/>
      <c r="FP37"/>
      <c r="FQ37"/>
      <c r="FR37"/>
      <c r="FS37"/>
      <c r="FT37"/>
      <c r="FU37"/>
      <c r="FV37"/>
      <c r="FW37"/>
      <c r="FX37"/>
      <c r="FY37"/>
      <c r="FZ37"/>
      <c r="GA37"/>
      <c r="GB37"/>
      <c r="GC37"/>
      <c r="GD37"/>
      <c r="GE37"/>
      <c r="GF37"/>
      <c r="GG37"/>
      <c r="GH37"/>
      <c r="GI37"/>
      <c r="GJ37"/>
      <c r="GK37"/>
      <c r="GL37"/>
      <c r="GM37"/>
      <c r="GN37"/>
      <c r="GO37"/>
      <c r="GP37"/>
      <c r="GQ37"/>
      <c r="GR37"/>
      <c r="GS37"/>
      <c r="GT37"/>
      <c r="GU37"/>
      <c r="GV37"/>
      <c r="GW37"/>
      <c r="GX37"/>
      <c r="GY37"/>
      <c r="GZ37"/>
      <c r="HA37"/>
      <c r="HB37"/>
      <c r="HC37"/>
      <c r="HD37"/>
      <c r="HE37"/>
      <c r="HF37"/>
      <c r="HG37"/>
      <c r="HH37"/>
      <c r="HI37"/>
      <c r="HJ37"/>
      <c r="HK37"/>
      <c r="HL37"/>
      <c r="HM37"/>
      <c r="HN37"/>
      <c r="HO37"/>
      <c r="HP37"/>
      <c r="HQ37"/>
      <c r="HR37"/>
      <c r="HS37"/>
      <c r="HT37"/>
      <c r="HU37"/>
      <c r="HV37"/>
      <c r="HW37"/>
      <c r="HX37"/>
      <c r="HY37"/>
      <c r="HZ37"/>
      <c r="IA37"/>
      <c r="IB37"/>
      <c r="IC37"/>
      <c r="ID37"/>
      <c r="IE37"/>
    </row>
    <row r="38" spans="3:239" ht="13" customHeight="1" x14ac:dyDescent="0.15">
      <c r="C38" s="12"/>
      <c r="D38" s="310"/>
      <c r="E38" s="13"/>
      <c r="F38" s="12"/>
      <c r="G38" s="12"/>
      <c r="H38" s="12"/>
      <c r="I38" s="12"/>
      <c r="J38" s="12"/>
      <c r="K38" s="12"/>
      <c r="L38" s="12"/>
      <c r="M38" s="12"/>
      <c r="N38" s="12"/>
      <c r="O38" s="13"/>
      <c r="P38" s="13"/>
      <c r="Q38" s="13"/>
      <c r="R38" s="13"/>
      <c r="S38" s="13"/>
      <c r="T38" s="13"/>
      <c r="U38" s="13"/>
      <c r="V38" s="13"/>
      <c r="W38" s="13"/>
      <c r="X38" s="13"/>
      <c r="Y38" s="12"/>
      <c r="Z38" s="12"/>
      <c r="AA38" s="13"/>
      <c r="AB38" s="13"/>
      <c r="AC38" s="13"/>
      <c r="AD38" s="12"/>
      <c r="AE38" s="13"/>
      <c r="AF38" s="13"/>
      <c r="AG38" s="13"/>
      <c r="AH38" s="13"/>
      <c r="AI38" s="532"/>
      <c r="AL38" s="310"/>
      <c r="AM38" s="13"/>
      <c r="AN38" s="500"/>
      <c r="AO38" s="500"/>
      <c r="AP38" s="500"/>
      <c r="AQ38" s="500"/>
      <c r="AR38" s="13"/>
      <c r="AS38" s="13"/>
      <c r="AT38" s="13"/>
      <c r="AU38" s="13"/>
      <c r="AV38" s="13"/>
      <c r="AW38" s="13"/>
      <c r="AX38" s="13"/>
      <c r="AY38" s="13"/>
      <c r="AZ38" s="13"/>
      <c r="BA38" s="424"/>
      <c r="BB38" s="424"/>
      <c r="BC38" s="13"/>
      <c r="BD38" s="13"/>
      <c r="BE38" s="13"/>
      <c r="BF38" s="13"/>
      <c r="BG38" s="13"/>
      <c r="BH38" s="13"/>
      <c r="BI38" s="13"/>
      <c r="BJ38" s="13"/>
      <c r="BK38" s="13"/>
      <c r="BU38" s="321"/>
      <c r="BV38" s="512">
        <v>15</v>
      </c>
      <c r="BW38" s="486" t="s">
        <v>46</v>
      </c>
      <c r="BX38" s="487"/>
      <c r="BY38" s="487"/>
      <c r="BZ38" s="487"/>
      <c r="CA38" s="487"/>
      <c r="CB38" s="329"/>
      <c r="CC38" s="329"/>
      <c r="CD38" s="40"/>
      <c r="CE38" s="13"/>
      <c r="CF38" s="311"/>
      <c r="CN38"/>
      <c r="CP38"/>
      <c r="CQ38"/>
      <c r="CR38"/>
      <c r="DK38" s="13"/>
      <c r="DL38" s="13"/>
      <c r="DM38" s="13"/>
      <c r="DN38" s="13"/>
      <c r="DO38" s="13"/>
      <c r="DP38" s="13"/>
      <c r="DQ38" s="13"/>
      <c r="DR38" s="13"/>
      <c r="DS38" s="13"/>
      <c r="DT38" s="13"/>
      <c r="DU38" s="13"/>
      <c r="DV38" s="13"/>
      <c r="DW38" s="13"/>
      <c r="DX38" s="13"/>
      <c r="DY38" s="13"/>
      <c r="DZ38" s="13"/>
      <c r="EA38" s="13"/>
      <c r="EB38" s="13"/>
      <c r="EC38" s="13"/>
      <c r="ED38" s="13"/>
      <c r="EE38" s="13"/>
      <c r="EF38" s="13"/>
      <c r="EG38" s="13"/>
      <c r="EH38" s="13"/>
      <c r="EI38" s="13"/>
      <c r="EJ38" s="13"/>
      <c r="EK38" s="13"/>
      <c r="EL38" s="13"/>
      <c r="EM38" s="13"/>
      <c r="EN38" s="13"/>
      <c r="EO38" s="13"/>
      <c r="EP38" s="13"/>
      <c r="EQ38" s="13"/>
      <c r="ER38" s="13"/>
      <c r="ES38" s="13"/>
      <c r="ET38" s="13"/>
      <c r="EU38" s="13"/>
      <c r="EV38" s="13"/>
      <c r="EW38" s="13"/>
      <c r="EX38"/>
      <c r="EY38"/>
      <c r="EZ38"/>
      <c r="FA38"/>
      <c r="FB38"/>
      <c r="FC38"/>
      <c r="FD38"/>
      <c r="FE38"/>
      <c r="FF38"/>
      <c r="FG38"/>
      <c r="FH38"/>
      <c r="FI38"/>
      <c r="FJ38"/>
      <c r="FK38"/>
      <c r="FL38"/>
      <c r="FM38"/>
      <c r="FN38"/>
      <c r="FO38"/>
      <c r="FP38"/>
      <c r="FQ38"/>
      <c r="FR38"/>
      <c r="FS38"/>
      <c r="FT38"/>
      <c r="FU38"/>
      <c r="FV38"/>
      <c r="FW38"/>
      <c r="FX38"/>
      <c r="FY38"/>
      <c r="FZ38"/>
      <c r="GA38"/>
      <c r="GB38"/>
      <c r="GC38"/>
      <c r="GD38"/>
      <c r="GE38"/>
      <c r="GF38"/>
      <c r="GG38"/>
      <c r="GH38"/>
      <c r="GI38"/>
      <c r="GJ38"/>
      <c r="GK38"/>
      <c r="GL38"/>
      <c r="GM38"/>
      <c r="GN38"/>
      <c r="GO38"/>
      <c r="GP38"/>
      <c r="GQ38"/>
      <c r="GR38"/>
      <c r="GS38"/>
      <c r="GT38"/>
      <c r="GU38"/>
      <c r="GV38"/>
      <c r="GW38"/>
      <c r="GX38"/>
      <c r="GY38"/>
      <c r="GZ38"/>
      <c r="HA38"/>
      <c r="HB38"/>
      <c r="HC38"/>
      <c r="HD38"/>
      <c r="HE38"/>
      <c r="HF38"/>
      <c r="HG38"/>
      <c r="HH38"/>
      <c r="HI38"/>
      <c r="HJ38"/>
      <c r="HK38"/>
      <c r="HL38"/>
      <c r="HM38"/>
      <c r="HN38"/>
      <c r="HO38"/>
      <c r="HP38"/>
      <c r="HQ38"/>
      <c r="HR38"/>
      <c r="HS38"/>
      <c r="HT38"/>
      <c r="HU38"/>
      <c r="HV38"/>
      <c r="HW38"/>
      <c r="HX38"/>
      <c r="HY38"/>
      <c r="HZ38"/>
      <c r="IA38"/>
      <c r="IB38"/>
      <c r="IC38"/>
      <c r="ID38"/>
      <c r="IE38"/>
    </row>
    <row r="39" spans="3:239" ht="13" customHeight="1" x14ac:dyDescent="0.15">
      <c r="C39" s="12"/>
      <c r="D39" s="310"/>
      <c r="E39" s="13"/>
      <c r="F39" s="12"/>
      <c r="G39" s="12"/>
      <c r="H39" s="12"/>
      <c r="I39" s="12"/>
      <c r="J39" s="12"/>
      <c r="K39" s="12"/>
      <c r="L39" s="12"/>
      <c r="M39" s="12"/>
      <c r="N39" s="12"/>
      <c r="O39" s="13"/>
      <c r="P39" s="13"/>
      <c r="Q39" s="13"/>
      <c r="R39" s="13"/>
      <c r="S39" s="13"/>
      <c r="T39" s="13"/>
      <c r="U39" s="13"/>
      <c r="V39" s="13"/>
      <c r="W39" s="13"/>
      <c r="X39" s="13"/>
      <c r="Y39" s="12"/>
      <c r="Z39" s="12"/>
      <c r="AA39" s="13"/>
      <c r="AB39" s="13"/>
      <c r="AC39" s="13"/>
      <c r="AD39" s="12"/>
      <c r="AE39" s="13"/>
      <c r="AF39" s="13"/>
      <c r="AG39" s="13"/>
      <c r="AH39" s="13"/>
      <c r="AI39" s="532"/>
      <c r="AL39" s="310"/>
      <c r="AM39" s="13"/>
      <c r="AN39" s="13"/>
      <c r="AO39" s="13"/>
      <c r="AP39" s="513" t="s">
        <v>47</v>
      </c>
      <c r="AQ39" s="514"/>
      <c r="AR39" s="515"/>
      <c r="AS39" s="515"/>
      <c r="AT39" s="515"/>
      <c r="AU39" s="516" t="s">
        <v>48</v>
      </c>
      <c r="AV39" s="513"/>
      <c r="AW39" s="516"/>
      <c r="AX39" s="516"/>
      <c r="AY39" s="516"/>
      <c r="AZ39" s="516"/>
      <c r="BA39" s="516"/>
      <c r="BB39" s="516"/>
      <c r="BC39" s="516"/>
      <c r="BD39" s="517"/>
      <c r="BE39" s="13"/>
      <c r="BF39" s="13"/>
      <c r="BG39" s="13"/>
      <c r="BH39" s="13"/>
      <c r="BI39" s="13"/>
      <c r="BJ39" s="13"/>
      <c r="BK39" s="13"/>
      <c r="BU39" s="321"/>
      <c r="BV39" s="518">
        <v>16</v>
      </c>
      <c r="BW39" s="486" t="s">
        <v>49</v>
      </c>
      <c r="BX39" s="487"/>
      <c r="BY39" s="487"/>
      <c r="BZ39" s="487"/>
      <c r="CA39" s="487"/>
      <c r="CB39" s="329"/>
      <c r="CC39" s="329"/>
      <c r="CD39" s="40"/>
      <c r="CE39" s="13"/>
      <c r="CF39" s="311"/>
      <c r="CN39"/>
      <c r="CP39"/>
      <c r="CQ39"/>
      <c r="CR39"/>
      <c r="CZ39" s="13"/>
      <c r="DA39" s="13"/>
      <c r="DB39" s="13"/>
      <c r="DC39" s="13"/>
      <c r="DD39" s="13"/>
      <c r="DE39" s="13"/>
      <c r="DF39" s="13"/>
      <c r="DG39" s="13"/>
      <c r="DH39" s="13"/>
      <c r="DI39" s="13"/>
      <c r="DJ39" s="13"/>
      <c r="DK39" s="13"/>
      <c r="DL39" s="13"/>
      <c r="DM39" s="13"/>
      <c r="DN39" s="13"/>
      <c r="DO39" s="13"/>
      <c r="DP39" s="13"/>
      <c r="DQ39" s="13"/>
      <c r="DR39" s="13"/>
      <c r="DS39" s="13"/>
      <c r="DT39" s="13"/>
      <c r="DU39" s="13"/>
      <c r="DV39" s="13"/>
      <c r="DW39" s="13"/>
      <c r="DX39" s="13"/>
      <c r="DY39" s="13"/>
      <c r="DZ39" s="13"/>
      <c r="EA39" s="13"/>
      <c r="EB39" s="13"/>
      <c r="EC39" s="13"/>
      <c r="ED39" s="13"/>
      <c r="EE39" s="13"/>
      <c r="EF39" s="13"/>
      <c r="EG39" s="13"/>
      <c r="EH39" s="13"/>
      <c r="EI39" s="13"/>
      <c r="EJ39" s="13"/>
      <c r="EK39" s="13"/>
      <c r="EL39" s="13"/>
      <c r="EM39" s="13"/>
      <c r="EN39" s="13"/>
      <c r="EO39" s="13"/>
      <c r="EP39" s="13"/>
      <c r="EQ39" s="13"/>
      <c r="ER39" s="13"/>
      <c r="ES39" s="13"/>
      <c r="ET39" s="13"/>
      <c r="EU39" s="13"/>
      <c r="EV39" s="13"/>
      <c r="EW39" s="13"/>
      <c r="EX39"/>
      <c r="EY39"/>
      <c r="EZ39"/>
      <c r="FA39"/>
      <c r="FB39"/>
      <c r="FC39"/>
      <c r="FD39"/>
      <c r="FE39"/>
      <c r="FF39"/>
      <c r="FG39"/>
      <c r="FH39"/>
      <c r="FI39"/>
      <c r="FJ39"/>
      <c r="FK39"/>
      <c r="FL39"/>
      <c r="FM39"/>
      <c r="FN39"/>
      <c r="FO39"/>
      <c r="FP39"/>
      <c r="FQ39"/>
      <c r="FR39"/>
      <c r="FS39"/>
      <c r="FT39"/>
      <c r="FU39"/>
      <c r="FV39"/>
      <c r="FW39"/>
      <c r="FX39"/>
      <c r="FY39"/>
      <c r="FZ39"/>
      <c r="GA39"/>
      <c r="GB39"/>
      <c r="GC39"/>
      <c r="GD39"/>
      <c r="GE39"/>
      <c r="GF39"/>
      <c r="GG39"/>
      <c r="GH39"/>
      <c r="GI39"/>
      <c r="GJ39"/>
      <c r="GK39"/>
      <c r="GL39"/>
      <c r="GM39"/>
      <c r="GN39"/>
      <c r="GO39"/>
      <c r="GP39"/>
      <c r="GQ39"/>
      <c r="GR39"/>
      <c r="GS39"/>
      <c r="GT39"/>
      <c r="GU39"/>
      <c r="GV39"/>
      <c r="GW39"/>
      <c r="GX39"/>
      <c r="GY39"/>
      <c r="GZ39"/>
      <c r="HA39"/>
      <c r="HB39"/>
      <c r="HC39"/>
      <c r="HD39"/>
      <c r="HE39"/>
      <c r="HF39"/>
      <c r="HG39"/>
      <c r="HH39"/>
      <c r="HI39"/>
      <c r="HJ39"/>
      <c r="HK39"/>
      <c r="HL39"/>
      <c r="HM39"/>
      <c r="HN39"/>
      <c r="HO39"/>
      <c r="HP39"/>
      <c r="HQ39"/>
      <c r="HR39"/>
      <c r="HS39"/>
      <c r="HT39"/>
      <c r="HU39"/>
      <c r="HV39"/>
      <c r="HW39"/>
      <c r="HX39"/>
      <c r="HY39"/>
      <c r="HZ39"/>
      <c r="IA39"/>
      <c r="IB39"/>
      <c r="IC39"/>
      <c r="ID39"/>
      <c r="IE39"/>
    </row>
    <row r="40" spans="3:239" ht="13" customHeight="1" x14ac:dyDescent="0.15">
      <c r="C40" s="12"/>
      <c r="D40" s="310"/>
      <c r="E40" s="13"/>
      <c r="F40" s="12"/>
      <c r="G40" s="12"/>
      <c r="H40" s="12"/>
      <c r="I40" s="12"/>
      <c r="J40" s="12"/>
      <c r="K40" s="12"/>
      <c r="L40" s="12"/>
      <c r="M40" s="12"/>
      <c r="N40" s="12"/>
      <c r="O40" s="13"/>
      <c r="P40" s="13"/>
      <c r="Q40" s="13"/>
      <c r="R40" s="13"/>
      <c r="S40" s="13"/>
      <c r="T40" s="13"/>
      <c r="U40" s="13"/>
      <c r="V40" s="13"/>
      <c r="W40" s="13"/>
      <c r="X40" s="13"/>
      <c r="Y40" s="12"/>
      <c r="Z40" s="12"/>
      <c r="AA40" s="13"/>
      <c r="AB40" s="13"/>
      <c r="AC40" s="13"/>
      <c r="AD40" s="12"/>
      <c r="AE40" s="13"/>
      <c r="AF40" s="13"/>
      <c r="AG40" s="13"/>
      <c r="AH40" s="13"/>
      <c r="AI40" s="532"/>
      <c r="AL40" s="310"/>
      <c r="AM40" s="13"/>
      <c r="AN40" s="13"/>
      <c r="AO40" s="13"/>
      <c r="AP40" s="13"/>
      <c r="AQ40" s="519"/>
      <c r="AR40" s="519"/>
      <c r="AS40" s="519"/>
      <c r="AT40" s="519"/>
      <c r="AU40" s="520"/>
      <c r="AV40" s="520"/>
      <c r="AW40" s="520"/>
      <c r="AX40" s="520"/>
      <c r="AY40" s="516" t="s">
        <v>50</v>
      </c>
      <c r="AZ40" s="516"/>
      <c r="BA40" s="516"/>
      <c r="BB40" s="516"/>
      <c r="BC40" s="517"/>
      <c r="BD40" s="517"/>
      <c r="BE40" s="13"/>
      <c r="BF40" s="13"/>
      <c r="BG40" s="13"/>
      <c r="BH40" s="13"/>
      <c r="BI40" s="13"/>
      <c r="BJ40" s="13"/>
      <c r="BK40" s="13"/>
      <c r="BU40" s="321"/>
      <c r="BV40" s="521">
        <v>17</v>
      </c>
      <c r="BW40" s="486" t="s">
        <v>51</v>
      </c>
      <c r="BX40" s="487"/>
      <c r="BY40" s="493"/>
      <c r="BZ40" s="487"/>
      <c r="CA40" s="487"/>
      <c r="CB40" s="329"/>
      <c r="CC40" s="329"/>
      <c r="CD40" s="40"/>
      <c r="CE40" s="13"/>
      <c r="CF40" s="311"/>
      <c r="CN40"/>
      <c r="CP40"/>
      <c r="CQ40"/>
      <c r="CR40"/>
      <c r="CZ40" s="13"/>
      <c r="DA40" s="13"/>
      <c r="DB40" s="13"/>
      <c r="DC40" s="13"/>
      <c r="DD40" s="13"/>
      <c r="DE40" s="13"/>
      <c r="DF40" s="13"/>
      <c r="DG40" s="13"/>
      <c r="DH40" s="13"/>
      <c r="DI40" s="13"/>
      <c r="DJ40" s="13"/>
      <c r="DK40" s="13"/>
      <c r="DL40" s="13"/>
      <c r="DM40" s="13"/>
      <c r="DN40" s="13"/>
      <c r="DO40" s="13"/>
      <c r="DP40" s="13"/>
      <c r="DQ40" s="13"/>
      <c r="DR40" s="13"/>
      <c r="DS40" s="13"/>
      <c r="DT40" s="13"/>
      <c r="DU40" s="13"/>
      <c r="DV40" s="13"/>
      <c r="DW40" s="13"/>
      <c r="DX40" s="13"/>
      <c r="DY40" s="13"/>
      <c r="DZ40" s="13"/>
      <c r="EA40" s="13"/>
      <c r="EB40" s="13"/>
      <c r="EC40" s="13"/>
      <c r="ED40" s="13"/>
      <c r="EE40" s="13"/>
      <c r="EF40" s="13"/>
      <c r="EG40" s="13"/>
      <c r="EH40" s="13"/>
      <c r="EI40" s="13"/>
      <c r="EJ40" s="13"/>
      <c r="EK40" s="13"/>
      <c r="EL40" s="13"/>
      <c r="EM40" s="13"/>
      <c r="EN40" s="13"/>
      <c r="EO40" s="13"/>
      <c r="EP40" s="13"/>
      <c r="EQ40" s="13"/>
      <c r="ER40" s="13"/>
      <c r="ES40" s="13"/>
      <c r="ET40" s="13"/>
      <c r="EU40" s="13"/>
      <c r="EV40" s="13"/>
      <c r="EW40" s="13"/>
      <c r="EX40"/>
      <c r="EY40"/>
      <c r="EZ40"/>
      <c r="FA40"/>
      <c r="FB40"/>
      <c r="FC40"/>
      <c r="FD40"/>
      <c r="FE40"/>
      <c r="FF40"/>
      <c r="FG40"/>
      <c r="FH40"/>
      <c r="FI40"/>
      <c r="FJ40"/>
      <c r="FK40"/>
      <c r="FL40"/>
      <c r="FM40"/>
      <c r="FN40"/>
      <c r="FO40"/>
      <c r="FP40"/>
      <c r="FQ40"/>
      <c r="FR40"/>
      <c r="FS40"/>
      <c r="FT40"/>
      <c r="FU40"/>
      <c r="FV40"/>
      <c r="FW40"/>
      <c r="FX40"/>
      <c r="FY40"/>
      <c r="FZ40"/>
      <c r="GA40"/>
      <c r="GB40"/>
      <c r="GC40"/>
      <c r="GD40"/>
      <c r="GE40"/>
      <c r="GF40"/>
      <c r="GG40"/>
      <c r="GH40"/>
      <c r="GI40"/>
      <c r="GJ40"/>
      <c r="GK40"/>
      <c r="GL40"/>
      <c r="GM40"/>
      <c r="GN40"/>
      <c r="GO40"/>
      <c r="GP40"/>
      <c r="GQ40"/>
      <c r="GR40"/>
      <c r="GS40"/>
      <c r="GT40"/>
      <c r="GU40"/>
      <c r="GV40"/>
      <c r="GW40"/>
      <c r="GX40"/>
      <c r="GY40"/>
      <c r="GZ40"/>
      <c r="HA40"/>
      <c r="HB40"/>
      <c r="HC40"/>
      <c r="HD40"/>
      <c r="HE40"/>
      <c r="HF40"/>
      <c r="HG40"/>
      <c r="HH40"/>
      <c r="HI40"/>
      <c r="HJ40"/>
      <c r="HK40"/>
      <c r="HL40"/>
      <c r="HM40"/>
      <c r="HN40"/>
      <c r="HO40"/>
      <c r="HP40"/>
      <c r="HQ40"/>
      <c r="HR40"/>
      <c r="HS40"/>
      <c r="HT40"/>
      <c r="HU40"/>
      <c r="HV40"/>
      <c r="HW40"/>
      <c r="HX40"/>
      <c r="HY40"/>
      <c r="HZ40"/>
      <c r="IA40"/>
      <c r="IB40"/>
      <c r="IC40"/>
      <c r="ID40"/>
      <c r="IE40"/>
    </row>
    <row r="41" spans="3:239" ht="13" customHeight="1" x14ac:dyDescent="0.15">
      <c r="C41" s="12"/>
      <c r="D41" s="310"/>
      <c r="E41" s="13"/>
      <c r="F41" s="12"/>
      <c r="G41" s="12"/>
      <c r="H41" s="12"/>
      <c r="I41" s="12"/>
      <c r="J41" s="12"/>
      <c r="K41" s="12"/>
      <c r="L41" s="12"/>
      <c r="M41" s="12"/>
      <c r="N41" s="12"/>
      <c r="O41" s="13"/>
      <c r="P41" s="13"/>
      <c r="Q41" s="13"/>
      <c r="R41" s="13"/>
      <c r="S41" s="13"/>
      <c r="T41" s="13"/>
      <c r="U41" s="13"/>
      <c r="V41" s="13"/>
      <c r="W41" s="13"/>
      <c r="X41" s="13"/>
      <c r="Y41" s="12"/>
      <c r="Z41" s="12"/>
      <c r="AA41" s="13"/>
      <c r="AB41" s="13"/>
      <c r="AC41" s="13"/>
      <c r="AD41" s="12"/>
      <c r="AE41" s="13"/>
      <c r="AF41" s="13"/>
      <c r="AG41" s="13"/>
      <c r="AH41" s="13"/>
      <c r="AI41" s="532"/>
      <c r="AL41" s="310"/>
      <c r="AM41" s="13"/>
      <c r="AN41" s="13"/>
      <c r="AO41" s="13"/>
      <c r="AP41" s="13"/>
      <c r="AQ41" s="516"/>
      <c r="AR41" s="516"/>
      <c r="AS41" s="516"/>
      <c r="AT41" s="516"/>
      <c r="AU41" s="519"/>
      <c r="AV41" s="519"/>
      <c r="AW41" s="519"/>
      <c r="AX41" s="519"/>
      <c r="AY41" s="522"/>
      <c r="AZ41" s="522"/>
      <c r="BA41" s="522"/>
      <c r="BB41" s="522"/>
      <c r="BC41" s="522"/>
      <c r="BD41" s="516" t="s">
        <v>52</v>
      </c>
      <c r="BE41" s="13"/>
      <c r="BF41" s="13"/>
      <c r="BG41" s="13"/>
      <c r="BU41" s="321"/>
      <c r="BV41" s="523">
        <v>18</v>
      </c>
      <c r="BW41" s="486" t="s">
        <v>53</v>
      </c>
      <c r="BX41" s="487"/>
      <c r="BY41" s="493"/>
      <c r="BZ41" s="487"/>
      <c r="CA41" s="487"/>
      <c r="CB41" s="329"/>
      <c r="CC41" s="329"/>
      <c r="CD41" s="40"/>
      <c r="CE41" s="13"/>
      <c r="CF41" s="311"/>
      <c r="CN41"/>
      <c r="CP41"/>
      <c r="CQ41"/>
      <c r="CR41"/>
      <c r="CZ41" s="13"/>
      <c r="DA41" s="13"/>
      <c r="DB41" s="13"/>
      <c r="DC41" s="13"/>
      <c r="DD41" s="13"/>
      <c r="DE41" s="13"/>
      <c r="DF41" s="13"/>
      <c r="DG41" s="13"/>
      <c r="DH41" s="13"/>
      <c r="DI41" s="13"/>
      <c r="DJ41" s="13"/>
      <c r="DK41" s="13"/>
      <c r="DL41" s="13"/>
      <c r="DM41" s="13"/>
      <c r="DN41" s="13"/>
      <c r="DO41" s="13"/>
      <c r="DP41" s="13"/>
      <c r="DQ41" s="13"/>
      <c r="DR41" s="13"/>
      <c r="DS41" s="13"/>
      <c r="DT41" s="13"/>
      <c r="DU41" s="13"/>
      <c r="DV41" s="13"/>
      <c r="DW41" s="13"/>
      <c r="DX41" s="13"/>
      <c r="DY41" s="13"/>
      <c r="DZ41" s="13"/>
      <c r="EA41" s="13"/>
      <c r="EB41" s="13"/>
      <c r="EC41" s="13"/>
      <c r="ED41" s="13"/>
      <c r="EE41" s="13"/>
      <c r="EF41" s="13"/>
      <c r="EG41" s="13"/>
      <c r="EH41" s="13"/>
      <c r="EI41" s="13"/>
      <c r="EJ41" s="13"/>
      <c r="EK41" s="13"/>
      <c r="EL41" s="13"/>
      <c r="EM41" s="13"/>
      <c r="EN41" s="13"/>
      <c r="EO41" s="13"/>
      <c r="EP41" s="13"/>
      <c r="EQ41" s="13"/>
      <c r="ER41" s="13"/>
      <c r="ES41" s="13"/>
      <c r="ET41" s="13"/>
      <c r="EU41" s="13"/>
      <c r="EV41" s="13"/>
      <c r="EW41" s="13"/>
      <c r="EX41"/>
      <c r="EY41"/>
      <c r="EZ41"/>
      <c r="FA41"/>
      <c r="FB41"/>
      <c r="FC41"/>
      <c r="FD41"/>
      <c r="FE41"/>
      <c r="FF41"/>
      <c r="FG41"/>
      <c r="FH41"/>
      <c r="FI41"/>
      <c r="FJ41"/>
      <c r="FK41"/>
      <c r="FL41"/>
      <c r="FM41"/>
      <c r="FN41"/>
      <c r="FO41"/>
      <c r="FP41"/>
      <c r="FQ41"/>
      <c r="FR41"/>
      <c r="FS41"/>
      <c r="FT41"/>
      <c r="FU41"/>
      <c r="FV41"/>
      <c r="FW41"/>
      <c r="FX41"/>
      <c r="FY41"/>
      <c r="FZ41"/>
      <c r="GA41"/>
      <c r="GB41"/>
      <c r="GC41"/>
      <c r="GD41"/>
      <c r="GE41"/>
      <c r="GF41"/>
      <c r="GG41"/>
      <c r="GH41"/>
      <c r="GI41"/>
      <c r="GJ41"/>
      <c r="GK41"/>
      <c r="GL41"/>
      <c r="GM41"/>
      <c r="GN41"/>
      <c r="GO41"/>
      <c r="GP41"/>
      <c r="GQ41"/>
      <c r="GR41"/>
      <c r="GS41"/>
      <c r="GT41"/>
      <c r="GU41"/>
      <c r="GV41"/>
      <c r="GW41"/>
      <c r="GX41"/>
      <c r="GY41"/>
      <c r="GZ41"/>
      <c r="HA41"/>
      <c r="HB41"/>
      <c r="HC41"/>
      <c r="HD41"/>
      <c r="HE41"/>
      <c r="HF41"/>
      <c r="HG41"/>
      <c r="HH41"/>
      <c r="HI41"/>
      <c r="HJ41"/>
      <c r="HK41"/>
      <c r="HL41"/>
      <c r="HM41"/>
      <c r="HN41"/>
      <c r="HO41"/>
      <c r="HP41"/>
      <c r="HQ41"/>
      <c r="HR41"/>
      <c r="HS41"/>
      <c r="HT41"/>
      <c r="HU41"/>
      <c r="HV41"/>
      <c r="HW41"/>
      <c r="HX41"/>
      <c r="HY41"/>
      <c r="HZ41"/>
      <c r="IA41"/>
      <c r="IB41"/>
      <c r="IC41"/>
      <c r="ID41"/>
      <c r="IE41"/>
    </row>
    <row r="42" spans="3:239" ht="13" customHeight="1" x14ac:dyDescent="0.15">
      <c r="C42" s="12"/>
      <c r="D42" s="310"/>
      <c r="E42" s="13"/>
      <c r="F42" s="12"/>
      <c r="G42" s="12"/>
      <c r="H42" s="12"/>
      <c r="I42" s="12"/>
      <c r="J42" s="12"/>
      <c r="K42" s="12"/>
      <c r="L42" s="12"/>
      <c r="M42" s="12"/>
      <c r="N42" s="12"/>
      <c r="O42" s="13"/>
      <c r="P42" s="13"/>
      <c r="Q42" s="13"/>
      <c r="R42" s="13"/>
      <c r="S42" s="13"/>
      <c r="T42" s="13"/>
      <c r="U42" s="13"/>
      <c r="V42" s="13"/>
      <c r="W42" s="13"/>
      <c r="X42" s="13"/>
      <c r="Y42" s="12"/>
      <c r="Z42" s="12"/>
      <c r="AA42" s="13"/>
      <c r="AB42" s="13"/>
      <c r="AC42" s="13"/>
      <c r="AD42" s="12"/>
      <c r="AE42" s="13"/>
      <c r="AF42" s="13"/>
      <c r="AG42" s="13"/>
      <c r="AH42" s="13"/>
      <c r="AI42" s="532"/>
      <c r="AL42" s="310"/>
      <c r="AM42" s="13"/>
      <c r="BE42" s="524"/>
      <c r="BF42" s="524"/>
      <c r="BG42" s="524"/>
      <c r="BU42" s="321"/>
      <c r="BV42" s="525">
        <v>19</v>
      </c>
      <c r="BW42" s="486" t="s">
        <v>54</v>
      </c>
      <c r="BX42" s="487"/>
      <c r="BY42" s="493"/>
      <c r="BZ42" s="487"/>
      <c r="CA42" s="487"/>
      <c r="CB42" s="329"/>
      <c r="CC42" s="329"/>
      <c r="CD42" s="40"/>
      <c r="CE42" s="13"/>
      <c r="CF42" s="311"/>
      <c r="CN42"/>
      <c r="CP42"/>
      <c r="CQ42"/>
      <c r="CR42"/>
      <c r="CZ42" s="13"/>
      <c r="DA42" s="13"/>
      <c r="DB42" s="13"/>
      <c r="DC42" s="13"/>
      <c r="DD42" s="13"/>
      <c r="DE42" s="13"/>
      <c r="DF42" s="13"/>
      <c r="DG42" s="13"/>
      <c r="DH42" s="13"/>
      <c r="DI42" s="13"/>
      <c r="DJ42" s="13"/>
      <c r="DK42" s="13"/>
      <c r="DL42" s="13"/>
      <c r="DM42" s="13"/>
      <c r="DN42" s="13"/>
      <c r="DO42" s="13"/>
      <c r="DP42" s="13"/>
      <c r="DQ42" s="13"/>
      <c r="DR42" s="13"/>
      <c r="DS42" s="13"/>
      <c r="DT42" s="13"/>
      <c r="DU42" s="13"/>
      <c r="DV42" s="13"/>
      <c r="DW42" s="13"/>
      <c r="DX42" s="13"/>
      <c r="DY42" s="13"/>
      <c r="DZ42" s="13"/>
      <c r="EA42" s="13"/>
      <c r="EB42" s="13"/>
      <c r="EC42" s="13"/>
      <c r="ED42" s="13"/>
      <c r="EE42" s="13"/>
      <c r="EF42" s="13"/>
      <c r="EG42" s="13"/>
      <c r="EH42" s="13"/>
      <c r="EI42" s="13"/>
      <c r="EJ42" s="13"/>
      <c r="EK42" s="13"/>
      <c r="EL42" s="13"/>
      <c r="EM42" s="13"/>
      <c r="EN42" s="13"/>
      <c r="EO42" s="13"/>
      <c r="EP42" s="13"/>
      <c r="EQ42" s="13"/>
      <c r="ER42" s="13"/>
      <c r="ES42" s="13"/>
      <c r="ET42" s="13"/>
      <c r="EU42" s="13"/>
      <c r="EV42" s="13"/>
      <c r="EW42" s="13"/>
      <c r="EX42"/>
      <c r="EY42"/>
      <c r="EZ42"/>
      <c r="FA42"/>
      <c r="FB42"/>
      <c r="FC42"/>
      <c r="FD42"/>
      <c r="FE42"/>
      <c r="FF42"/>
      <c r="FG42"/>
      <c r="FH42"/>
      <c r="FI42"/>
      <c r="FJ42"/>
      <c r="FK42"/>
      <c r="FL42"/>
      <c r="FM42"/>
      <c r="FN42"/>
      <c r="FO42"/>
      <c r="FP42"/>
      <c r="FQ42"/>
      <c r="FR42"/>
      <c r="FS42"/>
      <c r="FT42"/>
      <c r="FU42"/>
      <c r="FV42"/>
      <c r="FW42"/>
      <c r="FX42"/>
      <c r="FY42"/>
      <c r="FZ42"/>
      <c r="GA42"/>
      <c r="GB42"/>
      <c r="GC42"/>
      <c r="GD42"/>
      <c r="GE42"/>
      <c r="GF42"/>
      <c r="GG42"/>
      <c r="GH42"/>
      <c r="GI42"/>
      <c r="GJ42"/>
      <c r="GK42"/>
      <c r="GL42"/>
      <c r="GM42"/>
      <c r="GN42"/>
      <c r="GO42"/>
      <c r="GP42"/>
      <c r="GQ42"/>
      <c r="GR42"/>
      <c r="GS42"/>
      <c r="GT42"/>
      <c r="GU42"/>
      <c r="GV42"/>
      <c r="GW42"/>
      <c r="GX42"/>
      <c r="GY42"/>
      <c r="GZ42"/>
      <c r="HA42"/>
      <c r="HB42"/>
      <c r="HC42"/>
      <c r="HD42"/>
      <c r="HE42"/>
      <c r="HF42"/>
      <c r="HG42"/>
      <c r="HH42"/>
      <c r="HI42"/>
      <c r="HJ42"/>
      <c r="HK42"/>
      <c r="HL42"/>
      <c r="HM42"/>
      <c r="HN42"/>
      <c r="HO42"/>
      <c r="HP42"/>
      <c r="HQ42"/>
      <c r="HR42"/>
      <c r="HS42"/>
      <c r="HT42"/>
      <c r="HU42"/>
      <c r="HV42"/>
      <c r="HW42"/>
      <c r="HX42"/>
      <c r="HY42"/>
      <c r="HZ42"/>
      <c r="IA42"/>
      <c r="IB42"/>
      <c r="IC42"/>
      <c r="ID42"/>
      <c r="IE42"/>
    </row>
    <row r="43" spans="3:239" ht="13" customHeight="1" x14ac:dyDescent="0.15">
      <c r="C43" s="12"/>
      <c r="D43" s="310"/>
      <c r="E43" s="13"/>
      <c r="F43" s="12"/>
      <c r="G43" s="12"/>
      <c r="H43" s="12"/>
      <c r="I43" s="12"/>
      <c r="J43" s="12"/>
      <c r="K43" s="12"/>
      <c r="L43" s="12"/>
      <c r="M43" s="12"/>
      <c r="N43" s="12"/>
      <c r="O43" s="13"/>
      <c r="P43" s="13"/>
      <c r="Q43" s="13"/>
      <c r="R43" s="13"/>
      <c r="S43" s="13"/>
      <c r="T43" s="13"/>
      <c r="U43" s="13"/>
      <c r="V43" s="13"/>
      <c r="W43" s="13"/>
      <c r="X43" s="13"/>
      <c r="Y43" s="12"/>
      <c r="Z43" s="12"/>
      <c r="AA43" s="13"/>
      <c r="AB43" s="13"/>
      <c r="AC43" s="13"/>
      <c r="AD43" s="12"/>
      <c r="AE43" s="13"/>
      <c r="AF43" s="13"/>
      <c r="AG43" s="13"/>
      <c r="AH43" s="13"/>
      <c r="AI43" s="532"/>
      <c r="AL43" s="310"/>
      <c r="AM43" s="13"/>
      <c r="BE43" s="13"/>
      <c r="BF43" s="526"/>
      <c r="BG43" s="13"/>
      <c r="BU43" s="321"/>
      <c r="BV43" s="527">
        <v>20</v>
      </c>
      <c r="BW43" s="486" t="s">
        <v>55</v>
      </c>
      <c r="BX43" s="329"/>
      <c r="BY43" s="329"/>
      <c r="BZ43" s="329"/>
      <c r="CA43" s="329"/>
      <c r="CB43" s="329"/>
      <c r="CC43" s="329"/>
      <c r="CD43" s="42"/>
      <c r="CE43" s="13"/>
      <c r="CF43" s="311"/>
      <c r="CN43"/>
      <c r="CP43"/>
      <c r="CQ43"/>
      <c r="CR43"/>
      <c r="CZ43" s="13"/>
      <c r="DA43" s="13"/>
      <c r="DB43" s="13"/>
      <c r="DC43" s="13"/>
      <c r="DD43" s="13"/>
      <c r="DE43" s="13"/>
      <c r="DF43" s="13"/>
      <c r="DG43" s="13"/>
      <c r="DH43" s="13"/>
      <c r="DI43" s="13"/>
      <c r="DJ43" s="13"/>
      <c r="DK43" s="13"/>
      <c r="DL43" s="13"/>
      <c r="DM43" s="13"/>
      <c r="DN43" s="13"/>
      <c r="DO43" s="13"/>
      <c r="DP43" s="13"/>
      <c r="DQ43" s="13"/>
      <c r="DR43" s="13"/>
      <c r="DS43" s="13"/>
      <c r="DT43" s="13"/>
      <c r="DU43" s="13"/>
      <c r="DV43" s="13"/>
      <c r="DW43" s="13"/>
      <c r="DX43" s="13"/>
      <c r="DY43" s="13"/>
      <c r="DZ43" s="13"/>
      <c r="EA43" s="13"/>
      <c r="EB43" s="13"/>
      <c r="EC43" s="13"/>
      <c r="ED43" s="13"/>
      <c r="EE43" s="13"/>
      <c r="EF43" s="13"/>
      <c r="EG43" s="13"/>
      <c r="EH43" s="13"/>
      <c r="EI43" s="13"/>
      <c r="EJ43" s="13"/>
      <c r="EK43" s="13"/>
      <c r="EL43" s="13"/>
      <c r="EM43" s="13"/>
      <c r="EN43" s="13"/>
      <c r="EO43" s="13"/>
      <c r="EP43" s="13"/>
      <c r="EQ43" s="13"/>
      <c r="ER43" s="13"/>
      <c r="ES43" s="13"/>
      <c r="ET43" s="13"/>
      <c r="EU43" s="13"/>
      <c r="EV43" s="13"/>
      <c r="EW43" s="13"/>
      <c r="EX43"/>
      <c r="EY43"/>
      <c r="EZ43"/>
      <c r="FA43"/>
      <c r="FB43"/>
      <c r="FC43"/>
      <c r="FD43"/>
      <c r="FE43"/>
      <c r="FF43"/>
      <c r="FG43"/>
      <c r="FH43"/>
      <c r="FI43"/>
      <c r="FJ43"/>
      <c r="FK43"/>
      <c r="FL43"/>
      <c r="FM43"/>
      <c r="FN43"/>
      <c r="FO43"/>
      <c r="FP43"/>
      <c r="FQ43"/>
      <c r="FR43"/>
      <c r="FS43"/>
      <c r="FT43"/>
      <c r="FU43"/>
      <c r="FV43"/>
      <c r="FW43"/>
      <c r="FX43"/>
      <c r="FY43"/>
      <c r="FZ43"/>
      <c r="GA43"/>
      <c r="GB43"/>
      <c r="GC43"/>
      <c r="GD43"/>
      <c r="GE43"/>
      <c r="GF43"/>
      <c r="GG43"/>
      <c r="GH43"/>
      <c r="GI43"/>
      <c r="GJ43"/>
      <c r="GK43"/>
      <c r="GL43"/>
      <c r="GM43"/>
      <c r="GN43"/>
      <c r="GO43"/>
      <c r="GP43"/>
      <c r="GQ43"/>
      <c r="GR43"/>
      <c r="GS43"/>
      <c r="GT43"/>
      <c r="GU43"/>
      <c r="GV43"/>
      <c r="GW43"/>
      <c r="GX43"/>
      <c r="GY43"/>
      <c r="GZ43"/>
      <c r="HA43"/>
      <c r="HB43"/>
      <c r="HC43"/>
      <c r="HD43"/>
      <c r="HE43"/>
      <c r="HF43"/>
      <c r="HG43"/>
      <c r="HH43"/>
      <c r="HI43"/>
      <c r="HJ43"/>
      <c r="HK43"/>
      <c r="HL43"/>
      <c r="HM43"/>
      <c r="HN43"/>
      <c r="HO43"/>
      <c r="HP43"/>
      <c r="HQ43"/>
      <c r="HR43"/>
      <c r="HS43"/>
      <c r="HT43"/>
      <c r="HU43"/>
      <c r="HV43"/>
      <c r="HW43"/>
      <c r="HX43"/>
      <c r="HY43"/>
      <c r="HZ43"/>
      <c r="IA43"/>
      <c r="IB43"/>
      <c r="IC43"/>
      <c r="ID43"/>
      <c r="IE43"/>
    </row>
    <row r="44" spans="3:239" ht="13" customHeight="1" x14ac:dyDescent="0.15">
      <c r="C44" s="12"/>
      <c r="D44" s="310"/>
      <c r="E44" s="13"/>
      <c r="F44" s="12"/>
      <c r="G44" s="12"/>
      <c r="H44" s="12"/>
      <c r="I44" s="12"/>
      <c r="J44" s="12"/>
      <c r="K44" s="12"/>
      <c r="L44" s="12"/>
      <c r="M44" s="12"/>
      <c r="N44" s="12"/>
      <c r="O44" s="13"/>
      <c r="P44" s="13"/>
      <c r="Q44" s="13"/>
      <c r="R44" s="13"/>
      <c r="S44" s="13"/>
      <c r="T44" s="13"/>
      <c r="U44" s="13"/>
      <c r="V44" s="13"/>
      <c r="W44" s="13"/>
      <c r="X44" s="13"/>
      <c r="Y44" s="12"/>
      <c r="Z44" s="12"/>
      <c r="AA44" s="13"/>
      <c r="AB44" s="13"/>
      <c r="AC44" s="13"/>
      <c r="AD44" s="12"/>
      <c r="AE44" s="13"/>
      <c r="AF44" s="13"/>
      <c r="AG44" s="13"/>
      <c r="AH44" s="13"/>
      <c r="AI44" s="532"/>
      <c r="AL44" s="310"/>
      <c r="AM44" s="13"/>
      <c r="AU44" s="485">
        <v>1</v>
      </c>
      <c r="AV44" s="330">
        <v>2</v>
      </c>
      <c r="AW44" s="489">
        <v>3</v>
      </c>
      <c r="AX44" s="491">
        <v>4</v>
      </c>
      <c r="AY44" s="495">
        <v>5</v>
      </c>
      <c r="AZ44" s="497">
        <v>6</v>
      </c>
      <c r="BA44" s="498">
        <v>7</v>
      </c>
      <c r="BB44" s="501">
        <v>8</v>
      </c>
      <c r="BC44" s="502">
        <v>9</v>
      </c>
      <c r="BD44" s="505">
        <v>10</v>
      </c>
      <c r="BE44" s="506">
        <v>11</v>
      </c>
      <c r="BF44" s="507">
        <v>12</v>
      </c>
      <c r="BG44" s="509">
        <v>13</v>
      </c>
      <c r="BH44" s="511">
        <v>14</v>
      </c>
      <c r="BI44" s="512">
        <v>15</v>
      </c>
      <c r="BJ44" s="518">
        <v>16</v>
      </c>
      <c r="BK44" s="521">
        <v>17</v>
      </c>
      <c r="BL44" s="523">
        <v>18</v>
      </c>
      <c r="BM44" s="525">
        <v>19</v>
      </c>
      <c r="BN44" s="527">
        <v>20</v>
      </c>
      <c r="BO44" s="528">
        <v>21</v>
      </c>
      <c r="BP44" s="529">
        <v>22</v>
      </c>
      <c r="BU44" s="321"/>
      <c r="BV44" s="528">
        <v>21</v>
      </c>
      <c r="BW44" s="486" t="s">
        <v>56</v>
      </c>
      <c r="BX44" s="329"/>
      <c r="BY44" s="329"/>
      <c r="BZ44" s="329"/>
      <c r="CA44" s="329"/>
      <c r="CB44" s="329"/>
      <c r="CC44" s="329"/>
      <c r="CD44" s="42"/>
      <c r="CE44" s="13"/>
      <c r="CF44" s="311"/>
      <c r="CN44"/>
      <c r="CP44"/>
      <c r="CQ44"/>
      <c r="CR44"/>
      <c r="CZ44" s="13"/>
      <c r="DA44" s="13"/>
      <c r="DB44" s="13"/>
      <c r="DC44" s="13"/>
      <c r="DD44" s="13"/>
      <c r="DE44" s="13"/>
      <c r="DF44" s="13"/>
      <c r="DG44" s="13"/>
      <c r="DH44" s="13"/>
      <c r="DI44" s="13"/>
      <c r="DJ44" s="13"/>
      <c r="DK44" s="13"/>
      <c r="DL44" s="13"/>
      <c r="DM44" s="13"/>
      <c r="DN44" s="13"/>
      <c r="DO44" s="13"/>
      <c r="DP44" s="13"/>
      <c r="DQ44" s="13"/>
      <c r="DR44" s="13"/>
      <c r="DS44" s="13"/>
      <c r="DT44" s="13"/>
      <c r="DU44" s="13"/>
      <c r="DV44" s="13"/>
      <c r="DW44" s="13"/>
      <c r="DX44" s="13"/>
      <c r="DY44" s="13"/>
      <c r="DZ44" s="13"/>
      <c r="EA44" s="13"/>
      <c r="EB44" s="13"/>
      <c r="EC44" s="13"/>
      <c r="ED44" s="13"/>
      <c r="EE44" s="13"/>
      <c r="EF44" s="13"/>
      <c r="EG44" s="13"/>
      <c r="EH44" s="13"/>
      <c r="EI44" s="13"/>
      <c r="EJ44" s="13"/>
      <c r="EK44" s="13"/>
      <c r="EL44" s="13"/>
      <c r="EM44" s="13"/>
      <c r="EN44" s="13"/>
      <c r="EO44" s="13"/>
      <c r="EP44" s="13"/>
      <c r="EQ44" s="13"/>
      <c r="ER44" s="13"/>
      <c r="ES44" s="13"/>
      <c r="ET44" s="13"/>
      <c r="EU44" s="13"/>
      <c r="EV44" s="13"/>
      <c r="EW44" s="13"/>
      <c r="EX44"/>
      <c r="EY44"/>
      <c r="EZ44"/>
      <c r="FA44"/>
      <c r="FB44"/>
      <c r="FC44"/>
      <c r="FD44"/>
      <c r="FE44"/>
      <c r="FF44"/>
      <c r="FG44"/>
      <c r="FH44"/>
      <c r="FI44"/>
      <c r="FJ44"/>
      <c r="FK44"/>
      <c r="FL44"/>
      <c r="FM44"/>
      <c r="FN44"/>
      <c r="FO44"/>
      <c r="FP44"/>
      <c r="FQ44"/>
      <c r="FR44"/>
      <c r="FS44"/>
      <c r="FT44"/>
      <c r="FU44"/>
      <c r="FV44"/>
      <c r="FW44"/>
      <c r="FX44"/>
      <c r="FY44"/>
      <c r="FZ44"/>
      <c r="GA44"/>
      <c r="GB44"/>
      <c r="GC44"/>
      <c r="GD44"/>
      <c r="GE44"/>
      <c r="GF44"/>
      <c r="GG44"/>
      <c r="GH44"/>
      <c r="GI44"/>
      <c r="GJ44"/>
      <c r="GK44"/>
      <c r="GL44"/>
      <c r="GM44"/>
      <c r="GN44"/>
      <c r="GO44"/>
      <c r="GP44"/>
      <c r="GQ44"/>
      <c r="GR44"/>
      <c r="GS44"/>
      <c r="GT44"/>
      <c r="GU44"/>
      <c r="GV44"/>
      <c r="GW44"/>
      <c r="GX44"/>
      <c r="GY44"/>
      <c r="GZ44"/>
      <c r="HA44"/>
      <c r="HB44"/>
      <c r="HC44"/>
      <c r="HD44"/>
      <c r="HE44"/>
      <c r="HF44"/>
      <c r="HG44"/>
      <c r="HH44"/>
      <c r="HI44"/>
      <c r="HJ44"/>
      <c r="HK44"/>
      <c r="HL44"/>
      <c r="HM44"/>
      <c r="HN44"/>
      <c r="HO44"/>
      <c r="HP44"/>
      <c r="HQ44"/>
      <c r="HR44"/>
      <c r="HS44"/>
      <c r="HT44"/>
      <c r="HU44"/>
      <c r="HV44"/>
      <c r="HW44"/>
      <c r="HX44"/>
      <c r="HY44"/>
      <c r="HZ44"/>
      <c r="IA44"/>
      <c r="IB44"/>
      <c r="IC44"/>
      <c r="ID44"/>
      <c r="IE44"/>
    </row>
    <row r="45" spans="3:239" ht="13" customHeight="1" x14ac:dyDescent="0.15">
      <c r="C45" s="12"/>
      <c r="D45" s="310"/>
      <c r="E45" s="13"/>
      <c r="F45" s="12"/>
      <c r="G45" s="12"/>
      <c r="H45" s="12"/>
      <c r="I45" s="12"/>
      <c r="J45" s="12"/>
      <c r="K45" s="12"/>
      <c r="L45" s="12"/>
      <c r="M45" s="12"/>
      <c r="N45" s="12"/>
      <c r="O45" s="13"/>
      <c r="P45" s="13"/>
      <c r="Q45" s="13"/>
      <c r="R45" s="13"/>
      <c r="S45" s="13"/>
      <c r="T45" s="13"/>
      <c r="U45" s="13"/>
      <c r="V45" s="13"/>
      <c r="W45" s="13"/>
      <c r="X45" s="13"/>
      <c r="Y45" s="12"/>
      <c r="Z45" s="12"/>
      <c r="AA45" s="13"/>
      <c r="AB45" s="13"/>
      <c r="AC45" s="13"/>
      <c r="AD45" s="12"/>
      <c r="AE45" s="13"/>
      <c r="AF45" s="13"/>
      <c r="AG45" s="13"/>
      <c r="AH45" s="13"/>
      <c r="AI45" s="532"/>
      <c r="AL45" s="310"/>
      <c r="AM45" s="13"/>
      <c r="AN45" s="13"/>
      <c r="AO45" s="13"/>
      <c r="AP45" s="13"/>
      <c r="AQ45" s="13"/>
      <c r="AR45" s="13"/>
      <c r="AS45" s="13"/>
      <c r="AT45" s="13"/>
      <c r="AU45" s="13"/>
      <c r="AV45" s="13"/>
      <c r="AW45" s="13"/>
      <c r="AX45" s="13"/>
      <c r="AY45" s="13"/>
      <c r="AZ45" s="13"/>
      <c r="BA45" s="13"/>
      <c r="BB45" s="13"/>
      <c r="BC45" s="13"/>
      <c r="BD45" s="13"/>
      <c r="BE45" s="13"/>
      <c r="BF45" s="13"/>
      <c r="BG45" s="13"/>
      <c r="BH45" s="13"/>
      <c r="BI45" s="13"/>
      <c r="BJ45" s="13"/>
      <c r="BK45" s="13"/>
      <c r="BL45" s="13"/>
      <c r="BU45" s="321"/>
      <c r="BV45" s="529">
        <v>22</v>
      </c>
      <c r="BW45" s="486" t="s">
        <v>57</v>
      </c>
      <c r="BX45" s="329"/>
      <c r="BY45" s="329"/>
      <c r="BZ45" s="329"/>
      <c r="CA45" s="329"/>
      <c r="CB45" s="329"/>
      <c r="CC45" s="329"/>
      <c r="CD45" s="42"/>
      <c r="CE45" s="13"/>
      <c r="CF45" s="311"/>
      <c r="CN45"/>
      <c r="CP45"/>
      <c r="CQ45"/>
      <c r="CR45"/>
      <c r="CZ45" s="13"/>
      <c r="DA45" s="13"/>
      <c r="DB45" s="13"/>
      <c r="DC45" s="13"/>
      <c r="DD45" s="13"/>
      <c r="DE45" s="13"/>
      <c r="DF45" s="13"/>
      <c r="DG45" s="13"/>
      <c r="DH45" s="13"/>
      <c r="DI45" s="13"/>
      <c r="DJ45" s="13"/>
      <c r="DK45" s="13"/>
      <c r="DL45" s="13"/>
      <c r="DM45" s="13"/>
      <c r="DN45" s="13"/>
      <c r="DO45" s="13"/>
      <c r="DP45" s="13"/>
      <c r="DQ45" s="13"/>
      <c r="DR45" s="13"/>
      <c r="DS45" s="13"/>
      <c r="DT45" s="13"/>
      <c r="DU45" s="13"/>
      <c r="DV45" s="13"/>
      <c r="DW45" s="13"/>
      <c r="DX45" s="13"/>
      <c r="DY45" s="13"/>
      <c r="DZ45" s="13"/>
      <c r="EA45" s="13"/>
      <c r="EB45" s="13"/>
      <c r="EC45" s="13"/>
      <c r="ED45" s="13"/>
      <c r="EE45" s="13"/>
      <c r="EF45" s="13"/>
      <c r="EG45" s="13"/>
      <c r="EH45" s="13"/>
      <c r="EI45" s="13"/>
      <c r="EJ45" s="13"/>
      <c r="EK45" s="13"/>
      <c r="EL45" s="13"/>
      <c r="EM45" s="13"/>
      <c r="EN45" s="13"/>
      <c r="EO45" s="13"/>
      <c r="EP45" s="13"/>
      <c r="EQ45" s="13"/>
      <c r="ER45" s="13"/>
      <c r="ES45" s="13"/>
      <c r="ET45" s="13"/>
      <c r="EU45" s="13"/>
      <c r="EV45" s="13"/>
      <c r="EW45" s="13"/>
      <c r="EX45"/>
      <c r="EY45"/>
      <c r="EZ45"/>
      <c r="FA45"/>
      <c r="FB45"/>
      <c r="FC45"/>
      <c r="FD45"/>
      <c r="FE45"/>
      <c r="FF45"/>
      <c r="FG45"/>
      <c r="FH45"/>
      <c r="FI45"/>
      <c r="FJ45"/>
      <c r="FK45"/>
      <c r="FL45"/>
      <c r="FM45"/>
      <c r="FN45"/>
      <c r="FO45"/>
      <c r="FP45"/>
      <c r="FQ45"/>
      <c r="FR45"/>
      <c r="FS45"/>
      <c r="FT45"/>
      <c r="FU45"/>
      <c r="FV45"/>
      <c r="FW45"/>
      <c r="FX45"/>
      <c r="FY45"/>
      <c r="FZ45"/>
      <c r="GA45"/>
      <c r="GB45"/>
      <c r="GC45"/>
      <c r="GD45"/>
      <c r="GE45"/>
      <c r="GF45"/>
      <c r="GG45"/>
      <c r="GH45"/>
      <c r="GI45"/>
      <c r="GJ45"/>
      <c r="GK45"/>
      <c r="GL45"/>
      <c r="GM45"/>
      <c r="GN45"/>
      <c r="GO45"/>
      <c r="GP45"/>
      <c r="GQ45"/>
      <c r="GR45"/>
      <c r="GS45"/>
      <c r="GT45"/>
      <c r="GU45"/>
      <c r="GV45"/>
      <c r="GW45"/>
      <c r="GX45"/>
      <c r="GY45"/>
      <c r="GZ45"/>
      <c r="HA45"/>
      <c r="HB45"/>
      <c r="HC45"/>
      <c r="HD45"/>
      <c r="HE45"/>
      <c r="HF45"/>
      <c r="HG45"/>
      <c r="HH45"/>
      <c r="HI45"/>
      <c r="HJ45"/>
      <c r="HK45"/>
      <c r="HL45"/>
      <c r="HM45"/>
      <c r="HN45"/>
      <c r="HO45"/>
      <c r="HP45"/>
      <c r="HQ45"/>
      <c r="HR45"/>
      <c r="HS45"/>
      <c r="HT45"/>
      <c r="HU45"/>
      <c r="HV45"/>
      <c r="HW45"/>
      <c r="HX45"/>
      <c r="HY45"/>
      <c r="HZ45"/>
      <c r="IA45"/>
      <c r="IB45"/>
      <c r="IC45"/>
      <c r="ID45"/>
      <c r="IE45"/>
    </row>
    <row r="46" spans="3:239" ht="13" customHeight="1" x14ac:dyDescent="0.15">
      <c r="C46" s="12"/>
      <c r="D46" s="310"/>
      <c r="E46" s="13"/>
      <c r="F46" s="12"/>
      <c r="G46" s="12"/>
      <c r="H46" s="12"/>
      <c r="I46" s="12"/>
      <c r="J46" s="12"/>
      <c r="K46" s="12"/>
      <c r="L46" s="12"/>
      <c r="M46" s="12"/>
      <c r="N46" s="12"/>
      <c r="O46" s="13"/>
      <c r="P46" s="13"/>
      <c r="Q46" s="13"/>
      <c r="R46" s="13"/>
      <c r="S46" s="13"/>
      <c r="T46" s="13"/>
      <c r="U46" s="13"/>
      <c r="V46" s="13"/>
      <c r="W46" s="13"/>
      <c r="X46" s="13"/>
      <c r="Y46" s="12"/>
      <c r="Z46" s="12"/>
      <c r="AA46" s="13"/>
      <c r="AB46" s="13"/>
      <c r="AC46" s="13"/>
      <c r="AD46" s="12"/>
      <c r="AE46" s="13"/>
      <c r="AF46" s="13"/>
      <c r="AG46" s="13"/>
      <c r="AH46" s="13"/>
      <c r="AI46" s="532"/>
      <c r="AL46" s="310"/>
      <c r="AM46" s="13"/>
      <c r="BU46" s="322"/>
      <c r="BV46" s="43"/>
      <c r="BW46" s="44"/>
      <c r="BX46" s="45"/>
      <c r="BY46" s="45"/>
      <c r="BZ46" s="45"/>
      <c r="CA46" s="45"/>
      <c r="CB46" s="45"/>
      <c r="CC46" s="45"/>
      <c r="CD46" s="46"/>
      <c r="CE46" s="13"/>
      <c r="CF46" s="311"/>
      <c r="CN46"/>
      <c r="CP46"/>
      <c r="CQ46"/>
      <c r="CR46"/>
      <c r="CZ46" s="13"/>
      <c r="DA46" s="13"/>
      <c r="DB46" s="13"/>
      <c r="DC46" s="13"/>
      <c r="DD46" s="13"/>
      <c r="DE46" s="13"/>
      <c r="DF46" s="13"/>
      <c r="DG46" s="13"/>
      <c r="DH46" s="13"/>
      <c r="DI46" s="13"/>
      <c r="DJ46" s="13"/>
      <c r="DK46" s="13"/>
      <c r="DL46" s="13"/>
      <c r="DM46" s="13"/>
      <c r="DN46" s="13"/>
      <c r="DO46" s="13"/>
      <c r="DP46" s="13"/>
      <c r="DQ46" s="13"/>
      <c r="DR46" s="13"/>
      <c r="DS46" s="13"/>
      <c r="DT46" s="13"/>
      <c r="DU46" s="13"/>
      <c r="DV46" s="13"/>
      <c r="DW46" s="13"/>
      <c r="DX46" s="13"/>
      <c r="DY46" s="13"/>
      <c r="DZ46" s="13"/>
      <c r="EA46" s="13"/>
      <c r="EB46" s="13"/>
      <c r="EC46" s="13"/>
      <c r="ED46" s="13"/>
      <c r="EE46" s="13"/>
      <c r="EF46" s="13"/>
      <c r="EG46" s="13"/>
      <c r="EH46" s="13"/>
      <c r="EI46" s="13"/>
      <c r="EJ46" s="13"/>
      <c r="EK46" s="13"/>
      <c r="EL46" s="13"/>
      <c r="EM46" s="13"/>
      <c r="EN46" s="13"/>
      <c r="EO46" s="13"/>
      <c r="EP46" s="13"/>
      <c r="EQ46" s="13"/>
      <c r="ER46" s="13"/>
      <c r="ES46" s="13"/>
      <c r="ET46" s="13"/>
      <c r="EU46" s="13"/>
      <c r="EV46" s="13"/>
      <c r="EW46" s="13"/>
      <c r="EX46"/>
      <c r="EY46"/>
      <c r="EZ46"/>
      <c r="FA46"/>
      <c r="FB46"/>
      <c r="FC46"/>
      <c r="FD46"/>
      <c r="FE46"/>
      <c r="FF46"/>
      <c r="FG46"/>
      <c r="FH46"/>
      <c r="FI46"/>
      <c r="FJ46"/>
      <c r="FK46"/>
      <c r="FL46"/>
      <c r="FM46"/>
      <c r="FN46"/>
      <c r="FO46"/>
      <c r="FP46"/>
      <c r="FQ46"/>
      <c r="FR46"/>
      <c r="FS46"/>
      <c r="FT46"/>
      <c r="FU46"/>
      <c r="FV46"/>
      <c r="FW46"/>
      <c r="FX46"/>
      <c r="FY46"/>
      <c r="FZ46"/>
      <c r="GA46"/>
      <c r="GB46"/>
      <c r="GC46"/>
      <c r="GD46"/>
      <c r="GE46"/>
      <c r="GF46"/>
      <c r="GG46"/>
      <c r="GH46"/>
      <c r="GI46"/>
      <c r="GJ46"/>
      <c r="GK46"/>
      <c r="GL46"/>
      <c r="GM46"/>
      <c r="GN46"/>
      <c r="GO46"/>
      <c r="GP46"/>
      <c r="GQ46"/>
      <c r="GR46"/>
      <c r="GS46"/>
      <c r="GT46"/>
      <c r="GU46"/>
      <c r="GV46"/>
      <c r="GW46"/>
      <c r="GX46"/>
      <c r="GY46"/>
      <c r="GZ46"/>
      <c r="HA46"/>
      <c r="HB46"/>
      <c r="HC46"/>
      <c r="HD46"/>
      <c r="HE46"/>
      <c r="HF46"/>
      <c r="HG46"/>
      <c r="HH46"/>
      <c r="HI46"/>
      <c r="HJ46"/>
      <c r="HK46"/>
      <c r="HL46"/>
      <c r="HM46"/>
      <c r="HN46"/>
      <c r="HO46"/>
      <c r="HP46"/>
      <c r="HQ46"/>
      <c r="HR46"/>
      <c r="HS46"/>
      <c r="HT46"/>
      <c r="HU46"/>
      <c r="HV46"/>
      <c r="HW46"/>
      <c r="HX46"/>
      <c r="HY46"/>
      <c r="HZ46"/>
      <c r="IA46"/>
      <c r="IB46"/>
      <c r="IC46"/>
      <c r="ID46"/>
      <c r="IE46"/>
    </row>
    <row r="47" spans="3:239" ht="13" customHeight="1" x14ac:dyDescent="0.15">
      <c r="C47" s="12"/>
      <c r="D47" s="310"/>
      <c r="E47" s="12"/>
      <c r="F47" s="12"/>
      <c r="G47" s="12"/>
      <c r="H47" s="12"/>
      <c r="I47" s="12"/>
      <c r="J47" s="12"/>
      <c r="K47" s="12"/>
      <c r="L47" s="12"/>
      <c r="M47" s="12"/>
      <c r="N47" s="12"/>
      <c r="O47" s="13"/>
      <c r="P47" s="13"/>
      <c r="Q47" s="13"/>
      <c r="R47" s="13"/>
      <c r="S47" s="13"/>
      <c r="T47" s="13"/>
      <c r="U47" s="13"/>
      <c r="V47" s="13"/>
      <c r="W47" s="13"/>
      <c r="X47" s="13"/>
      <c r="Y47" s="12"/>
      <c r="Z47" s="12"/>
      <c r="AA47" s="13"/>
      <c r="AB47" s="13"/>
      <c r="AC47" s="13"/>
      <c r="AD47" s="12"/>
      <c r="AE47" s="13"/>
      <c r="AF47" s="13"/>
      <c r="AG47" s="12"/>
      <c r="AH47" s="12"/>
      <c r="AI47" s="532"/>
      <c r="AL47" s="392"/>
      <c r="CE47" s="13"/>
      <c r="CF47" s="311"/>
      <c r="CN47"/>
      <c r="CP47"/>
      <c r="CQ47"/>
      <c r="CR47"/>
      <c r="CZ47" s="13"/>
      <c r="DA47" s="13"/>
      <c r="DB47" s="13"/>
      <c r="DC47" s="13"/>
      <c r="DD47" s="13"/>
      <c r="DE47" s="13"/>
      <c r="DF47" s="13"/>
      <c r="DG47" s="13"/>
      <c r="DH47" s="13"/>
      <c r="DI47" s="13"/>
      <c r="DJ47" s="13"/>
      <c r="DK47" s="13"/>
      <c r="DL47" s="13"/>
      <c r="DM47" s="13"/>
      <c r="DN47" s="13"/>
      <c r="DO47" s="13"/>
      <c r="DP47" s="13"/>
      <c r="DQ47" s="13"/>
      <c r="DR47" s="13"/>
      <c r="DS47" s="13"/>
      <c r="DT47" s="13"/>
      <c r="DU47" s="13"/>
      <c r="DV47" s="13"/>
      <c r="DW47" s="13"/>
      <c r="DX47" s="13"/>
      <c r="DY47" s="13"/>
      <c r="DZ47" s="13"/>
      <c r="EA47" s="13"/>
      <c r="EB47" s="13"/>
      <c r="EC47" s="13"/>
      <c r="ED47" s="13"/>
      <c r="EE47" s="13"/>
      <c r="EF47" s="13"/>
      <c r="EG47" s="13"/>
      <c r="EH47" s="13"/>
      <c r="EI47" s="13"/>
      <c r="EJ47" s="13"/>
      <c r="EK47" s="13"/>
      <c r="EL47" s="13"/>
      <c r="EM47" s="13"/>
      <c r="EN47" s="13"/>
      <c r="EO47" s="13"/>
      <c r="EP47" s="13"/>
      <c r="EQ47" s="13"/>
      <c r="ER47" s="13"/>
      <c r="ES47" s="13"/>
      <c r="ET47" s="13"/>
      <c r="EU47" s="13"/>
      <c r="EV47" s="13"/>
      <c r="EW47" s="13"/>
      <c r="EX47"/>
      <c r="EY47"/>
      <c r="EZ47"/>
      <c r="FA47"/>
      <c r="FB47"/>
      <c r="FC47"/>
      <c r="FD47"/>
      <c r="FE47"/>
      <c r="FF47"/>
      <c r="FG47"/>
      <c r="FH47"/>
      <c r="FI47"/>
      <c r="FJ47"/>
      <c r="FK47"/>
      <c r="FL47"/>
      <c r="FM47"/>
      <c r="FN47"/>
      <c r="FO47"/>
      <c r="FP47"/>
      <c r="FQ47"/>
      <c r="FR47"/>
      <c r="FS47"/>
      <c r="FT47"/>
      <c r="FU47"/>
      <c r="FV47"/>
      <c r="FW47"/>
      <c r="FX47"/>
      <c r="FY47"/>
      <c r="FZ47"/>
      <c r="GA47"/>
      <c r="GB47"/>
      <c r="GC47"/>
      <c r="GD47"/>
      <c r="GE47"/>
      <c r="GF47"/>
      <c r="GG47"/>
      <c r="GH47"/>
      <c r="GI47"/>
      <c r="GJ47"/>
      <c r="GK47"/>
      <c r="GL47"/>
      <c r="GM47"/>
      <c r="GN47"/>
      <c r="GO47"/>
      <c r="GP47"/>
      <c r="GQ47"/>
      <c r="GR47"/>
      <c r="GS47"/>
      <c r="GT47"/>
      <c r="GU47"/>
      <c r="GV47"/>
      <c r="GW47"/>
      <c r="GX47"/>
      <c r="GY47"/>
      <c r="GZ47"/>
      <c r="HA47"/>
      <c r="HB47"/>
      <c r="HC47"/>
      <c r="HD47"/>
      <c r="HE47"/>
      <c r="HF47"/>
      <c r="HG47"/>
      <c r="HH47"/>
      <c r="HI47"/>
      <c r="HJ47"/>
      <c r="HK47"/>
      <c r="HL47"/>
      <c r="HM47"/>
      <c r="HN47"/>
      <c r="HO47"/>
      <c r="HP47"/>
      <c r="HQ47"/>
      <c r="HR47"/>
      <c r="HS47"/>
      <c r="HT47"/>
      <c r="HU47"/>
      <c r="HV47"/>
      <c r="HW47"/>
      <c r="HX47"/>
      <c r="HY47"/>
      <c r="HZ47"/>
      <c r="IA47"/>
      <c r="IB47"/>
      <c r="IC47"/>
      <c r="ID47"/>
      <c r="IE47"/>
    </row>
    <row r="48" spans="3:239" ht="13" customHeight="1" x14ac:dyDescent="0.15">
      <c r="C48" s="12"/>
      <c r="D48" s="310"/>
      <c r="E48" s="12"/>
      <c r="F48" s="12"/>
      <c r="G48" s="12"/>
      <c r="H48" s="12"/>
      <c r="I48" s="12"/>
      <c r="J48" s="12"/>
      <c r="K48" s="12"/>
      <c r="L48" s="12"/>
      <c r="M48" s="12"/>
      <c r="N48" s="12"/>
      <c r="O48" s="13"/>
      <c r="P48" s="13"/>
      <c r="Q48" s="13"/>
      <c r="R48" s="13"/>
      <c r="S48" s="13"/>
      <c r="T48" s="13"/>
      <c r="U48" s="13"/>
      <c r="V48" s="13"/>
      <c r="W48" s="13"/>
      <c r="X48" s="13"/>
      <c r="Y48" s="12"/>
      <c r="Z48" s="12"/>
      <c r="AA48" s="13"/>
      <c r="AB48" s="13"/>
      <c r="AC48" s="13"/>
      <c r="AD48" s="12"/>
      <c r="AE48" s="12"/>
      <c r="AF48" s="12"/>
      <c r="AG48" s="12"/>
      <c r="AH48" s="12"/>
      <c r="AI48" s="532"/>
      <c r="AL48" s="392"/>
      <c r="CE48" s="13"/>
      <c r="CF48" s="311"/>
      <c r="CG48" s="13"/>
      <c r="CN48"/>
      <c r="CP48"/>
      <c r="CQ48"/>
      <c r="CR48"/>
      <c r="CS48" s="13"/>
      <c r="CT48" s="13"/>
      <c r="CU48" s="13"/>
      <c r="CV48" s="13"/>
      <c r="CW48" s="13"/>
      <c r="CX48" s="13"/>
      <c r="CY48" s="13"/>
      <c r="CZ48" s="13"/>
      <c r="DA48" s="13"/>
      <c r="DB48" s="13"/>
      <c r="DC48" s="13"/>
      <c r="DD48" s="13"/>
      <c r="DE48" s="13"/>
      <c r="DF48" s="13"/>
      <c r="DG48" s="13"/>
      <c r="DH48" s="13"/>
      <c r="DI48" s="13"/>
      <c r="DJ48" s="13"/>
      <c r="DK48" s="13"/>
      <c r="DL48" s="13"/>
      <c r="DM48" s="13"/>
      <c r="DN48" s="13"/>
      <c r="DO48" s="13"/>
      <c r="DP48" s="13"/>
      <c r="DQ48" s="13"/>
      <c r="DR48" s="13"/>
      <c r="DS48" s="13"/>
      <c r="DT48" s="13"/>
      <c r="DU48" s="13"/>
      <c r="DV48" s="13"/>
      <c r="DW48" s="13"/>
      <c r="DX48" s="13"/>
      <c r="DY48" s="13"/>
      <c r="DZ48" s="13"/>
      <c r="EA48" s="13"/>
      <c r="EB48" s="13"/>
      <c r="EC48" s="13"/>
      <c r="ED48" s="13"/>
      <c r="EE48" s="13"/>
      <c r="EF48" s="13"/>
      <c r="EG48" s="13"/>
      <c r="EH48" s="13"/>
      <c r="EI48" s="13"/>
      <c r="EJ48" s="13"/>
      <c r="EK48" s="13"/>
      <c r="EL48" s="13"/>
      <c r="EM48" s="13"/>
      <c r="EN48" s="13"/>
      <c r="EO48" s="13"/>
      <c r="EP48" s="13"/>
      <c r="EQ48" s="13"/>
      <c r="ER48" s="13"/>
      <c r="ES48" s="13"/>
      <c r="ET48" s="13"/>
      <c r="EU48" s="13"/>
      <c r="EV48" s="13"/>
      <c r="EW48" s="13"/>
      <c r="EX48"/>
      <c r="EY48"/>
      <c r="EZ48"/>
      <c r="FA48"/>
      <c r="FB48"/>
      <c r="FC48"/>
      <c r="FD48"/>
      <c r="FE48"/>
      <c r="FF48"/>
      <c r="FG48"/>
      <c r="FH48"/>
      <c r="FI48"/>
      <c r="FJ48"/>
      <c r="FK48"/>
      <c r="FL48"/>
      <c r="FM48"/>
      <c r="FN48"/>
      <c r="FO48"/>
      <c r="FP48"/>
      <c r="FQ48"/>
      <c r="FR48"/>
      <c r="FS48"/>
      <c r="FT48"/>
      <c r="FU48"/>
      <c r="FV48"/>
      <c r="FW48"/>
      <c r="FX48"/>
      <c r="FY48"/>
      <c r="FZ48"/>
      <c r="GA48"/>
      <c r="GB48"/>
      <c r="GC48"/>
      <c r="GD48"/>
      <c r="GE48"/>
      <c r="GF48"/>
      <c r="GG48"/>
      <c r="GH48"/>
      <c r="GI48"/>
      <c r="GJ48"/>
      <c r="GK48"/>
      <c r="GL48"/>
      <c r="GM48"/>
      <c r="GN48"/>
      <c r="GO48"/>
      <c r="GP48"/>
      <c r="GQ48"/>
      <c r="GR48"/>
      <c r="GS48"/>
      <c r="GT48"/>
      <c r="GU48"/>
      <c r="GV48"/>
      <c r="GW48"/>
      <c r="GX48"/>
      <c r="GY48"/>
      <c r="GZ48"/>
      <c r="HA48"/>
      <c r="HB48"/>
      <c r="HC48"/>
      <c r="HD48"/>
      <c r="HE48"/>
      <c r="HF48"/>
      <c r="HG48"/>
      <c r="HH48"/>
      <c r="HI48"/>
      <c r="HJ48"/>
      <c r="HK48"/>
      <c r="HL48"/>
      <c r="HM48"/>
      <c r="HN48"/>
      <c r="HO48"/>
      <c r="HP48"/>
      <c r="HQ48"/>
      <c r="HR48"/>
      <c r="HS48"/>
      <c r="HT48"/>
      <c r="HU48"/>
      <c r="HV48"/>
      <c r="HW48"/>
      <c r="HX48"/>
      <c r="HY48"/>
      <c r="HZ48"/>
      <c r="IA48"/>
      <c r="IB48"/>
      <c r="IC48"/>
      <c r="ID48"/>
      <c r="IE48"/>
    </row>
    <row r="49" spans="3:239" ht="13" customHeight="1" x14ac:dyDescent="0.15">
      <c r="C49" s="12"/>
      <c r="D49" s="310"/>
      <c r="E49" s="12"/>
      <c r="F49" s="12"/>
      <c r="G49" s="12"/>
      <c r="H49" s="12"/>
      <c r="I49" s="12"/>
      <c r="J49" s="12"/>
      <c r="K49" s="12"/>
      <c r="L49" s="12"/>
      <c r="M49" s="12"/>
      <c r="N49" s="12"/>
      <c r="O49" s="13"/>
      <c r="P49" s="13"/>
      <c r="Q49" s="13"/>
      <c r="R49" s="13"/>
      <c r="S49" s="13"/>
      <c r="T49" s="13"/>
      <c r="U49" s="13"/>
      <c r="V49" s="13"/>
      <c r="W49" s="13"/>
      <c r="X49" s="13"/>
      <c r="Y49" s="12"/>
      <c r="Z49" s="12"/>
      <c r="AA49" s="12"/>
      <c r="AB49" s="12"/>
      <c r="AC49" s="12"/>
      <c r="AD49" s="12"/>
      <c r="AE49" s="12"/>
      <c r="AF49" s="12"/>
      <c r="AG49" s="12"/>
      <c r="AH49" s="12"/>
      <c r="AI49" s="532"/>
      <c r="AL49" s="392"/>
      <c r="CE49" s="13"/>
      <c r="CF49" s="311"/>
      <c r="CG49" s="13"/>
      <c r="CN49"/>
      <c r="CP49"/>
      <c r="CQ49"/>
      <c r="CR49"/>
      <c r="CS49" s="13"/>
      <c r="CT49" s="13"/>
      <c r="CU49" s="13"/>
      <c r="CV49" s="13"/>
      <c r="CW49" s="13"/>
      <c r="CX49" s="13"/>
      <c r="CY49" s="13"/>
      <c r="CZ49" s="13"/>
      <c r="DA49" s="13"/>
      <c r="DB49" s="13"/>
      <c r="DC49" s="13"/>
      <c r="DD49" s="13"/>
      <c r="DE49" s="13"/>
      <c r="DF49" s="13"/>
      <c r="DG49" s="13"/>
      <c r="DH49" s="13"/>
      <c r="DI49" s="13"/>
      <c r="DJ49" s="13"/>
      <c r="DK49" s="13"/>
      <c r="DL49" s="13"/>
      <c r="DM49" s="13"/>
      <c r="DN49" s="13"/>
      <c r="DO49" s="13"/>
      <c r="DP49" s="13"/>
      <c r="DQ49" s="13"/>
      <c r="DR49" s="13"/>
      <c r="DS49" s="13"/>
      <c r="DT49" s="13"/>
      <c r="DU49" s="13"/>
      <c r="DV49" s="13"/>
      <c r="DW49" s="13"/>
      <c r="DX49" s="13"/>
      <c r="DY49" s="13"/>
      <c r="DZ49" s="13"/>
      <c r="EA49" s="13"/>
      <c r="EB49" s="13"/>
      <c r="EC49" s="13"/>
      <c r="ED49" s="13"/>
      <c r="EE49" s="13"/>
      <c r="EF49" s="13"/>
      <c r="EG49" s="13"/>
      <c r="EH49" s="13"/>
      <c r="EI49" s="13"/>
      <c r="EJ49" s="13"/>
      <c r="EK49" s="13"/>
      <c r="EL49" s="13"/>
      <c r="EM49" s="13"/>
      <c r="EN49" s="13"/>
      <c r="EO49" s="13"/>
      <c r="EP49" s="13"/>
      <c r="EQ49" s="13"/>
      <c r="ER49" s="13"/>
      <c r="ES49" s="13"/>
      <c r="ET49" s="13"/>
      <c r="EU49" s="13"/>
      <c r="EV49" s="13"/>
      <c r="EW49" s="13"/>
      <c r="EX49"/>
      <c r="EY49"/>
      <c r="EZ49"/>
      <c r="FA49"/>
      <c r="FB49"/>
      <c r="FC49"/>
      <c r="FD49"/>
      <c r="FE49"/>
      <c r="FF49"/>
      <c r="FG49"/>
      <c r="FH49"/>
      <c r="FI49"/>
      <c r="FJ49"/>
      <c r="FK49"/>
      <c r="FL49"/>
      <c r="FM49"/>
      <c r="FN49"/>
      <c r="FO49"/>
      <c r="FP49"/>
      <c r="FQ49"/>
      <c r="FR49"/>
      <c r="FS49"/>
      <c r="FT49"/>
      <c r="FU49"/>
      <c r="FV49"/>
      <c r="FW49"/>
      <c r="FX49"/>
      <c r="FY49"/>
      <c r="FZ49"/>
      <c r="GA49"/>
      <c r="GB49"/>
      <c r="GC49"/>
      <c r="GD49"/>
      <c r="GE49"/>
      <c r="GF49"/>
      <c r="GG49"/>
      <c r="GH49"/>
      <c r="GI49"/>
      <c r="GJ49"/>
      <c r="GK49"/>
      <c r="GL49"/>
      <c r="GM49"/>
      <c r="GN49"/>
      <c r="GO49"/>
      <c r="GP49"/>
      <c r="GQ49"/>
      <c r="GR49"/>
      <c r="GS49"/>
      <c r="GT49"/>
      <c r="GU49"/>
      <c r="GV49"/>
      <c r="GW49"/>
      <c r="GX49"/>
      <c r="GY49"/>
      <c r="GZ49"/>
      <c r="HA49"/>
      <c r="HB49"/>
      <c r="HC49"/>
      <c r="HD49"/>
      <c r="HE49"/>
      <c r="HF49"/>
      <c r="HG49"/>
      <c r="HH49"/>
      <c r="HI49"/>
      <c r="HJ49"/>
      <c r="HK49"/>
      <c r="HL49"/>
      <c r="HM49"/>
      <c r="HN49"/>
      <c r="HO49"/>
      <c r="HP49"/>
      <c r="HQ49"/>
      <c r="HR49"/>
      <c r="HS49"/>
      <c r="HT49"/>
      <c r="HU49"/>
      <c r="HV49"/>
      <c r="HW49"/>
      <c r="HX49"/>
      <c r="HY49"/>
      <c r="HZ49"/>
      <c r="IA49"/>
      <c r="IB49"/>
      <c r="IC49"/>
      <c r="ID49"/>
      <c r="IE49"/>
    </row>
    <row r="50" spans="3:239" ht="13" customHeight="1" x14ac:dyDescent="0.15">
      <c r="C50" s="12"/>
      <c r="D50" s="310"/>
      <c r="E50" s="13"/>
      <c r="F50" s="13"/>
      <c r="G50" s="13"/>
      <c r="H50" s="13"/>
      <c r="I50" s="13"/>
      <c r="J50" s="13"/>
      <c r="K50" s="12"/>
      <c r="L50" s="12"/>
      <c r="M50" s="12"/>
      <c r="N50" s="12"/>
      <c r="O50" s="13"/>
      <c r="P50" s="13"/>
      <c r="Q50" s="13"/>
      <c r="R50" s="13"/>
      <c r="S50" s="13"/>
      <c r="T50" s="13"/>
      <c r="U50" s="13"/>
      <c r="V50" s="13"/>
      <c r="W50" s="13"/>
      <c r="X50" s="13"/>
      <c r="Y50" s="12"/>
      <c r="Z50" s="12"/>
      <c r="AA50" s="12"/>
      <c r="AB50" s="12"/>
      <c r="AC50" s="12"/>
      <c r="AD50" s="12"/>
      <c r="AE50" s="13"/>
      <c r="AF50" s="13"/>
      <c r="AG50" s="13"/>
      <c r="AH50" s="13"/>
      <c r="AI50" s="532"/>
      <c r="AJ50" s="13"/>
      <c r="AK50" s="12"/>
      <c r="AL50" s="312"/>
      <c r="AM50" s="13"/>
      <c r="AO50" s="13"/>
      <c r="AP50" s="13"/>
      <c r="AR50" s="13"/>
      <c r="AS50" s="13"/>
      <c r="AU50" s="13"/>
      <c r="AV50" s="13"/>
      <c r="AX50" s="13"/>
      <c r="AY50" s="13"/>
      <c r="BA50" s="13"/>
      <c r="BB50" s="13"/>
      <c r="BD50" s="13"/>
      <c r="BE50" s="13"/>
      <c r="BG50" s="13"/>
      <c r="BH50" s="13"/>
      <c r="BJ50" s="13"/>
      <c r="BK50" s="13"/>
      <c r="BM50" s="13"/>
      <c r="BN50" s="13"/>
      <c r="BP50" s="13"/>
      <c r="BQ50" s="13"/>
      <c r="BS50" s="13"/>
      <c r="BT50" s="13"/>
      <c r="BV50" s="13"/>
      <c r="BW50" s="13"/>
      <c r="BY50" s="13"/>
      <c r="BZ50" s="13"/>
      <c r="CB50" s="13"/>
      <c r="CC50" s="13"/>
      <c r="CE50" s="13"/>
      <c r="CF50" s="311"/>
      <c r="CN50"/>
      <c r="CP50"/>
      <c r="CQ50"/>
      <c r="CR50"/>
      <c r="CS50" s="13"/>
      <c r="CT50" s="13"/>
      <c r="CU50" s="13"/>
      <c r="CV50" s="13"/>
      <c r="CW50" s="13"/>
      <c r="CX50" s="13"/>
      <c r="CY50" s="13"/>
      <c r="CZ50" s="13"/>
      <c r="DA50" s="13"/>
      <c r="DB50" s="13"/>
      <c r="DC50" s="13"/>
      <c r="DD50" s="13"/>
      <c r="DE50" s="13"/>
      <c r="DF50" s="13"/>
      <c r="DG50" s="13"/>
      <c r="DH50" s="13"/>
      <c r="DI50" s="13"/>
      <c r="DJ50" s="13"/>
      <c r="DK50" s="13"/>
      <c r="DL50" s="13"/>
      <c r="DM50" s="13"/>
      <c r="DN50" s="13"/>
      <c r="DO50" s="13"/>
      <c r="DP50" s="13"/>
      <c r="DQ50" s="13"/>
      <c r="DR50" s="13"/>
      <c r="DS50" s="13"/>
      <c r="DT50" s="13"/>
      <c r="DU50" s="13"/>
      <c r="DV50" s="13"/>
      <c r="DW50" s="13"/>
      <c r="DX50" s="13"/>
      <c r="DY50" s="13"/>
      <c r="DZ50" s="13"/>
      <c r="EA50" s="13"/>
      <c r="EB50" s="13"/>
      <c r="EC50" s="13"/>
      <c r="ED50" s="13"/>
      <c r="EE50" s="13"/>
      <c r="EF50" s="13"/>
      <c r="EG50" s="13"/>
      <c r="EH50" s="13"/>
      <c r="EI50" s="13"/>
      <c r="EJ50" s="13"/>
      <c r="EK50" s="13"/>
      <c r="EL50" s="13"/>
      <c r="EM50" s="13"/>
      <c r="EN50" s="13"/>
      <c r="EO50" s="13"/>
      <c r="EP50" s="13"/>
      <c r="EQ50" s="13"/>
      <c r="ER50" s="13"/>
      <c r="ES50" s="13"/>
      <c r="ET50" s="13"/>
      <c r="EU50" s="13"/>
      <c r="EV50" s="13"/>
      <c r="EW50" s="13"/>
      <c r="EX50"/>
      <c r="EY50"/>
      <c r="EZ50"/>
      <c r="FA50"/>
      <c r="FB50"/>
      <c r="FC50"/>
      <c r="FD50"/>
      <c r="FE50"/>
      <c r="FF50"/>
      <c r="FG50"/>
      <c r="FH50"/>
      <c r="FI50"/>
      <c r="FJ50"/>
      <c r="FK50"/>
      <c r="FL50"/>
      <c r="FM50"/>
      <c r="FN50"/>
      <c r="FO50"/>
      <c r="FP50"/>
      <c r="FQ50"/>
      <c r="FR50"/>
      <c r="FS50"/>
      <c r="FT50"/>
      <c r="FU50"/>
      <c r="FV50"/>
      <c r="FW50"/>
      <c r="FX50"/>
      <c r="FY50"/>
      <c r="FZ50"/>
      <c r="GA50"/>
      <c r="GB50"/>
      <c r="GC50"/>
      <c r="GD50"/>
      <c r="GE50"/>
      <c r="GF50"/>
      <c r="GG50"/>
      <c r="GH50"/>
      <c r="GI50"/>
      <c r="GJ50"/>
      <c r="GK50"/>
      <c r="GL50"/>
      <c r="GM50"/>
      <c r="GN50"/>
      <c r="GO50"/>
      <c r="GP50"/>
      <c r="GQ50"/>
      <c r="GR50"/>
      <c r="GS50"/>
      <c r="GT50"/>
      <c r="GU50"/>
      <c r="GV50"/>
      <c r="GW50"/>
      <c r="GX50"/>
      <c r="GY50"/>
      <c r="GZ50"/>
      <c r="HA50"/>
      <c r="HB50"/>
      <c r="HC50"/>
      <c r="HD50"/>
      <c r="HE50"/>
      <c r="HF50"/>
      <c r="HG50"/>
      <c r="HH50"/>
      <c r="HI50"/>
      <c r="HJ50"/>
      <c r="HK50"/>
      <c r="HL50"/>
      <c r="HM50"/>
      <c r="HN50"/>
      <c r="HO50"/>
      <c r="HP50"/>
      <c r="HQ50"/>
      <c r="HR50"/>
      <c r="HS50"/>
      <c r="HT50"/>
      <c r="HU50"/>
      <c r="HV50"/>
      <c r="HW50"/>
      <c r="HX50"/>
      <c r="HY50"/>
      <c r="HZ50"/>
      <c r="IA50"/>
      <c r="IB50"/>
      <c r="IC50"/>
      <c r="ID50"/>
      <c r="IE50"/>
    </row>
    <row r="51" spans="3:239" ht="13" customHeight="1" x14ac:dyDescent="0.15">
      <c r="C51" s="12"/>
      <c r="D51" s="310"/>
      <c r="E51" s="13"/>
      <c r="F51" s="13"/>
      <c r="G51" s="13"/>
      <c r="H51" s="13"/>
      <c r="I51" s="13"/>
      <c r="J51" s="13"/>
      <c r="K51" s="12"/>
      <c r="L51" s="12"/>
      <c r="M51" s="12"/>
      <c r="N51" s="13"/>
      <c r="O51" s="13"/>
      <c r="P51" s="13"/>
      <c r="Q51" s="13"/>
      <c r="R51" s="13"/>
      <c r="S51" s="13"/>
      <c r="T51" s="13"/>
      <c r="U51" s="13"/>
      <c r="V51" s="13"/>
      <c r="W51" s="13"/>
      <c r="X51" s="13"/>
      <c r="Y51" s="13"/>
      <c r="Z51" s="13"/>
      <c r="AA51" s="13"/>
      <c r="AB51" s="13"/>
      <c r="AC51" s="13"/>
      <c r="AD51" s="12"/>
      <c r="AE51" s="13"/>
      <c r="AF51" s="12"/>
      <c r="AG51" s="13"/>
      <c r="AH51" s="13"/>
      <c r="AI51" s="532"/>
      <c r="AJ51" s="13"/>
      <c r="AK51" s="12"/>
      <c r="AL51" s="312"/>
      <c r="AM51" s="13"/>
      <c r="AO51" s="13"/>
      <c r="AP51" s="13"/>
      <c r="AR51" s="13"/>
      <c r="AS51" s="13"/>
      <c r="AU51" s="13"/>
      <c r="AV51" s="13"/>
      <c r="AX51" s="13"/>
      <c r="AY51" s="13"/>
      <c r="BA51" s="13"/>
      <c r="BB51" s="13"/>
      <c r="BD51" s="13"/>
      <c r="BE51" s="13"/>
      <c r="BG51" s="13"/>
      <c r="BH51" s="13"/>
      <c r="BJ51" s="13"/>
      <c r="BK51" s="13"/>
      <c r="BM51" s="13"/>
      <c r="BN51" s="13"/>
      <c r="BP51" s="13"/>
      <c r="BQ51" s="13"/>
      <c r="BS51" s="13"/>
      <c r="BT51" s="13"/>
      <c r="BV51" s="13"/>
      <c r="BW51" s="13"/>
      <c r="BY51" s="13"/>
      <c r="BZ51" s="13"/>
      <c r="CB51" s="13"/>
      <c r="CC51" s="13"/>
      <c r="CE51" s="13"/>
      <c r="CF51" s="311"/>
      <c r="CI51"/>
      <c r="CJ51"/>
      <c r="CK51"/>
      <c r="CL51"/>
      <c r="CM51"/>
      <c r="CN51"/>
      <c r="CP51"/>
      <c r="CQ51"/>
      <c r="CR51"/>
      <c r="CS51" s="13"/>
      <c r="CT51" s="13"/>
      <c r="CU51" s="13"/>
      <c r="CV51" s="13"/>
      <c r="CW51" s="13"/>
      <c r="CX51" s="13"/>
      <c r="CY51" s="13"/>
      <c r="CZ51" s="13"/>
      <c r="DA51" s="13"/>
      <c r="DB51" s="13"/>
      <c r="DC51" s="13"/>
      <c r="DD51" s="13"/>
      <c r="DE51" s="13"/>
      <c r="DF51" s="13"/>
      <c r="DG51" s="13"/>
      <c r="DH51" s="13"/>
      <c r="DI51" s="13"/>
      <c r="DJ51" s="13"/>
      <c r="DK51" s="13"/>
      <c r="DL51" s="13"/>
      <c r="DM51" s="13"/>
      <c r="DN51" s="13"/>
      <c r="DO51" s="13"/>
      <c r="DP51" s="13"/>
      <c r="DQ51" s="13"/>
      <c r="DR51" s="13"/>
      <c r="DS51" s="13"/>
      <c r="DT51" s="13"/>
      <c r="DU51" s="13"/>
      <c r="DV51" s="13"/>
      <c r="DW51" s="13"/>
      <c r="DX51" s="13"/>
      <c r="DY51" s="13"/>
      <c r="DZ51" s="13"/>
      <c r="EA51" s="13"/>
      <c r="EB51" s="13"/>
      <c r="EC51" s="13"/>
      <c r="ED51" s="13"/>
      <c r="EE51" s="13"/>
      <c r="EF51" s="13"/>
      <c r="EG51" s="13"/>
      <c r="EH51" s="13"/>
      <c r="EI51" s="13"/>
      <c r="EJ51" s="13"/>
      <c r="EK51" s="13"/>
      <c r="EL51" s="13"/>
      <c r="EM51" s="13"/>
      <c r="EN51" s="13"/>
      <c r="EO51" s="13"/>
      <c r="EP51" s="13"/>
      <c r="EQ51" s="13"/>
      <c r="ER51" s="13"/>
      <c r="ES51" s="13"/>
      <c r="ET51" s="13"/>
      <c r="EU51" s="13"/>
      <c r="EV51" s="13"/>
      <c r="EW51" s="13"/>
      <c r="EX51"/>
      <c r="EY51"/>
      <c r="EZ51"/>
      <c r="FA51"/>
      <c r="FB51"/>
      <c r="FC51"/>
      <c r="FD51"/>
      <c r="FE51"/>
      <c r="FF51"/>
      <c r="FG51"/>
      <c r="FH51"/>
      <c r="FI51"/>
      <c r="FJ51"/>
      <c r="FK51"/>
      <c r="FL51"/>
      <c r="FM51"/>
      <c r="FN51"/>
      <c r="FO51"/>
      <c r="FP51"/>
      <c r="FQ51"/>
      <c r="FR51"/>
      <c r="FS51"/>
      <c r="FT51"/>
      <c r="FU51"/>
      <c r="FV51"/>
      <c r="FW51"/>
      <c r="FX51"/>
      <c r="FY51"/>
      <c r="FZ51"/>
      <c r="GA51"/>
      <c r="GB51"/>
      <c r="GC51"/>
      <c r="GD51"/>
      <c r="GE51"/>
      <c r="GF51"/>
      <c r="GG51"/>
      <c r="GH51"/>
      <c r="GI51"/>
      <c r="GJ51"/>
      <c r="GK51"/>
      <c r="GL51"/>
      <c r="GM51"/>
      <c r="GN51"/>
      <c r="GO51"/>
      <c r="GP51"/>
      <c r="GQ51"/>
      <c r="GR51"/>
      <c r="GS51"/>
      <c r="GT51"/>
      <c r="GU51"/>
      <c r="GV51"/>
      <c r="GW51"/>
      <c r="GX51"/>
      <c r="GY51"/>
      <c r="GZ51"/>
      <c r="HA51"/>
      <c r="HB51"/>
      <c r="HC51"/>
      <c r="HD51"/>
      <c r="HE51"/>
      <c r="HF51"/>
      <c r="HG51"/>
      <c r="HH51"/>
      <c r="HI51"/>
      <c r="HJ51"/>
      <c r="HK51"/>
      <c r="HL51"/>
      <c r="HM51"/>
      <c r="HN51"/>
      <c r="HO51"/>
      <c r="HP51"/>
      <c r="HQ51"/>
      <c r="HR51"/>
      <c r="HS51"/>
      <c r="HT51"/>
      <c r="HU51"/>
      <c r="HV51"/>
      <c r="HW51"/>
      <c r="HX51"/>
      <c r="HY51"/>
      <c r="HZ51"/>
      <c r="IA51"/>
      <c r="IB51"/>
      <c r="IC51"/>
      <c r="ID51"/>
      <c r="IE51"/>
    </row>
    <row r="52" spans="3:239" ht="13" customHeight="1" x14ac:dyDescent="0.15">
      <c r="C52" s="12"/>
      <c r="D52" s="310"/>
      <c r="E52" s="13"/>
      <c r="F52" s="13"/>
      <c r="G52" s="13"/>
      <c r="H52" s="13"/>
      <c r="I52" s="13"/>
      <c r="J52" s="13"/>
      <c r="K52" s="12"/>
      <c r="L52" s="12"/>
      <c r="M52" s="12"/>
      <c r="N52" s="13"/>
      <c r="O52" s="13"/>
      <c r="P52" s="13"/>
      <c r="Q52" s="13"/>
      <c r="R52" s="13"/>
      <c r="S52" s="13"/>
      <c r="T52" s="13"/>
      <c r="U52" s="13"/>
      <c r="V52" s="13"/>
      <c r="W52" s="13"/>
      <c r="X52" s="13"/>
      <c r="Y52" s="13"/>
      <c r="Z52" s="13"/>
      <c r="AA52" s="13"/>
      <c r="AB52" s="13"/>
      <c r="AC52" s="13"/>
      <c r="AD52" s="12"/>
      <c r="AE52" s="13"/>
      <c r="AF52" s="12"/>
      <c r="AG52" s="12"/>
      <c r="AH52" s="12"/>
      <c r="AI52" s="532"/>
      <c r="AJ52" s="13"/>
      <c r="AK52" s="12"/>
      <c r="AL52" s="312"/>
      <c r="AM52" s="13"/>
      <c r="AO52" s="13"/>
      <c r="AP52" s="13"/>
      <c r="AR52" s="13"/>
      <c r="AS52" s="13"/>
      <c r="AU52" s="13"/>
      <c r="AV52" s="13"/>
      <c r="AX52" s="13"/>
      <c r="AY52" s="13"/>
      <c r="BA52" s="13"/>
      <c r="BB52" s="13"/>
      <c r="BD52" s="13"/>
      <c r="BE52" s="13"/>
      <c r="BG52" s="13"/>
      <c r="BH52" s="13"/>
      <c r="BJ52" s="13"/>
      <c r="BK52" s="13"/>
      <c r="BM52" s="13"/>
      <c r="BN52" s="13"/>
      <c r="BP52" s="13"/>
      <c r="BQ52" s="13"/>
      <c r="BS52" s="13"/>
      <c r="BT52" s="13"/>
      <c r="BV52" s="13"/>
      <c r="BW52" s="13"/>
      <c r="BY52" s="13"/>
      <c r="BZ52" s="13"/>
      <c r="CB52" s="13"/>
      <c r="CC52" s="13"/>
      <c r="CE52" s="13"/>
      <c r="CF52" s="311"/>
      <c r="CI52"/>
      <c r="CJ52"/>
      <c r="CK52"/>
      <c r="CL52"/>
      <c r="CM52"/>
      <c r="CN52"/>
      <c r="CO52"/>
      <c r="CP52"/>
      <c r="CQ52"/>
      <c r="CR52"/>
      <c r="CS52" s="13"/>
      <c r="CT52" s="13"/>
      <c r="CU52" s="13"/>
      <c r="CV52" s="13"/>
      <c r="CW52" s="13"/>
      <c r="CX52" s="13"/>
      <c r="CY52" s="13"/>
      <c r="CZ52" s="13"/>
      <c r="DA52" s="13"/>
      <c r="DB52" s="13"/>
      <c r="DC52" s="13"/>
      <c r="DD52" s="13"/>
      <c r="DE52" s="13"/>
      <c r="DF52" s="13"/>
      <c r="DG52" s="13"/>
      <c r="DH52" s="13"/>
      <c r="DI52" s="13"/>
      <c r="DJ52" s="13"/>
      <c r="DK52" s="13"/>
      <c r="DL52" s="13"/>
      <c r="DM52" s="13"/>
      <c r="DN52" s="13"/>
      <c r="DO52" s="13"/>
      <c r="DP52" s="13"/>
      <c r="DQ52" s="13"/>
      <c r="DR52" s="13"/>
      <c r="DS52" s="13"/>
      <c r="DT52" s="13"/>
      <c r="DU52" s="13"/>
      <c r="DV52" s="13"/>
      <c r="DW52" s="13"/>
      <c r="DX52" s="13"/>
      <c r="DY52" s="13"/>
      <c r="DZ52" s="13"/>
      <c r="EA52" s="13"/>
      <c r="EB52" s="13"/>
      <c r="EC52" s="13"/>
      <c r="ED52" s="13"/>
      <c r="EE52" s="13"/>
      <c r="EF52" s="13"/>
      <c r="EG52" s="13"/>
      <c r="EH52" s="13"/>
      <c r="EI52" s="13"/>
      <c r="EJ52" s="13"/>
      <c r="EK52" s="13"/>
      <c r="EL52" s="13"/>
      <c r="EM52" s="13"/>
      <c r="EN52" s="13"/>
      <c r="EO52" s="13"/>
      <c r="EP52" s="13"/>
      <c r="EQ52" s="13"/>
      <c r="ER52" s="13"/>
      <c r="ES52" s="13"/>
      <c r="ET52" s="13"/>
      <c r="EU52" s="13"/>
      <c r="EV52" s="13"/>
      <c r="EW52" s="13"/>
      <c r="EX52"/>
      <c r="EY52"/>
      <c r="EZ52"/>
      <c r="FA52"/>
      <c r="FB52"/>
      <c r="FC52"/>
      <c r="FD52"/>
      <c r="FE52"/>
      <c r="FF52"/>
      <c r="FG52"/>
      <c r="FH52"/>
      <c r="FI52"/>
      <c r="FJ52"/>
      <c r="FK52"/>
      <c r="FL52"/>
      <c r="FM52"/>
      <c r="FN52"/>
      <c r="FO52"/>
      <c r="FP52"/>
      <c r="FQ52"/>
      <c r="FR52"/>
      <c r="FS52"/>
      <c r="FT52"/>
      <c r="FU52"/>
      <c r="FV52"/>
      <c r="FW52"/>
      <c r="FX52"/>
      <c r="FY52"/>
      <c r="FZ52"/>
      <c r="GA52"/>
      <c r="GB52"/>
      <c r="GC52"/>
      <c r="GD52"/>
      <c r="GE52"/>
      <c r="GF52"/>
      <c r="GG52"/>
      <c r="GH52"/>
      <c r="GI52"/>
      <c r="GJ52"/>
      <c r="GK52"/>
      <c r="GL52"/>
      <c r="GM52"/>
      <c r="GN52"/>
      <c r="GO52"/>
      <c r="GP52"/>
      <c r="GQ52"/>
      <c r="GR52"/>
      <c r="GS52"/>
      <c r="GT52"/>
      <c r="GU52"/>
      <c r="GV52"/>
      <c r="GW52"/>
      <c r="GX52"/>
      <c r="GY52"/>
      <c r="GZ52"/>
      <c r="HA52"/>
      <c r="HB52"/>
      <c r="HC52"/>
      <c r="HD52"/>
      <c r="HE52"/>
      <c r="HF52"/>
      <c r="HG52"/>
      <c r="HH52"/>
      <c r="HI52"/>
      <c r="HJ52"/>
      <c r="HK52"/>
      <c r="HL52"/>
      <c r="HM52"/>
      <c r="HN52"/>
      <c r="HO52"/>
      <c r="HP52"/>
      <c r="HQ52"/>
      <c r="HR52"/>
      <c r="HS52"/>
      <c r="HT52"/>
      <c r="HU52"/>
      <c r="HV52"/>
      <c r="HW52"/>
      <c r="HX52"/>
      <c r="HY52"/>
      <c r="HZ52"/>
      <c r="IA52"/>
      <c r="IB52"/>
      <c r="IC52"/>
      <c r="ID52"/>
      <c r="IE52"/>
    </row>
    <row r="53" spans="3:239" ht="13" customHeight="1" x14ac:dyDescent="0.15">
      <c r="C53" s="13"/>
      <c r="D53" s="312"/>
      <c r="E53" s="13"/>
      <c r="F53" s="13"/>
      <c r="G53" s="13"/>
      <c r="H53" s="13"/>
      <c r="I53" s="13"/>
      <c r="J53" s="13"/>
      <c r="K53" s="12"/>
      <c r="L53" s="12"/>
      <c r="M53" s="12"/>
      <c r="N53" s="13"/>
      <c r="O53" s="13"/>
      <c r="P53" s="13"/>
      <c r="Q53" s="13"/>
      <c r="R53" s="13"/>
      <c r="S53" s="13"/>
      <c r="T53" s="13"/>
      <c r="U53" s="13"/>
      <c r="V53" s="13"/>
      <c r="W53" s="13"/>
      <c r="X53" s="13"/>
      <c r="Y53" s="13"/>
      <c r="Z53" s="13"/>
      <c r="AA53" s="13"/>
      <c r="AB53" s="13"/>
      <c r="AC53" s="13"/>
      <c r="AD53" s="12"/>
      <c r="AE53" s="13"/>
      <c r="AF53" s="12"/>
      <c r="AG53" s="12"/>
      <c r="AH53" s="12"/>
      <c r="AI53" s="532"/>
      <c r="AJ53" s="13"/>
      <c r="AK53" s="12"/>
      <c r="AL53" s="310"/>
      <c r="AM53" s="12"/>
      <c r="CF53" s="318"/>
      <c r="CI53" s="13"/>
      <c r="CJ53" s="13"/>
      <c r="CK53" s="13"/>
      <c r="CL53" s="13"/>
      <c r="CM53" s="13"/>
      <c r="CN53" s="13"/>
      <c r="CO53" s="13"/>
      <c r="CP53" s="13"/>
      <c r="CQ53" s="13"/>
      <c r="CR53" s="13"/>
      <c r="CS53" s="13"/>
      <c r="CT53" s="13"/>
      <c r="CU53" s="13"/>
      <c r="CV53" s="13"/>
      <c r="CW53" s="13"/>
      <c r="CX53" s="13"/>
      <c r="CY53" s="13"/>
      <c r="CZ53" s="13"/>
      <c r="DA53" s="13"/>
      <c r="DB53" s="13"/>
      <c r="DC53" s="13"/>
      <c r="DD53" s="13"/>
      <c r="DE53" s="13"/>
      <c r="DF53" s="13"/>
      <c r="DG53" s="13"/>
      <c r="DH53" s="13"/>
      <c r="DI53" s="13"/>
      <c r="DJ53" s="13"/>
      <c r="DK53" s="13"/>
      <c r="DL53" s="13"/>
      <c r="DM53" s="13"/>
      <c r="DN53" s="13"/>
      <c r="DO53" s="13"/>
      <c r="DP53" s="13"/>
      <c r="DQ53" s="13"/>
      <c r="DR53" s="13"/>
      <c r="DS53" s="13"/>
      <c r="DT53" s="13"/>
      <c r="DU53" s="13"/>
      <c r="DV53" s="13"/>
      <c r="DW53" s="13"/>
      <c r="DX53" s="13"/>
      <c r="DY53" s="13"/>
      <c r="DZ53" s="13"/>
      <c r="EA53" s="13"/>
      <c r="EB53" s="13"/>
      <c r="EC53" s="13"/>
      <c r="ED53" s="13"/>
      <c r="EE53" s="13"/>
      <c r="EF53" s="13"/>
      <c r="EG53" s="13"/>
      <c r="EH53" s="13"/>
      <c r="EI53" s="13"/>
      <c r="EJ53" s="13"/>
      <c r="EK53" s="13"/>
      <c r="EL53" s="13"/>
      <c r="EM53" s="13"/>
      <c r="EN53" s="13"/>
      <c r="EO53" s="13"/>
      <c r="EP53" s="13"/>
      <c r="EQ53" s="13"/>
      <c r="ER53" s="13"/>
      <c r="ES53" s="13"/>
      <c r="ET53" s="13"/>
      <c r="EU53" s="13"/>
      <c r="EV53" s="13"/>
      <c r="EW53" s="13"/>
      <c r="EX53"/>
      <c r="EY53"/>
      <c r="EZ53"/>
      <c r="FA53"/>
      <c r="FB53"/>
      <c r="FC53"/>
      <c r="FD53"/>
      <c r="FE53"/>
      <c r="FF53"/>
      <c r="FG53"/>
      <c r="FH53"/>
      <c r="FI53"/>
      <c r="FJ53"/>
      <c r="FK53"/>
      <c r="FL53"/>
      <c r="FM53"/>
      <c r="FN53"/>
      <c r="FO53"/>
      <c r="FP53"/>
      <c r="FQ53"/>
      <c r="FR53"/>
      <c r="FS53"/>
      <c r="FT53"/>
      <c r="FU53"/>
      <c r="FV53"/>
      <c r="FW53"/>
      <c r="FX53"/>
      <c r="FY53"/>
      <c r="FZ53"/>
      <c r="GA53"/>
      <c r="GB53"/>
      <c r="GC53"/>
      <c r="GD53"/>
      <c r="GE53"/>
      <c r="GF53"/>
      <c r="GG53"/>
      <c r="GH53"/>
      <c r="GI53"/>
      <c r="GJ53"/>
      <c r="GK53"/>
      <c r="GL53"/>
      <c r="GM53"/>
      <c r="GN53"/>
      <c r="GO53"/>
      <c r="GP53"/>
      <c r="GQ53"/>
      <c r="GR53"/>
      <c r="GS53"/>
      <c r="GT53"/>
      <c r="GU53"/>
      <c r="GV53"/>
      <c r="GW53"/>
      <c r="GX53"/>
      <c r="GY53"/>
      <c r="GZ53"/>
      <c r="HA53"/>
      <c r="HB53"/>
      <c r="HC53"/>
      <c r="HD53"/>
      <c r="HE53"/>
      <c r="HF53"/>
      <c r="HG53"/>
      <c r="HH53"/>
      <c r="HI53"/>
      <c r="HJ53"/>
      <c r="HK53"/>
      <c r="HL53"/>
      <c r="HM53"/>
      <c r="HN53"/>
      <c r="HO53"/>
      <c r="HP53"/>
      <c r="HQ53"/>
      <c r="HR53"/>
      <c r="HS53"/>
      <c r="HT53"/>
      <c r="HU53"/>
      <c r="HV53"/>
      <c r="HW53"/>
      <c r="HX53"/>
      <c r="HY53"/>
      <c r="HZ53"/>
      <c r="IA53"/>
      <c r="IB53"/>
      <c r="IC53"/>
      <c r="ID53"/>
      <c r="IE53"/>
    </row>
    <row r="54" spans="3:239" ht="13" customHeight="1" x14ac:dyDescent="0.15">
      <c r="C54" s="12"/>
      <c r="D54" s="310"/>
      <c r="E54" s="13"/>
      <c r="F54" s="13"/>
      <c r="G54" s="12"/>
      <c r="H54" s="12"/>
      <c r="I54" s="12"/>
      <c r="J54" s="12"/>
      <c r="K54" s="12"/>
      <c r="L54" s="12"/>
      <c r="M54" s="12"/>
      <c r="N54" s="13"/>
      <c r="O54" s="13"/>
      <c r="P54" s="13"/>
      <c r="Q54" s="13"/>
      <c r="R54" s="13"/>
      <c r="S54" s="13"/>
      <c r="T54" s="13"/>
      <c r="U54" s="13"/>
      <c r="V54" s="13"/>
      <c r="W54" s="13"/>
      <c r="X54" s="13"/>
      <c r="Y54" s="13"/>
      <c r="Z54" s="13"/>
      <c r="AA54" s="13"/>
      <c r="AB54" s="13"/>
      <c r="AC54" s="13"/>
      <c r="AD54" s="13"/>
      <c r="AE54" s="13"/>
      <c r="AF54" s="13"/>
      <c r="AG54" s="13"/>
      <c r="AH54" s="13"/>
      <c r="AI54" s="532"/>
      <c r="AJ54" s="13"/>
      <c r="AK54" s="12"/>
      <c r="AL54" s="310"/>
      <c r="AM54" s="12"/>
      <c r="CF54" s="318"/>
      <c r="CI54" s="13"/>
      <c r="CJ54" s="13"/>
      <c r="CK54" s="13"/>
      <c r="CL54" s="13"/>
      <c r="CM54" s="13"/>
      <c r="CN54" s="13"/>
      <c r="CO54" s="13"/>
      <c r="CP54" s="13"/>
      <c r="CQ54" s="13"/>
      <c r="CR54" s="13"/>
      <c r="CS54" s="13"/>
      <c r="CT54" s="13"/>
      <c r="CU54" s="13"/>
      <c r="CV54" s="13"/>
      <c r="CW54" s="13"/>
      <c r="CX54" s="13"/>
      <c r="CY54" s="13"/>
      <c r="CZ54" s="13"/>
      <c r="DA54" s="13"/>
      <c r="DB54" s="13"/>
      <c r="DC54" s="13"/>
      <c r="DD54" s="13"/>
      <c r="DE54" s="13"/>
      <c r="DF54" s="13"/>
      <c r="DG54" s="13"/>
      <c r="DH54" s="13"/>
      <c r="DI54" s="13"/>
      <c r="DJ54" s="13"/>
      <c r="DK54" s="13"/>
      <c r="DL54" s="13"/>
      <c r="DM54" s="13"/>
      <c r="DN54" s="13"/>
      <c r="DO54" s="13"/>
      <c r="DP54" s="13"/>
      <c r="DQ54" s="13"/>
      <c r="DR54" s="13"/>
      <c r="DS54" s="13"/>
      <c r="DT54" s="13"/>
      <c r="DU54" s="13"/>
      <c r="DV54" s="13"/>
      <c r="DW54" s="13"/>
      <c r="DX54" s="13"/>
      <c r="DY54" s="13"/>
      <c r="DZ54" s="13"/>
      <c r="EA54" s="13"/>
      <c r="EB54" s="13"/>
      <c r="EC54" s="13"/>
      <c r="ED54" s="13"/>
      <c r="EE54" s="13"/>
      <c r="EF54" s="13"/>
      <c r="EG54" s="13"/>
      <c r="EH54" s="13"/>
      <c r="EI54" s="13"/>
      <c r="EJ54" s="13"/>
      <c r="EK54" s="13"/>
      <c r="EL54" s="13"/>
      <c r="EM54" s="13"/>
      <c r="EN54" s="13"/>
      <c r="EO54" s="13"/>
      <c r="EP54" s="13"/>
      <c r="EQ54" s="13"/>
      <c r="ER54" s="13"/>
      <c r="ES54" s="13"/>
      <c r="ET54" s="13"/>
      <c r="EU54" s="13"/>
      <c r="EV54" s="13"/>
      <c r="EW54" s="13"/>
      <c r="EX54"/>
      <c r="EY54"/>
      <c r="EZ54"/>
      <c r="FA54"/>
      <c r="FB54"/>
      <c r="FC54"/>
      <c r="FD54"/>
      <c r="FE54"/>
      <c r="FF54"/>
      <c r="FG54"/>
      <c r="FH54"/>
      <c r="FI54"/>
      <c r="FJ54"/>
      <c r="FK54"/>
      <c r="FL54"/>
      <c r="FM54"/>
      <c r="FN54"/>
      <c r="FO54"/>
      <c r="FP54"/>
      <c r="FQ54"/>
      <c r="FR54"/>
      <c r="FS54"/>
      <c r="FT54"/>
      <c r="FU54"/>
      <c r="FV54"/>
      <c r="FW54"/>
      <c r="FX54"/>
      <c r="FY54"/>
      <c r="FZ54"/>
      <c r="GA54"/>
      <c r="GB54"/>
      <c r="GC54"/>
      <c r="GD54"/>
      <c r="GE54"/>
      <c r="GF54"/>
      <c r="GG54"/>
      <c r="GH54"/>
      <c r="GI54"/>
      <c r="GJ54"/>
      <c r="GK54"/>
      <c r="GL54"/>
      <c r="GM54"/>
      <c r="GN54"/>
      <c r="GO54"/>
      <c r="GP54"/>
      <c r="GQ54"/>
      <c r="GR54"/>
      <c r="GS54"/>
      <c r="GT54"/>
      <c r="GU54"/>
      <c r="GV54"/>
      <c r="GW54"/>
      <c r="GX54"/>
      <c r="GY54"/>
      <c r="GZ54"/>
      <c r="HA54"/>
      <c r="HB54"/>
      <c r="HC54"/>
      <c r="HD54"/>
      <c r="HE54"/>
      <c r="HF54"/>
      <c r="HG54"/>
      <c r="HH54"/>
      <c r="HI54"/>
      <c r="HJ54"/>
      <c r="HK54"/>
      <c r="HL54"/>
      <c r="HM54"/>
      <c r="HN54"/>
      <c r="HO54"/>
      <c r="HP54"/>
      <c r="HQ54"/>
      <c r="HR54"/>
      <c r="HS54"/>
      <c r="HT54"/>
      <c r="HU54"/>
      <c r="HV54"/>
      <c r="HW54"/>
      <c r="HX54"/>
      <c r="HY54"/>
      <c r="HZ54"/>
      <c r="IA54"/>
      <c r="IB54"/>
      <c r="IC54"/>
      <c r="ID54"/>
      <c r="IE54"/>
    </row>
    <row r="55" spans="3:239" ht="13" customHeight="1" thickBot="1" x14ac:dyDescent="0.2">
      <c r="C55" s="12"/>
      <c r="D55" s="388"/>
      <c r="E55" s="313"/>
      <c r="F55" s="313"/>
      <c r="G55" s="313"/>
      <c r="H55" s="313"/>
      <c r="I55" s="313"/>
      <c r="J55" s="313"/>
      <c r="K55" s="313"/>
      <c r="L55" s="313"/>
      <c r="M55" s="313"/>
      <c r="N55" s="313"/>
      <c r="O55" s="313"/>
      <c r="P55" s="313"/>
      <c r="Q55" s="313"/>
      <c r="R55" s="313"/>
      <c r="S55" s="313"/>
      <c r="T55" s="313"/>
      <c r="U55" s="313"/>
      <c r="V55" s="313"/>
      <c r="W55" s="313"/>
      <c r="X55" s="313"/>
      <c r="Y55" s="313"/>
      <c r="Z55" s="313"/>
      <c r="AA55" s="313"/>
      <c r="AB55" s="313"/>
      <c r="AC55" s="313"/>
      <c r="AD55" s="313"/>
      <c r="AE55" s="313"/>
      <c r="AF55" s="313"/>
      <c r="AG55" s="313"/>
      <c r="AH55" s="313"/>
      <c r="AI55" s="533"/>
      <c r="AJ55" s="13"/>
      <c r="AK55" s="12"/>
      <c r="AL55" s="480"/>
      <c r="AM55" s="481"/>
      <c r="AN55" s="389"/>
      <c r="AO55" s="389"/>
      <c r="AP55" s="389"/>
      <c r="AQ55" s="389"/>
      <c r="AR55" s="389"/>
      <c r="AS55" s="389"/>
      <c r="AT55" s="389"/>
      <c r="AU55" s="389"/>
      <c r="AV55" s="389"/>
      <c r="AW55" s="389"/>
      <c r="AX55" s="389"/>
      <c r="AY55" s="389"/>
      <c r="AZ55" s="389"/>
      <c r="BA55" s="389"/>
      <c r="BB55" s="389"/>
      <c r="BC55" s="389"/>
      <c r="BD55" s="389"/>
      <c r="BE55" s="389"/>
      <c r="BF55" s="389"/>
      <c r="BG55" s="389"/>
      <c r="BH55" s="389"/>
      <c r="BI55" s="389"/>
      <c r="BJ55" s="389"/>
      <c r="BK55" s="389"/>
      <c r="BL55" s="389"/>
      <c r="BM55" s="389"/>
      <c r="BN55" s="389"/>
      <c r="BO55" s="389"/>
      <c r="BP55" s="389"/>
      <c r="BQ55" s="389"/>
      <c r="BR55" s="389"/>
      <c r="BS55" s="389"/>
      <c r="BT55" s="389"/>
      <c r="BU55" s="389"/>
      <c r="BV55" s="389"/>
      <c r="BW55" s="389"/>
      <c r="BX55" s="389"/>
      <c r="BY55" s="389"/>
      <c r="BZ55" s="389"/>
      <c r="CA55" s="389"/>
      <c r="CB55" s="389"/>
      <c r="CC55" s="389"/>
      <c r="CD55" s="389"/>
      <c r="CE55" s="389"/>
      <c r="CF55" s="482"/>
      <c r="CX55" s="13"/>
      <c r="CY55" s="13"/>
      <c r="CZ55" s="13"/>
      <c r="DA55" s="13"/>
      <c r="DB55" s="13"/>
      <c r="DC55" s="13"/>
      <c r="DD55" s="13"/>
      <c r="DE55" s="13"/>
      <c r="DF55" s="13"/>
      <c r="DG55" s="13"/>
      <c r="DH55" s="13"/>
      <c r="DI55" s="13"/>
      <c r="DJ55" s="13"/>
      <c r="DK55" s="13"/>
      <c r="DL55" s="13"/>
      <c r="DM55" s="13"/>
      <c r="DN55" s="13"/>
      <c r="DO55" s="13"/>
      <c r="DP55" s="13"/>
      <c r="DQ55" s="13"/>
      <c r="DR55" s="13"/>
      <c r="DS55" s="13"/>
      <c r="DT55" s="13"/>
      <c r="DU55" s="13"/>
      <c r="DV55" s="13"/>
      <c r="DW55" s="13"/>
      <c r="DX55" s="13"/>
      <c r="DY55" s="13"/>
      <c r="DZ55" s="13"/>
      <c r="EA55" s="13"/>
      <c r="EB55" s="13"/>
      <c r="EC55" s="13"/>
      <c r="ED55" s="13"/>
      <c r="EE55" s="13"/>
      <c r="EF55" s="13"/>
      <c r="EG55" s="13"/>
      <c r="EH55" s="13"/>
      <c r="EI55" s="13"/>
      <c r="EJ55" s="13"/>
      <c r="EK55" s="13"/>
      <c r="EL55" s="13"/>
      <c r="EM55" s="13"/>
      <c r="EN55" s="13"/>
      <c r="EO55" s="13"/>
      <c r="EP55" s="13"/>
      <c r="EQ55" s="13"/>
      <c r="ER55" s="13"/>
      <c r="ES55" s="13"/>
      <c r="ET55" s="13"/>
      <c r="EU55" s="13"/>
      <c r="EV55" s="13"/>
      <c r="EW55" s="13"/>
      <c r="EX55"/>
      <c r="EY55"/>
      <c r="EZ55"/>
      <c r="FA55"/>
      <c r="FB55"/>
      <c r="FC55"/>
      <c r="FD55"/>
      <c r="FE55"/>
      <c r="FF55"/>
      <c r="FG55"/>
      <c r="FH55"/>
      <c r="FI55"/>
      <c r="FJ55"/>
      <c r="FK55"/>
      <c r="FL55"/>
      <c r="FM55"/>
      <c r="FN55"/>
      <c r="FO55"/>
      <c r="FP55"/>
      <c r="FQ55"/>
      <c r="FR55"/>
      <c r="FS55"/>
      <c r="FT55"/>
      <c r="FU55"/>
      <c r="FV55"/>
      <c r="FW55"/>
      <c r="FX55"/>
      <c r="FY55"/>
      <c r="FZ55"/>
      <c r="GA55"/>
      <c r="GB55"/>
      <c r="GC55"/>
      <c r="GD55"/>
      <c r="GE55"/>
      <c r="GF55"/>
      <c r="GG55"/>
      <c r="GH55"/>
      <c r="GI55"/>
      <c r="GJ55"/>
      <c r="GK55"/>
      <c r="GL55"/>
      <c r="GM55"/>
      <c r="GN55"/>
      <c r="GO55"/>
      <c r="GP55"/>
      <c r="GQ55"/>
      <c r="GR55"/>
      <c r="GS55"/>
      <c r="GT55"/>
      <c r="GU55"/>
      <c r="GV55"/>
      <c r="GW55"/>
      <c r="GX55"/>
      <c r="GY55"/>
      <c r="GZ55"/>
      <c r="HA55"/>
      <c r="HB55"/>
      <c r="HC55"/>
      <c r="HD55"/>
      <c r="HE55"/>
      <c r="HF55"/>
      <c r="HG55"/>
      <c r="HH55"/>
      <c r="HI55"/>
      <c r="HJ55"/>
      <c r="HK55"/>
      <c r="HL55"/>
      <c r="HM55"/>
      <c r="HN55"/>
      <c r="HO55"/>
      <c r="HP55"/>
      <c r="HQ55"/>
      <c r="HR55"/>
      <c r="HS55"/>
      <c r="HT55"/>
      <c r="HU55"/>
      <c r="HV55"/>
      <c r="HW55"/>
      <c r="HX55"/>
      <c r="HY55"/>
      <c r="HZ55"/>
      <c r="IA55"/>
      <c r="IB55"/>
      <c r="IC55"/>
      <c r="ID55"/>
      <c r="IE55"/>
    </row>
    <row r="56" spans="3:239" ht="13" customHeight="1" x14ac:dyDescent="0.15">
      <c r="C56" s="12"/>
      <c r="D56" s="12"/>
      <c r="E56" s="12"/>
      <c r="F56" s="12"/>
      <c r="G56" s="12"/>
      <c r="H56" s="12"/>
      <c r="I56" s="12"/>
      <c r="J56" s="12"/>
      <c r="K56" s="12"/>
      <c r="L56" s="12"/>
      <c r="M56" s="12"/>
      <c r="N56" s="12"/>
      <c r="O56" s="12"/>
      <c r="P56" s="12"/>
      <c r="Q56" s="12"/>
      <c r="R56" s="12"/>
      <c r="S56" s="12"/>
      <c r="T56" s="12"/>
      <c r="U56" s="12"/>
      <c r="V56" s="12"/>
      <c r="W56" s="12"/>
      <c r="X56" s="12"/>
      <c r="Y56" s="12"/>
      <c r="Z56" s="12"/>
      <c r="AA56" s="12"/>
      <c r="AB56" s="12"/>
      <c r="AC56" s="12"/>
      <c r="AD56" s="12"/>
      <c r="AE56" s="12"/>
      <c r="AF56" s="12"/>
      <c r="AG56" s="12"/>
      <c r="AH56" s="12"/>
      <c r="AI56" s="12"/>
      <c r="AJ56" s="13"/>
      <c r="AK56" s="12"/>
      <c r="BD56" s="13"/>
      <c r="BE56" s="13"/>
      <c r="BG56" s="13"/>
      <c r="BH56" s="13"/>
      <c r="BJ56" s="13"/>
      <c r="BK56" s="13"/>
      <c r="BM56" s="13"/>
      <c r="BN56" s="13"/>
      <c r="BP56" s="13"/>
      <c r="BQ56" s="13"/>
      <c r="BS56" s="13"/>
      <c r="BT56" s="13"/>
      <c r="BV56" s="13"/>
      <c r="BW56" s="13"/>
      <c r="BY56" s="13"/>
      <c r="BZ56" s="13"/>
      <c r="CB56" s="13"/>
      <c r="CC56" s="13"/>
      <c r="CE56" s="13"/>
      <c r="CF56" s="13"/>
      <c r="CH56" s="13"/>
      <c r="CI56" s="13"/>
      <c r="CK56" s="13"/>
      <c r="CL56" s="13"/>
      <c r="CN56" s="13"/>
      <c r="CO56" s="13"/>
      <c r="CQ56" s="13"/>
      <c r="CR56" s="13"/>
      <c r="CT56" s="13"/>
      <c r="CU56" s="13"/>
      <c r="CW56" s="13"/>
      <c r="CX56" s="13"/>
      <c r="CY56" s="13"/>
      <c r="CZ56" s="13"/>
      <c r="DA56" s="13"/>
      <c r="DB56" s="13"/>
      <c r="DC56" s="13"/>
      <c r="DD56" s="13"/>
      <c r="DE56" s="13"/>
      <c r="DF56" s="13"/>
      <c r="DG56" s="13"/>
      <c r="DH56" s="13"/>
      <c r="DI56" s="13"/>
      <c r="DJ56" s="13"/>
      <c r="DK56" s="13"/>
      <c r="DL56" s="13"/>
      <c r="DM56" s="13"/>
      <c r="DN56" s="13"/>
      <c r="DO56" s="13"/>
      <c r="DP56" s="13"/>
      <c r="DQ56" s="13"/>
      <c r="DR56" s="13"/>
      <c r="DS56" s="13"/>
      <c r="DT56" s="13"/>
      <c r="DU56" s="13"/>
      <c r="DV56" s="13"/>
      <c r="DW56" s="13"/>
      <c r="DX56" s="13"/>
      <c r="DY56" s="13"/>
      <c r="DZ56" s="13"/>
      <c r="EA56" s="13"/>
      <c r="EB56" s="13"/>
      <c r="EC56" s="13"/>
      <c r="ED56" s="13"/>
      <c r="EE56" s="13"/>
      <c r="EF56" s="13"/>
      <c r="EG56" s="13"/>
      <c r="EH56" s="13"/>
      <c r="EI56" s="13"/>
      <c r="EJ56" s="13"/>
      <c r="EK56" s="13"/>
      <c r="EL56" s="13"/>
      <c r="EM56" s="13"/>
      <c r="EN56" s="13"/>
      <c r="EO56" s="13"/>
      <c r="EP56" s="13"/>
      <c r="EQ56" s="13"/>
      <c r="ER56" s="13"/>
      <c r="ES56" s="13"/>
      <c r="ET56" s="13"/>
      <c r="EU56" s="13"/>
      <c r="EV56" s="13"/>
      <c r="EW56" s="13"/>
      <c r="EX56"/>
      <c r="EY56"/>
      <c r="EZ56"/>
      <c r="FA56"/>
      <c r="FB56"/>
      <c r="FC56"/>
      <c r="FD56"/>
      <c r="FE56"/>
      <c r="FF56"/>
      <c r="FG56"/>
      <c r="FH56"/>
      <c r="FI56"/>
      <c r="FJ56"/>
      <c r="FK56"/>
      <c r="FL56"/>
      <c r="FM56"/>
      <c r="FN56"/>
      <c r="FO56"/>
      <c r="FP56"/>
      <c r="FQ56"/>
      <c r="FR56"/>
      <c r="FS56"/>
      <c r="FT56"/>
      <c r="FU56"/>
      <c r="FV56"/>
      <c r="FW56"/>
      <c r="FX56"/>
      <c r="FY56"/>
      <c r="FZ56"/>
      <c r="GA56"/>
      <c r="GB56"/>
      <c r="GC56"/>
      <c r="GD56"/>
      <c r="GE56"/>
      <c r="GF56"/>
      <c r="GG56"/>
      <c r="GH56"/>
      <c r="GI56"/>
      <c r="GJ56"/>
      <c r="GK56"/>
      <c r="GL56"/>
      <c r="GM56"/>
      <c r="GN56"/>
      <c r="GO56"/>
      <c r="GP56"/>
      <c r="GQ56"/>
      <c r="GR56"/>
      <c r="GS56"/>
      <c r="GT56"/>
      <c r="GU56"/>
      <c r="GV56"/>
      <c r="GW56"/>
      <c r="GX56"/>
      <c r="GY56"/>
      <c r="GZ56"/>
      <c r="HA56"/>
      <c r="HB56"/>
      <c r="HC56"/>
      <c r="HD56"/>
      <c r="HE56"/>
      <c r="HF56"/>
      <c r="HG56"/>
      <c r="HH56"/>
      <c r="HI56"/>
      <c r="HJ56"/>
      <c r="HK56"/>
      <c r="HL56"/>
      <c r="HM56"/>
      <c r="HN56"/>
      <c r="HO56"/>
      <c r="HP56"/>
      <c r="HQ56"/>
      <c r="HR56"/>
      <c r="HS56"/>
      <c r="HT56"/>
      <c r="HU56"/>
      <c r="HV56"/>
      <c r="HW56"/>
      <c r="HX56"/>
      <c r="HY56"/>
      <c r="HZ56"/>
      <c r="IA56"/>
      <c r="IB56"/>
      <c r="IC56"/>
      <c r="ID56"/>
      <c r="IE56"/>
    </row>
    <row r="57" spans="3:239" ht="13" customHeight="1" x14ac:dyDescent="0.15">
      <c r="C57" s="12"/>
      <c r="D57" s="12"/>
      <c r="E57" s="12"/>
      <c r="F57" s="12"/>
      <c r="G57" s="12"/>
      <c r="H57" s="12"/>
      <c r="I57" s="12"/>
      <c r="J57" s="12"/>
      <c r="K57" s="12"/>
      <c r="L57" s="12"/>
      <c r="M57" s="12"/>
      <c r="N57" s="12"/>
      <c r="O57" s="12"/>
      <c r="P57" s="12"/>
      <c r="Q57" s="12"/>
      <c r="R57" s="12"/>
      <c r="S57" s="12"/>
      <c r="T57" s="12"/>
      <c r="U57" s="12"/>
      <c r="V57" s="12"/>
      <c r="W57" s="12"/>
      <c r="X57" s="12"/>
      <c r="Y57" s="12"/>
      <c r="Z57" s="12"/>
      <c r="AA57" s="12"/>
      <c r="AB57" s="12"/>
      <c r="AC57" s="12"/>
      <c r="AD57" s="12"/>
      <c r="AE57" s="12"/>
      <c r="AF57" s="12"/>
      <c r="AG57" s="12"/>
      <c r="AH57" s="12"/>
      <c r="AI57" s="12"/>
      <c r="AJ57" s="13"/>
      <c r="AK57" s="12"/>
      <c r="CX57" s="13"/>
      <c r="CY57" s="13"/>
      <c r="CZ57" s="13"/>
      <c r="DA57" s="13"/>
      <c r="DB57" s="13"/>
      <c r="DC57" s="13"/>
      <c r="DD57" s="13"/>
      <c r="DE57" s="13"/>
      <c r="DF57" s="13"/>
      <c r="DG57" s="13"/>
      <c r="DH57" s="13"/>
      <c r="DI57" s="13"/>
      <c r="DJ57" s="13"/>
      <c r="DK57" s="13"/>
      <c r="DL57" s="13"/>
      <c r="DM57" s="13"/>
      <c r="DN57" s="13"/>
      <c r="DO57" s="13"/>
      <c r="DP57" s="13"/>
      <c r="DQ57" s="13"/>
      <c r="DR57" s="13"/>
      <c r="DS57" s="13"/>
      <c r="DT57" s="13"/>
      <c r="DU57" s="13"/>
      <c r="DV57" s="13"/>
      <c r="DW57" s="13"/>
      <c r="DX57" s="13"/>
      <c r="DY57" s="13"/>
      <c r="DZ57" s="13"/>
      <c r="EA57" s="13"/>
      <c r="EB57" s="13"/>
      <c r="EC57" s="13"/>
      <c r="ED57" s="13"/>
      <c r="EE57" s="13"/>
      <c r="EF57" s="13"/>
      <c r="EG57" s="13"/>
      <c r="EH57" s="13"/>
      <c r="EI57" s="13"/>
      <c r="EJ57" s="13"/>
      <c r="EK57" s="13"/>
      <c r="EL57" s="13"/>
      <c r="EM57" s="13"/>
      <c r="EN57" s="13"/>
      <c r="EO57" s="13"/>
      <c r="EP57" s="13"/>
      <c r="EQ57" s="13"/>
      <c r="ER57" s="13"/>
      <c r="ES57" s="13"/>
      <c r="ET57" s="13"/>
      <c r="EU57" s="13"/>
      <c r="EV57" s="13"/>
      <c r="EW57" s="13"/>
      <c r="EX57"/>
      <c r="EY57"/>
      <c r="EZ57"/>
      <c r="FA57"/>
      <c r="FB57"/>
      <c r="FC57"/>
      <c r="FD57"/>
      <c r="FE57"/>
      <c r="FF57"/>
      <c r="FG57"/>
      <c r="FH57"/>
      <c r="FI57"/>
      <c r="FJ57"/>
      <c r="FK57"/>
      <c r="FL57"/>
      <c r="FM57"/>
      <c r="FN57"/>
      <c r="FO57"/>
      <c r="FP57"/>
      <c r="FQ57"/>
      <c r="FR57"/>
      <c r="FS57"/>
      <c r="FT57"/>
      <c r="FU57"/>
      <c r="FV57"/>
      <c r="FW57"/>
      <c r="FX57"/>
      <c r="FY57"/>
      <c r="FZ57"/>
      <c r="GA57"/>
      <c r="GB57"/>
      <c r="GC57"/>
      <c r="GD57"/>
      <c r="GE57"/>
      <c r="GF57"/>
      <c r="GG57"/>
      <c r="GH57"/>
      <c r="GI57"/>
      <c r="GJ57"/>
      <c r="GK57"/>
      <c r="GL57"/>
      <c r="GM57"/>
      <c r="GN57"/>
      <c r="GO57"/>
      <c r="GP57"/>
      <c r="GQ57"/>
      <c r="GR57"/>
      <c r="GS57"/>
      <c r="GT57"/>
      <c r="GU57"/>
      <c r="GV57"/>
      <c r="GW57"/>
      <c r="GX57"/>
      <c r="GY57"/>
      <c r="GZ57"/>
      <c r="HA57"/>
      <c r="HB57"/>
      <c r="HC57"/>
      <c r="HD57"/>
      <c r="HE57"/>
      <c r="HF57"/>
      <c r="HG57"/>
      <c r="HH57"/>
      <c r="HI57"/>
      <c r="HJ57"/>
      <c r="HK57"/>
      <c r="HL57"/>
      <c r="HM57"/>
      <c r="HN57"/>
      <c r="HO57"/>
      <c r="HP57"/>
      <c r="HQ57"/>
      <c r="HR57"/>
      <c r="HS57"/>
      <c r="HT57"/>
      <c r="HU57"/>
      <c r="HV57"/>
      <c r="HW57"/>
      <c r="HX57"/>
      <c r="HY57"/>
      <c r="HZ57"/>
      <c r="IA57"/>
      <c r="IB57"/>
      <c r="IC57"/>
      <c r="ID57"/>
      <c r="IE57"/>
    </row>
    <row r="58" spans="3:239" ht="13" customHeight="1" x14ac:dyDescent="0.15">
      <c r="C58" s="12"/>
      <c r="BK58" s="13"/>
      <c r="CX58" s="13"/>
      <c r="CY58" s="13"/>
      <c r="CZ58" s="13"/>
      <c r="DA58" s="13"/>
      <c r="DB58" s="13"/>
      <c r="DC58" s="13"/>
      <c r="DD58" s="13"/>
      <c r="DE58" s="13"/>
      <c r="DF58" s="13"/>
      <c r="DG58" s="13"/>
      <c r="DH58" s="13"/>
      <c r="DI58" s="13"/>
      <c r="DJ58" s="13"/>
      <c r="DK58" s="13"/>
      <c r="DL58" s="13"/>
      <c r="DM58" s="13"/>
      <c r="DN58" s="13"/>
      <c r="DO58" s="13"/>
      <c r="DP58" s="13"/>
      <c r="DQ58" s="13"/>
      <c r="DR58" s="13"/>
      <c r="DS58" s="13"/>
      <c r="DT58" s="13"/>
      <c r="DU58" s="13"/>
      <c r="DV58" s="13"/>
      <c r="DW58" s="13"/>
      <c r="DX58" s="13"/>
      <c r="DY58" s="13"/>
      <c r="DZ58" s="13"/>
      <c r="EA58" s="13"/>
      <c r="EB58" s="13"/>
      <c r="EC58" s="13"/>
      <c r="ED58" s="13"/>
      <c r="EE58" s="13"/>
      <c r="EF58" s="13"/>
      <c r="EG58" s="13"/>
      <c r="EH58" s="13"/>
      <c r="EI58" s="13"/>
      <c r="EJ58" s="13"/>
      <c r="EK58" s="13"/>
      <c r="EL58" s="13"/>
      <c r="EM58" s="13"/>
      <c r="EN58" s="13"/>
      <c r="EO58" s="13"/>
      <c r="EP58" s="13"/>
      <c r="EQ58" s="13"/>
      <c r="ER58" s="13"/>
      <c r="ES58" s="13"/>
      <c r="ET58" s="13"/>
      <c r="EU58" s="13"/>
      <c r="EV58" s="13"/>
      <c r="EW58" s="13"/>
      <c r="EX58"/>
      <c r="EY58"/>
      <c r="EZ58"/>
      <c r="FA58"/>
      <c r="FB58"/>
      <c r="FC58"/>
      <c r="FD58"/>
      <c r="FE58"/>
      <c r="FF58"/>
      <c r="FG58"/>
      <c r="FH58"/>
      <c r="FI58"/>
      <c r="FJ58"/>
      <c r="FK58"/>
      <c r="FL58"/>
      <c r="FM58"/>
      <c r="FN58"/>
      <c r="FO58"/>
      <c r="FP58"/>
      <c r="FQ58"/>
      <c r="FR58"/>
      <c r="FS58"/>
      <c r="FT58"/>
      <c r="FU58"/>
      <c r="FV58"/>
      <c r="FW58"/>
      <c r="FX58"/>
      <c r="FY58"/>
      <c r="FZ58"/>
      <c r="GA58"/>
      <c r="GB58"/>
      <c r="GC58"/>
      <c r="GD58"/>
      <c r="GE58"/>
      <c r="GF58"/>
      <c r="GG58"/>
      <c r="GH58"/>
      <c r="GI58"/>
      <c r="GJ58"/>
      <c r="GK58"/>
      <c r="GL58"/>
      <c r="GM58"/>
      <c r="GN58"/>
      <c r="GO58"/>
      <c r="GP58"/>
      <c r="GQ58"/>
      <c r="GR58"/>
      <c r="GS58"/>
      <c r="GT58"/>
      <c r="GU58"/>
      <c r="GV58"/>
      <c r="GW58"/>
      <c r="GX58"/>
      <c r="GY58"/>
      <c r="GZ58"/>
      <c r="HA58"/>
      <c r="HB58"/>
      <c r="HC58"/>
      <c r="HD58"/>
      <c r="HE58"/>
      <c r="HF58"/>
      <c r="HG58"/>
      <c r="HH58"/>
      <c r="HI58"/>
      <c r="HJ58"/>
      <c r="HK58"/>
      <c r="HL58"/>
      <c r="HM58"/>
      <c r="HN58"/>
      <c r="HO58"/>
      <c r="HP58"/>
      <c r="HQ58"/>
      <c r="HR58"/>
      <c r="HS58"/>
      <c r="HT58"/>
      <c r="HU58"/>
      <c r="HV58"/>
      <c r="HW58"/>
      <c r="HX58"/>
      <c r="HY58"/>
      <c r="HZ58"/>
      <c r="IA58"/>
      <c r="IB58"/>
      <c r="IC58"/>
      <c r="ID58"/>
      <c r="IE58"/>
    </row>
    <row r="59" spans="3:239" ht="13" customHeight="1" x14ac:dyDescent="0.15">
      <c r="C59" s="12"/>
      <c r="E59" s="13"/>
      <c r="F59" s="13"/>
      <c r="G59" s="13"/>
      <c r="H59" s="13"/>
      <c r="I59" s="13"/>
      <c r="J59" s="13"/>
      <c r="K59" s="13"/>
      <c r="L59" s="13"/>
      <c r="M59" s="13"/>
      <c r="N59" s="13"/>
      <c r="O59" s="13"/>
      <c r="P59" s="13"/>
      <c r="Q59" s="13"/>
      <c r="R59" s="13"/>
      <c r="S59" s="13"/>
      <c r="T59" s="13"/>
      <c r="U59" s="13"/>
      <c r="V59" s="13"/>
      <c r="W59" s="13"/>
      <c r="X59" s="13"/>
      <c r="Y59" s="13"/>
      <c r="Z59" s="13"/>
      <c r="AA59" s="13"/>
      <c r="AB59" s="13"/>
      <c r="AC59" s="13"/>
      <c r="AD59" s="13"/>
      <c r="AE59" s="13"/>
      <c r="AF59" s="13"/>
      <c r="AG59" s="13"/>
      <c r="AH59" s="13"/>
      <c r="AI59" s="13"/>
      <c r="AJ59" s="13"/>
      <c r="AK59" s="13"/>
      <c r="AL59" s="13"/>
      <c r="AM59" s="13"/>
      <c r="AN59" s="13"/>
      <c r="AO59" s="13"/>
      <c r="AP59" s="13"/>
      <c r="AQ59" s="13"/>
      <c r="AR59" s="13"/>
      <c r="AS59" s="13"/>
      <c r="AT59" s="13"/>
      <c r="CX59" s="13"/>
      <c r="CY59" s="13"/>
      <c r="CZ59" s="13"/>
      <c r="DA59" s="13"/>
      <c r="DB59" s="13"/>
      <c r="DC59" s="13"/>
      <c r="DD59" s="13"/>
      <c r="DE59" s="13"/>
      <c r="DF59" s="13"/>
      <c r="DG59" s="13"/>
      <c r="DH59" s="13"/>
      <c r="DI59" s="13"/>
      <c r="DJ59" s="13"/>
      <c r="DK59" s="13"/>
      <c r="DL59" s="13"/>
      <c r="DM59" s="13"/>
      <c r="DN59" s="13"/>
      <c r="DO59" s="13"/>
      <c r="DP59" s="13"/>
      <c r="DQ59" s="13"/>
      <c r="DR59" s="13"/>
      <c r="DS59" s="13"/>
      <c r="DT59" s="13"/>
      <c r="DU59" s="13"/>
      <c r="DV59" s="13"/>
      <c r="DW59" s="13"/>
      <c r="DX59" s="13"/>
      <c r="DY59" s="13"/>
      <c r="DZ59" s="13"/>
      <c r="EA59" s="13"/>
      <c r="EB59" s="13"/>
      <c r="EC59" s="13"/>
      <c r="ED59" s="13"/>
      <c r="EE59" s="13"/>
      <c r="EF59" s="13"/>
      <c r="EG59" s="13"/>
      <c r="EH59" s="13"/>
      <c r="EI59" s="13"/>
      <c r="EJ59" s="13"/>
      <c r="EK59" s="13"/>
      <c r="EL59" s="13"/>
      <c r="EM59" s="13"/>
      <c r="EN59" s="13"/>
      <c r="EO59" s="13"/>
      <c r="EP59" s="13"/>
      <c r="EQ59" s="13"/>
      <c r="ER59" s="13"/>
      <c r="ES59" s="13"/>
      <c r="ET59" s="13"/>
      <c r="EU59" s="13"/>
      <c r="EV59" s="13"/>
      <c r="EW59" s="13"/>
      <c r="EX59"/>
      <c r="EY59"/>
      <c r="EZ59"/>
      <c r="FA59"/>
      <c r="FB59"/>
      <c r="FC59"/>
      <c r="FD59"/>
      <c r="FE59"/>
      <c r="FF59"/>
      <c r="FG59"/>
      <c r="FH59"/>
      <c r="FI59"/>
      <c r="FJ59"/>
      <c r="FK59"/>
      <c r="FL59"/>
      <c r="FM59"/>
      <c r="FN59"/>
      <c r="FO59"/>
      <c r="FP59"/>
      <c r="FQ59"/>
      <c r="FR59"/>
      <c r="FS59"/>
      <c r="FT59"/>
      <c r="FU59"/>
      <c r="FV59"/>
      <c r="FW59"/>
      <c r="FX59"/>
      <c r="FY59"/>
      <c r="FZ59"/>
      <c r="GA59"/>
      <c r="GB59"/>
      <c r="GC59"/>
      <c r="GD59"/>
      <c r="GE59"/>
      <c r="GF59"/>
      <c r="GG59"/>
      <c r="GH59"/>
      <c r="GI59"/>
      <c r="GJ59"/>
      <c r="GK59"/>
      <c r="GL59"/>
      <c r="GM59"/>
      <c r="GN59"/>
      <c r="GO59"/>
      <c r="GP59"/>
      <c r="GQ59"/>
      <c r="GR59"/>
      <c r="GS59"/>
      <c r="GT59"/>
      <c r="GU59"/>
      <c r="GV59"/>
      <c r="GW59"/>
      <c r="GX59"/>
      <c r="GY59"/>
      <c r="GZ59"/>
      <c r="HA59"/>
      <c r="HB59"/>
      <c r="HC59"/>
      <c r="HD59"/>
      <c r="HE59"/>
      <c r="HF59"/>
      <c r="HG59"/>
      <c r="HH59"/>
      <c r="HI59"/>
      <c r="HJ59"/>
      <c r="HK59"/>
      <c r="HL59"/>
      <c r="HM59"/>
      <c r="HN59"/>
      <c r="HO59"/>
      <c r="HP59"/>
      <c r="HQ59"/>
      <c r="HR59"/>
      <c r="HS59"/>
      <c r="HT59"/>
      <c r="HU59"/>
      <c r="HV59"/>
      <c r="HW59"/>
      <c r="HX59"/>
      <c r="HY59"/>
      <c r="HZ59"/>
      <c r="IA59"/>
      <c r="IB59"/>
      <c r="IC59"/>
      <c r="ID59"/>
      <c r="IE59"/>
    </row>
    <row r="60" spans="3:239" ht="13" customHeight="1" x14ac:dyDescent="0.15">
      <c r="C60" s="12"/>
      <c r="E60" s="13"/>
      <c r="F60" s="13"/>
      <c r="G60" s="13"/>
      <c r="H60" s="13"/>
      <c r="I60" s="13"/>
      <c r="J60" s="13"/>
      <c r="K60" s="13"/>
      <c r="L60" s="13"/>
      <c r="M60" s="13"/>
      <c r="N60" s="13"/>
      <c r="O60" s="13"/>
      <c r="P60" s="13"/>
      <c r="Q60" s="13"/>
      <c r="R60" s="13"/>
      <c r="S60" s="13"/>
      <c r="T60" s="13"/>
      <c r="U60" s="13"/>
      <c r="V60" s="13"/>
      <c r="W60" s="13"/>
      <c r="X60" s="13"/>
      <c r="Y60" s="13"/>
      <c r="Z60" s="13"/>
      <c r="AA60" s="13"/>
      <c r="AB60" s="13"/>
      <c r="AC60" s="13"/>
      <c r="AD60" s="13"/>
      <c r="AE60" s="13"/>
      <c r="AF60" s="13"/>
      <c r="AG60" s="12"/>
      <c r="AH60" s="12"/>
      <c r="AI60" s="12"/>
      <c r="AJ60" s="12"/>
      <c r="AK60" s="12"/>
      <c r="AL60" s="12"/>
      <c r="AM60" s="12"/>
      <c r="CX60" s="13"/>
      <c r="CY60" s="13"/>
      <c r="CZ60" s="13"/>
      <c r="DA60" s="13"/>
      <c r="DB60" s="13"/>
      <c r="DC60" s="13"/>
      <c r="DD60" s="13"/>
      <c r="DE60" s="13"/>
      <c r="DF60" s="13"/>
      <c r="DG60" s="13"/>
      <c r="DH60" s="13"/>
      <c r="DI60" s="13"/>
      <c r="DJ60" s="13"/>
      <c r="DK60" s="13"/>
      <c r="DL60" s="13"/>
      <c r="DM60" s="13"/>
      <c r="DN60" s="13"/>
      <c r="DO60" s="13"/>
      <c r="DP60" s="13"/>
      <c r="DQ60" s="13"/>
      <c r="DR60" s="13"/>
      <c r="DS60" s="13"/>
      <c r="DT60" s="13"/>
      <c r="DU60" s="13"/>
      <c r="DV60" s="13"/>
      <c r="DW60" s="13"/>
      <c r="DX60" s="13"/>
      <c r="DY60" s="13"/>
      <c r="DZ60" s="13"/>
      <c r="EA60" s="13"/>
      <c r="EB60" s="13"/>
      <c r="EC60" s="13"/>
      <c r="ED60" s="13"/>
      <c r="EE60" s="13"/>
      <c r="EF60" s="13"/>
      <c r="EG60" s="13"/>
      <c r="EH60" s="13"/>
      <c r="EI60" s="13"/>
      <c r="EJ60" s="13"/>
      <c r="EK60" s="13"/>
      <c r="EL60" s="13"/>
      <c r="EM60" s="13"/>
      <c r="EN60" s="13"/>
      <c r="EO60" s="13"/>
      <c r="EP60" s="13"/>
      <c r="EQ60" s="13"/>
      <c r="ER60" s="13"/>
      <c r="ES60" s="13"/>
      <c r="ET60" s="13"/>
      <c r="EU60" s="13"/>
      <c r="EV60" s="13"/>
      <c r="EW60" s="13"/>
      <c r="EX60"/>
      <c r="EY60"/>
      <c r="EZ60"/>
      <c r="FA60"/>
      <c r="FB60"/>
      <c r="FC60"/>
      <c r="FD60"/>
      <c r="FE60"/>
      <c r="FF60"/>
      <c r="FG60"/>
      <c r="FH60"/>
      <c r="FI60"/>
      <c r="FJ60"/>
      <c r="FK60"/>
      <c r="FL60"/>
      <c r="FM60"/>
      <c r="FN60"/>
      <c r="FO60"/>
      <c r="FP60"/>
      <c r="FQ60"/>
      <c r="FR60"/>
      <c r="FS60"/>
      <c r="FT60"/>
      <c r="FU60"/>
      <c r="FV60"/>
      <c r="FW60"/>
      <c r="FX60"/>
      <c r="FY60"/>
      <c r="FZ60"/>
      <c r="GA60"/>
      <c r="GB60"/>
      <c r="GC60"/>
      <c r="GD60"/>
      <c r="GE60"/>
      <c r="GF60"/>
      <c r="GG60"/>
      <c r="GH60"/>
      <c r="GI60"/>
      <c r="GJ60"/>
      <c r="GK60"/>
      <c r="GL60"/>
      <c r="GM60"/>
      <c r="GN60"/>
      <c r="GO60"/>
      <c r="GP60"/>
      <c r="GQ60"/>
      <c r="GR60"/>
      <c r="GS60"/>
      <c r="GT60"/>
      <c r="GU60"/>
      <c r="GV60"/>
      <c r="GW60"/>
      <c r="GX60"/>
      <c r="GY60"/>
      <c r="GZ60"/>
      <c r="HA60"/>
      <c r="HB60"/>
      <c r="HC60"/>
      <c r="HD60"/>
      <c r="HE60"/>
      <c r="HF60"/>
      <c r="HG60"/>
      <c r="HH60"/>
      <c r="HI60"/>
      <c r="HJ60"/>
      <c r="HK60"/>
      <c r="HL60"/>
      <c r="HM60"/>
      <c r="HN60"/>
      <c r="HO60"/>
      <c r="HP60"/>
      <c r="HQ60"/>
      <c r="HR60"/>
      <c r="HS60"/>
      <c r="HT60"/>
      <c r="HU60"/>
      <c r="HV60"/>
      <c r="HW60"/>
      <c r="HX60"/>
      <c r="HY60"/>
      <c r="HZ60"/>
      <c r="IA60"/>
      <c r="IB60"/>
      <c r="IC60"/>
      <c r="ID60"/>
      <c r="IE60"/>
    </row>
    <row r="61" spans="3:239" ht="13" customHeight="1" thickBot="1" x14ac:dyDescent="0.2">
      <c r="C61" s="12"/>
      <c r="M61" s="12"/>
      <c r="N61" s="12"/>
      <c r="O61" s="12"/>
      <c r="P61" s="12"/>
      <c r="Q61" s="12"/>
      <c r="R61" s="12"/>
      <c r="S61" s="13"/>
      <c r="T61" s="12"/>
      <c r="W61" s="12"/>
      <c r="X61" s="12"/>
      <c r="Y61" s="12"/>
      <c r="Z61" s="12"/>
      <c r="AA61" s="12"/>
      <c r="AB61" s="12"/>
      <c r="AC61" s="12"/>
      <c r="AD61" s="12"/>
      <c r="AE61" s="12"/>
      <c r="AF61" s="12"/>
      <c r="AG61" s="12"/>
      <c r="AH61" s="12"/>
      <c r="AI61" s="12"/>
      <c r="AJ61" s="12"/>
      <c r="AK61" s="12"/>
      <c r="AL61" s="12"/>
      <c r="AM61" s="12"/>
      <c r="CX61" s="13"/>
      <c r="CY61" s="13"/>
      <c r="CZ61" s="13"/>
      <c r="DA61" s="13"/>
      <c r="DB61" s="13"/>
      <c r="DC61" s="13"/>
      <c r="DD61" s="13"/>
      <c r="DE61" s="13"/>
      <c r="DF61" s="13"/>
      <c r="DG61" s="13"/>
      <c r="DH61" s="13"/>
      <c r="DI61" s="13"/>
      <c r="DJ61" s="13"/>
      <c r="DK61" s="13"/>
      <c r="DL61" s="13"/>
      <c r="DM61" s="13"/>
      <c r="DN61" s="13"/>
      <c r="DO61" s="13"/>
      <c r="DP61" s="13"/>
      <c r="DQ61" s="13"/>
      <c r="DR61" s="13"/>
      <c r="DS61" s="13"/>
      <c r="DT61" s="13"/>
      <c r="DU61" s="13"/>
      <c r="DV61" s="13"/>
      <c r="DW61" s="13"/>
      <c r="DX61" s="13"/>
      <c r="DY61" s="13"/>
      <c r="DZ61" s="13"/>
      <c r="EA61" s="13"/>
      <c r="EB61" s="13"/>
      <c r="EC61" s="13"/>
      <c r="ED61" s="13"/>
      <c r="EE61" s="13"/>
      <c r="EF61" s="13"/>
      <c r="EG61" s="13"/>
      <c r="EH61" s="13"/>
      <c r="EI61" s="13"/>
      <c r="EJ61" s="13"/>
      <c r="EK61" s="13"/>
      <c r="EL61" s="13"/>
      <c r="EM61" s="13"/>
      <c r="EN61" s="13"/>
      <c r="EO61" s="13"/>
      <c r="EP61" s="13"/>
      <c r="EQ61" s="13"/>
      <c r="ER61" s="13"/>
      <c r="ES61" s="13"/>
      <c r="ET61" s="13"/>
      <c r="EU61" s="13"/>
      <c r="EV61" s="13"/>
      <c r="EW61" s="13"/>
      <c r="EX61"/>
      <c r="EY61"/>
      <c r="EZ61"/>
      <c r="FA61"/>
      <c r="FB61"/>
      <c r="FC61"/>
      <c r="FD61"/>
      <c r="FE61"/>
      <c r="FF61"/>
      <c r="FG61"/>
      <c r="FH61"/>
      <c r="FI61"/>
      <c r="FJ61"/>
      <c r="FK61"/>
      <c r="FL61"/>
      <c r="FM61"/>
      <c r="FN61"/>
      <c r="FO61"/>
      <c r="FP61"/>
      <c r="FQ61"/>
      <c r="FR61"/>
      <c r="FS61"/>
      <c r="FT61"/>
      <c r="FU61"/>
      <c r="FV61"/>
      <c r="FW61"/>
      <c r="FX61"/>
      <c r="FY61"/>
      <c r="FZ61"/>
      <c r="GA61"/>
      <c r="GB61"/>
      <c r="GC61"/>
      <c r="GD61"/>
      <c r="GE61"/>
      <c r="GF61"/>
      <c r="GG61"/>
      <c r="GH61"/>
      <c r="GI61"/>
      <c r="GJ61"/>
      <c r="GK61"/>
      <c r="GL61"/>
      <c r="GM61"/>
      <c r="GN61"/>
      <c r="GO61"/>
      <c r="GP61"/>
      <c r="GQ61"/>
      <c r="GR61"/>
      <c r="GS61"/>
      <c r="GT61"/>
      <c r="GU61"/>
      <c r="GV61"/>
      <c r="GW61"/>
      <c r="GX61"/>
      <c r="GY61"/>
      <c r="GZ61"/>
      <c r="HA61"/>
      <c r="HB61"/>
      <c r="HC61"/>
      <c r="HD61"/>
      <c r="HE61"/>
      <c r="HF61"/>
      <c r="HG61"/>
      <c r="HH61"/>
      <c r="HI61"/>
      <c r="HJ61"/>
      <c r="HK61"/>
      <c r="HL61"/>
      <c r="HM61"/>
      <c r="HN61"/>
      <c r="HO61"/>
      <c r="HP61"/>
      <c r="HQ61"/>
      <c r="HR61"/>
      <c r="HS61"/>
      <c r="HT61"/>
      <c r="HU61"/>
      <c r="HV61"/>
      <c r="HW61"/>
      <c r="HX61"/>
      <c r="HY61"/>
      <c r="HZ61"/>
      <c r="IA61"/>
      <c r="IB61"/>
      <c r="IC61"/>
      <c r="ID61"/>
      <c r="IE61"/>
    </row>
    <row r="62" spans="3:239" ht="13" customHeight="1" x14ac:dyDescent="0.15">
      <c r="C62" s="12"/>
      <c r="D62" s="390"/>
      <c r="E62" s="319"/>
      <c r="F62" s="319"/>
      <c r="G62" s="368"/>
      <c r="H62" s="319"/>
      <c r="I62" s="319"/>
      <c r="J62" s="368"/>
      <c r="K62" s="319"/>
      <c r="L62" s="319"/>
      <c r="M62" s="368"/>
      <c r="N62" s="319"/>
      <c r="O62" s="319"/>
      <c r="P62" s="368"/>
      <c r="Q62" s="319"/>
      <c r="R62" s="319"/>
      <c r="S62" s="368"/>
      <c r="T62" s="319"/>
      <c r="U62" s="319"/>
      <c r="V62" s="368"/>
      <c r="W62" s="319"/>
      <c r="X62" s="319"/>
      <c r="Y62" s="368"/>
      <c r="Z62" s="319"/>
      <c r="AA62" s="319"/>
      <c r="AB62" s="368"/>
      <c r="AC62" s="319"/>
      <c r="AD62" s="319"/>
      <c r="AE62" s="368"/>
      <c r="AF62" s="319"/>
      <c r="AG62" s="319"/>
      <c r="AH62" s="368"/>
      <c r="AI62" s="319"/>
      <c r="AJ62" s="319"/>
      <c r="AK62" s="368"/>
      <c r="AL62" s="319"/>
      <c r="AM62" s="319"/>
      <c r="AN62" s="368"/>
      <c r="AO62" s="319"/>
      <c r="AP62" s="319"/>
      <c r="AQ62" s="368"/>
      <c r="AR62" s="319"/>
      <c r="AS62" s="319"/>
      <c r="AT62" s="368"/>
      <c r="AU62" s="319"/>
      <c r="AV62" s="319"/>
      <c r="AW62" s="368"/>
      <c r="AX62" s="319"/>
      <c r="AY62" s="368"/>
      <c r="AZ62" s="368"/>
      <c r="BA62" s="368"/>
      <c r="BB62" s="368"/>
      <c r="BC62" s="368"/>
      <c r="BD62" s="368"/>
      <c r="BE62" s="368"/>
      <c r="BF62" s="368"/>
      <c r="BG62" s="368"/>
      <c r="BH62" s="368"/>
      <c r="BI62" s="368"/>
      <c r="BJ62" s="368"/>
      <c r="BK62" s="368"/>
      <c r="BL62" s="368"/>
      <c r="BM62" s="368"/>
      <c r="BN62" s="368"/>
      <c r="BO62" s="368"/>
      <c r="BP62" s="368"/>
      <c r="BQ62" s="368"/>
      <c r="BR62" s="368"/>
      <c r="BS62" s="368"/>
      <c r="BT62" s="368"/>
      <c r="BU62" s="368"/>
      <c r="BV62" s="368"/>
      <c r="BW62" s="368"/>
      <c r="BX62" s="368"/>
      <c r="BY62" s="368"/>
      <c r="BZ62" s="368"/>
      <c r="CA62" s="368"/>
      <c r="CB62" s="368"/>
      <c r="CC62" s="368"/>
      <c r="CD62" s="368"/>
      <c r="CE62" s="368"/>
      <c r="CF62" s="368"/>
      <c r="CG62" s="368"/>
      <c r="CH62" s="368"/>
      <c r="CI62" s="368"/>
      <c r="CJ62" s="368"/>
      <c r="CK62" s="368"/>
      <c r="CL62" s="368"/>
      <c r="CM62" s="368"/>
      <c r="CN62" s="391"/>
      <c r="CX62" s="13"/>
      <c r="CY62" s="13"/>
      <c r="CZ62" s="13"/>
      <c r="DA62" s="13"/>
      <c r="DB62" s="13"/>
      <c r="DC62" s="13"/>
      <c r="DD62" s="13"/>
      <c r="DE62" s="13"/>
      <c r="DF62" s="13"/>
      <c r="DG62" s="13"/>
      <c r="DH62" s="13"/>
      <c r="DI62" s="13"/>
      <c r="DJ62" s="13"/>
      <c r="DK62" s="13"/>
      <c r="DL62" s="13"/>
      <c r="DM62" s="13"/>
      <c r="DN62" s="13"/>
      <c r="DO62" s="13"/>
      <c r="DP62" s="13"/>
      <c r="DQ62" s="13"/>
      <c r="DR62" s="13"/>
      <c r="DS62" s="13"/>
      <c r="DT62" s="13"/>
      <c r="DU62" s="13"/>
      <c r="DV62" s="13"/>
      <c r="DW62" s="13"/>
      <c r="DX62" s="13"/>
      <c r="DY62" s="13"/>
      <c r="DZ62" s="13"/>
      <c r="EA62" s="13"/>
      <c r="EB62" s="13"/>
      <c r="EC62" s="13"/>
      <c r="ED62" s="13"/>
      <c r="EE62" s="13"/>
      <c r="EF62" s="13"/>
      <c r="EG62" s="13"/>
      <c r="EH62" s="13"/>
      <c r="EI62" s="13"/>
      <c r="EJ62" s="13"/>
      <c r="EK62" s="13"/>
      <c r="EL62" s="13"/>
      <c r="EM62" s="13"/>
      <c r="EN62" s="13"/>
      <c r="EO62" s="13"/>
      <c r="EP62" s="13"/>
      <c r="EQ62" s="13"/>
      <c r="ER62" s="13"/>
      <c r="ES62" s="13"/>
      <c r="ET62" s="13"/>
      <c r="EU62" s="13"/>
      <c r="EV62" s="13"/>
      <c r="EW62" s="13"/>
      <c r="EX62"/>
      <c r="EY62"/>
      <c r="EZ62"/>
      <c r="FA62"/>
      <c r="FB62"/>
      <c r="FC62"/>
      <c r="FD62"/>
      <c r="FE62"/>
      <c r="FF62"/>
      <c r="FG62"/>
      <c r="FH62"/>
      <c r="FI62"/>
      <c r="FJ62"/>
      <c r="FK62"/>
      <c r="FL62"/>
      <c r="FM62"/>
      <c r="FN62"/>
      <c r="FO62"/>
      <c r="FP62"/>
      <c r="FQ62"/>
      <c r="FR62"/>
      <c r="FS62"/>
      <c r="FT62"/>
      <c r="FU62"/>
      <c r="FV62"/>
      <c r="FW62"/>
      <c r="FX62"/>
      <c r="FY62"/>
      <c r="FZ62"/>
      <c r="GA62"/>
      <c r="GB62"/>
      <c r="GC62"/>
      <c r="GD62"/>
      <c r="GE62"/>
      <c r="GF62"/>
      <c r="GG62"/>
      <c r="GH62"/>
      <c r="GI62"/>
      <c r="GJ62"/>
      <c r="GK62"/>
      <c r="GL62"/>
      <c r="GM62"/>
      <c r="GN62"/>
      <c r="GO62"/>
      <c r="GP62"/>
      <c r="GQ62"/>
      <c r="GR62"/>
      <c r="GS62"/>
      <c r="GT62"/>
      <c r="GU62"/>
      <c r="GV62"/>
      <c r="GW62"/>
      <c r="GX62"/>
      <c r="GY62"/>
      <c r="GZ62"/>
      <c r="HA62"/>
      <c r="HB62"/>
      <c r="HC62"/>
      <c r="HD62"/>
      <c r="HE62"/>
      <c r="HF62"/>
      <c r="HG62"/>
      <c r="HH62"/>
      <c r="HI62"/>
      <c r="HJ62"/>
      <c r="HK62"/>
      <c r="HL62"/>
      <c r="HM62"/>
      <c r="HN62"/>
      <c r="HO62"/>
      <c r="HP62"/>
      <c r="HQ62"/>
      <c r="HR62"/>
      <c r="HS62"/>
      <c r="HT62"/>
      <c r="HU62"/>
      <c r="HV62"/>
      <c r="HW62"/>
      <c r="HX62"/>
      <c r="HY62"/>
      <c r="HZ62"/>
      <c r="IA62"/>
      <c r="IB62"/>
      <c r="IC62"/>
      <c r="ID62"/>
      <c r="IE62"/>
    </row>
    <row r="63" spans="3:239" ht="13" customHeight="1" x14ac:dyDescent="0.15">
      <c r="C63" s="12"/>
      <c r="D63" s="392"/>
      <c r="E63" s="13"/>
      <c r="F63" s="13"/>
      <c r="G63" s="12"/>
      <c r="H63" s="13"/>
      <c r="I63" s="13"/>
      <c r="J63" s="12"/>
      <c r="K63" s="13"/>
      <c r="L63" s="13"/>
      <c r="M63" s="12"/>
      <c r="N63" s="13"/>
      <c r="O63" s="13"/>
      <c r="P63" s="12"/>
      <c r="Q63" s="13"/>
      <c r="R63" s="13"/>
      <c r="S63" s="12"/>
      <c r="T63" s="13"/>
      <c r="U63" s="13"/>
      <c r="V63" s="12"/>
      <c r="W63" s="13"/>
      <c r="X63" s="13"/>
      <c r="Y63" s="12"/>
      <c r="Z63" s="13"/>
      <c r="AA63" s="13"/>
      <c r="AB63" s="12"/>
      <c r="AC63" s="13"/>
      <c r="AD63" s="13"/>
      <c r="AE63" s="12"/>
      <c r="AF63" s="13"/>
      <c r="AG63" s="13"/>
      <c r="AH63" s="12"/>
      <c r="AI63" s="13"/>
      <c r="AJ63" s="13"/>
      <c r="AK63" s="12"/>
      <c r="AL63" s="13"/>
      <c r="AM63" s="13"/>
      <c r="AO63" s="13"/>
      <c r="AP63" s="13"/>
      <c r="AR63" s="13"/>
      <c r="AS63" s="13"/>
      <c r="AU63" s="13"/>
      <c r="AV63" s="13"/>
      <c r="AX63" s="13"/>
      <c r="CN63" s="318"/>
      <c r="CX63" s="13"/>
      <c r="CY63" s="13"/>
      <c r="CZ63" s="13"/>
      <c r="DA63" s="13"/>
      <c r="DB63" s="13"/>
      <c r="DC63" s="13"/>
      <c r="DD63" s="13"/>
      <c r="DE63" s="13"/>
      <c r="DF63" s="13"/>
      <c r="DG63" s="13"/>
      <c r="DH63" s="13"/>
      <c r="DI63" s="13"/>
      <c r="DJ63" s="13"/>
      <c r="DK63" s="13"/>
      <c r="DL63" s="13"/>
      <c r="DM63" s="13"/>
      <c r="DN63" s="13"/>
      <c r="DO63" s="13"/>
      <c r="DP63" s="13"/>
      <c r="DQ63" s="13"/>
      <c r="DR63" s="13"/>
      <c r="DS63" s="13"/>
      <c r="DT63" s="13"/>
      <c r="DU63" s="13"/>
      <c r="DV63" s="13"/>
      <c r="DW63" s="13"/>
      <c r="DX63" s="13"/>
      <c r="DY63" s="13"/>
      <c r="DZ63" s="13"/>
      <c r="EA63" s="13"/>
      <c r="EB63" s="13"/>
      <c r="EC63" s="13"/>
      <c r="ED63" s="13"/>
      <c r="EE63" s="13"/>
      <c r="EF63" s="13"/>
      <c r="EG63" s="13"/>
      <c r="EH63" s="13"/>
      <c r="EI63" s="13"/>
      <c r="EJ63" s="13"/>
      <c r="EK63" s="13"/>
      <c r="EL63" s="13"/>
      <c r="EM63" s="13"/>
      <c r="EN63" s="13"/>
      <c r="EO63" s="13"/>
      <c r="EP63" s="13"/>
      <c r="EQ63" s="13"/>
      <c r="ER63" s="13"/>
      <c r="ES63" s="13"/>
      <c r="ET63" s="13"/>
      <c r="EU63" s="13"/>
      <c r="EV63" s="13"/>
      <c r="EW63" s="13"/>
      <c r="EX63"/>
      <c r="EY63"/>
      <c r="EZ63"/>
      <c r="FA63"/>
      <c r="FB63"/>
      <c r="FC63"/>
      <c r="FD63"/>
      <c r="FE63"/>
      <c r="FF63"/>
      <c r="FG63"/>
      <c r="FH63"/>
      <c r="FI63"/>
      <c r="FJ63"/>
      <c r="FK63"/>
      <c r="FL63"/>
      <c r="FM63"/>
      <c r="FN63"/>
      <c r="FO63"/>
      <c r="FP63"/>
      <c r="FQ63"/>
      <c r="FR63"/>
      <c r="FS63"/>
      <c r="FT63"/>
      <c r="FU63"/>
      <c r="FV63"/>
      <c r="FW63"/>
      <c r="FX63"/>
      <c r="FY63"/>
      <c r="FZ63"/>
      <c r="GA63"/>
      <c r="GB63"/>
      <c r="GC63"/>
      <c r="GD63"/>
      <c r="GE63"/>
      <c r="GF63"/>
      <c r="GG63"/>
      <c r="GH63"/>
      <c r="GI63"/>
      <c r="GJ63"/>
      <c r="GK63"/>
      <c r="GL63"/>
      <c r="GM63"/>
      <c r="GN63"/>
      <c r="GO63"/>
      <c r="GP63"/>
      <c r="GQ63"/>
      <c r="GR63"/>
      <c r="GS63"/>
      <c r="GT63"/>
      <c r="GU63"/>
      <c r="GV63"/>
      <c r="GW63"/>
      <c r="GX63"/>
      <c r="GY63"/>
      <c r="GZ63"/>
      <c r="HA63"/>
      <c r="HB63"/>
      <c r="HC63"/>
      <c r="HD63"/>
      <c r="HE63"/>
      <c r="HF63"/>
      <c r="HG63"/>
      <c r="HH63"/>
      <c r="HI63"/>
      <c r="HJ63"/>
      <c r="HK63"/>
      <c r="HL63"/>
      <c r="HM63"/>
      <c r="HN63"/>
      <c r="HO63"/>
      <c r="HP63"/>
      <c r="HQ63"/>
      <c r="HR63"/>
      <c r="HS63"/>
      <c r="HT63"/>
      <c r="HU63"/>
      <c r="HV63"/>
      <c r="HW63"/>
      <c r="HX63"/>
      <c r="HY63"/>
      <c r="HZ63"/>
      <c r="IA63"/>
      <c r="IB63"/>
      <c r="IC63"/>
      <c r="ID63"/>
      <c r="IE63"/>
    </row>
    <row r="64" spans="3:239" ht="13" customHeight="1" thickBot="1" x14ac:dyDescent="0.2">
      <c r="C64" s="12"/>
      <c r="D64" s="392"/>
      <c r="E64" s="13"/>
      <c r="F64" s="13"/>
      <c r="G64" s="12"/>
      <c r="H64" s="13"/>
      <c r="I64" s="13"/>
      <c r="J64" s="12"/>
      <c r="K64" s="13"/>
      <c r="L64" s="13"/>
      <c r="M64" s="12"/>
      <c r="N64" s="13"/>
      <c r="O64" s="13"/>
      <c r="P64" s="12"/>
      <c r="Q64" s="13"/>
      <c r="R64" s="13"/>
      <c r="S64" s="12"/>
      <c r="T64" s="13"/>
      <c r="U64" s="13"/>
      <c r="V64" s="12"/>
      <c r="W64" s="13"/>
      <c r="X64" s="13"/>
      <c r="Y64" s="12"/>
      <c r="Z64" s="13"/>
      <c r="AA64" s="13"/>
      <c r="AB64" s="12"/>
      <c r="AC64" s="13"/>
      <c r="AD64" s="13"/>
      <c r="AE64" s="12"/>
      <c r="AF64" s="13"/>
      <c r="AG64" s="13"/>
      <c r="AH64" s="12"/>
      <c r="AI64" s="13"/>
      <c r="AJ64" s="13"/>
      <c r="AK64" s="12"/>
      <c r="AL64" s="12"/>
      <c r="AM64" s="12"/>
      <c r="BZ64" s="13"/>
      <c r="CA64" s="393" t="s">
        <v>58</v>
      </c>
      <c r="CN64" s="318"/>
      <c r="CX64" s="13"/>
      <c r="CY64" s="13"/>
      <c r="CZ64" s="13"/>
      <c r="DA64" s="13"/>
      <c r="DB64" s="13"/>
      <c r="DC64" s="13"/>
      <c r="DD64" s="13"/>
      <c r="DE64" s="13"/>
      <c r="DF64" s="13"/>
      <c r="DG64" s="13"/>
      <c r="DH64" s="13"/>
      <c r="DI64" s="13"/>
      <c r="DJ64" s="13"/>
      <c r="DK64" s="13"/>
      <c r="DL64" s="13"/>
      <c r="DM64" s="13"/>
      <c r="DN64" s="13"/>
      <c r="DO64" s="13"/>
      <c r="DP64" s="13"/>
      <c r="DQ64" s="13"/>
      <c r="DR64" s="13"/>
      <c r="DS64" s="13"/>
      <c r="DT64" s="13"/>
      <c r="DU64" s="13"/>
      <c r="DV64" s="13"/>
      <c r="DW64" s="13"/>
      <c r="DX64" s="13"/>
      <c r="DY64" s="13"/>
      <c r="DZ64" s="13"/>
      <c r="EA64" s="13"/>
      <c r="EB64" s="13"/>
      <c r="EC64" s="13"/>
      <c r="ED64" s="13"/>
      <c r="EE64" s="13"/>
      <c r="EF64" s="13"/>
      <c r="EG64" s="13"/>
      <c r="EH64" s="13"/>
      <c r="EI64" s="13"/>
      <c r="EJ64" s="13"/>
      <c r="EK64" s="13"/>
      <c r="EL64" s="13"/>
      <c r="EM64" s="13"/>
      <c r="EN64" s="13"/>
      <c r="EO64" s="13"/>
      <c r="EP64" s="13"/>
      <c r="EQ64" s="13"/>
      <c r="ER64" s="13"/>
      <c r="ES64" s="13"/>
      <c r="ET64" s="13"/>
      <c r="EU64" s="13"/>
      <c r="EV64" s="13"/>
      <c r="EW64" s="13"/>
      <c r="EX64"/>
      <c r="EY64"/>
      <c r="EZ64"/>
      <c r="FA64"/>
      <c r="FB64"/>
      <c r="FC64"/>
      <c r="FD64"/>
      <c r="FE64"/>
      <c r="FF64"/>
      <c r="FG64"/>
      <c r="FH64"/>
      <c r="FI64"/>
      <c r="FJ64"/>
      <c r="FK64"/>
      <c r="FL64"/>
      <c r="FM64"/>
      <c r="FN64"/>
      <c r="FO64"/>
      <c r="FP64"/>
      <c r="FQ64"/>
      <c r="FR64"/>
      <c r="FS64"/>
      <c r="FT64"/>
      <c r="FU64"/>
      <c r="FV64"/>
      <c r="FW64"/>
      <c r="FX64"/>
      <c r="FY64"/>
      <c r="FZ64"/>
      <c r="GA64"/>
      <c r="GB64"/>
      <c r="GC64"/>
      <c r="GD64"/>
      <c r="GE64"/>
      <c r="GF64"/>
      <c r="GG64"/>
      <c r="GH64"/>
      <c r="GI64"/>
      <c r="GJ64"/>
      <c r="GK64"/>
      <c r="GL64"/>
      <c r="GM64"/>
      <c r="GN64"/>
      <c r="GO64"/>
      <c r="GP64"/>
      <c r="GQ64"/>
      <c r="GR64"/>
      <c r="GS64"/>
      <c r="GT64"/>
      <c r="GU64"/>
      <c r="GV64"/>
      <c r="GW64"/>
      <c r="GX64"/>
      <c r="GY64"/>
      <c r="GZ64"/>
      <c r="HA64"/>
      <c r="HB64"/>
      <c r="HC64"/>
      <c r="HD64"/>
      <c r="HE64"/>
      <c r="HF64"/>
      <c r="HG64"/>
      <c r="HH64"/>
      <c r="HI64"/>
      <c r="HJ64"/>
      <c r="HK64"/>
      <c r="HL64"/>
      <c r="HM64"/>
      <c r="HN64"/>
      <c r="HO64"/>
      <c r="HP64"/>
      <c r="HQ64"/>
      <c r="HR64"/>
      <c r="HS64"/>
      <c r="HT64"/>
      <c r="HU64"/>
      <c r="HV64"/>
      <c r="HW64"/>
      <c r="HX64"/>
      <c r="HY64"/>
      <c r="HZ64"/>
      <c r="IA64"/>
      <c r="IB64"/>
      <c r="IC64"/>
      <c r="ID64"/>
      <c r="IE64"/>
    </row>
    <row r="65" spans="3:239" ht="13" customHeight="1" x14ac:dyDescent="0.15">
      <c r="C65" s="12"/>
      <c r="D65" s="392"/>
      <c r="E65" s="13"/>
      <c r="F65" s="13"/>
      <c r="G65" s="12"/>
      <c r="H65" s="394"/>
      <c r="I65" s="13"/>
      <c r="J65" s="395">
        <v>1</v>
      </c>
      <c r="K65" s="396">
        <v>2</v>
      </c>
      <c r="L65" s="397">
        <v>3</v>
      </c>
      <c r="M65" s="398">
        <v>4</v>
      </c>
      <c r="N65" s="399">
        <v>5</v>
      </c>
      <c r="O65" s="400">
        <v>6</v>
      </c>
      <c r="P65" s="401">
        <v>7</v>
      </c>
      <c r="Q65" s="402">
        <v>8</v>
      </c>
      <c r="R65" s="403">
        <v>9</v>
      </c>
      <c r="S65" s="404">
        <v>10</v>
      </c>
      <c r="T65" s="405">
        <v>11</v>
      </c>
      <c r="U65" s="397">
        <v>12</v>
      </c>
      <c r="V65" s="406">
        <v>13</v>
      </c>
      <c r="W65" s="12"/>
      <c r="X65" s="12"/>
      <c r="Y65" s="12"/>
      <c r="Z65" s="12"/>
      <c r="AA65" s="12"/>
      <c r="AB65" s="12"/>
      <c r="AC65" s="12"/>
      <c r="AD65" s="12"/>
      <c r="AE65" s="12"/>
      <c r="AF65" s="12"/>
      <c r="AJ65" s="407"/>
      <c r="AK65" s="13"/>
      <c r="AL65" s="407">
        <v>1</v>
      </c>
      <c r="AM65" s="408">
        <v>2</v>
      </c>
      <c r="AN65" s="409">
        <v>3</v>
      </c>
      <c r="AO65" s="410">
        <v>4</v>
      </c>
      <c r="AP65" s="411">
        <v>5</v>
      </c>
      <c r="AQ65" s="412">
        <v>6</v>
      </c>
      <c r="AR65" s="13"/>
      <c r="AS65" s="13"/>
      <c r="AT65" s="13"/>
      <c r="AU65" s="13"/>
      <c r="AV65" s="13"/>
      <c r="AW65" s="13"/>
      <c r="AX65" s="413"/>
      <c r="AY65" s="13"/>
      <c r="AZ65" s="413">
        <v>7</v>
      </c>
      <c r="BA65" s="414">
        <v>8</v>
      </c>
      <c r="BB65" s="415">
        <v>9</v>
      </c>
      <c r="BC65" s="416">
        <v>10</v>
      </c>
      <c r="BD65" s="417">
        <v>11</v>
      </c>
      <c r="BE65" s="418">
        <v>12</v>
      </c>
      <c r="BL65" s="419"/>
      <c r="BM65" s="420"/>
      <c r="BN65" s="419">
        <v>13</v>
      </c>
      <c r="BO65" s="421">
        <v>14</v>
      </c>
      <c r="BP65" s="324" t="s">
        <v>59</v>
      </c>
      <c r="BQ65" s="422">
        <v>15</v>
      </c>
      <c r="BR65" s="415">
        <v>16</v>
      </c>
      <c r="BS65" s="423" t="s">
        <v>60</v>
      </c>
      <c r="BT65" s="424"/>
      <c r="BU65" s="424"/>
      <c r="BV65" s="424"/>
      <c r="BW65" s="425"/>
      <c r="BX65" s="425"/>
      <c r="BZ65"/>
      <c r="CA65" s="367"/>
      <c r="CB65" s="368"/>
      <c r="CC65" s="368"/>
      <c r="CD65" s="368"/>
      <c r="CE65" s="368"/>
      <c r="CF65" s="368"/>
      <c r="CG65" s="368"/>
      <c r="CH65" s="368"/>
      <c r="CI65" s="368"/>
      <c r="CJ65" s="368"/>
      <c r="CK65" s="368"/>
      <c r="CL65" s="320"/>
      <c r="CN65" s="318"/>
      <c r="CX65" s="13"/>
      <c r="CY65" s="13"/>
      <c r="CZ65" s="13"/>
      <c r="DA65" s="13"/>
      <c r="DB65" s="13"/>
      <c r="DC65" s="13"/>
      <c r="DD65" s="13"/>
      <c r="DE65" s="13"/>
      <c r="DF65" s="13"/>
      <c r="DG65" s="13"/>
      <c r="DH65" s="13"/>
      <c r="DI65" s="13"/>
      <c r="DJ65" s="13"/>
      <c r="DK65" s="13"/>
      <c r="DL65" s="13"/>
      <c r="DM65" s="13"/>
      <c r="DN65" s="13"/>
      <c r="DO65" s="13"/>
      <c r="DP65" s="13"/>
      <c r="DQ65" s="13"/>
      <c r="DR65" s="13"/>
      <c r="DS65" s="13"/>
      <c r="DT65" s="13"/>
      <c r="DU65" s="13"/>
      <c r="DV65" s="13"/>
      <c r="DW65" s="13"/>
      <c r="DX65" s="13"/>
      <c r="DY65" s="13"/>
      <c r="DZ65" s="13"/>
      <c r="EA65" s="13"/>
      <c r="EB65" s="13"/>
      <c r="EC65" s="13"/>
      <c r="ED65" s="13"/>
      <c r="EE65" s="13"/>
      <c r="EF65" s="13"/>
      <c r="EG65" s="13"/>
      <c r="EH65" s="13"/>
      <c r="EI65" s="13"/>
      <c r="EJ65" s="13"/>
      <c r="EK65" s="13"/>
      <c r="EL65" s="13"/>
      <c r="EM65" s="13"/>
      <c r="EN65" s="13"/>
      <c r="EO65" s="13"/>
      <c r="EP65" s="13"/>
      <c r="EQ65" s="13"/>
      <c r="ER65" s="13"/>
      <c r="ES65" s="13"/>
      <c r="ET65" s="13"/>
      <c r="EU65" s="13"/>
      <c r="EV65" s="13"/>
      <c r="EW65" s="13"/>
      <c r="EX65"/>
      <c r="EY65"/>
      <c r="EZ65"/>
      <c r="FA65"/>
      <c r="FB65"/>
      <c r="FC65"/>
      <c r="FD65"/>
      <c r="FE65"/>
      <c r="FF65"/>
      <c r="FG65"/>
      <c r="FH65"/>
      <c r="FI65"/>
      <c r="FJ65"/>
      <c r="FK65"/>
      <c r="FL65"/>
      <c r="FM65"/>
      <c r="FN65"/>
      <c r="FO65"/>
      <c r="FP65"/>
      <c r="FQ65"/>
      <c r="FR65"/>
      <c r="FS65"/>
      <c r="FT65"/>
      <c r="FU65"/>
      <c r="FV65"/>
      <c r="FW65"/>
      <c r="FX65"/>
      <c r="FY65"/>
      <c r="FZ65"/>
      <c r="GA65"/>
      <c r="GB65"/>
      <c r="GC65"/>
      <c r="GD65"/>
      <c r="GE65"/>
      <c r="GF65"/>
      <c r="GG65"/>
      <c r="GH65"/>
      <c r="GI65"/>
      <c r="GJ65"/>
      <c r="GK65"/>
      <c r="GL65"/>
      <c r="GM65"/>
      <c r="GN65"/>
      <c r="GO65"/>
      <c r="GP65"/>
      <c r="GQ65"/>
      <c r="GR65"/>
      <c r="GS65"/>
      <c r="GT65"/>
      <c r="GU65"/>
      <c r="GV65"/>
      <c r="GW65"/>
      <c r="GX65"/>
      <c r="GY65"/>
      <c r="GZ65"/>
      <c r="HA65"/>
      <c r="HB65"/>
      <c r="HC65"/>
      <c r="HD65"/>
      <c r="HE65"/>
      <c r="HF65"/>
      <c r="HG65"/>
      <c r="HH65"/>
      <c r="HI65"/>
      <c r="HJ65"/>
      <c r="HK65"/>
      <c r="HL65"/>
      <c r="HM65"/>
      <c r="HN65"/>
      <c r="HO65"/>
      <c r="HP65"/>
      <c r="HQ65"/>
      <c r="HR65"/>
      <c r="HS65"/>
      <c r="HT65"/>
      <c r="HU65"/>
      <c r="HV65"/>
      <c r="HW65"/>
      <c r="HX65"/>
      <c r="HY65"/>
      <c r="HZ65"/>
      <c r="IA65"/>
      <c r="IB65"/>
      <c r="IC65"/>
      <c r="ID65"/>
      <c r="IE65"/>
    </row>
    <row r="66" spans="3:239" ht="13" customHeight="1" x14ac:dyDescent="0.15">
      <c r="C66" s="12"/>
      <c r="D66" s="392"/>
      <c r="E66" s="13"/>
      <c r="F66" s="13"/>
      <c r="G66" s="12"/>
      <c r="H66" s="426"/>
      <c r="I66" s="13"/>
      <c r="J66" s="13"/>
      <c r="K66" s="395">
        <v>1</v>
      </c>
      <c r="L66" s="396">
        <v>2</v>
      </c>
      <c r="M66" s="397">
        <v>3</v>
      </c>
      <c r="N66" s="398">
        <v>4</v>
      </c>
      <c r="O66" s="399">
        <v>5</v>
      </c>
      <c r="P66" s="400">
        <v>6</v>
      </c>
      <c r="Q66" s="401">
        <v>7</v>
      </c>
      <c r="R66" s="402">
        <v>8</v>
      </c>
      <c r="S66" s="403">
        <v>9</v>
      </c>
      <c r="T66" s="404">
        <v>10</v>
      </c>
      <c r="U66" s="405">
        <v>11</v>
      </c>
      <c r="V66" s="397">
        <v>12</v>
      </c>
      <c r="W66" s="406">
        <v>13</v>
      </c>
      <c r="X66" s="12"/>
      <c r="Y66" s="12"/>
      <c r="Z66" s="12"/>
      <c r="AA66" s="12"/>
      <c r="AB66" s="12"/>
      <c r="AC66" s="12"/>
      <c r="AD66" s="12"/>
      <c r="AE66" s="12"/>
      <c r="AF66" s="12"/>
      <c r="AJ66" s="408"/>
      <c r="AK66" s="13"/>
      <c r="AL66" s="427"/>
      <c r="AM66" s="407">
        <v>1</v>
      </c>
      <c r="AN66" s="408">
        <v>2</v>
      </c>
      <c r="AO66" s="409">
        <v>3</v>
      </c>
      <c r="AP66" s="410">
        <v>4</v>
      </c>
      <c r="AQ66" s="411">
        <v>5</v>
      </c>
      <c r="AR66" s="412">
        <v>6</v>
      </c>
      <c r="AS66" s="13"/>
      <c r="AT66" s="13"/>
      <c r="AU66" s="13"/>
      <c r="AV66" s="13"/>
      <c r="AW66" s="13"/>
      <c r="AX66" s="414"/>
      <c r="AY66" s="13"/>
      <c r="AZ66" s="13"/>
      <c r="BA66" s="413">
        <v>7</v>
      </c>
      <c r="BB66" s="414">
        <v>8</v>
      </c>
      <c r="BC66" s="415">
        <v>9</v>
      </c>
      <c r="BD66" s="416">
        <v>10</v>
      </c>
      <c r="BE66" s="417">
        <v>11</v>
      </c>
      <c r="BF66" s="418">
        <v>12</v>
      </c>
      <c r="BL66" s="421"/>
      <c r="BM66" s="420"/>
      <c r="BN66" s="420"/>
      <c r="BO66" s="419">
        <v>13</v>
      </c>
      <c r="BP66" s="421">
        <v>14</v>
      </c>
      <c r="BQ66" s="412" t="s">
        <v>61</v>
      </c>
      <c r="BR66" s="422">
        <v>15</v>
      </c>
      <c r="BS66" s="415">
        <v>16</v>
      </c>
      <c r="BT66" s="423" t="s">
        <v>60</v>
      </c>
      <c r="BU66" s="424"/>
      <c r="BV66" s="424"/>
      <c r="BW66" s="425"/>
      <c r="BX66" s="425"/>
      <c r="BZ66"/>
      <c r="CA66" s="310"/>
      <c r="CB66" s="371"/>
      <c r="CC66" s="325"/>
      <c r="CD66" s="370"/>
      <c r="CE66" s="325"/>
      <c r="CF66" s="372"/>
      <c r="CG66" s="329"/>
      <c r="CH66" s="373"/>
      <c r="CI66" s="329"/>
      <c r="CJ66" s="374"/>
      <c r="CL66" s="318"/>
      <c r="CN66" s="318"/>
      <c r="CX66" s="13"/>
      <c r="CY66" s="13"/>
      <c r="CZ66" s="13"/>
      <c r="DA66" s="13"/>
      <c r="DB66" s="13"/>
      <c r="DC66" s="13"/>
      <c r="DD66" s="13"/>
      <c r="DE66" s="13"/>
      <c r="DF66" s="13"/>
      <c r="DG66" s="13"/>
      <c r="DH66" s="13"/>
      <c r="DI66" s="13"/>
      <c r="DJ66" s="13"/>
      <c r="DK66" s="13"/>
      <c r="DL66" s="13"/>
      <c r="DM66" s="13"/>
      <c r="DN66" s="13"/>
      <c r="DO66" s="13"/>
      <c r="DP66" s="13"/>
      <c r="DQ66" s="13"/>
      <c r="DR66" s="13"/>
      <c r="DS66" s="13"/>
      <c r="DT66" s="13"/>
      <c r="DU66" s="13"/>
      <c r="DV66" s="13"/>
      <c r="DW66" s="13"/>
      <c r="DX66" s="13"/>
      <c r="DY66" s="13"/>
      <c r="DZ66" s="13"/>
      <c r="EA66" s="13"/>
      <c r="EB66" s="13"/>
      <c r="EC66" s="13"/>
      <c r="ED66" s="13"/>
      <c r="EE66" s="13"/>
      <c r="EF66" s="13"/>
      <c r="EG66" s="13"/>
      <c r="EH66" s="13"/>
      <c r="EI66" s="13"/>
      <c r="EJ66" s="13"/>
      <c r="EK66" s="13"/>
      <c r="EL66" s="13"/>
      <c r="EM66" s="13"/>
      <c r="EN66" s="13"/>
      <c r="EO66" s="13"/>
      <c r="EP66" s="13"/>
      <c r="EQ66" s="13"/>
      <c r="ER66" s="13"/>
      <c r="ES66" s="13"/>
      <c r="ET66" s="13"/>
      <c r="EU66" s="13"/>
      <c r="EV66" s="13"/>
      <c r="EW66" s="13"/>
      <c r="EX66"/>
      <c r="EY66"/>
      <c r="EZ66"/>
      <c r="FA66"/>
      <c r="FB66"/>
      <c r="FC66"/>
      <c r="FD66"/>
      <c r="FE66"/>
      <c r="FF66"/>
      <c r="FG66"/>
      <c r="FH66"/>
      <c r="FI66"/>
      <c r="FJ66"/>
      <c r="FK66"/>
      <c r="FL66"/>
      <c r="FM66"/>
      <c r="FN66"/>
      <c r="FO66"/>
      <c r="FP66"/>
      <c r="FQ66"/>
      <c r="FR66"/>
      <c r="FS66"/>
      <c r="FT66"/>
      <c r="FU66"/>
      <c r="FV66"/>
      <c r="FW66"/>
      <c r="FX66"/>
      <c r="FY66"/>
      <c r="FZ66"/>
      <c r="GA66"/>
      <c r="GB66"/>
      <c r="GC66"/>
      <c r="GD66"/>
      <c r="GE66"/>
      <c r="GF66"/>
      <c r="GG66"/>
      <c r="GH66"/>
      <c r="GI66"/>
      <c r="GJ66"/>
      <c r="GK66"/>
      <c r="GL66"/>
      <c r="GM66"/>
      <c r="GN66"/>
      <c r="GO66"/>
      <c r="GP66"/>
      <c r="GQ66"/>
      <c r="GR66"/>
      <c r="GS66"/>
      <c r="GT66"/>
      <c r="GU66"/>
      <c r="GV66"/>
      <c r="GW66"/>
      <c r="GX66"/>
      <c r="GY66"/>
      <c r="GZ66"/>
      <c r="HA66"/>
      <c r="HB66"/>
      <c r="HC66"/>
      <c r="HD66"/>
      <c r="HE66"/>
      <c r="HF66"/>
      <c r="HG66"/>
      <c r="HH66"/>
      <c r="HI66"/>
      <c r="HJ66"/>
      <c r="HK66"/>
      <c r="HL66"/>
      <c r="HM66"/>
      <c r="HN66"/>
      <c r="HO66"/>
      <c r="HP66"/>
      <c r="HQ66"/>
      <c r="HR66"/>
      <c r="HS66"/>
      <c r="HT66"/>
      <c r="HU66"/>
      <c r="HV66"/>
      <c r="HW66"/>
      <c r="HX66"/>
      <c r="HY66"/>
      <c r="HZ66"/>
      <c r="IA66"/>
      <c r="IB66"/>
      <c r="IC66"/>
      <c r="ID66"/>
      <c r="IE66"/>
    </row>
    <row r="67" spans="3:239" ht="13" customHeight="1" x14ac:dyDescent="0.15">
      <c r="C67" s="12"/>
      <c r="D67" s="392"/>
      <c r="E67" s="13"/>
      <c r="F67" s="13"/>
      <c r="G67" s="13"/>
      <c r="H67" s="428"/>
      <c r="I67" s="13"/>
      <c r="J67" s="13"/>
      <c r="K67" s="13"/>
      <c r="L67" s="395">
        <v>1</v>
      </c>
      <c r="M67" s="396">
        <v>2</v>
      </c>
      <c r="N67" s="397">
        <v>3</v>
      </c>
      <c r="O67" s="398">
        <v>4</v>
      </c>
      <c r="P67" s="399">
        <v>5</v>
      </c>
      <c r="Q67" s="400">
        <v>6</v>
      </c>
      <c r="R67" s="401">
        <v>7</v>
      </c>
      <c r="S67" s="402">
        <v>8</v>
      </c>
      <c r="T67" s="403">
        <v>9</v>
      </c>
      <c r="U67" s="404">
        <v>10</v>
      </c>
      <c r="V67" s="405">
        <v>11</v>
      </c>
      <c r="W67" s="397">
        <v>12</v>
      </c>
      <c r="X67" s="406">
        <v>13</v>
      </c>
      <c r="Y67" s="12"/>
      <c r="Z67" s="12"/>
      <c r="AA67" s="12"/>
      <c r="AB67" s="12"/>
      <c r="AC67" s="12"/>
      <c r="AD67" s="12"/>
      <c r="AE67" s="12"/>
      <c r="AF67" s="12"/>
      <c r="AJ67" s="409"/>
      <c r="AK67" s="13"/>
      <c r="AL67" s="427"/>
      <c r="AM67" s="427"/>
      <c r="AN67" s="407">
        <v>1</v>
      </c>
      <c r="AO67" s="408">
        <v>2</v>
      </c>
      <c r="AP67" s="409">
        <v>3</v>
      </c>
      <c r="AQ67" s="410">
        <v>4</v>
      </c>
      <c r="AR67" s="411">
        <v>5</v>
      </c>
      <c r="AS67" s="412">
        <v>6</v>
      </c>
      <c r="AT67" s="13"/>
      <c r="AU67" s="13"/>
      <c r="AV67" s="13"/>
      <c r="AW67" s="13"/>
      <c r="AX67" s="415"/>
      <c r="AY67" s="13"/>
      <c r="AZ67" s="13"/>
      <c r="BA67" s="13"/>
      <c r="BB67" s="413">
        <v>7</v>
      </c>
      <c r="BC67" s="414">
        <v>8</v>
      </c>
      <c r="BD67" s="415">
        <v>9</v>
      </c>
      <c r="BE67" s="416">
        <v>10</v>
      </c>
      <c r="BF67" s="417">
        <v>11</v>
      </c>
      <c r="BG67" s="418">
        <v>12</v>
      </c>
      <c r="BL67" s="324" t="s">
        <v>59</v>
      </c>
      <c r="BM67" s="420"/>
      <c r="BN67" s="420"/>
      <c r="BO67" s="420"/>
      <c r="BP67" s="419">
        <v>13</v>
      </c>
      <c r="BQ67" s="421">
        <v>14</v>
      </c>
      <c r="BR67" s="412" t="s">
        <v>61</v>
      </c>
      <c r="BS67" s="324" t="s">
        <v>59</v>
      </c>
      <c r="BT67" s="415">
        <v>16</v>
      </c>
      <c r="BU67" s="423" t="s">
        <v>60</v>
      </c>
      <c r="BV67" s="424"/>
      <c r="BW67" s="425"/>
      <c r="BX67" s="425"/>
      <c r="BZ67"/>
      <c r="CA67" s="310"/>
      <c r="CB67" s="327"/>
      <c r="CC67" s="325"/>
      <c r="CD67" s="326"/>
      <c r="CE67" s="325"/>
      <c r="CF67" s="328"/>
      <c r="CG67" s="329"/>
      <c r="CH67" s="330"/>
      <c r="CI67" s="329"/>
      <c r="CJ67" s="331"/>
      <c r="CL67" s="318"/>
      <c r="CN67" s="318"/>
      <c r="CX67" s="13"/>
      <c r="CY67" s="13"/>
      <c r="CZ67" s="13"/>
      <c r="DA67" s="13"/>
      <c r="DB67" s="13"/>
      <c r="DC67" s="13"/>
      <c r="DD67" s="13"/>
      <c r="DE67" s="13"/>
      <c r="DF67" s="13"/>
      <c r="DG67" s="13"/>
      <c r="DH67" s="13"/>
      <c r="DI67" s="13"/>
      <c r="DJ67" s="13"/>
      <c r="DK67" s="13"/>
      <c r="DL67" s="13"/>
      <c r="DM67" s="13"/>
      <c r="DN67" s="13"/>
      <c r="DO67" s="13"/>
      <c r="DP67" s="13"/>
      <c r="DQ67" s="13"/>
      <c r="DR67" s="13"/>
      <c r="DS67" s="13"/>
      <c r="DT67" s="13"/>
      <c r="DU67" s="13"/>
      <c r="DV67" s="13"/>
      <c r="DW67" s="13"/>
      <c r="DX67" s="13"/>
      <c r="DY67" s="13"/>
      <c r="DZ67" s="13"/>
      <c r="EA67" s="13"/>
      <c r="EB67" s="13"/>
      <c r="EC67" s="13"/>
      <c r="ED67" s="13"/>
      <c r="EE67" s="13"/>
      <c r="EF67" s="13"/>
      <c r="EG67" s="13"/>
      <c r="EH67" s="13"/>
      <c r="EI67" s="13"/>
      <c r="EJ67" s="13"/>
      <c r="EK67" s="13"/>
      <c r="EL67" s="13"/>
      <c r="EM67" s="13"/>
      <c r="EN67" s="13"/>
      <c r="EO67" s="13"/>
      <c r="EP67" s="13"/>
      <c r="EQ67" s="13"/>
      <c r="ER67" s="13"/>
      <c r="ES67" s="13"/>
      <c r="ET67" s="13"/>
      <c r="EU67" s="13"/>
      <c r="EV67" s="13"/>
      <c r="EW67" s="13"/>
      <c r="EX67"/>
      <c r="EY67"/>
      <c r="EZ67"/>
      <c r="FA67"/>
      <c r="FB67"/>
      <c r="FC67"/>
      <c r="FD67"/>
      <c r="FE67"/>
      <c r="FF67"/>
      <c r="FG67"/>
      <c r="FH67"/>
      <c r="FI67"/>
      <c r="FJ67"/>
      <c r="FK67"/>
      <c r="FL67"/>
      <c r="FM67"/>
      <c r="FN67"/>
      <c r="FO67"/>
      <c r="FP67"/>
      <c r="FQ67"/>
      <c r="FR67"/>
      <c r="FS67"/>
      <c r="FT67"/>
      <c r="FU67"/>
      <c r="FV67"/>
      <c r="FW67"/>
      <c r="FX67"/>
      <c r="FY67"/>
      <c r="FZ67"/>
      <c r="GA67"/>
      <c r="GB67"/>
      <c r="GC67"/>
      <c r="GD67"/>
      <c r="GE67"/>
      <c r="GF67"/>
      <c r="GG67"/>
      <c r="GH67"/>
      <c r="GI67"/>
      <c r="GJ67"/>
      <c r="GK67"/>
      <c r="GL67"/>
      <c r="GM67"/>
      <c r="GN67"/>
      <c r="GO67"/>
      <c r="GP67"/>
      <c r="GQ67"/>
      <c r="GR67"/>
      <c r="GS67"/>
      <c r="GT67"/>
      <c r="GU67"/>
      <c r="GV67"/>
      <c r="GW67"/>
      <c r="GX67"/>
      <c r="GY67"/>
      <c r="GZ67"/>
      <c r="HA67"/>
      <c r="HB67"/>
      <c r="HC67"/>
      <c r="HD67"/>
      <c r="HE67"/>
      <c r="HF67"/>
      <c r="HG67"/>
      <c r="HH67"/>
      <c r="HI67"/>
      <c r="HJ67"/>
      <c r="HK67"/>
      <c r="HL67"/>
      <c r="HM67"/>
      <c r="HN67"/>
      <c r="HO67"/>
      <c r="HP67"/>
      <c r="HQ67"/>
      <c r="HR67"/>
      <c r="HS67"/>
      <c r="HT67"/>
      <c r="HU67"/>
      <c r="HV67"/>
      <c r="HW67"/>
      <c r="HX67"/>
      <c r="HY67"/>
      <c r="HZ67"/>
      <c r="IA67"/>
      <c r="IB67"/>
      <c r="IC67"/>
      <c r="ID67"/>
      <c r="IE67"/>
    </row>
    <row r="68" spans="3:239" ht="13" customHeight="1" x14ac:dyDescent="0.15">
      <c r="C68" s="12"/>
      <c r="D68" s="392"/>
      <c r="E68" s="13"/>
      <c r="F68" s="13"/>
      <c r="G68" s="13"/>
      <c r="H68" s="429"/>
      <c r="I68" s="13"/>
      <c r="J68" s="13"/>
      <c r="K68" s="13"/>
      <c r="L68" s="13"/>
      <c r="M68" s="395">
        <v>1</v>
      </c>
      <c r="N68" s="396">
        <v>2</v>
      </c>
      <c r="O68" s="397">
        <v>3</v>
      </c>
      <c r="P68" s="398">
        <v>4</v>
      </c>
      <c r="Q68" s="399">
        <v>5</v>
      </c>
      <c r="R68" s="400">
        <v>6</v>
      </c>
      <c r="S68" s="401">
        <v>7</v>
      </c>
      <c r="T68" s="402">
        <v>8</v>
      </c>
      <c r="U68" s="403">
        <v>9</v>
      </c>
      <c r="V68" s="404">
        <v>10</v>
      </c>
      <c r="W68" s="405">
        <v>11</v>
      </c>
      <c r="X68" s="397">
        <v>12</v>
      </c>
      <c r="Y68" s="406">
        <v>13</v>
      </c>
      <c r="Z68" s="12"/>
      <c r="AA68" s="12"/>
      <c r="AB68" s="12"/>
      <c r="AC68" s="12"/>
      <c r="AD68" s="12"/>
      <c r="AE68" s="12"/>
      <c r="AF68" s="12"/>
      <c r="AJ68" s="410"/>
      <c r="AK68" s="13"/>
      <c r="AL68" s="427"/>
      <c r="AM68" s="427"/>
      <c r="AN68" s="427"/>
      <c r="AO68" s="407">
        <v>1</v>
      </c>
      <c r="AP68" s="408">
        <v>2</v>
      </c>
      <c r="AQ68" s="409">
        <v>3</v>
      </c>
      <c r="AR68" s="410">
        <v>4</v>
      </c>
      <c r="AS68" s="411">
        <v>5</v>
      </c>
      <c r="AT68" s="412">
        <v>6</v>
      </c>
      <c r="AU68" s="13"/>
      <c r="AV68" s="13"/>
      <c r="AW68" s="13"/>
      <c r="AX68" s="416"/>
      <c r="AY68" s="13"/>
      <c r="AZ68" s="13"/>
      <c r="BA68" s="13"/>
      <c r="BB68" s="13"/>
      <c r="BC68" s="413">
        <v>7</v>
      </c>
      <c r="BD68" s="414">
        <v>8</v>
      </c>
      <c r="BE68" s="415">
        <v>9</v>
      </c>
      <c r="BF68" s="416">
        <v>10</v>
      </c>
      <c r="BG68" s="417">
        <v>11</v>
      </c>
      <c r="BH68" s="418">
        <v>12</v>
      </c>
      <c r="BL68" s="422"/>
      <c r="BM68" s="420"/>
      <c r="BN68" s="420"/>
      <c r="BO68" s="420"/>
      <c r="BP68" s="420"/>
      <c r="BQ68" s="419">
        <v>13</v>
      </c>
      <c r="BR68" s="421">
        <v>14</v>
      </c>
      <c r="BS68" s="412" t="s">
        <v>61</v>
      </c>
      <c r="BT68" s="422">
        <v>15</v>
      </c>
      <c r="BU68" s="415">
        <v>16</v>
      </c>
      <c r="BV68" s="423" t="s">
        <v>60</v>
      </c>
      <c r="BW68" s="425"/>
      <c r="BX68" s="425"/>
      <c r="BZ68"/>
      <c r="CA68" s="310"/>
      <c r="CB68" s="333"/>
      <c r="CC68" s="325"/>
      <c r="CD68" s="332"/>
      <c r="CE68" s="325"/>
      <c r="CF68" s="334"/>
      <c r="CG68" s="329"/>
      <c r="CH68" s="25"/>
      <c r="CI68" s="329"/>
      <c r="CJ68" s="335"/>
      <c r="CL68" s="318"/>
      <c r="CN68" s="318"/>
      <c r="CX68" s="13"/>
      <c r="CY68" s="13"/>
      <c r="CZ68" s="13"/>
      <c r="DA68" s="13"/>
      <c r="DB68" s="13"/>
      <c r="DC68" s="13"/>
      <c r="DD68" s="13"/>
      <c r="DE68" s="13"/>
      <c r="DF68" s="13"/>
      <c r="DG68" s="13"/>
      <c r="DH68" s="13"/>
      <c r="DI68" s="13"/>
      <c r="DJ68" s="13"/>
      <c r="DK68" s="13"/>
      <c r="DL68" s="13"/>
      <c r="DM68" s="13"/>
      <c r="DN68" s="13"/>
      <c r="DO68" s="13"/>
      <c r="DP68" s="13"/>
      <c r="DQ68" s="13"/>
      <c r="DR68" s="13"/>
      <c r="DS68" s="13"/>
      <c r="DT68" s="13"/>
      <c r="DU68" s="13"/>
      <c r="DV68" s="13"/>
      <c r="DW68" s="13"/>
      <c r="DX68" s="13"/>
      <c r="DY68" s="13"/>
      <c r="DZ68" s="13"/>
      <c r="EA68" s="13"/>
      <c r="EB68" s="13"/>
      <c r="EC68" s="13"/>
      <c r="ED68" s="13"/>
      <c r="EE68" s="13"/>
      <c r="EF68" s="13"/>
      <c r="EG68" s="13"/>
      <c r="EH68" s="13"/>
      <c r="EI68" s="13"/>
      <c r="EJ68" s="13"/>
      <c r="EK68" s="13"/>
      <c r="EL68" s="13"/>
      <c r="EM68" s="13"/>
      <c r="EN68" s="13"/>
      <c r="EO68" s="13"/>
      <c r="EP68" s="13"/>
      <c r="EQ68" s="13"/>
      <c r="ER68" s="13"/>
      <c r="ES68" s="13"/>
      <c r="ET68" s="13"/>
      <c r="EU68" s="13"/>
      <c r="EV68" s="13"/>
      <c r="EW68" s="13"/>
      <c r="EX68"/>
      <c r="EY68"/>
      <c r="EZ68"/>
      <c r="FA68"/>
      <c r="FB68"/>
      <c r="FC68"/>
      <c r="FD68"/>
      <c r="FE68"/>
      <c r="FF68"/>
      <c r="FG68"/>
      <c r="FH68"/>
      <c r="FI68"/>
      <c r="FJ68"/>
      <c r="FK68"/>
      <c r="FL68"/>
      <c r="FM68"/>
      <c r="FN68"/>
      <c r="FO68"/>
      <c r="FP68"/>
      <c r="FQ68"/>
      <c r="FR68"/>
      <c r="FS68"/>
      <c r="FT68"/>
      <c r="FU68"/>
      <c r="FV68"/>
      <c r="FW68"/>
      <c r="FX68"/>
      <c r="FY68"/>
      <c r="FZ68"/>
      <c r="GA68"/>
      <c r="GB68"/>
      <c r="GC68"/>
      <c r="GD68"/>
      <c r="GE68"/>
      <c r="GF68"/>
      <c r="GG68"/>
      <c r="GH68"/>
      <c r="GI68"/>
      <c r="GJ68"/>
      <c r="GK68"/>
      <c r="GL68"/>
      <c r="GM68"/>
      <c r="GN68"/>
      <c r="GO68"/>
      <c r="GP68"/>
      <c r="GQ68"/>
      <c r="GR68"/>
      <c r="GS68"/>
      <c r="GT68"/>
      <c r="GU68"/>
      <c r="GV68"/>
      <c r="GW68"/>
      <c r="GX68"/>
      <c r="GY68"/>
      <c r="GZ68"/>
      <c r="HA68"/>
      <c r="HB68"/>
      <c r="HC68"/>
      <c r="HD68"/>
      <c r="HE68"/>
      <c r="HF68"/>
      <c r="HG68"/>
      <c r="HH68"/>
      <c r="HI68"/>
      <c r="HJ68"/>
      <c r="HK68"/>
      <c r="HL68"/>
      <c r="HM68"/>
      <c r="HN68"/>
      <c r="HO68"/>
      <c r="HP68"/>
      <c r="HQ68"/>
      <c r="HR68"/>
      <c r="HS68"/>
      <c r="HT68"/>
      <c r="HU68"/>
      <c r="HV68"/>
      <c r="HW68"/>
      <c r="HX68"/>
      <c r="HY68"/>
      <c r="HZ68"/>
      <c r="IA68"/>
      <c r="IB68"/>
      <c r="IC68"/>
      <c r="ID68"/>
      <c r="IE68"/>
    </row>
    <row r="69" spans="3:239" ht="13" customHeight="1" x14ac:dyDescent="0.15">
      <c r="C69" s="12"/>
      <c r="D69" s="392"/>
      <c r="E69" s="13"/>
      <c r="F69" s="13"/>
      <c r="G69" s="13"/>
      <c r="H69" s="430"/>
      <c r="I69" s="13"/>
      <c r="J69" s="13"/>
      <c r="K69" s="13"/>
      <c r="L69" s="13"/>
      <c r="M69" s="13"/>
      <c r="N69" s="395">
        <v>1</v>
      </c>
      <c r="O69" s="396">
        <v>2</v>
      </c>
      <c r="P69" s="397">
        <v>3</v>
      </c>
      <c r="Q69" s="398">
        <v>4</v>
      </c>
      <c r="R69" s="399">
        <v>5</v>
      </c>
      <c r="S69" s="400">
        <v>6</v>
      </c>
      <c r="T69" s="401">
        <v>7</v>
      </c>
      <c r="U69" s="402">
        <v>8</v>
      </c>
      <c r="V69" s="403">
        <v>9</v>
      </c>
      <c r="W69" s="404">
        <v>10</v>
      </c>
      <c r="X69" s="405">
        <v>11</v>
      </c>
      <c r="Y69" s="397">
        <v>12</v>
      </c>
      <c r="Z69" s="406">
        <v>13</v>
      </c>
      <c r="AA69" s="12"/>
      <c r="AB69" s="12"/>
      <c r="AC69" s="12"/>
      <c r="AD69" s="12"/>
      <c r="AE69" s="12"/>
      <c r="AF69" s="12"/>
      <c r="AJ69" s="411"/>
      <c r="AK69" s="13"/>
      <c r="AL69" s="13"/>
      <c r="AM69" s="13"/>
      <c r="AN69" s="13"/>
      <c r="AO69" s="13"/>
      <c r="AP69" s="407">
        <v>1</v>
      </c>
      <c r="AQ69" s="408">
        <v>2</v>
      </c>
      <c r="AR69" s="409">
        <v>3</v>
      </c>
      <c r="AS69" s="410">
        <v>4</v>
      </c>
      <c r="AT69" s="411">
        <v>5</v>
      </c>
      <c r="AU69" s="412">
        <v>6</v>
      </c>
      <c r="AV69" s="13"/>
      <c r="AW69" s="13"/>
      <c r="AX69" s="417"/>
      <c r="AY69" s="13"/>
      <c r="AZ69" s="13"/>
      <c r="BA69" s="13"/>
      <c r="BB69" s="13"/>
      <c r="BD69" s="413">
        <v>7</v>
      </c>
      <c r="BE69" s="414">
        <v>8</v>
      </c>
      <c r="BF69" s="415">
        <v>9</v>
      </c>
      <c r="BG69" s="416">
        <v>10</v>
      </c>
      <c r="BH69" s="417">
        <v>11</v>
      </c>
      <c r="BI69" s="418">
        <v>12</v>
      </c>
      <c r="BL69" s="415"/>
      <c r="BM69" s="420"/>
      <c r="BN69" s="425"/>
      <c r="BO69" s="425"/>
      <c r="BP69" s="425"/>
      <c r="BQ69" s="425"/>
      <c r="BR69" s="419">
        <v>13</v>
      </c>
      <c r="BS69" s="421">
        <v>14</v>
      </c>
      <c r="BT69" s="412" t="s">
        <v>61</v>
      </c>
      <c r="BU69" s="422">
        <v>15</v>
      </c>
      <c r="BV69" s="415">
        <v>16</v>
      </c>
      <c r="BW69" s="423" t="s">
        <v>60</v>
      </c>
      <c r="BX69" s="425"/>
      <c r="BZ69"/>
      <c r="CA69" s="310"/>
      <c r="CB69" s="338"/>
      <c r="CC69" s="325"/>
      <c r="CD69" s="337"/>
      <c r="CE69" s="325"/>
      <c r="CF69" s="339"/>
      <c r="CG69" s="329"/>
      <c r="CH69" s="26"/>
      <c r="CI69" s="329"/>
      <c r="CJ69" s="340"/>
      <c r="CL69" s="318"/>
      <c r="CN69" s="318"/>
      <c r="CX69" s="13"/>
      <c r="CY69" s="13"/>
      <c r="CZ69" s="13"/>
      <c r="DA69" s="13"/>
      <c r="DB69" s="13"/>
      <c r="DC69" s="13"/>
      <c r="DD69" s="13"/>
      <c r="DE69" s="13"/>
      <c r="DF69" s="13"/>
      <c r="DG69" s="13"/>
      <c r="DH69" s="13"/>
      <c r="DI69" s="13"/>
      <c r="DJ69" s="13"/>
      <c r="DK69" s="13"/>
      <c r="DL69" s="13"/>
      <c r="DM69" s="13"/>
      <c r="DN69" s="13"/>
      <c r="DO69" s="13"/>
      <c r="DP69" s="13"/>
      <c r="DQ69" s="13"/>
      <c r="DR69" s="13"/>
      <c r="DS69" s="13"/>
      <c r="DT69" s="13"/>
      <c r="DU69" s="13"/>
      <c r="DV69" s="13"/>
      <c r="DW69" s="13"/>
      <c r="DX69" s="13"/>
      <c r="DY69" s="13"/>
      <c r="DZ69" s="13"/>
      <c r="EA69" s="13"/>
      <c r="EB69" s="13"/>
      <c r="EC69" s="13"/>
      <c r="ED69" s="13"/>
      <c r="EE69" s="13"/>
      <c r="EF69" s="13"/>
      <c r="EG69" s="13"/>
      <c r="EH69" s="13"/>
      <c r="EI69" s="13"/>
      <c r="EJ69" s="13"/>
      <c r="EK69" s="13"/>
      <c r="EL69" s="13"/>
      <c r="EM69" s="13"/>
      <c r="EN69" s="13"/>
      <c r="EO69" s="13"/>
      <c r="EP69" s="13"/>
      <c r="EQ69" s="13"/>
      <c r="ER69" s="13"/>
      <c r="ES69" s="13"/>
      <c r="ET69" s="13"/>
      <c r="EU69" s="13"/>
      <c r="EV69" s="13"/>
      <c r="EW69" s="13"/>
      <c r="EX69"/>
      <c r="EY69"/>
      <c r="EZ69"/>
      <c r="FA69"/>
      <c r="FB69"/>
      <c r="FC69"/>
      <c r="FD69"/>
      <c r="FE69"/>
      <c r="FF69"/>
      <c r="FG69"/>
      <c r="FH69"/>
      <c r="FI69"/>
      <c r="FJ69"/>
      <c r="FK69"/>
      <c r="FL69"/>
      <c r="FM69"/>
      <c r="FN69"/>
      <c r="FO69"/>
      <c r="FP69"/>
      <c r="FQ69"/>
      <c r="FR69"/>
      <c r="FS69"/>
      <c r="FT69"/>
      <c r="FU69"/>
      <c r="FV69"/>
      <c r="FW69"/>
      <c r="FX69"/>
      <c r="FY69"/>
      <c r="FZ69"/>
      <c r="GA69"/>
      <c r="GB69"/>
      <c r="GC69"/>
      <c r="GD69"/>
      <c r="GE69"/>
      <c r="GF69"/>
      <c r="GG69"/>
      <c r="GH69"/>
      <c r="GI69"/>
      <c r="GJ69"/>
      <c r="GK69"/>
      <c r="GL69"/>
      <c r="GM69"/>
      <c r="GN69"/>
      <c r="GO69"/>
      <c r="GP69"/>
      <c r="GQ69"/>
      <c r="GR69"/>
      <c r="GS69"/>
      <c r="GT69"/>
      <c r="GU69"/>
      <c r="GV69"/>
      <c r="GW69"/>
      <c r="GX69"/>
      <c r="GY69"/>
      <c r="GZ69"/>
      <c r="HA69"/>
      <c r="HB69"/>
      <c r="HC69"/>
      <c r="HD69"/>
      <c r="HE69"/>
      <c r="HF69"/>
      <c r="HG69"/>
      <c r="HH69"/>
      <c r="HI69"/>
      <c r="HJ69"/>
      <c r="HK69"/>
      <c r="HL69"/>
      <c r="HM69"/>
      <c r="HN69"/>
      <c r="HO69"/>
      <c r="HP69"/>
      <c r="HQ69"/>
      <c r="HR69"/>
      <c r="HS69"/>
      <c r="HT69"/>
      <c r="HU69"/>
      <c r="HV69"/>
      <c r="HW69"/>
      <c r="HX69"/>
      <c r="HY69"/>
      <c r="HZ69"/>
      <c r="IA69"/>
      <c r="IB69"/>
      <c r="IC69"/>
      <c r="ID69"/>
      <c r="IE69"/>
    </row>
    <row r="70" spans="3:239" ht="13" customHeight="1" x14ac:dyDescent="0.15">
      <c r="C70" s="12"/>
      <c r="D70" s="392"/>
      <c r="E70" s="13"/>
      <c r="F70" s="13"/>
      <c r="G70" s="13"/>
      <c r="H70" s="431"/>
      <c r="I70" s="13"/>
      <c r="J70" s="13"/>
      <c r="K70" s="13"/>
      <c r="L70" s="13"/>
      <c r="M70" s="13"/>
      <c r="N70" s="13"/>
      <c r="O70" s="395">
        <v>1</v>
      </c>
      <c r="P70" s="396">
        <v>2</v>
      </c>
      <c r="Q70" s="397">
        <v>3</v>
      </c>
      <c r="R70" s="398">
        <v>4</v>
      </c>
      <c r="S70" s="399">
        <v>5</v>
      </c>
      <c r="T70" s="400">
        <v>6</v>
      </c>
      <c r="U70" s="401">
        <v>7</v>
      </c>
      <c r="V70" s="402">
        <v>8</v>
      </c>
      <c r="W70" s="403">
        <v>9</v>
      </c>
      <c r="X70" s="404">
        <v>10</v>
      </c>
      <c r="Y70" s="405">
        <v>11</v>
      </c>
      <c r="Z70" s="397">
        <v>12</v>
      </c>
      <c r="AA70" s="406">
        <v>13</v>
      </c>
      <c r="AB70" s="12"/>
      <c r="AC70" s="12"/>
      <c r="AD70" s="12"/>
      <c r="AE70" s="12"/>
      <c r="AF70" s="12"/>
      <c r="AJ70" s="412"/>
      <c r="AK70" s="13"/>
      <c r="AL70" s="13"/>
      <c r="AM70" s="13"/>
      <c r="AN70" s="13"/>
      <c r="AO70" s="13"/>
      <c r="AP70" s="13"/>
      <c r="AQ70" s="407">
        <v>1</v>
      </c>
      <c r="AR70" s="408">
        <v>2</v>
      </c>
      <c r="AS70" s="409">
        <v>3</v>
      </c>
      <c r="AT70" s="410">
        <v>4</v>
      </c>
      <c r="AU70" s="411">
        <v>5</v>
      </c>
      <c r="AV70" s="412">
        <v>6</v>
      </c>
      <c r="AW70" s="13"/>
      <c r="AX70" s="418"/>
      <c r="AY70" s="13"/>
      <c r="AZ70" s="13"/>
      <c r="BA70" s="13"/>
      <c r="BB70" s="13"/>
      <c r="BE70" s="413">
        <v>7</v>
      </c>
      <c r="BF70" s="414">
        <v>8</v>
      </c>
      <c r="BG70" s="415">
        <v>9</v>
      </c>
      <c r="BH70" s="416">
        <v>10</v>
      </c>
      <c r="BI70" s="417">
        <v>11</v>
      </c>
      <c r="BJ70" s="418">
        <v>12</v>
      </c>
      <c r="BL70" s="423"/>
      <c r="BM70" s="420"/>
      <c r="BN70" s="425"/>
      <c r="BO70" s="425"/>
      <c r="BP70" s="425"/>
      <c r="BQ70" s="425"/>
      <c r="BR70" s="425"/>
      <c r="BS70" s="419">
        <v>13</v>
      </c>
      <c r="BT70" s="421">
        <v>14</v>
      </c>
      <c r="BU70" s="412" t="s">
        <v>61</v>
      </c>
      <c r="BV70" s="422">
        <v>15</v>
      </c>
      <c r="BW70" s="415">
        <v>16</v>
      </c>
      <c r="BX70" s="423" t="s">
        <v>60</v>
      </c>
      <c r="BZ70"/>
      <c r="CA70" s="310"/>
      <c r="CB70" s="343"/>
      <c r="CC70" s="325"/>
      <c r="CD70" s="342"/>
      <c r="CE70" s="325"/>
      <c r="CF70" s="344"/>
      <c r="CG70" s="329"/>
      <c r="CH70" s="27"/>
      <c r="CI70" s="329"/>
      <c r="CJ70" s="345"/>
      <c r="CL70" s="318"/>
      <c r="CN70" s="318"/>
      <c r="CX70" s="13"/>
      <c r="CY70" s="13"/>
      <c r="CZ70" s="13"/>
      <c r="DA70" s="13"/>
      <c r="DB70" s="13"/>
      <c r="DC70" s="13"/>
      <c r="DD70" s="13"/>
      <c r="DE70" s="13"/>
      <c r="DF70" s="13"/>
      <c r="DG70" s="13"/>
      <c r="DH70" s="13"/>
      <c r="DI70" s="13"/>
      <c r="DJ70" s="13"/>
      <c r="DK70" s="13"/>
      <c r="DL70" s="13"/>
      <c r="DM70" s="13"/>
      <c r="DN70" s="13"/>
      <c r="DO70" s="13"/>
      <c r="DP70" s="13"/>
      <c r="DQ70" s="13"/>
      <c r="DR70" s="13"/>
      <c r="DS70" s="13"/>
      <c r="DT70" s="13"/>
      <c r="DU70" s="13"/>
      <c r="DV70" s="13"/>
      <c r="DW70" s="13"/>
      <c r="DX70" s="13"/>
      <c r="DY70" s="13"/>
      <c r="DZ70" s="13"/>
      <c r="EA70" s="13"/>
      <c r="EB70" s="13"/>
      <c r="EC70" s="13"/>
      <c r="ED70" s="13"/>
      <c r="EE70" s="13"/>
      <c r="EF70" s="13"/>
      <c r="EG70" s="13"/>
      <c r="EH70" s="13"/>
      <c r="EI70" s="13"/>
      <c r="EJ70" s="13"/>
      <c r="EK70" s="13"/>
      <c r="EL70" s="13"/>
      <c r="EM70" s="13"/>
      <c r="EN70" s="13"/>
      <c r="EO70" s="13"/>
      <c r="EP70" s="13"/>
      <c r="EQ70" s="13"/>
      <c r="ER70" s="13"/>
      <c r="ES70" s="13"/>
      <c r="ET70" s="13"/>
      <c r="EU70" s="13"/>
      <c r="EV70" s="13"/>
      <c r="EW70" s="13"/>
      <c r="EX70"/>
      <c r="EY70"/>
      <c r="EZ70"/>
      <c r="FA70"/>
      <c r="FB70"/>
      <c r="FC70"/>
      <c r="FD70"/>
      <c r="FE70"/>
      <c r="FF70"/>
      <c r="FG70"/>
      <c r="FH70"/>
      <c r="FI70"/>
      <c r="FJ70"/>
      <c r="FK70"/>
      <c r="FL70"/>
      <c r="FM70"/>
      <c r="FN70"/>
      <c r="FO70"/>
      <c r="FP70"/>
      <c r="FQ70"/>
      <c r="FR70"/>
      <c r="FS70"/>
      <c r="FT70"/>
      <c r="FU70"/>
      <c r="FV70"/>
      <c r="FW70"/>
      <c r="FX70"/>
      <c r="FY70"/>
      <c r="FZ70"/>
      <c r="GA70"/>
      <c r="GB70"/>
      <c r="GC70"/>
      <c r="GD70"/>
      <c r="GE70"/>
      <c r="GF70"/>
      <c r="GG70"/>
      <c r="GH70"/>
      <c r="GI70"/>
      <c r="GJ70"/>
      <c r="GK70"/>
      <c r="GL70"/>
      <c r="GM70"/>
      <c r="GN70"/>
      <c r="GO70"/>
      <c r="GP70"/>
      <c r="GQ70"/>
      <c r="GR70"/>
      <c r="GS70"/>
      <c r="GT70"/>
      <c r="GU70"/>
      <c r="GV70"/>
      <c r="GW70"/>
      <c r="GX70"/>
      <c r="GY70"/>
      <c r="GZ70"/>
      <c r="HA70"/>
      <c r="HB70"/>
      <c r="HC70"/>
      <c r="HD70"/>
      <c r="HE70"/>
      <c r="HF70"/>
      <c r="HG70"/>
      <c r="HH70"/>
      <c r="HI70"/>
      <c r="HJ70"/>
      <c r="HK70"/>
      <c r="HL70"/>
      <c r="HM70"/>
      <c r="HN70"/>
      <c r="HO70"/>
      <c r="HP70"/>
      <c r="HQ70"/>
      <c r="HR70"/>
      <c r="HS70"/>
      <c r="HT70"/>
      <c r="HU70"/>
      <c r="HV70"/>
      <c r="HW70"/>
      <c r="HX70"/>
      <c r="HY70"/>
      <c r="HZ70"/>
      <c r="IA70"/>
      <c r="IB70"/>
      <c r="IC70"/>
      <c r="ID70"/>
      <c r="IE70"/>
    </row>
    <row r="71" spans="3:239" ht="13" customHeight="1" x14ac:dyDescent="0.15">
      <c r="C71" s="12"/>
      <c r="D71" s="392"/>
      <c r="E71" s="13"/>
      <c r="F71" s="13"/>
      <c r="G71" s="13"/>
      <c r="H71" s="432"/>
      <c r="I71" s="13"/>
      <c r="J71" s="13"/>
      <c r="K71" s="13"/>
      <c r="L71" s="13"/>
      <c r="M71" s="13"/>
      <c r="N71" s="13"/>
      <c r="O71" s="13"/>
      <c r="P71" s="395">
        <v>1</v>
      </c>
      <c r="Q71" s="396">
        <v>2</v>
      </c>
      <c r="R71" s="397">
        <v>3</v>
      </c>
      <c r="S71" s="398">
        <v>4</v>
      </c>
      <c r="T71" s="399">
        <v>5</v>
      </c>
      <c r="U71" s="400">
        <v>6</v>
      </c>
      <c r="V71" s="401">
        <v>7</v>
      </c>
      <c r="W71" s="402">
        <v>8</v>
      </c>
      <c r="X71" s="403">
        <v>9</v>
      </c>
      <c r="Y71" s="404">
        <v>10</v>
      </c>
      <c r="Z71" s="405">
        <v>11</v>
      </c>
      <c r="AA71" s="397">
        <v>12</v>
      </c>
      <c r="AB71" s="406">
        <v>13</v>
      </c>
      <c r="AC71" s="12"/>
      <c r="AD71" s="12"/>
      <c r="AE71" s="12"/>
      <c r="AF71" s="12"/>
      <c r="AG71" s="12"/>
      <c r="AH71" s="12"/>
      <c r="AJ71" s="12"/>
      <c r="AK71" s="12"/>
      <c r="AL71" s="12"/>
      <c r="AM71" s="12"/>
      <c r="BI71" s="13"/>
      <c r="BJ71" s="13"/>
      <c r="BK71" s="13"/>
      <c r="BL71" s="425"/>
      <c r="BM71" s="425"/>
      <c r="BN71" s="425"/>
      <c r="BO71" s="425"/>
      <c r="BP71" s="425"/>
      <c r="BQ71" s="420"/>
      <c r="BR71" s="420"/>
      <c r="BS71" s="420"/>
      <c r="BT71" s="420"/>
      <c r="BU71" s="420"/>
      <c r="BV71" s="420"/>
      <c r="BW71" s="420"/>
      <c r="BX71" s="420"/>
      <c r="BZ71"/>
      <c r="CA71" s="310"/>
      <c r="CB71" s="348"/>
      <c r="CC71" s="325"/>
      <c r="CD71" s="347"/>
      <c r="CE71" s="325"/>
      <c r="CF71" s="349"/>
      <c r="CG71" s="329"/>
      <c r="CH71" s="28"/>
      <c r="CI71" s="329"/>
      <c r="CJ71" s="350"/>
      <c r="CL71" s="318"/>
      <c r="CN71" s="318"/>
      <c r="CX71" s="13"/>
      <c r="CY71" s="13"/>
      <c r="CZ71" s="13"/>
      <c r="DA71" s="13"/>
      <c r="DB71" s="13"/>
      <c r="DC71" s="13"/>
      <c r="DD71" s="13"/>
      <c r="DE71" s="13"/>
      <c r="DF71" s="13"/>
      <c r="DG71" s="13"/>
      <c r="DH71" s="13"/>
      <c r="DI71" s="13"/>
      <c r="DJ71" s="13"/>
      <c r="DK71" s="13"/>
      <c r="DL71" s="13"/>
      <c r="DM71" s="13"/>
      <c r="DN71" s="13"/>
      <c r="DO71" s="13"/>
      <c r="DP71" s="13"/>
      <c r="DQ71" s="13"/>
      <c r="DR71" s="13"/>
      <c r="DS71" s="13"/>
      <c r="DT71" s="13"/>
      <c r="DU71" s="13"/>
      <c r="DV71" s="13"/>
      <c r="DW71" s="13"/>
      <c r="DX71" s="13"/>
      <c r="DY71" s="13"/>
      <c r="DZ71" s="13"/>
      <c r="EA71" s="13"/>
      <c r="EB71" s="13"/>
      <c r="EC71" s="13"/>
      <c r="ED71" s="13"/>
      <c r="EE71" s="13"/>
      <c r="EF71" s="13"/>
      <c r="EG71" s="13"/>
      <c r="EH71" s="13"/>
      <c r="EI71" s="13"/>
      <c r="EJ71" s="13"/>
      <c r="EK71" s="13"/>
      <c r="EL71" s="13"/>
      <c r="EM71" s="13"/>
      <c r="EN71" s="13"/>
      <c r="EO71" s="13"/>
      <c r="EP71" s="13"/>
      <c r="EQ71" s="13"/>
      <c r="ER71" s="13"/>
      <c r="ES71" s="13"/>
      <c r="ET71" s="13"/>
      <c r="EU71" s="13"/>
      <c r="EV71" s="13"/>
      <c r="EW71" s="13"/>
      <c r="EX71"/>
      <c r="EY71"/>
      <c r="EZ71"/>
      <c r="FA71"/>
      <c r="FB71"/>
      <c r="FC71"/>
      <c r="FD71"/>
      <c r="FE71"/>
      <c r="FF71"/>
      <c r="FG71"/>
      <c r="FH71"/>
      <c r="FI71"/>
      <c r="FJ71"/>
      <c r="FK71"/>
      <c r="FL71"/>
      <c r="FM71"/>
      <c r="FN71"/>
      <c r="FO71"/>
      <c r="FP71"/>
      <c r="FQ71"/>
      <c r="FR71"/>
      <c r="FS71"/>
      <c r="FT71"/>
      <c r="FU71"/>
      <c r="FV71"/>
      <c r="FW71"/>
      <c r="FX71"/>
      <c r="FY71"/>
      <c r="FZ71"/>
      <c r="GA71"/>
      <c r="GB71"/>
      <c r="GC71"/>
      <c r="GD71"/>
      <c r="GE71"/>
      <c r="GF71"/>
      <c r="GG71"/>
      <c r="GH71"/>
      <c r="GI71"/>
      <c r="GJ71"/>
      <c r="GK71"/>
      <c r="GL71"/>
      <c r="GM71"/>
      <c r="GN71"/>
      <c r="GO71"/>
      <c r="GP71"/>
      <c r="GQ71"/>
      <c r="GR71"/>
      <c r="GS71"/>
      <c r="GT71"/>
      <c r="GU71"/>
      <c r="GV71"/>
      <c r="GW71"/>
      <c r="GX71"/>
      <c r="GY71"/>
      <c r="GZ71"/>
      <c r="HA71"/>
      <c r="HB71"/>
      <c r="HC71"/>
      <c r="HD71"/>
      <c r="HE71"/>
      <c r="HF71"/>
      <c r="HG71"/>
      <c r="HH71"/>
      <c r="HI71"/>
      <c r="HJ71"/>
      <c r="HK71"/>
      <c r="HL71"/>
      <c r="HM71"/>
      <c r="HN71"/>
      <c r="HO71"/>
      <c r="HP71"/>
      <c r="HQ71"/>
      <c r="HR71"/>
      <c r="HS71"/>
      <c r="HT71"/>
      <c r="HU71"/>
      <c r="HV71"/>
      <c r="HW71"/>
      <c r="HX71"/>
      <c r="HY71"/>
      <c r="HZ71"/>
      <c r="IA71"/>
      <c r="IB71"/>
      <c r="IC71"/>
      <c r="ID71"/>
      <c r="IE71"/>
    </row>
    <row r="72" spans="3:239" ht="13" customHeight="1" x14ac:dyDescent="0.15">
      <c r="C72" s="12"/>
      <c r="D72" s="392"/>
      <c r="E72" s="13"/>
      <c r="F72" s="13"/>
      <c r="G72" s="13"/>
      <c r="H72" s="433"/>
      <c r="I72" s="13"/>
      <c r="J72" s="13"/>
      <c r="K72" s="13"/>
      <c r="L72" s="13"/>
      <c r="M72" s="13"/>
      <c r="N72" s="13"/>
      <c r="O72" s="13"/>
      <c r="P72" s="13"/>
      <c r="Q72" s="395">
        <v>1</v>
      </c>
      <c r="R72" s="396">
        <v>2</v>
      </c>
      <c r="S72" s="397">
        <v>3</v>
      </c>
      <c r="T72" s="398">
        <v>4</v>
      </c>
      <c r="U72" s="399">
        <v>5</v>
      </c>
      <c r="V72" s="400">
        <v>6</v>
      </c>
      <c r="W72" s="401">
        <v>7</v>
      </c>
      <c r="X72" s="402">
        <v>8</v>
      </c>
      <c r="Y72" s="403">
        <v>9</v>
      </c>
      <c r="Z72" s="404">
        <v>10</v>
      </c>
      <c r="AA72" s="405">
        <v>11</v>
      </c>
      <c r="AB72" s="397">
        <v>12</v>
      </c>
      <c r="AC72" s="406">
        <v>13</v>
      </c>
      <c r="AD72" s="12"/>
      <c r="AE72" s="12"/>
      <c r="AF72" s="12"/>
      <c r="AG72" s="12"/>
      <c r="AH72" s="12"/>
      <c r="AJ72" s="13"/>
      <c r="AK72" s="13"/>
      <c r="AL72" s="13"/>
      <c r="AM72" s="13"/>
      <c r="AN72" s="13"/>
      <c r="AO72" s="13"/>
      <c r="AP72" s="13"/>
      <c r="AQ72" s="13"/>
      <c r="AR72" s="13"/>
      <c r="AS72" s="13"/>
      <c r="AT72" s="13"/>
      <c r="AU72" s="13"/>
      <c r="AV72" s="13"/>
      <c r="AW72" s="13"/>
      <c r="AX72" s="13"/>
      <c r="AY72" s="13"/>
      <c r="AZ72" s="13"/>
      <c r="BA72" s="13"/>
      <c r="BB72" s="13"/>
      <c r="BC72" s="13"/>
      <c r="BD72" s="13"/>
      <c r="BE72" s="13"/>
      <c r="BF72" s="13"/>
      <c r="BG72" s="13"/>
      <c r="BH72" s="13"/>
      <c r="BI72" s="13"/>
      <c r="BJ72" s="13"/>
      <c r="BK72" s="13"/>
      <c r="BL72" s="13"/>
      <c r="BM72" s="13"/>
      <c r="BN72" s="13"/>
      <c r="BO72" s="13"/>
      <c r="BZ72"/>
      <c r="CA72" s="310"/>
      <c r="CB72" s="353"/>
      <c r="CC72" s="325"/>
      <c r="CD72" s="352"/>
      <c r="CE72" s="325"/>
      <c r="CF72" s="354"/>
      <c r="CG72" s="329"/>
      <c r="CH72" s="29"/>
      <c r="CI72" s="329"/>
      <c r="CJ72" s="355"/>
      <c r="CL72" s="318"/>
      <c r="CN72" s="318"/>
      <c r="CX72" s="13"/>
      <c r="CY72" s="13"/>
      <c r="CZ72" s="13"/>
      <c r="DA72" s="13"/>
      <c r="DB72" s="13"/>
      <c r="DC72" s="13"/>
      <c r="DD72" s="13"/>
      <c r="DE72" s="13"/>
      <c r="DF72" s="13"/>
      <c r="DG72" s="13"/>
      <c r="DH72" s="13"/>
      <c r="DI72" s="13"/>
      <c r="DJ72" s="13"/>
      <c r="DK72" s="13"/>
      <c r="DL72" s="13"/>
      <c r="DM72" s="13"/>
      <c r="DN72" s="13"/>
      <c r="DO72" s="13"/>
      <c r="DP72" s="13"/>
      <c r="DQ72" s="13"/>
      <c r="DR72" s="13"/>
      <c r="DS72" s="13"/>
      <c r="DT72" s="13"/>
      <c r="DU72" s="13"/>
      <c r="DV72" s="13"/>
      <c r="DW72" s="13"/>
      <c r="DX72" s="13"/>
      <c r="DY72" s="13"/>
      <c r="DZ72" s="13"/>
      <c r="EA72" s="13"/>
      <c r="EB72" s="13"/>
      <c r="EC72" s="13"/>
      <c r="ED72" s="13"/>
      <c r="EE72" s="13"/>
      <c r="EF72" s="13"/>
      <c r="EG72" s="13"/>
      <c r="EH72" s="13"/>
      <c r="EI72" s="13"/>
      <c r="EJ72" s="13"/>
      <c r="EK72" s="13"/>
      <c r="EL72" s="13"/>
      <c r="EM72" s="13"/>
      <c r="EN72" s="13"/>
      <c r="EO72" s="13"/>
      <c r="EP72" s="13"/>
      <c r="EQ72" s="13"/>
      <c r="ER72" s="13"/>
      <c r="ES72" s="13"/>
      <c r="ET72" s="13"/>
      <c r="EU72" s="13"/>
      <c r="EV72" s="13"/>
      <c r="EW72" s="13"/>
      <c r="EX72"/>
      <c r="EY72"/>
      <c r="EZ72"/>
      <c r="FA72"/>
      <c r="FB72"/>
      <c r="FC72"/>
      <c r="FD72"/>
      <c r="FE72"/>
      <c r="FF72"/>
      <c r="FG72"/>
      <c r="FH72"/>
      <c r="FI72"/>
      <c r="FJ72"/>
      <c r="FK72"/>
      <c r="FL72"/>
      <c r="FM72"/>
      <c r="FN72"/>
      <c r="FO72"/>
      <c r="FP72"/>
      <c r="FQ72"/>
      <c r="FR72"/>
      <c r="FS72"/>
      <c r="FT72"/>
      <c r="FU72"/>
      <c r="FV72"/>
      <c r="FW72"/>
      <c r="FX72"/>
      <c r="FY72"/>
      <c r="FZ72"/>
      <c r="GA72"/>
      <c r="GB72"/>
      <c r="GC72"/>
      <c r="GD72"/>
      <c r="GE72"/>
      <c r="GF72"/>
      <c r="GG72"/>
      <c r="GH72"/>
      <c r="GI72"/>
      <c r="GJ72"/>
      <c r="GK72"/>
      <c r="GL72"/>
      <c r="GM72"/>
      <c r="GN72"/>
      <c r="GO72"/>
      <c r="GP72"/>
      <c r="GQ72"/>
      <c r="GR72"/>
      <c r="GS72"/>
      <c r="GT72"/>
      <c r="GU72"/>
      <c r="GV72"/>
      <c r="GW72"/>
      <c r="GX72"/>
      <c r="GY72"/>
      <c r="GZ72"/>
      <c r="HA72"/>
      <c r="HB72"/>
      <c r="HC72"/>
      <c r="HD72"/>
      <c r="HE72"/>
      <c r="HF72"/>
      <c r="HG72"/>
      <c r="HH72"/>
      <c r="HI72"/>
      <c r="HJ72"/>
      <c r="HK72"/>
      <c r="HL72"/>
      <c r="HM72"/>
      <c r="HN72"/>
      <c r="HO72"/>
      <c r="HP72"/>
      <c r="HQ72"/>
      <c r="HR72"/>
      <c r="HS72"/>
      <c r="HT72"/>
      <c r="HU72"/>
      <c r="HV72"/>
      <c r="HW72"/>
      <c r="HX72"/>
      <c r="HY72"/>
      <c r="HZ72"/>
      <c r="IA72"/>
      <c r="IB72"/>
      <c r="IC72"/>
      <c r="ID72"/>
      <c r="IE72"/>
    </row>
    <row r="73" spans="3:239" ht="13" customHeight="1" x14ac:dyDescent="0.15">
      <c r="C73" s="12"/>
      <c r="D73" s="392"/>
      <c r="E73" s="13"/>
      <c r="F73" s="13"/>
      <c r="G73" s="13"/>
      <c r="H73" s="434"/>
      <c r="I73" s="13"/>
      <c r="J73" s="13"/>
      <c r="K73" s="13"/>
      <c r="L73" s="13"/>
      <c r="M73" s="13"/>
      <c r="N73" s="13"/>
      <c r="O73" s="13"/>
      <c r="P73" s="13"/>
      <c r="Q73" s="13"/>
      <c r="R73" s="395">
        <v>1</v>
      </c>
      <c r="S73" s="396">
        <v>2</v>
      </c>
      <c r="T73" s="397">
        <v>3</v>
      </c>
      <c r="U73" s="398">
        <v>4</v>
      </c>
      <c r="V73" s="399">
        <v>5</v>
      </c>
      <c r="W73" s="400">
        <v>6</v>
      </c>
      <c r="X73" s="401">
        <v>7</v>
      </c>
      <c r="Y73" s="402">
        <v>8</v>
      </c>
      <c r="Z73" s="403">
        <v>9</v>
      </c>
      <c r="AA73" s="404">
        <v>10</v>
      </c>
      <c r="AB73" s="405">
        <v>11</v>
      </c>
      <c r="AC73" s="397">
        <v>12</v>
      </c>
      <c r="AD73" s="406">
        <v>13</v>
      </c>
      <c r="AE73" s="12"/>
      <c r="AF73" s="12"/>
      <c r="AJ73" s="435"/>
      <c r="AK73" s="12"/>
      <c r="AL73" s="435">
        <v>1</v>
      </c>
      <c r="AM73" s="436">
        <v>2</v>
      </c>
      <c r="AN73" s="437">
        <v>3</v>
      </c>
      <c r="AO73" s="438">
        <v>4</v>
      </c>
      <c r="AP73" s="439">
        <v>5</v>
      </c>
      <c r="AX73" s="440"/>
      <c r="AZ73" s="440">
        <v>6</v>
      </c>
      <c r="BA73" s="441">
        <v>7</v>
      </c>
      <c r="BB73" s="442">
        <v>8</v>
      </c>
      <c r="BC73" s="443">
        <v>9</v>
      </c>
      <c r="BD73" s="444">
        <v>10</v>
      </c>
      <c r="BL73" s="445"/>
      <c r="BN73" s="445">
        <v>11</v>
      </c>
      <c r="BO73" s="446">
        <v>12</v>
      </c>
      <c r="BP73" s="447">
        <v>13</v>
      </c>
      <c r="BQ73" s="448">
        <v>14</v>
      </c>
      <c r="BR73" s="449">
        <v>15</v>
      </c>
      <c r="BZ73"/>
      <c r="CA73" s="310"/>
      <c r="CB73" s="358"/>
      <c r="CD73" s="357"/>
      <c r="CE73" s="325"/>
      <c r="CF73" s="13"/>
      <c r="CG73" s="13"/>
      <c r="CH73" s="13"/>
      <c r="CI73" s="13"/>
      <c r="CJ73" s="13"/>
      <c r="CL73" s="318"/>
      <c r="CN73" s="318"/>
      <c r="CX73" s="13"/>
      <c r="CY73" s="13"/>
      <c r="CZ73" s="13"/>
      <c r="DA73" s="13"/>
      <c r="DB73" s="13"/>
      <c r="DC73" s="13"/>
      <c r="DD73" s="13"/>
      <c r="DE73" s="13"/>
      <c r="DF73" s="13"/>
      <c r="DG73" s="13"/>
      <c r="DH73" s="13"/>
      <c r="DI73" s="13"/>
      <c r="DJ73" s="13"/>
      <c r="DK73" s="13"/>
      <c r="DL73" s="13"/>
      <c r="DM73" s="13"/>
      <c r="DN73" s="13"/>
      <c r="DO73" s="13"/>
      <c r="DP73" s="13"/>
      <c r="DQ73" s="13"/>
      <c r="DR73" s="13"/>
      <c r="DS73" s="13"/>
      <c r="DT73" s="13"/>
      <c r="DU73" s="13"/>
      <c r="DV73" s="13"/>
      <c r="DW73" s="13"/>
      <c r="DX73" s="13"/>
      <c r="DY73" s="13"/>
      <c r="DZ73" s="13"/>
      <c r="EA73" s="13"/>
      <c r="EB73" s="13"/>
      <c r="EC73" s="13"/>
      <c r="ED73" s="13"/>
      <c r="EE73" s="13"/>
      <c r="EF73" s="13"/>
      <c r="EG73" s="13"/>
      <c r="EH73" s="13"/>
      <c r="EI73" s="13"/>
      <c r="EJ73" s="13"/>
      <c r="EK73" s="13"/>
      <c r="EL73" s="13"/>
      <c r="EM73" s="13"/>
      <c r="EN73" s="13"/>
      <c r="EO73" s="13"/>
      <c r="EP73" s="13"/>
      <c r="EQ73" s="13"/>
      <c r="ER73" s="13"/>
      <c r="ES73" s="13"/>
      <c r="ET73" s="13"/>
      <c r="EU73" s="13"/>
      <c r="EV73" s="13"/>
      <c r="EW73" s="13"/>
      <c r="EX73"/>
      <c r="EY73"/>
      <c r="EZ73"/>
      <c r="FA73"/>
      <c r="FB73"/>
      <c r="FC73"/>
      <c r="FD73"/>
      <c r="FE73"/>
      <c r="FF73"/>
      <c r="FG73"/>
      <c r="FH73"/>
      <c r="FI73"/>
      <c r="FJ73"/>
      <c r="FK73"/>
      <c r="FL73"/>
      <c r="FM73"/>
      <c r="FN73"/>
      <c r="FO73"/>
      <c r="FP73"/>
      <c r="FQ73"/>
      <c r="FR73"/>
      <c r="FS73"/>
      <c r="FT73"/>
      <c r="FU73"/>
      <c r="FV73"/>
      <c r="FW73"/>
      <c r="FX73"/>
      <c r="FY73"/>
      <c r="FZ73"/>
      <c r="GA73"/>
      <c r="GB73"/>
      <c r="GC73"/>
      <c r="GD73"/>
      <c r="GE73"/>
      <c r="GF73"/>
      <c r="GG73"/>
      <c r="GH73"/>
      <c r="GI73"/>
      <c r="GJ73"/>
      <c r="GK73"/>
      <c r="GL73"/>
      <c r="GM73"/>
      <c r="GN73"/>
      <c r="GO73"/>
      <c r="GP73"/>
      <c r="GQ73"/>
      <c r="GR73"/>
      <c r="GS73"/>
      <c r="GT73"/>
      <c r="GU73"/>
      <c r="GV73"/>
      <c r="GW73"/>
      <c r="GX73"/>
      <c r="GY73"/>
      <c r="GZ73"/>
      <c r="HA73"/>
      <c r="HB73"/>
      <c r="HC73"/>
      <c r="HD73"/>
      <c r="HE73"/>
      <c r="HF73"/>
      <c r="HG73"/>
      <c r="HH73"/>
      <c r="HI73"/>
      <c r="HJ73"/>
      <c r="HK73"/>
      <c r="HL73"/>
      <c r="HM73"/>
      <c r="HN73"/>
      <c r="HO73"/>
      <c r="HP73"/>
      <c r="HQ73"/>
      <c r="HR73"/>
      <c r="HS73"/>
      <c r="HT73"/>
      <c r="HU73"/>
      <c r="HV73"/>
      <c r="HW73"/>
      <c r="HX73"/>
      <c r="HY73"/>
      <c r="HZ73"/>
      <c r="IA73"/>
      <c r="IB73"/>
      <c r="IC73"/>
      <c r="ID73"/>
      <c r="IE73"/>
    </row>
    <row r="74" spans="3:239" ht="13" customHeight="1" x14ac:dyDescent="0.15">
      <c r="C74" s="12"/>
      <c r="D74" s="392"/>
      <c r="E74" s="13"/>
      <c r="F74" s="13"/>
      <c r="G74" s="13"/>
      <c r="H74" s="450"/>
      <c r="I74" s="13"/>
      <c r="J74" s="13"/>
      <c r="K74" s="13"/>
      <c r="L74" s="13"/>
      <c r="M74" s="13"/>
      <c r="N74" s="13"/>
      <c r="O74" s="13"/>
      <c r="P74" s="13"/>
      <c r="Q74" s="13"/>
      <c r="R74" s="13"/>
      <c r="S74" s="13"/>
      <c r="T74" s="13"/>
      <c r="U74" s="13"/>
      <c r="V74" s="13"/>
      <c r="W74" s="13"/>
      <c r="X74" s="13"/>
      <c r="Y74" s="13"/>
      <c r="Z74" s="13"/>
      <c r="AA74" s="13"/>
      <c r="AB74" s="13"/>
      <c r="AC74" s="13"/>
      <c r="AD74" s="13"/>
      <c r="AE74" s="12"/>
      <c r="AF74" s="12"/>
      <c r="AJ74" s="436"/>
      <c r="AK74" s="12"/>
      <c r="AL74" s="12"/>
      <c r="AM74" s="435">
        <v>1</v>
      </c>
      <c r="AN74" s="436">
        <v>2</v>
      </c>
      <c r="AO74" s="437">
        <v>3</v>
      </c>
      <c r="AP74" s="438">
        <v>4</v>
      </c>
      <c r="AQ74" s="439">
        <v>5</v>
      </c>
      <c r="AX74" s="441"/>
      <c r="BA74" s="440">
        <v>6</v>
      </c>
      <c r="BB74" s="441">
        <v>7</v>
      </c>
      <c r="BC74" s="442">
        <v>8</v>
      </c>
      <c r="BD74" s="443">
        <v>9</v>
      </c>
      <c r="BE74" s="444">
        <v>10</v>
      </c>
      <c r="BL74" s="446"/>
      <c r="BO74" s="445">
        <v>11</v>
      </c>
      <c r="BP74" s="446">
        <v>12</v>
      </c>
      <c r="BQ74" s="447">
        <v>13</v>
      </c>
      <c r="BR74" s="448">
        <v>14</v>
      </c>
      <c r="BS74" s="449">
        <v>15</v>
      </c>
      <c r="BZ74"/>
      <c r="CA74" s="310"/>
      <c r="CB74" s="360"/>
      <c r="CD74" s="359"/>
      <c r="CE74" s="325"/>
      <c r="CF74" s="369"/>
      <c r="CG74" s="13"/>
      <c r="CH74" s="23"/>
      <c r="CI74" s="329"/>
      <c r="CJ74" s="375"/>
      <c r="CL74" s="318"/>
      <c r="CN74" s="318"/>
      <c r="CX74" s="13"/>
      <c r="CY74" s="13"/>
      <c r="CZ74" s="13"/>
      <c r="DA74" s="13"/>
      <c r="DB74" s="13"/>
      <c r="DC74" s="13"/>
      <c r="DD74" s="13"/>
      <c r="DE74" s="13"/>
      <c r="DF74" s="13"/>
      <c r="DG74" s="13"/>
      <c r="DH74" s="13"/>
      <c r="DI74" s="13"/>
      <c r="DJ74" s="13"/>
      <c r="DK74" s="13"/>
      <c r="DL74" s="13"/>
      <c r="DM74" s="13"/>
      <c r="DN74" s="13"/>
      <c r="DO74" s="13"/>
      <c r="DP74" s="13"/>
      <c r="DQ74" s="13"/>
      <c r="DR74" s="13"/>
      <c r="DS74" s="13"/>
      <c r="DT74" s="13"/>
      <c r="DU74" s="13"/>
      <c r="DV74" s="13"/>
      <c r="DW74" s="13"/>
      <c r="DX74" s="13"/>
      <c r="DY74" s="13"/>
      <c r="DZ74" s="13"/>
      <c r="EA74" s="13"/>
      <c r="EB74" s="13"/>
      <c r="EC74" s="13"/>
      <c r="ED74" s="13"/>
      <c r="EE74" s="13"/>
      <c r="EF74" s="13"/>
      <c r="EG74" s="13"/>
      <c r="EH74" s="13"/>
      <c r="EI74" s="13"/>
      <c r="EJ74" s="13"/>
      <c r="EK74" s="13"/>
      <c r="EL74" s="13"/>
      <c r="EM74" s="13"/>
      <c r="EN74" s="13"/>
      <c r="EO74" s="13"/>
      <c r="EP74" s="13"/>
      <c r="EQ74" s="13"/>
      <c r="ER74" s="13"/>
      <c r="ES74" s="13"/>
      <c r="ET74" s="13"/>
      <c r="EU74" s="13"/>
      <c r="EV74" s="13"/>
      <c r="EW74" s="13"/>
      <c r="EX74"/>
      <c r="EY74"/>
      <c r="EZ74"/>
      <c r="FA74"/>
      <c r="FB74"/>
      <c r="FC74"/>
      <c r="FD74"/>
      <c r="FE74"/>
      <c r="FF74"/>
      <c r="FG74"/>
      <c r="FH74"/>
      <c r="FI74"/>
      <c r="FJ74"/>
      <c r="FK74"/>
      <c r="FL74"/>
      <c r="FM74"/>
      <c r="FN74"/>
      <c r="FO74"/>
      <c r="FP74"/>
      <c r="FQ74"/>
      <c r="FR74"/>
      <c r="FS74"/>
      <c r="FT74"/>
      <c r="FU74"/>
      <c r="FV74"/>
      <c r="FW74"/>
      <c r="FX74"/>
      <c r="FY74"/>
      <c r="FZ74"/>
      <c r="GA74"/>
      <c r="GB74"/>
      <c r="GC74"/>
      <c r="GD74"/>
      <c r="GE74"/>
      <c r="GF74"/>
      <c r="GG74"/>
      <c r="GH74"/>
      <c r="GI74"/>
      <c r="GJ74"/>
      <c r="GK74"/>
      <c r="GL74"/>
      <c r="GM74"/>
      <c r="GN74"/>
      <c r="GO74"/>
      <c r="GP74"/>
      <c r="GQ74"/>
      <c r="GR74"/>
      <c r="GS74"/>
      <c r="GT74"/>
      <c r="GU74"/>
      <c r="GV74"/>
      <c r="GW74"/>
      <c r="GX74"/>
      <c r="GY74"/>
      <c r="GZ74"/>
      <c r="HA74"/>
      <c r="HB74"/>
      <c r="HC74"/>
      <c r="HD74"/>
      <c r="HE74"/>
      <c r="HF74"/>
      <c r="HG74"/>
      <c r="HH74"/>
      <c r="HI74"/>
      <c r="HJ74"/>
      <c r="HK74"/>
      <c r="HL74"/>
      <c r="HM74"/>
      <c r="HN74"/>
      <c r="HO74"/>
      <c r="HP74"/>
      <c r="HQ74"/>
      <c r="HR74"/>
      <c r="HS74"/>
      <c r="HT74"/>
      <c r="HU74"/>
      <c r="HV74"/>
      <c r="HW74"/>
      <c r="HX74"/>
      <c r="HY74"/>
      <c r="HZ74"/>
      <c r="IA74"/>
      <c r="IB74"/>
      <c r="IC74"/>
      <c r="ID74"/>
      <c r="IE74"/>
    </row>
    <row r="75" spans="3:239" ht="13" customHeight="1" x14ac:dyDescent="0.15">
      <c r="C75" s="12"/>
      <c r="D75" s="392"/>
      <c r="E75" s="13"/>
      <c r="F75" s="13"/>
      <c r="G75" s="13"/>
      <c r="H75" s="451"/>
      <c r="I75" s="13"/>
      <c r="J75" s="13"/>
      <c r="K75" s="13"/>
      <c r="L75" s="13"/>
      <c r="M75" s="13"/>
      <c r="N75" s="13"/>
      <c r="O75" s="13"/>
      <c r="P75" s="13"/>
      <c r="Q75" s="13"/>
      <c r="R75" s="13"/>
      <c r="S75" s="13"/>
      <c r="T75" s="13"/>
      <c r="U75" s="13"/>
      <c r="V75" s="13"/>
      <c r="W75" s="13"/>
      <c r="X75" s="13"/>
      <c r="Y75" s="13"/>
      <c r="Z75" s="13"/>
      <c r="AA75" s="13"/>
      <c r="AB75" s="13"/>
      <c r="AC75" s="13"/>
      <c r="AD75" s="13"/>
      <c r="AE75" s="13"/>
      <c r="AF75" s="12"/>
      <c r="AJ75" s="437"/>
      <c r="AK75" s="12"/>
      <c r="AL75" s="12"/>
      <c r="AM75" s="12"/>
      <c r="AN75" s="435">
        <v>1</v>
      </c>
      <c r="AO75" s="436">
        <v>2</v>
      </c>
      <c r="AP75" s="437">
        <v>3</v>
      </c>
      <c r="AQ75" s="438">
        <v>4</v>
      </c>
      <c r="AR75" s="439">
        <v>5</v>
      </c>
      <c r="AX75" s="442"/>
      <c r="BA75" s="13"/>
      <c r="BB75" s="440">
        <v>6</v>
      </c>
      <c r="BC75" s="441">
        <v>7</v>
      </c>
      <c r="BD75" s="442">
        <v>8</v>
      </c>
      <c r="BE75" s="443">
        <v>9</v>
      </c>
      <c r="BF75" s="444">
        <v>10</v>
      </c>
      <c r="BL75" s="452"/>
      <c r="BP75" s="445">
        <v>11</v>
      </c>
      <c r="BQ75" s="446">
        <v>12</v>
      </c>
      <c r="BR75" s="447">
        <v>13</v>
      </c>
      <c r="BS75" s="448">
        <v>14</v>
      </c>
      <c r="BT75" s="449">
        <v>15</v>
      </c>
      <c r="BZ75"/>
      <c r="CA75" s="310"/>
      <c r="CB75" s="361"/>
      <c r="CD75" s="325"/>
      <c r="CE75" s="325"/>
      <c r="CF75" s="376"/>
      <c r="CG75" s="13"/>
      <c r="CH75" s="24"/>
      <c r="CI75" s="329"/>
      <c r="CJ75" s="377"/>
      <c r="CL75" s="318"/>
      <c r="CN75" s="318"/>
      <c r="CX75" s="13"/>
      <c r="CY75" s="13"/>
      <c r="CZ75" s="13"/>
      <c r="DA75" s="13"/>
      <c r="DB75" s="13"/>
      <c r="DC75" s="13"/>
      <c r="DD75" s="13"/>
      <c r="DE75" s="13"/>
      <c r="DF75" s="13"/>
      <c r="DG75" s="13"/>
      <c r="DH75" s="13"/>
      <c r="DI75" s="13"/>
      <c r="DJ75" s="13"/>
      <c r="DK75" s="13"/>
      <c r="DL75" s="13"/>
      <c r="DM75" s="13"/>
      <c r="DN75" s="13"/>
      <c r="DO75" s="13"/>
      <c r="DP75" s="13"/>
      <c r="DQ75" s="13"/>
      <c r="DR75" s="13"/>
      <c r="DS75" s="13"/>
      <c r="DT75" s="13"/>
      <c r="DU75" s="13"/>
      <c r="DV75" s="13"/>
      <c r="DW75" s="13"/>
      <c r="DX75" s="13"/>
      <c r="DY75" s="13"/>
      <c r="DZ75" s="13"/>
      <c r="EA75" s="13"/>
      <c r="EB75" s="13"/>
      <c r="EC75" s="13"/>
      <c r="ED75" s="13"/>
      <c r="EE75" s="13"/>
      <c r="EF75" s="13"/>
      <c r="EG75" s="13"/>
      <c r="EH75" s="13"/>
      <c r="EI75" s="13"/>
      <c r="EJ75" s="13"/>
      <c r="EK75" s="13"/>
      <c r="EL75" s="13"/>
      <c r="EM75" s="13"/>
      <c r="EN75" s="13"/>
      <c r="EO75" s="13"/>
      <c r="EP75" s="13"/>
      <c r="EQ75" s="13"/>
      <c r="ER75" s="13"/>
      <c r="ES75" s="13"/>
      <c r="ET75" s="13"/>
      <c r="EU75" s="13"/>
      <c r="EV75" s="13"/>
      <c r="EW75" s="13"/>
      <c r="EX75"/>
      <c r="EY75"/>
      <c r="EZ75"/>
      <c r="FA75"/>
      <c r="FB75"/>
      <c r="FC75"/>
      <c r="FD75"/>
      <c r="FE75"/>
      <c r="FF75"/>
      <c r="FG75"/>
      <c r="FH75"/>
      <c r="FI75"/>
      <c r="FJ75"/>
      <c r="FK75"/>
      <c r="FL75"/>
      <c r="FM75"/>
      <c r="FN75"/>
      <c r="FO75"/>
      <c r="FP75"/>
      <c r="FQ75"/>
      <c r="FR75"/>
      <c r="FS75"/>
      <c r="FT75"/>
      <c r="FU75"/>
      <c r="FV75"/>
      <c r="FW75"/>
      <c r="FX75"/>
      <c r="FY75"/>
      <c r="FZ75"/>
      <c r="GA75"/>
      <c r="GB75"/>
      <c r="GC75"/>
      <c r="GD75"/>
      <c r="GE75"/>
      <c r="GF75"/>
      <c r="GG75"/>
      <c r="GH75"/>
      <c r="GI75"/>
      <c r="GJ75"/>
      <c r="GK75"/>
      <c r="GL75"/>
      <c r="GM75"/>
      <c r="GN75"/>
      <c r="GO75"/>
      <c r="GP75"/>
      <c r="GQ75"/>
      <c r="GR75"/>
      <c r="GS75"/>
      <c r="GT75"/>
      <c r="GU75"/>
      <c r="GV75"/>
      <c r="GW75"/>
      <c r="GX75"/>
      <c r="GY75"/>
      <c r="GZ75"/>
      <c r="HA75"/>
      <c r="HB75"/>
      <c r="HC75"/>
      <c r="HD75"/>
      <c r="HE75"/>
      <c r="HF75"/>
      <c r="HG75"/>
      <c r="HH75"/>
      <c r="HI75"/>
      <c r="HJ75"/>
      <c r="HK75"/>
      <c r="HL75"/>
      <c r="HM75"/>
      <c r="HN75"/>
      <c r="HO75"/>
      <c r="HP75"/>
      <c r="HQ75"/>
      <c r="HR75"/>
      <c r="HS75"/>
      <c r="HT75"/>
      <c r="HU75"/>
      <c r="HV75"/>
      <c r="HW75"/>
      <c r="HX75"/>
      <c r="HY75"/>
      <c r="HZ75"/>
      <c r="IA75"/>
      <c r="IB75"/>
      <c r="IC75"/>
      <c r="ID75"/>
      <c r="IE75"/>
    </row>
    <row r="76" spans="3:239" ht="13" customHeight="1" x14ac:dyDescent="0.15">
      <c r="C76" s="12"/>
      <c r="D76" s="392"/>
      <c r="E76" s="13"/>
      <c r="F76" s="13"/>
      <c r="G76" s="13"/>
      <c r="H76" s="428"/>
      <c r="I76" s="13"/>
      <c r="J76" s="13"/>
      <c r="K76" s="13"/>
      <c r="L76" s="13"/>
      <c r="M76" s="13"/>
      <c r="N76" s="13"/>
      <c r="O76" s="13"/>
      <c r="P76" s="13"/>
      <c r="Q76" s="13"/>
      <c r="R76" s="13"/>
      <c r="S76" s="13"/>
      <c r="T76" s="13"/>
      <c r="U76" s="13"/>
      <c r="V76" s="13"/>
      <c r="W76" s="13"/>
      <c r="X76" s="13"/>
      <c r="Y76" s="13"/>
      <c r="Z76" s="13"/>
      <c r="AA76" s="13"/>
      <c r="AB76" s="13"/>
      <c r="AC76" s="13"/>
      <c r="AD76" s="13"/>
      <c r="AE76" s="13"/>
      <c r="AF76" s="12"/>
      <c r="AJ76" s="438"/>
      <c r="AK76" s="12"/>
      <c r="AL76" s="12"/>
      <c r="AM76" s="12"/>
      <c r="AO76" s="435">
        <v>1</v>
      </c>
      <c r="AP76" s="436">
        <v>2</v>
      </c>
      <c r="AQ76" s="437">
        <v>3</v>
      </c>
      <c r="AR76" s="438">
        <v>4</v>
      </c>
      <c r="AS76" s="439">
        <v>5</v>
      </c>
      <c r="AX76" s="443"/>
      <c r="BA76" s="13"/>
      <c r="BC76" s="440">
        <v>6</v>
      </c>
      <c r="BD76" s="441">
        <v>7</v>
      </c>
      <c r="BE76" s="442">
        <v>8</v>
      </c>
      <c r="BF76" s="443">
        <v>9</v>
      </c>
      <c r="BG76" s="444">
        <v>10</v>
      </c>
      <c r="BL76" s="453"/>
      <c r="BQ76" s="445">
        <v>11</v>
      </c>
      <c r="BR76" s="446">
        <v>12</v>
      </c>
      <c r="BS76" s="447">
        <v>13</v>
      </c>
      <c r="BT76" s="448">
        <v>14</v>
      </c>
      <c r="BU76" s="449">
        <v>15</v>
      </c>
      <c r="BZ76"/>
      <c r="CA76" s="310"/>
      <c r="CB76" s="362"/>
      <c r="CE76" s="325"/>
      <c r="CF76" s="378"/>
      <c r="CH76" s="336"/>
      <c r="CI76" s="329"/>
      <c r="CJ76" s="379"/>
      <c r="CL76" s="318"/>
      <c r="CN76" s="318"/>
      <c r="CX76" s="13"/>
      <c r="CY76" s="13"/>
      <c r="CZ76" s="13"/>
      <c r="DA76" s="13"/>
      <c r="DB76" s="13"/>
      <c r="DC76" s="13"/>
      <c r="DD76" s="13"/>
      <c r="DE76" s="13"/>
      <c r="DF76" s="13"/>
      <c r="DG76" s="13"/>
      <c r="DH76" s="13"/>
      <c r="DI76" s="13"/>
      <c r="DJ76" s="13"/>
      <c r="DK76" s="13"/>
      <c r="DL76" s="13"/>
      <c r="DM76" s="13"/>
      <c r="DN76" s="13"/>
      <c r="DO76" s="13"/>
      <c r="DP76" s="13"/>
      <c r="DQ76" s="13"/>
      <c r="DR76" s="13"/>
      <c r="DS76" s="13"/>
      <c r="DT76" s="13"/>
      <c r="DU76" s="13"/>
      <c r="DV76" s="13"/>
      <c r="DW76" s="13"/>
      <c r="DX76" s="13"/>
      <c r="DY76" s="13"/>
      <c r="DZ76" s="13"/>
      <c r="EA76" s="13"/>
      <c r="EB76" s="13"/>
      <c r="EC76" s="13"/>
      <c r="ED76" s="13"/>
      <c r="EE76" s="13"/>
      <c r="EF76" s="13"/>
      <c r="EG76" s="13"/>
      <c r="EH76" s="13"/>
      <c r="EI76" s="13"/>
      <c r="EJ76" s="13"/>
      <c r="EK76" s="13"/>
      <c r="EL76" s="13"/>
      <c r="EM76" s="13"/>
      <c r="EN76" s="13"/>
      <c r="EO76" s="13"/>
      <c r="EP76" s="13"/>
      <c r="EQ76" s="13"/>
      <c r="ER76" s="13"/>
      <c r="ES76" s="13"/>
      <c r="ET76" s="13"/>
      <c r="EU76" s="13"/>
      <c r="EV76" s="13"/>
      <c r="EW76" s="13"/>
      <c r="EX76"/>
      <c r="EY76"/>
      <c r="EZ76"/>
      <c r="FA76"/>
      <c r="FB76"/>
      <c r="FC76"/>
      <c r="FD76"/>
      <c r="FE76"/>
      <c r="FF76"/>
      <c r="FG76"/>
      <c r="FH76"/>
      <c r="FI76"/>
      <c r="FJ76"/>
      <c r="FK76"/>
      <c r="FL76"/>
      <c r="FM76"/>
      <c r="FN76"/>
      <c r="FO76"/>
      <c r="FP76"/>
      <c r="FQ76"/>
      <c r="FR76"/>
      <c r="FS76"/>
      <c r="FT76"/>
      <c r="FU76"/>
      <c r="FV76"/>
      <c r="FW76"/>
      <c r="FX76"/>
      <c r="FY76"/>
      <c r="FZ76"/>
      <c r="GA76"/>
      <c r="GB76"/>
      <c r="GC76"/>
      <c r="GD76"/>
      <c r="GE76"/>
      <c r="GF76"/>
      <c r="GG76"/>
      <c r="GH76"/>
      <c r="GI76"/>
      <c r="GJ76"/>
      <c r="GK76"/>
      <c r="GL76"/>
      <c r="GM76"/>
      <c r="GN76"/>
      <c r="GO76"/>
      <c r="GP76"/>
      <c r="GQ76"/>
      <c r="GR76"/>
      <c r="GS76"/>
      <c r="GT76"/>
      <c r="GU76"/>
      <c r="GV76"/>
      <c r="GW76"/>
      <c r="GX76"/>
      <c r="GY76"/>
      <c r="GZ76"/>
      <c r="HA76"/>
      <c r="HB76"/>
      <c r="HC76"/>
      <c r="HD76"/>
      <c r="HE76"/>
      <c r="HF76"/>
      <c r="HG76"/>
      <c r="HH76"/>
      <c r="HI76"/>
      <c r="HJ76"/>
      <c r="HK76"/>
      <c r="HL76"/>
      <c r="HM76"/>
      <c r="HN76"/>
      <c r="HO76"/>
      <c r="HP76"/>
      <c r="HQ76"/>
      <c r="HR76"/>
      <c r="HS76"/>
      <c r="HT76"/>
      <c r="HU76"/>
      <c r="HV76"/>
      <c r="HW76"/>
      <c r="HX76"/>
      <c r="HY76"/>
      <c r="HZ76"/>
      <c r="IA76"/>
      <c r="IB76"/>
      <c r="IC76"/>
      <c r="ID76"/>
      <c r="IE76"/>
    </row>
    <row r="77" spans="3:239" ht="13" customHeight="1" x14ac:dyDescent="0.15">
      <c r="C77" s="12"/>
      <c r="D77" s="392"/>
      <c r="E77" s="13"/>
      <c r="F77" s="13"/>
      <c r="G77" s="13"/>
      <c r="H77" s="454"/>
      <c r="I77" s="13"/>
      <c r="J77" s="13"/>
      <c r="K77" s="13"/>
      <c r="L77" s="13"/>
      <c r="M77" s="13"/>
      <c r="N77" s="13"/>
      <c r="O77" s="13"/>
      <c r="P77" s="13"/>
      <c r="Q77" s="12"/>
      <c r="R77" s="12"/>
      <c r="S77" s="12"/>
      <c r="T77" s="12"/>
      <c r="U77" s="12"/>
      <c r="V77" s="12"/>
      <c r="W77" s="12"/>
      <c r="X77" s="12"/>
      <c r="Y77" s="12"/>
      <c r="Z77" s="12"/>
      <c r="AA77" s="12"/>
      <c r="AB77" s="12"/>
      <c r="AC77" s="12"/>
      <c r="AD77" s="12"/>
      <c r="AE77" s="13"/>
      <c r="AF77" s="12"/>
      <c r="AJ77" s="439"/>
      <c r="AK77" s="12"/>
      <c r="AL77" s="12"/>
      <c r="AM77" s="12"/>
      <c r="AP77" s="435">
        <v>1</v>
      </c>
      <c r="AQ77" s="436">
        <v>2</v>
      </c>
      <c r="AR77" s="437">
        <v>3</v>
      </c>
      <c r="AS77" s="438">
        <v>4</v>
      </c>
      <c r="AT77" s="439">
        <v>5</v>
      </c>
      <c r="AX77" s="455"/>
      <c r="BA77" s="13"/>
      <c r="BD77" s="440">
        <v>6</v>
      </c>
      <c r="BE77" s="441">
        <v>7</v>
      </c>
      <c r="BF77" s="442">
        <v>8</v>
      </c>
      <c r="BG77" s="443">
        <v>9</v>
      </c>
      <c r="BH77" s="444">
        <v>10</v>
      </c>
      <c r="BL77" s="449"/>
      <c r="BR77" s="445">
        <v>11</v>
      </c>
      <c r="BS77" s="446">
        <v>12</v>
      </c>
      <c r="BT77" s="447">
        <v>13</v>
      </c>
      <c r="BU77" s="448">
        <v>14</v>
      </c>
      <c r="BV77" s="449">
        <v>15</v>
      </c>
      <c r="BZ77"/>
      <c r="CA77" s="310"/>
      <c r="CB77" s="363"/>
      <c r="CE77"/>
      <c r="CF77" s="380"/>
      <c r="CH77" s="341"/>
      <c r="CI77" s="329"/>
      <c r="CJ77" s="381"/>
      <c r="CL77" s="318"/>
      <c r="CN77" s="318"/>
      <c r="CX77" s="13"/>
      <c r="CY77" s="13"/>
      <c r="CZ77" s="13"/>
      <c r="DA77" s="13"/>
      <c r="DB77" s="13"/>
      <c r="DC77" s="13"/>
      <c r="DD77" s="13"/>
      <c r="DE77" s="13"/>
      <c r="DF77" s="13"/>
      <c r="DG77" s="13"/>
      <c r="DH77" s="13"/>
      <c r="DI77" s="13"/>
      <c r="DJ77" s="13"/>
      <c r="DK77" s="13"/>
      <c r="DL77" s="13"/>
      <c r="DM77" s="13"/>
      <c r="DN77" s="13"/>
      <c r="DO77" s="13"/>
      <c r="DP77" s="13"/>
      <c r="DQ77" s="13"/>
      <c r="DR77" s="13"/>
      <c r="DS77" s="13"/>
      <c r="DT77" s="13"/>
      <c r="DU77" s="13"/>
      <c r="DV77" s="13"/>
      <c r="DW77" s="13"/>
      <c r="DX77" s="13"/>
      <c r="DY77" s="13"/>
      <c r="DZ77" s="13"/>
      <c r="EA77" s="13"/>
      <c r="EB77" s="13"/>
      <c r="EC77" s="13"/>
      <c r="ED77" s="13"/>
      <c r="EE77" s="13"/>
      <c r="EF77" s="13"/>
      <c r="EG77" s="13"/>
      <c r="EH77" s="13"/>
      <c r="EI77" s="13"/>
      <c r="EJ77" s="13"/>
      <c r="EK77" s="13"/>
      <c r="EL77" s="13"/>
      <c r="EM77" s="13"/>
      <c r="EN77" s="13"/>
      <c r="EO77" s="13"/>
      <c r="EP77" s="13"/>
      <c r="EQ77" s="13"/>
      <c r="ER77" s="13"/>
      <c r="ES77" s="13"/>
      <c r="ET77" s="13"/>
      <c r="EU77" s="13"/>
      <c r="EV77" s="13"/>
      <c r="EW77" s="13"/>
      <c r="EX77"/>
      <c r="EY77"/>
      <c r="EZ77"/>
      <c r="FA77"/>
      <c r="FB77"/>
      <c r="FC77"/>
      <c r="FD77"/>
      <c r="FE77"/>
      <c r="FF77"/>
      <c r="FG77"/>
      <c r="FH77"/>
      <c r="FI77"/>
      <c r="FJ77"/>
      <c r="FK77"/>
      <c r="FL77"/>
      <c r="FM77"/>
      <c r="FN77"/>
      <c r="FO77"/>
      <c r="FP77"/>
      <c r="FQ77"/>
      <c r="FR77"/>
      <c r="FS77"/>
      <c r="FT77"/>
      <c r="FU77"/>
      <c r="FV77"/>
      <c r="FW77"/>
      <c r="FX77"/>
      <c r="FY77"/>
      <c r="FZ77"/>
      <c r="GA77"/>
      <c r="GB77"/>
      <c r="GC77"/>
      <c r="GD77"/>
      <c r="GE77"/>
      <c r="GF77"/>
      <c r="GG77"/>
      <c r="GH77"/>
      <c r="GI77"/>
      <c r="GJ77"/>
      <c r="GK77"/>
      <c r="GL77"/>
      <c r="GM77"/>
      <c r="GN77"/>
      <c r="GO77"/>
      <c r="GP77"/>
      <c r="GQ77"/>
      <c r="GR77"/>
      <c r="GS77"/>
      <c r="GT77"/>
      <c r="GU77"/>
      <c r="GV77"/>
      <c r="GW77"/>
      <c r="GX77"/>
      <c r="GY77"/>
      <c r="GZ77"/>
      <c r="HA77"/>
      <c r="HB77"/>
      <c r="HC77"/>
      <c r="HD77"/>
      <c r="HE77"/>
      <c r="HF77"/>
      <c r="HG77"/>
      <c r="HH77"/>
      <c r="HI77"/>
      <c r="HJ77"/>
      <c r="HK77"/>
      <c r="HL77"/>
      <c r="HM77"/>
      <c r="HN77"/>
      <c r="HO77"/>
      <c r="HP77"/>
      <c r="HQ77"/>
      <c r="HR77"/>
      <c r="HS77"/>
      <c r="HT77"/>
      <c r="HU77"/>
      <c r="HV77"/>
      <c r="HW77"/>
      <c r="HX77"/>
      <c r="HY77"/>
      <c r="HZ77"/>
      <c r="IA77"/>
      <c r="IB77"/>
      <c r="IC77"/>
      <c r="ID77"/>
      <c r="IE77"/>
    </row>
    <row r="78" spans="3:239" ht="13" customHeight="1" x14ac:dyDescent="0.15">
      <c r="C78" s="12"/>
      <c r="D78" s="392"/>
      <c r="E78" s="13"/>
      <c r="F78" s="13"/>
      <c r="G78" s="13"/>
      <c r="Z78" s="12"/>
      <c r="AA78" s="12"/>
      <c r="AB78" s="12"/>
      <c r="AC78" s="12"/>
      <c r="AD78" s="12"/>
      <c r="AE78" s="12"/>
      <c r="AF78" s="12"/>
      <c r="AJ78" s="12"/>
      <c r="AK78" s="12"/>
      <c r="AL78" s="12"/>
      <c r="AM78" s="12"/>
      <c r="BZ78"/>
      <c r="CA78" s="310"/>
      <c r="CB78" s="364"/>
      <c r="CE78"/>
      <c r="CF78" s="382"/>
      <c r="CH78" s="346"/>
      <c r="CI78" s="329"/>
      <c r="CJ78" s="383"/>
      <c r="CL78" s="318"/>
      <c r="CN78" s="318"/>
      <c r="CX78" s="13"/>
      <c r="CY78" s="13"/>
      <c r="CZ78" s="13"/>
      <c r="DA78" s="13"/>
      <c r="DB78" s="13"/>
      <c r="DC78" s="13"/>
      <c r="DD78" s="13"/>
      <c r="DE78" s="13"/>
      <c r="DF78" s="13"/>
      <c r="DG78" s="13"/>
      <c r="DH78" s="13"/>
      <c r="DI78" s="13"/>
      <c r="DJ78" s="13"/>
      <c r="DK78" s="13"/>
      <c r="DL78" s="13"/>
      <c r="DM78" s="13"/>
      <c r="DN78" s="13"/>
      <c r="DO78" s="13"/>
      <c r="DP78" s="13"/>
      <c r="DQ78" s="13"/>
      <c r="DR78" s="13"/>
      <c r="DS78" s="13"/>
      <c r="DT78" s="13"/>
      <c r="DU78" s="13"/>
      <c r="DV78" s="13"/>
      <c r="DW78" s="13"/>
      <c r="DX78" s="13"/>
      <c r="DY78" s="13"/>
      <c r="DZ78" s="13"/>
      <c r="EA78" s="13"/>
      <c r="EB78" s="13"/>
      <c r="EC78" s="13"/>
      <c r="ED78" s="13"/>
      <c r="EE78" s="13"/>
      <c r="EF78" s="13"/>
      <c r="EG78" s="13"/>
      <c r="EH78" s="13"/>
      <c r="EI78" s="13"/>
      <c r="EJ78" s="13"/>
      <c r="EK78" s="13"/>
      <c r="EL78" s="13"/>
      <c r="EM78" s="13"/>
      <c r="EN78" s="13"/>
      <c r="EO78" s="13"/>
      <c r="EP78" s="13"/>
      <c r="EQ78" s="13"/>
      <c r="ER78" s="13"/>
      <c r="ES78" s="13"/>
      <c r="ET78" s="13"/>
      <c r="EU78" s="13"/>
      <c r="EV78" s="13"/>
      <c r="EW78" s="13"/>
      <c r="EX78"/>
      <c r="EY78"/>
      <c r="EZ78"/>
      <c r="FA78"/>
      <c r="FB78"/>
      <c r="FC78"/>
      <c r="FD78"/>
      <c r="FE78"/>
      <c r="FF78"/>
      <c r="FG78"/>
      <c r="FH78"/>
      <c r="FI78"/>
      <c r="FJ78"/>
      <c r="FK78"/>
      <c r="FL78"/>
      <c r="FM78"/>
      <c r="FN78"/>
      <c r="FO78"/>
      <c r="FP78"/>
      <c r="FQ78"/>
      <c r="FR78"/>
      <c r="FS78"/>
      <c r="FT78"/>
      <c r="FU78"/>
      <c r="FV78"/>
      <c r="FW78"/>
      <c r="FX78"/>
      <c r="FY78"/>
      <c r="FZ78"/>
      <c r="GA78"/>
      <c r="GB78"/>
      <c r="GC78"/>
      <c r="GD78"/>
      <c r="GE78"/>
      <c r="GF78"/>
      <c r="GG78"/>
      <c r="GH78"/>
      <c r="GI78"/>
      <c r="GJ78"/>
      <c r="GK78"/>
      <c r="GL78"/>
      <c r="GM78"/>
      <c r="GN78"/>
      <c r="GO78"/>
      <c r="GP78"/>
      <c r="GQ78"/>
      <c r="GR78"/>
      <c r="GS78"/>
      <c r="GT78"/>
      <c r="GU78"/>
      <c r="GV78"/>
      <c r="GW78"/>
      <c r="GX78"/>
      <c r="GY78"/>
      <c r="GZ78"/>
      <c r="HA78"/>
      <c r="HB78"/>
      <c r="HC78"/>
      <c r="HD78"/>
      <c r="HE78"/>
      <c r="HF78"/>
      <c r="HG78"/>
      <c r="HH78"/>
      <c r="HI78"/>
      <c r="HJ78"/>
      <c r="HK78"/>
      <c r="HL78"/>
      <c r="HM78"/>
      <c r="HN78"/>
      <c r="HO78"/>
      <c r="HP78"/>
      <c r="HQ78"/>
      <c r="HR78"/>
      <c r="HS78"/>
      <c r="HT78"/>
      <c r="HU78"/>
      <c r="HV78"/>
      <c r="HW78"/>
      <c r="HX78"/>
      <c r="HY78"/>
      <c r="HZ78"/>
      <c r="IA78"/>
      <c r="IB78"/>
      <c r="IC78"/>
      <c r="ID78"/>
      <c r="IE78"/>
    </row>
    <row r="79" spans="3:239" ht="13" customHeight="1" x14ac:dyDescent="0.2">
      <c r="C79" s="12"/>
      <c r="D79" s="392"/>
      <c r="E79" s="13"/>
      <c r="F79" s="13"/>
      <c r="G79" s="13"/>
      <c r="H79" s="13"/>
      <c r="I79" s="13"/>
      <c r="J79" s="13"/>
      <c r="K79" s="13"/>
      <c r="L79" s="13"/>
      <c r="M79" s="13"/>
      <c r="N79" s="13"/>
      <c r="O79" s="13"/>
      <c r="P79" s="13"/>
      <c r="Q79" s="12"/>
      <c r="R79" s="12"/>
      <c r="S79" s="12"/>
      <c r="T79" s="12"/>
      <c r="U79" s="12"/>
      <c r="V79" s="12"/>
      <c r="W79" s="12"/>
      <c r="X79" s="12"/>
      <c r="Y79" s="12"/>
      <c r="Z79" s="12"/>
      <c r="AA79" s="12"/>
      <c r="AB79" s="12"/>
      <c r="AC79" s="12"/>
      <c r="AD79" s="12"/>
      <c r="AE79" s="12"/>
      <c r="AF79" s="12"/>
      <c r="AJ79" s="12"/>
      <c r="AK79" s="12"/>
      <c r="AL79" s="12"/>
      <c r="AM79" s="12"/>
      <c r="BZ79"/>
      <c r="CA79" s="310"/>
      <c r="CB79" s="365"/>
      <c r="CC79"/>
      <c r="CE79"/>
      <c r="CF79" s="376"/>
      <c r="CH79" s="351"/>
      <c r="CI79" s="329"/>
      <c r="CJ79" s="384"/>
      <c r="CL79" s="318"/>
      <c r="CN79" s="318"/>
      <c r="CX79" s="13"/>
      <c r="CY79" s="13"/>
      <c r="CZ79" s="13"/>
      <c r="DA79" s="13"/>
      <c r="DB79" s="13"/>
      <c r="DC79" s="13"/>
      <c r="DD79" s="13"/>
      <c r="DE79" s="13"/>
      <c r="DF79" s="13"/>
      <c r="DG79" s="13"/>
      <c r="DH79" s="13"/>
      <c r="DI79" s="13"/>
      <c r="DJ79" s="13"/>
      <c r="DK79" s="13"/>
      <c r="DL79" s="13"/>
      <c r="DM79" s="13"/>
      <c r="DN79" s="13"/>
      <c r="DO79" s="13"/>
      <c r="DP79" s="13"/>
      <c r="DQ79" s="13"/>
      <c r="DR79" s="13"/>
      <c r="DS79" s="13"/>
      <c r="DT79" s="13"/>
      <c r="DU79" s="13"/>
      <c r="DV79" s="13"/>
      <c r="DW79" s="13"/>
      <c r="DX79" s="13"/>
      <c r="DY79" s="13"/>
      <c r="DZ79" s="13"/>
      <c r="EA79" s="13"/>
      <c r="EB79" s="13"/>
      <c r="EC79" s="13"/>
      <c r="ED79" s="13"/>
      <c r="EE79" s="13"/>
      <c r="EF79" s="13"/>
      <c r="EG79" s="13"/>
      <c r="EH79" s="13"/>
      <c r="EI79" s="13"/>
      <c r="EJ79" s="13"/>
      <c r="EK79" s="13"/>
      <c r="EL79" s="13"/>
      <c r="EM79" s="13"/>
      <c r="EN79" s="13"/>
      <c r="EO79" s="13"/>
      <c r="EP79" s="13"/>
      <c r="EQ79" s="13"/>
      <c r="ER79" s="13"/>
      <c r="ES79" s="13"/>
      <c r="ET79" s="13"/>
      <c r="EU79" s="13"/>
      <c r="EV79" s="13"/>
      <c r="EW79" s="13"/>
      <c r="EX79"/>
      <c r="EY79"/>
      <c r="EZ79"/>
      <c r="FA79"/>
      <c r="FB79"/>
      <c r="FC79"/>
      <c r="FD79"/>
      <c r="FE79"/>
      <c r="FF79"/>
      <c r="FG79"/>
      <c r="FH79"/>
      <c r="FI79"/>
      <c r="FJ79"/>
      <c r="FK79"/>
      <c r="FL79"/>
      <c r="FM79"/>
      <c r="FN79"/>
      <c r="FO79"/>
      <c r="FP79"/>
      <c r="FQ79"/>
      <c r="FR79"/>
      <c r="FS79"/>
      <c r="FT79"/>
      <c r="FU79"/>
      <c r="FV79"/>
      <c r="FW79"/>
      <c r="FX79"/>
      <c r="FY79"/>
      <c r="FZ79"/>
      <c r="GA79"/>
      <c r="GB79"/>
      <c r="GC79"/>
      <c r="GD79"/>
      <c r="GE79"/>
      <c r="GF79"/>
      <c r="GG79"/>
      <c r="GH79"/>
      <c r="GI79"/>
      <c r="GJ79"/>
      <c r="GK79"/>
      <c r="GL79"/>
      <c r="GM79"/>
      <c r="GN79"/>
      <c r="GO79"/>
      <c r="GP79"/>
      <c r="GQ79"/>
      <c r="GR79"/>
      <c r="GS79"/>
      <c r="GT79"/>
      <c r="GU79"/>
      <c r="GV79"/>
      <c r="GW79"/>
      <c r="GX79"/>
      <c r="GY79"/>
      <c r="GZ79"/>
      <c r="HA79"/>
      <c r="HB79"/>
      <c r="HC79"/>
      <c r="HD79"/>
      <c r="HE79"/>
      <c r="HF79"/>
      <c r="HG79"/>
      <c r="HH79"/>
      <c r="HI79"/>
      <c r="HJ79"/>
      <c r="HK79"/>
      <c r="HL79"/>
      <c r="HM79"/>
      <c r="HN79"/>
      <c r="HO79"/>
      <c r="HP79"/>
      <c r="HQ79"/>
      <c r="HR79"/>
      <c r="HS79"/>
      <c r="HT79"/>
      <c r="HU79"/>
      <c r="HV79"/>
      <c r="HW79"/>
      <c r="HX79"/>
      <c r="HY79"/>
      <c r="HZ79"/>
      <c r="IA79"/>
      <c r="IB79"/>
      <c r="IC79"/>
      <c r="ID79"/>
      <c r="IE79"/>
    </row>
    <row r="80" spans="3:239" ht="13" customHeight="1" x14ac:dyDescent="0.2">
      <c r="C80" s="12"/>
      <c r="D80" s="392"/>
      <c r="E80" s="13"/>
      <c r="F80" s="13"/>
      <c r="G80" s="13"/>
      <c r="H80" s="456"/>
      <c r="I80" s="13"/>
      <c r="J80" s="457">
        <v>1</v>
      </c>
      <c r="K80" s="458">
        <v>2</v>
      </c>
      <c r="L80" s="459">
        <v>3</v>
      </c>
      <c r="M80" s="460">
        <v>4</v>
      </c>
      <c r="N80" s="461">
        <v>5</v>
      </c>
      <c r="O80" s="462">
        <v>6</v>
      </c>
      <c r="P80" s="13"/>
      <c r="Q80" s="12"/>
      <c r="R80" s="12"/>
      <c r="S80" s="12"/>
      <c r="T80" s="12"/>
      <c r="U80" s="12"/>
      <c r="V80" s="463"/>
      <c r="W80" s="12"/>
      <c r="X80" s="464" t="s">
        <v>62</v>
      </c>
      <c r="Y80" s="465" t="s">
        <v>59</v>
      </c>
      <c r="Z80" s="466" t="s">
        <v>63</v>
      </c>
      <c r="AA80" s="467" t="s">
        <v>64</v>
      </c>
      <c r="AB80" s="468" t="s">
        <v>65</v>
      </c>
      <c r="AC80" s="469" t="s">
        <v>66</v>
      </c>
      <c r="AD80" s="12"/>
      <c r="AE80" s="12"/>
      <c r="AF80" s="12"/>
      <c r="AG80" s="12"/>
      <c r="AH80" s="12"/>
      <c r="AJ80" s="12"/>
      <c r="AK80" s="12"/>
      <c r="AL80" s="12"/>
      <c r="AM80" s="12"/>
      <c r="BZ80"/>
      <c r="CA80" s="310"/>
      <c r="CB80" s="366"/>
      <c r="CC80"/>
      <c r="CE80"/>
      <c r="CF80" s="385"/>
      <c r="CH80" s="356"/>
      <c r="CI80" s="329"/>
      <c r="CJ80" s="386"/>
      <c r="CL80" s="318"/>
      <c r="CN80" s="318"/>
      <c r="CX80" s="13"/>
      <c r="CY80" s="13"/>
      <c r="CZ80" s="13"/>
      <c r="DA80" s="13"/>
      <c r="DB80" s="13"/>
      <c r="DC80" s="13"/>
      <c r="DD80" s="13"/>
      <c r="DE80" s="13"/>
      <c r="DF80" s="13"/>
      <c r="DG80" s="13"/>
      <c r="DH80" s="13"/>
      <c r="DI80" s="13"/>
      <c r="DJ80" s="13"/>
      <c r="DK80" s="13"/>
      <c r="DL80" s="13"/>
      <c r="DM80" s="13"/>
      <c r="DN80" s="13"/>
      <c r="DO80" s="13"/>
      <c r="DP80" s="13"/>
      <c r="DQ80" s="13"/>
      <c r="DR80" s="13"/>
      <c r="DS80" s="13"/>
      <c r="DT80" s="13"/>
      <c r="DU80" s="13"/>
      <c r="DV80" s="13"/>
      <c r="DW80" s="13"/>
      <c r="DX80" s="13"/>
      <c r="DY80" s="13"/>
      <c r="DZ80" s="13"/>
      <c r="EA80" s="13"/>
      <c r="EB80" s="13"/>
      <c r="EC80" s="13"/>
      <c r="ED80" s="13"/>
      <c r="EE80" s="13"/>
      <c r="EF80" s="13"/>
      <c r="EG80" s="13"/>
      <c r="EH80" s="13"/>
      <c r="EI80" s="13"/>
      <c r="EJ80" s="13"/>
      <c r="EK80" s="13"/>
      <c r="EL80" s="13"/>
      <c r="EM80" s="13"/>
      <c r="EN80" s="13"/>
      <c r="EO80" s="13"/>
      <c r="EP80" s="13"/>
      <c r="EQ80" s="13"/>
      <c r="ER80" s="13"/>
      <c r="ES80" s="13"/>
      <c r="ET80" s="13"/>
      <c r="EU80" s="13"/>
      <c r="EV80" s="13"/>
      <c r="EW80" s="13"/>
      <c r="EX80"/>
      <c r="EY80"/>
      <c r="EZ80"/>
      <c r="FA80"/>
      <c r="FB80"/>
      <c r="FC80"/>
      <c r="FD80"/>
      <c r="FE80"/>
      <c r="FF80"/>
      <c r="FG80"/>
      <c r="FH80"/>
      <c r="FI80"/>
      <c r="FJ80"/>
      <c r="FK80"/>
      <c r="FL80"/>
      <c r="FM80"/>
      <c r="FN80"/>
      <c r="FO80"/>
      <c r="FP80"/>
      <c r="FQ80"/>
      <c r="FR80"/>
      <c r="FS80"/>
      <c r="FT80"/>
      <c r="FU80"/>
      <c r="FV80"/>
      <c r="FW80"/>
      <c r="FX80"/>
      <c r="FY80"/>
      <c r="FZ80"/>
      <c r="GA80"/>
      <c r="GB80"/>
      <c r="GC80"/>
      <c r="GD80"/>
      <c r="GE80"/>
      <c r="GF80"/>
      <c r="GG80"/>
      <c r="GH80"/>
      <c r="GI80"/>
      <c r="GJ80"/>
      <c r="GK80"/>
      <c r="GL80"/>
      <c r="GM80"/>
      <c r="GN80"/>
      <c r="GO80"/>
      <c r="GP80"/>
      <c r="GQ80"/>
      <c r="GR80"/>
      <c r="GS80"/>
      <c r="GT80"/>
      <c r="GU80"/>
      <c r="GV80"/>
      <c r="GW80"/>
      <c r="GX80"/>
      <c r="GY80"/>
      <c r="GZ80"/>
      <c r="HA80"/>
      <c r="HB80"/>
      <c r="HC80"/>
      <c r="HD80"/>
      <c r="HE80"/>
      <c r="HF80"/>
      <c r="HG80"/>
      <c r="HH80"/>
      <c r="HI80"/>
      <c r="HJ80"/>
      <c r="HK80"/>
      <c r="HL80"/>
      <c r="HM80"/>
      <c r="HN80"/>
      <c r="HO80"/>
      <c r="HP80"/>
      <c r="HQ80"/>
      <c r="HR80"/>
      <c r="HS80"/>
      <c r="HT80"/>
      <c r="HU80"/>
      <c r="HV80"/>
      <c r="HW80"/>
      <c r="HX80"/>
      <c r="HY80"/>
      <c r="HZ80"/>
      <c r="IA80"/>
      <c r="IB80"/>
      <c r="IC80"/>
      <c r="ID80"/>
      <c r="IE80"/>
    </row>
    <row r="81" spans="3:239" ht="13" customHeight="1" x14ac:dyDescent="0.2">
      <c r="C81" s="12"/>
      <c r="D81" s="392"/>
      <c r="E81" s="13"/>
      <c r="F81" s="13"/>
      <c r="G81" s="13"/>
      <c r="H81" s="470"/>
      <c r="I81" s="13"/>
      <c r="J81" s="13"/>
      <c r="K81" s="457">
        <v>1</v>
      </c>
      <c r="L81" s="458">
        <v>2</v>
      </c>
      <c r="M81" s="459">
        <v>3</v>
      </c>
      <c r="N81" s="460">
        <v>4</v>
      </c>
      <c r="O81" s="461">
        <v>5</v>
      </c>
      <c r="P81" s="462">
        <v>6</v>
      </c>
      <c r="Q81" s="12"/>
      <c r="R81" s="12"/>
      <c r="S81" s="12"/>
      <c r="T81" s="12"/>
      <c r="U81" s="12"/>
      <c r="V81" s="471"/>
      <c r="W81" s="12"/>
      <c r="X81" s="12"/>
      <c r="Y81" s="464" t="s">
        <v>62</v>
      </c>
      <c r="Z81" s="465" t="s">
        <v>59</v>
      </c>
      <c r="AA81" s="466" t="s">
        <v>63</v>
      </c>
      <c r="AB81" s="467" t="s">
        <v>64</v>
      </c>
      <c r="AC81" s="468" t="s">
        <v>65</v>
      </c>
      <c r="AD81" s="469" t="s">
        <v>66</v>
      </c>
      <c r="AE81" s="12"/>
      <c r="AF81" s="12"/>
      <c r="AG81" s="12"/>
      <c r="AH81" s="12"/>
      <c r="AJ81" s="12"/>
      <c r="AK81" s="12"/>
      <c r="AL81" s="12"/>
      <c r="AM81" s="12"/>
      <c r="BZ81"/>
      <c r="CA81" s="310"/>
      <c r="CB81" s="387"/>
      <c r="CC81"/>
      <c r="CD81"/>
      <c r="CE81"/>
      <c r="CL81" s="318"/>
      <c r="CN81" s="318"/>
      <c r="CX81" s="13"/>
      <c r="CY81" s="13"/>
      <c r="CZ81" s="13"/>
      <c r="DA81" s="13"/>
      <c r="DB81" s="13"/>
      <c r="DC81" s="13"/>
      <c r="DD81" s="13"/>
      <c r="DE81" s="13"/>
      <c r="DF81" s="13"/>
      <c r="DG81" s="13"/>
      <c r="DH81" s="13"/>
      <c r="DI81" s="13"/>
      <c r="DJ81" s="13"/>
      <c r="DK81" s="13"/>
      <c r="DL81" s="13"/>
      <c r="DM81" s="13"/>
      <c r="DN81" s="13"/>
      <c r="DO81" s="13"/>
      <c r="DP81" s="13"/>
      <c r="DQ81" s="13"/>
      <c r="DR81" s="13"/>
      <c r="DS81" s="13"/>
      <c r="DT81" s="13"/>
      <c r="DU81" s="13"/>
      <c r="DV81" s="13"/>
      <c r="DW81" s="13"/>
      <c r="DX81" s="13"/>
      <c r="DY81" s="13"/>
      <c r="DZ81" s="13"/>
      <c r="EA81" s="13"/>
      <c r="EB81" s="13"/>
      <c r="EC81" s="13"/>
      <c r="ED81" s="13"/>
      <c r="EE81" s="13"/>
      <c r="EF81" s="13"/>
      <c r="EG81" s="13"/>
      <c r="EH81" s="13"/>
      <c r="EI81" s="13"/>
      <c r="EJ81" s="13"/>
      <c r="EK81" s="13"/>
      <c r="EL81" s="13"/>
      <c r="EM81" s="13"/>
      <c r="EN81" s="13"/>
      <c r="EO81" s="13"/>
      <c r="EP81" s="13"/>
      <c r="EQ81" s="13"/>
      <c r="ER81" s="13"/>
      <c r="ES81" s="13"/>
      <c r="ET81" s="13"/>
      <c r="EU81" s="13"/>
      <c r="EV81" s="13"/>
      <c r="EW81" s="13"/>
      <c r="EX81"/>
      <c r="EY81"/>
      <c r="EZ81"/>
      <c r="FA81"/>
      <c r="FB81"/>
      <c r="FC81"/>
      <c r="FD81"/>
      <c r="FE81"/>
      <c r="FF81"/>
      <c r="FG81"/>
      <c r="FH81"/>
      <c r="FI81"/>
      <c r="FJ81"/>
      <c r="FK81"/>
      <c r="FL81"/>
      <c r="FM81"/>
      <c r="FN81"/>
      <c r="FO81"/>
      <c r="FP81"/>
      <c r="FQ81"/>
      <c r="FR81"/>
      <c r="FS81"/>
      <c r="FT81"/>
      <c r="FU81"/>
      <c r="FV81"/>
      <c r="FW81"/>
      <c r="FX81"/>
      <c r="FY81"/>
      <c r="FZ81"/>
      <c r="GA81"/>
      <c r="GB81"/>
      <c r="GC81"/>
      <c r="GD81"/>
      <c r="GE81"/>
      <c r="GF81"/>
      <c r="GG81"/>
      <c r="GH81"/>
      <c r="GI81"/>
      <c r="GJ81"/>
      <c r="GK81"/>
      <c r="GL81"/>
      <c r="GM81"/>
      <c r="GN81"/>
      <c r="GO81"/>
      <c r="GP81"/>
      <c r="GQ81"/>
      <c r="GR81"/>
      <c r="GS81"/>
      <c r="GT81"/>
      <c r="GU81"/>
      <c r="GV81"/>
      <c r="GW81"/>
      <c r="GX81"/>
      <c r="GY81"/>
      <c r="GZ81"/>
      <c r="HA81"/>
      <c r="HB81"/>
      <c r="HC81"/>
      <c r="HD81"/>
      <c r="HE81"/>
      <c r="HF81"/>
      <c r="HG81"/>
      <c r="HH81"/>
      <c r="HI81"/>
      <c r="HJ81"/>
      <c r="HK81"/>
      <c r="HL81"/>
      <c r="HM81"/>
      <c r="HN81"/>
      <c r="HO81"/>
      <c r="HP81"/>
      <c r="HQ81"/>
      <c r="HR81"/>
      <c r="HS81"/>
      <c r="HT81"/>
      <c r="HU81"/>
      <c r="HV81"/>
      <c r="HW81"/>
      <c r="HX81"/>
      <c r="HY81"/>
      <c r="HZ81"/>
      <c r="IA81"/>
      <c r="IB81"/>
      <c r="IC81"/>
      <c r="ID81"/>
      <c r="IE81"/>
    </row>
    <row r="82" spans="3:239" ht="13" customHeight="1" thickBot="1" x14ac:dyDescent="0.2">
      <c r="C82" s="12"/>
      <c r="D82" s="392"/>
      <c r="E82" s="13"/>
      <c r="F82" s="13"/>
      <c r="H82" s="472"/>
      <c r="I82" s="13"/>
      <c r="J82" s="13"/>
      <c r="K82" s="13"/>
      <c r="L82" s="457">
        <v>1</v>
      </c>
      <c r="M82" s="458">
        <v>2</v>
      </c>
      <c r="N82" s="459">
        <v>3</v>
      </c>
      <c r="O82" s="460">
        <v>4</v>
      </c>
      <c r="P82" s="461">
        <v>5</v>
      </c>
      <c r="Q82" s="462">
        <v>6</v>
      </c>
      <c r="R82" s="12"/>
      <c r="S82" s="12"/>
      <c r="T82" s="12"/>
      <c r="U82" s="12"/>
      <c r="V82" s="473"/>
      <c r="W82" s="12"/>
      <c r="X82" s="12"/>
      <c r="Y82" s="12"/>
      <c r="Z82" s="464" t="s">
        <v>62</v>
      </c>
      <c r="AA82" s="465" t="s">
        <v>59</v>
      </c>
      <c r="AB82" s="466" t="s">
        <v>63</v>
      </c>
      <c r="AC82" s="467" t="s">
        <v>64</v>
      </c>
      <c r="AD82" s="468" t="s">
        <v>65</v>
      </c>
      <c r="AE82" s="469" t="s">
        <v>66</v>
      </c>
      <c r="AF82" s="12"/>
      <c r="AG82" s="12"/>
      <c r="AH82" s="12"/>
      <c r="AJ82" s="12"/>
      <c r="AK82" s="12"/>
      <c r="AL82" s="12"/>
      <c r="AM82" s="12"/>
      <c r="BZ82"/>
      <c r="CA82" s="388"/>
      <c r="CB82" s="389"/>
      <c r="CC82" s="389"/>
      <c r="CD82" s="389"/>
      <c r="CE82" s="389"/>
      <c r="CF82" s="389"/>
      <c r="CG82" s="389"/>
      <c r="CH82" s="389"/>
      <c r="CI82" s="389"/>
      <c r="CJ82" s="389"/>
      <c r="CK82" s="389"/>
      <c r="CL82" s="314"/>
      <c r="CN82" s="318"/>
      <c r="CX82" s="13"/>
      <c r="CY82" s="13"/>
      <c r="CZ82" s="13"/>
      <c r="DA82" s="13"/>
      <c r="DB82" s="13"/>
      <c r="DC82" s="13"/>
      <c r="DD82" s="13"/>
      <c r="DE82" s="13"/>
      <c r="DF82" s="13"/>
      <c r="DG82" s="13"/>
      <c r="DH82" s="13"/>
      <c r="DI82" s="13"/>
      <c r="DJ82" s="13"/>
      <c r="DK82" s="13"/>
      <c r="DL82" s="13"/>
      <c r="DM82" s="13"/>
      <c r="DN82" s="13"/>
      <c r="DO82" s="13"/>
      <c r="DP82" s="13"/>
      <c r="DQ82" s="13"/>
      <c r="DR82" s="13"/>
      <c r="DS82" s="13"/>
      <c r="DT82" s="13"/>
      <c r="DU82" s="13"/>
      <c r="DV82" s="13"/>
      <c r="DW82" s="13"/>
      <c r="DX82" s="13"/>
      <c r="DY82" s="13"/>
      <c r="DZ82" s="13"/>
      <c r="EA82" s="13"/>
      <c r="EB82" s="13"/>
      <c r="EC82" s="13"/>
      <c r="ED82" s="13"/>
      <c r="EE82" s="13"/>
      <c r="EF82" s="13"/>
      <c r="EG82" s="13"/>
      <c r="EH82" s="13"/>
      <c r="EI82" s="13"/>
      <c r="EJ82" s="13"/>
      <c r="EK82" s="13"/>
      <c r="EL82" s="13"/>
      <c r="EM82" s="13"/>
      <c r="EN82" s="13"/>
      <c r="EO82" s="13"/>
      <c r="EP82" s="13"/>
      <c r="EQ82" s="13"/>
      <c r="ER82" s="13"/>
      <c r="ES82" s="13"/>
      <c r="ET82" s="13"/>
      <c r="EU82" s="13"/>
      <c r="EV82" s="13"/>
      <c r="EW82" s="13"/>
      <c r="EX82"/>
      <c r="EY82"/>
      <c r="EZ82"/>
      <c r="FA82"/>
      <c r="FB82"/>
      <c r="FC82"/>
      <c r="FD82"/>
      <c r="FE82"/>
      <c r="FF82"/>
      <c r="FG82"/>
      <c r="FH82"/>
      <c r="FI82"/>
      <c r="FJ82"/>
      <c r="FK82"/>
      <c r="FL82"/>
      <c r="FM82"/>
      <c r="FN82"/>
      <c r="FO82"/>
      <c r="FP82"/>
      <c r="FQ82"/>
      <c r="FR82"/>
      <c r="FS82"/>
      <c r="FT82"/>
      <c r="FU82"/>
      <c r="FV82"/>
      <c r="FW82"/>
      <c r="FX82"/>
      <c r="FY82"/>
      <c r="FZ82"/>
      <c r="GA82"/>
      <c r="GB82"/>
      <c r="GC82"/>
      <c r="GD82"/>
      <c r="GE82"/>
      <c r="GF82"/>
      <c r="GG82"/>
      <c r="GH82"/>
      <c r="GI82"/>
      <c r="GJ82"/>
      <c r="GK82"/>
      <c r="GL82"/>
      <c r="GM82"/>
      <c r="GN82"/>
      <c r="GO82"/>
      <c r="GP82"/>
      <c r="GQ82"/>
      <c r="GR82"/>
      <c r="GS82"/>
      <c r="GT82"/>
      <c r="GU82"/>
      <c r="GV82"/>
      <c r="GW82"/>
      <c r="GX82"/>
      <c r="GY82"/>
      <c r="GZ82"/>
      <c r="HA82"/>
      <c r="HB82"/>
      <c r="HC82"/>
      <c r="HD82"/>
      <c r="HE82"/>
      <c r="HF82"/>
      <c r="HG82"/>
      <c r="HH82"/>
      <c r="HI82"/>
      <c r="HJ82"/>
      <c r="HK82"/>
      <c r="HL82"/>
      <c r="HM82"/>
      <c r="HN82"/>
      <c r="HO82"/>
      <c r="HP82"/>
      <c r="HQ82"/>
      <c r="HR82"/>
      <c r="HS82"/>
      <c r="HT82"/>
      <c r="HU82"/>
      <c r="HV82"/>
      <c r="HW82"/>
      <c r="HX82"/>
      <c r="HY82"/>
      <c r="HZ82"/>
      <c r="IA82"/>
      <c r="IB82"/>
      <c r="IC82"/>
      <c r="ID82"/>
      <c r="IE82"/>
    </row>
    <row r="83" spans="3:239" ht="13" customHeight="1" x14ac:dyDescent="0.15">
      <c r="C83" s="12"/>
      <c r="D83" s="392"/>
      <c r="E83" s="13"/>
      <c r="F83" s="13"/>
      <c r="H83" s="474"/>
      <c r="I83" s="13"/>
      <c r="J83" s="13"/>
      <c r="K83" s="13"/>
      <c r="L83" s="13"/>
      <c r="M83" s="457">
        <v>1</v>
      </c>
      <c r="N83" s="458">
        <v>2</v>
      </c>
      <c r="O83" s="459">
        <v>3</v>
      </c>
      <c r="P83" s="460">
        <v>4</v>
      </c>
      <c r="Q83" s="461">
        <v>5</v>
      </c>
      <c r="R83" s="462">
        <v>6</v>
      </c>
      <c r="S83" s="12"/>
      <c r="T83" s="12"/>
      <c r="U83" s="12"/>
      <c r="V83" s="475"/>
      <c r="W83" s="12"/>
      <c r="X83" s="12"/>
      <c r="Y83" s="12"/>
      <c r="Z83" s="12"/>
      <c r="AA83" s="464" t="s">
        <v>62</v>
      </c>
      <c r="AB83" s="465" t="s">
        <v>59</v>
      </c>
      <c r="AC83" s="466" t="s">
        <v>63</v>
      </c>
      <c r="AD83" s="467" t="s">
        <v>64</v>
      </c>
      <c r="AE83" s="468" t="s">
        <v>65</v>
      </c>
      <c r="AF83" s="469" t="s">
        <v>66</v>
      </c>
      <c r="AG83" s="12"/>
      <c r="AH83" s="12"/>
      <c r="AJ83" s="12"/>
      <c r="AK83" s="12"/>
      <c r="AL83" s="12"/>
      <c r="AM83" s="12"/>
      <c r="CN83" s="318"/>
      <c r="CX83" s="13"/>
      <c r="CY83" s="13"/>
      <c r="CZ83" s="13"/>
      <c r="DA83" s="13"/>
      <c r="DB83" s="13"/>
      <c r="DC83" s="13"/>
      <c r="DD83" s="13"/>
      <c r="DE83" s="13"/>
      <c r="DF83" s="13"/>
      <c r="DG83" s="13"/>
      <c r="DH83" s="13"/>
      <c r="DI83" s="13"/>
      <c r="DJ83" s="13"/>
      <c r="DK83" s="13"/>
      <c r="DL83" s="13"/>
      <c r="DM83" s="13"/>
      <c r="DN83" s="13"/>
      <c r="DO83" s="13"/>
      <c r="DP83" s="13"/>
      <c r="DQ83" s="13"/>
      <c r="DR83" s="13"/>
      <c r="DS83" s="13"/>
      <c r="DT83" s="13"/>
      <c r="DU83" s="13"/>
      <c r="DV83" s="13"/>
      <c r="DW83" s="13"/>
      <c r="DX83" s="13"/>
      <c r="DY83" s="13"/>
      <c r="DZ83" s="13"/>
      <c r="EA83" s="13"/>
      <c r="EB83" s="13"/>
      <c r="EC83" s="13"/>
      <c r="ED83" s="13"/>
      <c r="EE83" s="13"/>
      <c r="EF83" s="13"/>
      <c r="EG83" s="13"/>
      <c r="EH83" s="13"/>
      <c r="EI83" s="13"/>
      <c r="EJ83" s="13"/>
      <c r="EK83" s="13"/>
      <c r="EL83" s="13"/>
      <c r="EM83" s="13"/>
      <c r="EN83" s="13"/>
      <c r="EO83" s="13"/>
      <c r="EP83" s="13"/>
      <c r="EQ83" s="13"/>
      <c r="ER83" s="13"/>
      <c r="ES83" s="13"/>
      <c r="ET83" s="13"/>
      <c r="EU83" s="13"/>
      <c r="EV83" s="13"/>
      <c r="EW83" s="13"/>
      <c r="EX83"/>
      <c r="EY83"/>
      <c r="EZ83"/>
      <c r="FA83"/>
      <c r="FB83"/>
      <c r="FC83"/>
      <c r="FD83"/>
      <c r="FE83"/>
      <c r="FF83"/>
      <c r="FG83"/>
      <c r="FH83"/>
      <c r="FI83"/>
      <c r="FJ83"/>
      <c r="FK83"/>
      <c r="FL83"/>
      <c r="FM83"/>
      <c r="FN83"/>
      <c r="FO83"/>
      <c r="FP83"/>
      <c r="FQ83"/>
      <c r="FR83"/>
      <c r="FS83"/>
      <c r="FT83"/>
      <c r="FU83"/>
      <c r="FV83"/>
      <c r="FW83"/>
      <c r="FX83"/>
      <c r="FY83"/>
      <c r="FZ83"/>
      <c r="GA83"/>
      <c r="GB83"/>
      <c r="GC83"/>
      <c r="GD83"/>
      <c r="GE83"/>
      <c r="GF83"/>
      <c r="GG83"/>
      <c r="GH83"/>
      <c r="GI83"/>
      <c r="GJ83"/>
      <c r="GK83"/>
      <c r="GL83"/>
      <c r="GM83"/>
      <c r="GN83"/>
      <c r="GO83"/>
      <c r="GP83"/>
      <c r="GQ83"/>
      <c r="GR83"/>
      <c r="GS83"/>
      <c r="GT83"/>
      <c r="GU83"/>
      <c r="GV83"/>
      <c r="GW83"/>
      <c r="GX83"/>
      <c r="GY83"/>
      <c r="GZ83"/>
      <c r="HA83"/>
      <c r="HB83"/>
      <c r="HC83"/>
      <c r="HD83"/>
      <c r="HE83"/>
      <c r="HF83"/>
      <c r="HG83"/>
      <c r="HH83"/>
      <c r="HI83"/>
      <c r="HJ83"/>
      <c r="HK83"/>
      <c r="HL83"/>
      <c r="HM83"/>
      <c r="HN83"/>
      <c r="HO83"/>
      <c r="HP83"/>
      <c r="HQ83"/>
      <c r="HR83"/>
      <c r="HS83"/>
      <c r="HT83"/>
      <c r="HU83"/>
      <c r="HV83"/>
      <c r="HW83"/>
      <c r="HX83"/>
      <c r="HY83"/>
      <c r="HZ83"/>
      <c r="IA83"/>
      <c r="IB83"/>
      <c r="IC83"/>
      <c r="ID83"/>
      <c r="IE83"/>
    </row>
    <row r="84" spans="3:239" ht="13" customHeight="1" x14ac:dyDescent="0.15">
      <c r="C84" s="12"/>
      <c r="D84" s="392"/>
      <c r="E84" s="13"/>
      <c r="F84" s="13"/>
      <c r="H84" s="476"/>
      <c r="I84" s="13"/>
      <c r="J84" s="13"/>
      <c r="K84" s="13"/>
      <c r="L84" s="13"/>
      <c r="M84" s="13"/>
      <c r="N84" s="457">
        <v>1</v>
      </c>
      <c r="O84" s="458">
        <v>2</v>
      </c>
      <c r="P84" s="459">
        <v>3</v>
      </c>
      <c r="Q84" s="460">
        <v>4</v>
      </c>
      <c r="R84" s="461">
        <v>5</v>
      </c>
      <c r="S84" s="462">
        <v>6</v>
      </c>
      <c r="T84" s="12"/>
      <c r="U84" s="12"/>
      <c r="V84" s="477"/>
      <c r="W84" s="12"/>
      <c r="X84" s="12"/>
      <c r="Y84" s="12"/>
      <c r="Z84" s="12"/>
      <c r="AA84" s="12"/>
      <c r="AB84" s="464" t="s">
        <v>62</v>
      </c>
      <c r="AC84" s="465" t="s">
        <v>59</v>
      </c>
      <c r="AD84" s="466" t="s">
        <v>63</v>
      </c>
      <c r="AE84" s="467" t="s">
        <v>64</v>
      </c>
      <c r="AF84" s="468" t="s">
        <v>65</v>
      </c>
      <c r="AG84" s="469" t="s">
        <v>66</v>
      </c>
      <c r="AH84" s="12"/>
      <c r="AJ84" s="12"/>
      <c r="AK84" s="12"/>
      <c r="AL84" s="12"/>
      <c r="AM84" s="12"/>
      <c r="CN84" s="318"/>
      <c r="CX84" s="13"/>
      <c r="CY84" s="13"/>
      <c r="CZ84" s="13"/>
      <c r="DA84" s="13"/>
      <c r="DB84" s="13"/>
      <c r="DC84" s="13"/>
      <c r="DD84" s="13"/>
      <c r="DE84" s="13"/>
      <c r="DF84" s="13"/>
      <c r="DG84" s="13"/>
      <c r="DH84" s="13"/>
      <c r="DI84" s="13"/>
      <c r="DJ84" s="13"/>
      <c r="DK84" s="13"/>
      <c r="DL84" s="13"/>
      <c r="DM84" s="13"/>
      <c r="DN84" s="13"/>
      <c r="DO84" s="13"/>
      <c r="DP84" s="13"/>
      <c r="DQ84" s="13"/>
      <c r="DR84" s="13"/>
      <c r="DS84" s="13"/>
      <c r="DT84" s="13"/>
      <c r="DU84" s="13"/>
      <c r="DV84" s="13"/>
      <c r="DW84" s="13"/>
      <c r="DX84" s="13"/>
      <c r="DY84" s="13"/>
      <c r="DZ84" s="13"/>
      <c r="EA84" s="13"/>
      <c r="EB84" s="13"/>
      <c r="EC84" s="13"/>
      <c r="ED84" s="13"/>
      <c r="EE84" s="13"/>
      <c r="EF84" s="13"/>
      <c r="EG84" s="13"/>
      <c r="EH84" s="13"/>
      <c r="EI84" s="13"/>
      <c r="EJ84" s="13"/>
      <c r="EK84" s="13"/>
      <c r="EL84" s="13"/>
      <c r="EM84" s="13"/>
      <c r="EN84" s="13"/>
      <c r="EO84" s="13"/>
      <c r="EP84" s="13"/>
      <c r="EQ84" s="13"/>
      <c r="ER84" s="13"/>
      <c r="ES84" s="13"/>
      <c r="ET84" s="13"/>
      <c r="EU84" s="13"/>
      <c r="EV84" s="13"/>
      <c r="EW84" s="13"/>
      <c r="EX84"/>
      <c r="EY84"/>
      <c r="EZ84"/>
      <c r="FA84"/>
      <c r="FB84"/>
      <c r="FC84"/>
      <c r="FD84"/>
      <c r="FE84"/>
      <c r="FF84"/>
      <c r="FG84"/>
      <c r="FH84"/>
      <c r="FI84"/>
      <c r="FJ84"/>
      <c r="FK84"/>
      <c r="FL84"/>
      <c r="FM84"/>
      <c r="FN84"/>
      <c r="FO84"/>
      <c r="FP84"/>
      <c r="FQ84"/>
      <c r="FR84"/>
      <c r="FS84"/>
      <c r="FT84"/>
      <c r="FU84"/>
      <c r="FV84"/>
      <c r="FW84"/>
      <c r="FX84"/>
      <c r="FY84"/>
      <c r="FZ84"/>
      <c r="GA84"/>
      <c r="GB84"/>
      <c r="GC84"/>
      <c r="GD84"/>
      <c r="GE84"/>
      <c r="GF84"/>
      <c r="GG84"/>
      <c r="GH84"/>
      <c r="GI84"/>
      <c r="GJ84"/>
      <c r="GK84"/>
      <c r="GL84"/>
      <c r="GM84"/>
      <c r="GN84"/>
      <c r="GO84"/>
      <c r="GP84"/>
      <c r="GQ84"/>
      <c r="GR84"/>
      <c r="GS84"/>
      <c r="GT84"/>
      <c r="GU84"/>
      <c r="GV84"/>
      <c r="GW84"/>
      <c r="GX84"/>
      <c r="GY84"/>
      <c r="GZ84"/>
      <c r="HA84"/>
      <c r="HB84"/>
      <c r="HC84"/>
      <c r="HD84"/>
      <c r="HE84"/>
      <c r="HF84"/>
      <c r="HG84"/>
      <c r="HH84"/>
      <c r="HI84"/>
      <c r="HJ84"/>
      <c r="HK84"/>
      <c r="HL84"/>
      <c r="HM84"/>
      <c r="HN84"/>
      <c r="HO84"/>
      <c r="HP84"/>
      <c r="HQ84"/>
      <c r="HR84"/>
      <c r="HS84"/>
      <c r="HT84"/>
      <c r="HU84"/>
      <c r="HV84"/>
      <c r="HW84"/>
      <c r="HX84"/>
      <c r="HY84"/>
      <c r="HZ84"/>
      <c r="IA84"/>
      <c r="IB84"/>
      <c r="IC84"/>
      <c r="ID84"/>
      <c r="IE84"/>
    </row>
    <row r="85" spans="3:239" ht="13" customHeight="1" x14ac:dyDescent="0.15">
      <c r="C85" s="12"/>
      <c r="D85" s="392"/>
      <c r="H85" s="478"/>
      <c r="I85" s="13"/>
      <c r="J85" s="13"/>
      <c r="K85" s="13"/>
      <c r="L85" s="13"/>
      <c r="M85" s="13"/>
      <c r="N85" s="13"/>
      <c r="O85" s="457">
        <v>1</v>
      </c>
      <c r="P85" s="458">
        <v>2</v>
      </c>
      <c r="Q85" s="459">
        <v>3</v>
      </c>
      <c r="R85" s="460">
        <v>4</v>
      </c>
      <c r="S85" s="461">
        <v>5</v>
      </c>
      <c r="T85" s="462">
        <v>6</v>
      </c>
      <c r="U85" s="12"/>
      <c r="V85" s="479"/>
      <c r="W85" s="12"/>
      <c r="X85" s="12"/>
      <c r="Y85" s="12"/>
      <c r="Z85" s="12"/>
      <c r="AA85" s="12"/>
      <c r="AB85" s="12"/>
      <c r="AC85" s="464" t="s">
        <v>62</v>
      </c>
      <c r="AD85" s="465" t="s">
        <v>59</v>
      </c>
      <c r="AE85" s="466" t="s">
        <v>63</v>
      </c>
      <c r="AF85" s="467" t="s">
        <v>64</v>
      </c>
      <c r="AG85" s="468" t="s">
        <v>65</v>
      </c>
      <c r="AH85" s="469" t="s">
        <v>66</v>
      </c>
      <c r="AJ85" s="12"/>
      <c r="AK85" s="12"/>
      <c r="AL85" s="12"/>
      <c r="AM85" s="12"/>
      <c r="CN85" s="318"/>
      <c r="CX85" s="13"/>
      <c r="CY85" s="13"/>
      <c r="CZ85" s="13"/>
      <c r="DA85" s="13"/>
      <c r="DB85" s="13"/>
      <c r="DC85" s="13"/>
      <c r="DD85" s="13"/>
      <c r="DE85" s="13"/>
      <c r="DF85" s="13"/>
      <c r="DG85" s="13"/>
      <c r="DH85" s="13"/>
      <c r="DI85" s="13"/>
      <c r="DJ85" s="13"/>
      <c r="DK85" s="13"/>
      <c r="DL85" s="13"/>
      <c r="DM85" s="13"/>
      <c r="DN85" s="13"/>
      <c r="DO85" s="13"/>
      <c r="DP85" s="13"/>
      <c r="DQ85" s="13"/>
      <c r="DR85" s="13"/>
      <c r="DS85" s="13"/>
      <c r="DT85" s="13"/>
      <c r="DU85" s="13"/>
      <c r="DV85" s="13"/>
      <c r="DW85" s="13"/>
      <c r="DX85" s="13"/>
      <c r="DY85" s="13"/>
      <c r="DZ85" s="13"/>
      <c r="EA85" s="13"/>
      <c r="EB85" s="13"/>
      <c r="EC85" s="13"/>
      <c r="ED85" s="13"/>
      <c r="EE85" s="13"/>
      <c r="EF85" s="13"/>
      <c r="EG85" s="13"/>
      <c r="EH85" s="13"/>
      <c r="EI85" s="13"/>
      <c r="EJ85" s="13"/>
      <c r="EK85" s="13"/>
      <c r="EL85" s="13"/>
      <c r="EM85" s="13"/>
      <c r="EN85" s="13"/>
      <c r="EO85" s="13"/>
      <c r="EP85" s="13"/>
      <c r="EQ85" s="13"/>
      <c r="ER85" s="13"/>
      <c r="ES85" s="13"/>
      <c r="ET85" s="13"/>
      <c r="EU85" s="13"/>
      <c r="EV85" s="13"/>
      <c r="EW85" s="13"/>
      <c r="EX85"/>
      <c r="EY85"/>
      <c r="EZ85"/>
      <c r="FA85"/>
      <c r="FB85"/>
      <c r="FC85"/>
      <c r="FD85"/>
      <c r="FE85"/>
      <c r="FF85"/>
      <c r="FG85"/>
      <c r="FH85"/>
      <c r="FI85"/>
      <c r="FJ85"/>
      <c r="FK85"/>
      <c r="FL85"/>
      <c r="FM85"/>
      <c r="FN85"/>
      <c r="FO85"/>
      <c r="FP85"/>
      <c r="FQ85"/>
      <c r="FR85"/>
      <c r="FS85"/>
      <c r="FT85"/>
      <c r="FU85"/>
      <c r="FV85"/>
      <c r="FW85"/>
      <c r="FX85"/>
      <c r="FY85"/>
      <c r="FZ85"/>
      <c r="GA85"/>
      <c r="GB85"/>
      <c r="GC85"/>
      <c r="GD85"/>
      <c r="GE85"/>
      <c r="GF85"/>
      <c r="GG85"/>
      <c r="GH85"/>
      <c r="GI85"/>
      <c r="GJ85"/>
      <c r="GK85"/>
      <c r="GL85"/>
      <c r="GM85"/>
      <c r="GN85"/>
      <c r="GO85"/>
      <c r="GP85"/>
      <c r="GQ85"/>
      <c r="GR85"/>
      <c r="GS85"/>
      <c r="GT85"/>
      <c r="GU85"/>
      <c r="GV85"/>
      <c r="GW85"/>
      <c r="GX85"/>
      <c r="GY85"/>
      <c r="GZ85"/>
      <c r="HA85"/>
      <c r="HB85"/>
      <c r="HC85"/>
      <c r="HD85"/>
      <c r="HE85"/>
      <c r="HF85"/>
      <c r="HG85"/>
      <c r="HH85"/>
      <c r="HI85"/>
      <c r="HJ85"/>
      <c r="HK85"/>
      <c r="HL85"/>
      <c r="HM85"/>
      <c r="HN85"/>
      <c r="HO85"/>
      <c r="HP85"/>
      <c r="HQ85"/>
      <c r="HR85"/>
      <c r="HS85"/>
      <c r="HT85"/>
      <c r="HU85"/>
      <c r="HV85"/>
      <c r="HW85"/>
      <c r="HX85"/>
      <c r="HY85"/>
      <c r="HZ85"/>
      <c r="IA85"/>
      <c r="IB85"/>
      <c r="IC85"/>
      <c r="ID85"/>
      <c r="IE85"/>
    </row>
    <row r="86" spans="3:239" ht="13" customHeight="1" x14ac:dyDescent="0.15">
      <c r="C86" s="12"/>
      <c r="D86" s="392"/>
      <c r="AJ86" s="12"/>
      <c r="AK86" s="12"/>
      <c r="AL86" s="12"/>
      <c r="AM86" s="12"/>
      <c r="CN86" s="318"/>
      <c r="CX86" s="13"/>
      <c r="CY86" s="13"/>
      <c r="CZ86" s="13"/>
      <c r="DA86" s="13"/>
      <c r="DB86" s="13"/>
      <c r="DC86" s="13"/>
      <c r="DD86" s="13"/>
      <c r="DE86" s="13"/>
      <c r="DF86" s="13"/>
      <c r="DG86" s="13"/>
      <c r="DH86" s="13"/>
      <c r="DI86" s="13"/>
      <c r="DJ86" s="13"/>
      <c r="DK86" s="13"/>
      <c r="DL86" s="13"/>
      <c r="DM86" s="13"/>
      <c r="DN86" s="13"/>
      <c r="DO86" s="13"/>
      <c r="DP86" s="13"/>
      <c r="DQ86" s="13"/>
      <c r="DR86" s="13"/>
      <c r="DS86" s="13"/>
      <c r="DT86" s="13"/>
      <c r="DU86" s="13"/>
      <c r="DV86" s="13"/>
      <c r="DW86" s="13"/>
      <c r="DX86" s="13"/>
      <c r="DY86" s="13"/>
      <c r="DZ86" s="13"/>
      <c r="EA86" s="13"/>
      <c r="EB86" s="13"/>
      <c r="EC86" s="13"/>
      <c r="ED86" s="13"/>
      <c r="EE86" s="13"/>
      <c r="EF86" s="13"/>
      <c r="EG86" s="13"/>
      <c r="EH86" s="13"/>
      <c r="EI86" s="13"/>
      <c r="EJ86" s="13"/>
      <c r="EK86" s="13"/>
      <c r="EL86" s="13"/>
      <c r="EM86" s="13"/>
      <c r="EN86" s="13"/>
      <c r="EO86" s="13"/>
      <c r="EP86" s="13"/>
      <c r="EQ86" s="13"/>
      <c r="ER86" s="13"/>
      <c r="ES86" s="13"/>
      <c r="ET86" s="13"/>
      <c r="EU86" s="13"/>
      <c r="EV86" s="13"/>
      <c r="EW86" s="13"/>
      <c r="EX86"/>
      <c r="EY86"/>
      <c r="EZ86"/>
      <c r="FA86"/>
      <c r="FB86"/>
      <c r="FC86"/>
      <c r="FD86"/>
      <c r="FE86"/>
      <c r="FF86"/>
      <c r="FG86"/>
      <c r="FH86"/>
      <c r="FI86"/>
      <c r="FJ86"/>
      <c r="FK86"/>
      <c r="FL86"/>
      <c r="FM86"/>
      <c r="FN86"/>
      <c r="FO86"/>
      <c r="FP86"/>
      <c r="FQ86"/>
      <c r="FR86"/>
      <c r="FS86"/>
      <c r="FT86"/>
      <c r="FU86"/>
      <c r="FV86"/>
      <c r="FW86"/>
      <c r="FX86"/>
      <c r="FY86"/>
      <c r="FZ86"/>
      <c r="GA86"/>
      <c r="GB86"/>
      <c r="GC86"/>
      <c r="GD86"/>
      <c r="GE86"/>
      <c r="GF86"/>
      <c r="GG86"/>
      <c r="GH86"/>
      <c r="GI86"/>
      <c r="GJ86"/>
      <c r="GK86"/>
      <c r="GL86"/>
      <c r="GM86"/>
      <c r="GN86"/>
      <c r="GO86"/>
      <c r="GP86"/>
      <c r="GQ86"/>
      <c r="GR86"/>
      <c r="GS86"/>
      <c r="GT86"/>
      <c r="GU86"/>
      <c r="GV86"/>
      <c r="GW86"/>
      <c r="GX86"/>
      <c r="GY86"/>
      <c r="GZ86"/>
      <c r="HA86"/>
      <c r="HB86"/>
      <c r="HC86"/>
      <c r="HD86"/>
      <c r="HE86"/>
      <c r="HF86"/>
      <c r="HG86"/>
      <c r="HH86"/>
      <c r="HI86"/>
      <c r="HJ86"/>
      <c r="HK86"/>
      <c r="HL86"/>
      <c r="HM86"/>
      <c r="HN86"/>
      <c r="HO86"/>
      <c r="HP86"/>
      <c r="HQ86"/>
      <c r="HR86"/>
      <c r="HS86"/>
      <c r="HT86"/>
      <c r="HU86"/>
      <c r="HV86"/>
      <c r="HW86"/>
      <c r="HX86"/>
      <c r="HY86"/>
      <c r="HZ86"/>
      <c r="IA86"/>
      <c r="IB86"/>
      <c r="IC86"/>
      <c r="ID86"/>
      <c r="IE86"/>
    </row>
    <row r="87" spans="3:239" ht="13" customHeight="1" x14ac:dyDescent="0.15">
      <c r="D87" s="392"/>
      <c r="AF87" s="12"/>
      <c r="AG87" s="12"/>
      <c r="AH87" s="12"/>
      <c r="AI87" s="12"/>
      <c r="AJ87" s="12"/>
      <c r="AK87" s="12"/>
      <c r="AL87" s="12"/>
      <c r="AM87" s="12"/>
      <c r="AW87" s="13"/>
      <c r="AX87" s="13"/>
      <c r="CN87" s="318"/>
      <c r="CX87" s="13"/>
      <c r="CY87" s="13"/>
      <c r="CZ87" s="13"/>
      <c r="DA87" s="13"/>
      <c r="DB87" s="13"/>
      <c r="DC87" s="13"/>
      <c r="DD87" s="13"/>
      <c r="DE87" s="13"/>
      <c r="DF87" s="13"/>
      <c r="DG87" s="13"/>
      <c r="DH87" s="13"/>
      <c r="DI87" s="13"/>
      <c r="DJ87" s="13"/>
      <c r="DK87" s="13"/>
      <c r="DL87" s="13"/>
      <c r="DM87" s="13"/>
      <c r="DN87" s="13"/>
      <c r="DO87" s="13"/>
      <c r="DP87" s="13"/>
      <c r="DQ87" s="13"/>
      <c r="DR87" s="13"/>
      <c r="DS87" s="13"/>
      <c r="DT87" s="13"/>
      <c r="DU87" s="13"/>
      <c r="DV87" s="13"/>
      <c r="DW87" s="13"/>
      <c r="DX87" s="13"/>
      <c r="DY87" s="13"/>
      <c r="DZ87" s="13"/>
      <c r="EA87" s="13"/>
      <c r="EB87" s="13"/>
      <c r="EC87" s="13"/>
      <c r="ED87" s="13"/>
      <c r="EE87" s="13"/>
      <c r="EF87" s="13"/>
      <c r="EG87" s="13"/>
      <c r="EH87" s="13"/>
      <c r="EI87" s="13"/>
      <c r="EJ87" s="13"/>
      <c r="EK87" s="13"/>
      <c r="EL87" s="13"/>
      <c r="EM87" s="13"/>
      <c r="EN87" s="13"/>
      <c r="EO87" s="13"/>
      <c r="EP87" s="13"/>
      <c r="EQ87" s="13"/>
      <c r="ER87" s="13"/>
      <c r="ES87" s="13"/>
      <c r="ET87" s="13"/>
      <c r="EU87" s="13"/>
      <c r="EV87" s="13"/>
      <c r="EW87" s="13"/>
      <c r="EX87" s="13"/>
      <c r="EY87"/>
      <c r="EZ87"/>
      <c r="FA87"/>
      <c r="FB87"/>
      <c r="FC87"/>
      <c r="FD87"/>
      <c r="FE87"/>
      <c r="FF87"/>
      <c r="FG87"/>
      <c r="FH87"/>
      <c r="FI87"/>
      <c r="FJ87"/>
      <c r="FK87"/>
      <c r="FL87"/>
      <c r="FM87"/>
      <c r="FN87"/>
      <c r="FO87"/>
      <c r="FP87"/>
      <c r="FQ87"/>
      <c r="FR87"/>
      <c r="FS87"/>
      <c r="FT87"/>
      <c r="FU87"/>
      <c r="FV87"/>
      <c r="FW87"/>
      <c r="FX87"/>
      <c r="FY87"/>
      <c r="FZ87"/>
      <c r="GA87"/>
      <c r="GB87"/>
      <c r="GC87"/>
      <c r="GD87"/>
      <c r="GE87"/>
      <c r="GF87"/>
      <c r="GG87"/>
      <c r="GH87"/>
      <c r="GI87"/>
      <c r="GJ87"/>
      <c r="GK87"/>
      <c r="GL87"/>
      <c r="GM87"/>
      <c r="GN87"/>
      <c r="GO87"/>
      <c r="GP87"/>
      <c r="GQ87"/>
      <c r="GR87"/>
      <c r="GS87"/>
      <c r="GT87"/>
      <c r="GU87"/>
      <c r="GV87"/>
      <c r="GW87"/>
      <c r="GX87"/>
      <c r="GY87"/>
      <c r="GZ87"/>
      <c r="HA87"/>
      <c r="HB87"/>
      <c r="HC87"/>
      <c r="HD87"/>
      <c r="HE87"/>
      <c r="HF87"/>
      <c r="HG87"/>
      <c r="HH87"/>
      <c r="HI87"/>
      <c r="HJ87"/>
      <c r="HK87"/>
      <c r="HL87"/>
      <c r="HM87"/>
      <c r="HN87"/>
      <c r="HO87"/>
      <c r="HP87"/>
      <c r="HQ87"/>
      <c r="HR87"/>
      <c r="HS87"/>
      <c r="HT87"/>
      <c r="HU87"/>
      <c r="HV87"/>
      <c r="HW87"/>
      <c r="HX87"/>
      <c r="HY87"/>
      <c r="HZ87"/>
      <c r="IA87"/>
      <c r="IB87"/>
      <c r="IC87"/>
      <c r="ID87"/>
      <c r="IE87"/>
    </row>
    <row r="88" spans="3:239" ht="13" customHeight="1" x14ac:dyDescent="0.15">
      <c r="D88" s="392"/>
      <c r="AF88" s="12"/>
      <c r="AG88" s="12"/>
      <c r="AH88" s="12"/>
      <c r="AI88" s="12"/>
      <c r="AJ88" s="12"/>
      <c r="AK88" s="12"/>
      <c r="AL88" s="12"/>
      <c r="AM88" s="12"/>
      <c r="AW88" s="13"/>
      <c r="AX88" s="13"/>
      <c r="CN88" s="318"/>
      <c r="CX88" s="13"/>
      <c r="CY88" s="13"/>
      <c r="CZ88" s="13"/>
      <c r="DA88" s="13"/>
      <c r="DB88" s="13"/>
      <c r="DC88" s="13"/>
      <c r="DD88" s="13"/>
      <c r="DE88" s="13"/>
      <c r="DF88" s="13"/>
      <c r="DG88" s="13"/>
      <c r="DH88" s="13"/>
      <c r="DI88" s="13"/>
      <c r="DJ88" s="13"/>
      <c r="DK88" s="13"/>
      <c r="DL88" s="13"/>
      <c r="DM88" s="13"/>
      <c r="DN88" s="13"/>
      <c r="DO88" s="13"/>
      <c r="DP88" s="13"/>
      <c r="DQ88" s="13"/>
      <c r="DR88" s="13"/>
      <c r="DS88" s="13"/>
      <c r="DT88" s="13"/>
      <c r="DU88" s="13"/>
      <c r="DV88" s="13"/>
      <c r="DW88" s="13"/>
      <c r="DX88" s="13"/>
      <c r="DY88" s="13"/>
      <c r="DZ88" s="13"/>
      <c r="EA88" s="13"/>
      <c r="EB88" s="13"/>
      <c r="EC88" s="13"/>
      <c r="ED88" s="13"/>
      <c r="EE88" s="13"/>
      <c r="EF88" s="13"/>
      <c r="EG88" s="13"/>
      <c r="EH88" s="13"/>
      <c r="EI88" s="13"/>
      <c r="EJ88" s="13"/>
      <c r="EK88" s="13"/>
      <c r="EL88" s="13"/>
      <c r="EM88" s="13"/>
      <c r="EN88" s="13"/>
      <c r="EO88" s="13"/>
      <c r="EP88" s="13"/>
      <c r="EQ88" s="13"/>
      <c r="ER88" s="13"/>
      <c r="ES88" s="13"/>
      <c r="ET88" s="13"/>
      <c r="EU88" s="13"/>
      <c r="EV88" s="13"/>
      <c r="EW88" s="13"/>
      <c r="EX88" s="13"/>
      <c r="EY88" s="13"/>
      <c r="EZ88" s="13"/>
      <c r="FA88" s="13"/>
      <c r="FB88" s="13"/>
      <c r="FC88" s="13"/>
      <c r="FD88" s="13"/>
      <c r="FE88" s="13"/>
      <c r="FF88" s="13"/>
      <c r="FG88" s="13"/>
      <c r="FH88" s="13"/>
      <c r="FI88" s="13"/>
      <c r="FJ88" s="13"/>
      <c r="FK88" s="13"/>
      <c r="FL88" s="13"/>
      <c r="FM88" s="13"/>
      <c r="FN88" s="13"/>
      <c r="FO88" s="13"/>
      <c r="FP88" s="13"/>
      <c r="FQ88" s="13"/>
      <c r="FR88" s="13"/>
      <c r="FS88" s="13"/>
      <c r="FT88" s="13"/>
      <c r="FU88" s="13"/>
      <c r="FV88"/>
      <c r="FW88"/>
      <c r="FX88"/>
      <c r="FY88"/>
      <c r="FZ88"/>
      <c r="GA88"/>
      <c r="GB88"/>
      <c r="GC88"/>
      <c r="GD88"/>
      <c r="GE88"/>
      <c r="GF88"/>
      <c r="GG88"/>
      <c r="GH88"/>
      <c r="GI88"/>
      <c r="GJ88"/>
      <c r="GK88"/>
      <c r="GL88"/>
      <c r="GM88"/>
      <c r="GN88"/>
      <c r="GO88"/>
      <c r="GP88"/>
      <c r="GQ88"/>
      <c r="GR88"/>
      <c r="GS88"/>
      <c r="GT88"/>
      <c r="GU88"/>
      <c r="GV88"/>
      <c r="GW88"/>
      <c r="GX88"/>
      <c r="GY88"/>
      <c r="GZ88"/>
      <c r="HA88"/>
      <c r="HB88"/>
      <c r="HC88"/>
      <c r="HD88"/>
      <c r="HE88"/>
      <c r="HF88"/>
      <c r="HG88"/>
      <c r="HH88"/>
      <c r="HI88"/>
      <c r="HJ88"/>
      <c r="HK88"/>
      <c r="HL88"/>
      <c r="HM88"/>
      <c r="HN88"/>
      <c r="HO88"/>
      <c r="HP88"/>
      <c r="HQ88"/>
      <c r="HR88"/>
      <c r="HS88"/>
      <c r="HT88"/>
      <c r="HU88"/>
      <c r="HV88"/>
      <c r="HW88"/>
      <c r="HX88"/>
      <c r="HY88"/>
      <c r="HZ88"/>
      <c r="IA88"/>
      <c r="IB88"/>
      <c r="IC88"/>
      <c r="ID88"/>
      <c r="IE88"/>
    </row>
    <row r="89" spans="3:239" ht="13" customHeight="1" thickBot="1" x14ac:dyDescent="0.2">
      <c r="D89" s="480"/>
      <c r="E89" s="313"/>
      <c r="F89" s="389"/>
      <c r="G89" s="481"/>
      <c r="H89" s="481"/>
      <c r="I89" s="481"/>
      <c r="J89" s="481"/>
      <c r="K89" s="481"/>
      <c r="L89" s="481"/>
      <c r="M89" s="481"/>
      <c r="N89" s="481"/>
      <c r="O89" s="481"/>
      <c r="P89" s="481"/>
      <c r="Q89" s="481"/>
      <c r="R89" s="481"/>
      <c r="S89" s="481"/>
      <c r="T89" s="481"/>
      <c r="U89" s="481"/>
      <c r="V89" s="481"/>
      <c r="W89" s="481"/>
      <c r="X89" s="481"/>
      <c r="Y89" s="481"/>
      <c r="Z89" s="389"/>
      <c r="AA89" s="389"/>
      <c r="AB89" s="389"/>
      <c r="AC89" s="389"/>
      <c r="AD89" s="389"/>
      <c r="AE89" s="389"/>
      <c r="AF89" s="389"/>
      <c r="AG89" s="389"/>
      <c r="AH89" s="389"/>
      <c r="AI89" s="389"/>
      <c r="AJ89" s="389"/>
      <c r="AK89" s="389"/>
      <c r="AL89" s="389"/>
      <c r="AM89" s="389"/>
      <c r="AN89" s="389"/>
      <c r="AO89" s="389"/>
      <c r="AP89" s="389"/>
      <c r="AQ89" s="389"/>
      <c r="AR89" s="389"/>
      <c r="AS89" s="389"/>
      <c r="AT89" s="389"/>
      <c r="AU89" s="389"/>
      <c r="AV89" s="389"/>
      <c r="AW89" s="313"/>
      <c r="AX89" s="313"/>
      <c r="AY89" s="389"/>
      <c r="AZ89" s="389"/>
      <c r="BA89" s="389"/>
      <c r="BB89" s="389"/>
      <c r="BC89" s="389"/>
      <c r="BD89" s="389"/>
      <c r="BE89" s="389"/>
      <c r="BF89" s="389"/>
      <c r="BG89" s="389"/>
      <c r="BH89" s="389"/>
      <c r="BI89" s="389"/>
      <c r="BJ89" s="389"/>
      <c r="BK89" s="389"/>
      <c r="BL89" s="389"/>
      <c r="BM89" s="389"/>
      <c r="BN89" s="389"/>
      <c r="BO89" s="389"/>
      <c r="BP89" s="389"/>
      <c r="BQ89" s="389"/>
      <c r="BR89" s="389"/>
      <c r="BS89" s="389"/>
      <c r="BT89" s="389"/>
      <c r="BU89" s="389"/>
      <c r="BV89" s="389"/>
      <c r="BW89" s="389"/>
      <c r="BX89" s="389"/>
      <c r="BY89" s="389"/>
      <c r="BZ89" s="389"/>
      <c r="CA89" s="389"/>
      <c r="CB89" s="389"/>
      <c r="CC89" s="389"/>
      <c r="CD89" s="389"/>
      <c r="CE89" s="389"/>
      <c r="CF89" s="389"/>
      <c r="CG89" s="389"/>
      <c r="CH89" s="389"/>
      <c r="CI89" s="389"/>
      <c r="CJ89" s="389"/>
      <c r="CK89" s="389"/>
      <c r="CL89" s="389"/>
      <c r="CM89" s="389"/>
      <c r="CN89" s="482"/>
      <c r="CX89" s="13"/>
      <c r="CY89" s="13"/>
      <c r="CZ89" s="13"/>
      <c r="DA89" s="13"/>
      <c r="DB89" s="13"/>
      <c r="DC89" s="13"/>
      <c r="DD89" s="13"/>
      <c r="DE89" s="13"/>
      <c r="DF89" s="13"/>
      <c r="DG89" s="13"/>
      <c r="DH89" s="13"/>
      <c r="DI89" s="13"/>
      <c r="DJ89" s="13"/>
      <c r="DK89" s="13"/>
      <c r="DL89" s="13"/>
      <c r="DM89" s="13"/>
      <c r="DN89" s="13"/>
      <c r="DO89" s="13"/>
      <c r="DP89" s="13"/>
      <c r="DQ89" s="13"/>
      <c r="DR89" s="13"/>
      <c r="DS89" s="13"/>
      <c r="DT89" s="13"/>
      <c r="DU89" s="13"/>
      <c r="DV89" s="13"/>
      <c r="DW89" s="13"/>
      <c r="DX89" s="13"/>
      <c r="DY89" s="13"/>
      <c r="DZ89" s="13"/>
      <c r="EA89" s="13"/>
      <c r="EB89" s="13"/>
      <c r="EC89" s="13"/>
      <c r="ED89" s="13"/>
      <c r="EE89" s="13"/>
      <c r="EF89" s="13"/>
      <c r="EG89" s="13"/>
      <c r="EH89" s="13"/>
      <c r="EI89" s="13"/>
      <c r="EJ89" s="13"/>
      <c r="EK89" s="13"/>
      <c r="EL89" s="13"/>
      <c r="EM89" s="13"/>
      <c r="EN89" s="13"/>
      <c r="EO89" s="13"/>
      <c r="EP89" s="13"/>
      <c r="EQ89" s="13"/>
      <c r="ER89" s="13"/>
      <c r="ES89" s="13"/>
      <c r="ET89" s="13"/>
      <c r="EU89" s="13"/>
      <c r="EV89" s="13"/>
      <c r="EW89" s="13"/>
      <c r="EX89" s="13"/>
      <c r="EY89" s="13"/>
      <c r="EZ89" s="13"/>
      <c r="FA89" s="13"/>
      <c r="FB89" s="13"/>
      <c r="FC89" s="13"/>
      <c r="FD89" s="13"/>
      <c r="FE89" s="13"/>
      <c r="FF89" s="13"/>
      <c r="FG89" s="13"/>
      <c r="FH89" s="13"/>
      <c r="FI89" s="13"/>
      <c r="FJ89" s="13"/>
      <c r="FK89" s="13"/>
      <c r="FL89" s="13"/>
      <c r="FM89" s="13"/>
      <c r="FN89" s="13"/>
      <c r="FO89" s="13"/>
      <c r="FP89" s="13"/>
      <c r="FQ89" s="13"/>
      <c r="FR89" s="13"/>
      <c r="FS89" s="13"/>
      <c r="FT89" s="13"/>
      <c r="FU89" s="13"/>
      <c r="FV89"/>
      <c r="FW89"/>
      <c r="FX89"/>
      <c r="FY89"/>
      <c r="FZ89"/>
      <c r="GA89"/>
      <c r="GB89"/>
      <c r="GC89"/>
      <c r="GD89"/>
      <c r="GE89"/>
      <c r="GF89"/>
      <c r="GG89"/>
      <c r="GH89"/>
      <c r="GI89"/>
      <c r="GJ89"/>
      <c r="GK89"/>
      <c r="GL89"/>
      <c r="GM89"/>
      <c r="GN89"/>
      <c r="GO89"/>
      <c r="GP89"/>
      <c r="GQ89"/>
      <c r="GR89"/>
      <c r="GS89"/>
      <c r="GT89"/>
      <c r="GU89"/>
      <c r="GV89"/>
      <c r="GW89"/>
      <c r="GX89"/>
      <c r="GY89"/>
      <c r="GZ89"/>
      <c r="HA89"/>
      <c r="HB89"/>
      <c r="HC89"/>
      <c r="HD89"/>
      <c r="HE89"/>
      <c r="HF89"/>
      <c r="HG89"/>
      <c r="HH89"/>
      <c r="HI89"/>
      <c r="HJ89"/>
      <c r="HK89"/>
      <c r="HL89"/>
      <c r="HM89"/>
      <c r="HN89"/>
      <c r="HO89"/>
      <c r="HP89"/>
      <c r="HQ89"/>
      <c r="HR89"/>
      <c r="HS89"/>
      <c r="HT89"/>
      <c r="HU89"/>
      <c r="HV89"/>
      <c r="HW89"/>
      <c r="HX89"/>
      <c r="HY89"/>
      <c r="HZ89"/>
      <c r="IA89"/>
      <c r="IB89"/>
      <c r="IC89"/>
      <c r="ID89"/>
      <c r="IE89"/>
    </row>
    <row r="90" spans="3:239" ht="13" customHeight="1" x14ac:dyDescent="0.15">
      <c r="E90" s="13"/>
      <c r="F90" s="12"/>
      <c r="Z90" s="12"/>
      <c r="AA90" s="12"/>
      <c r="AB90" s="12"/>
      <c r="AC90" s="12"/>
      <c r="AD90" s="12"/>
      <c r="AE90" s="12"/>
      <c r="AF90" s="12"/>
      <c r="AG90" s="12"/>
      <c r="AH90" s="12"/>
      <c r="AI90" s="12"/>
      <c r="AJ90" s="12"/>
      <c r="AK90" s="12"/>
      <c r="AL90" s="12"/>
      <c r="AM90" s="12"/>
      <c r="AW90" s="13"/>
      <c r="AX90" s="13"/>
      <c r="BB90" s="13"/>
      <c r="BC90" s="13"/>
      <c r="BD90" s="13"/>
      <c r="BE90" s="13"/>
      <c r="BF90" s="13"/>
      <c r="BG90" s="13"/>
      <c r="BH90" s="13"/>
      <c r="BI90" s="13"/>
      <c r="BV90" s="13"/>
      <c r="BW90" s="13"/>
      <c r="CX90" s="13"/>
      <c r="CY90" s="13"/>
      <c r="CZ90" s="13"/>
      <c r="DA90" s="13"/>
      <c r="DB90" s="13"/>
      <c r="DC90" s="13"/>
      <c r="DD90" s="13"/>
      <c r="DE90" s="13"/>
      <c r="DF90" s="13"/>
      <c r="DG90" s="13"/>
      <c r="DH90" s="13"/>
      <c r="DI90" s="13"/>
      <c r="DJ90" s="13"/>
      <c r="DK90" s="13"/>
      <c r="DL90" s="13"/>
      <c r="DM90" s="13"/>
      <c r="DN90" s="13"/>
      <c r="DO90" s="13"/>
      <c r="DP90" s="13"/>
      <c r="DQ90" s="13"/>
      <c r="DR90" s="13"/>
      <c r="DS90" s="13"/>
      <c r="DT90" s="13"/>
      <c r="DU90" s="13"/>
      <c r="DV90" s="13"/>
      <c r="DW90" s="13"/>
      <c r="DX90" s="13"/>
      <c r="DY90" s="13"/>
      <c r="DZ90" s="13"/>
      <c r="EA90" s="13"/>
      <c r="EB90" s="13"/>
      <c r="EC90" s="13"/>
      <c r="ED90" s="13"/>
      <c r="EE90" s="13"/>
      <c r="EF90" s="13"/>
      <c r="EG90" s="13"/>
      <c r="EH90" s="13"/>
      <c r="EI90" s="13"/>
      <c r="EJ90" s="13"/>
      <c r="EK90" s="13"/>
      <c r="EL90" s="13"/>
      <c r="EM90" s="13"/>
      <c r="EN90" s="13"/>
      <c r="EO90" s="13"/>
      <c r="EP90" s="13"/>
      <c r="EQ90" s="13"/>
      <c r="ER90" s="13"/>
      <c r="ES90" s="13"/>
      <c r="ET90" s="13"/>
      <c r="EU90" s="13"/>
      <c r="EV90" s="13"/>
      <c r="EW90" s="13"/>
      <c r="EX90" s="13"/>
      <c r="EY90" s="13"/>
      <c r="EZ90" s="13"/>
      <c r="FA90" s="13"/>
      <c r="FB90" s="13"/>
      <c r="FC90" s="13"/>
      <c r="FD90" s="13"/>
      <c r="FE90" s="13"/>
      <c r="FF90" s="13"/>
      <c r="FG90" s="13"/>
      <c r="FH90" s="13"/>
      <c r="FI90" s="13"/>
      <c r="FJ90" s="13"/>
      <c r="FK90" s="13"/>
      <c r="FL90" s="13"/>
      <c r="FM90" s="13"/>
      <c r="FN90" s="13"/>
      <c r="FO90" s="13"/>
      <c r="FP90" s="13"/>
      <c r="FQ90" s="13"/>
      <c r="FR90" s="13"/>
      <c r="FS90" s="13"/>
      <c r="FT90" s="13"/>
      <c r="FU90" s="13"/>
      <c r="FV90"/>
      <c r="FW90"/>
      <c r="FX90"/>
      <c r="FY90"/>
      <c r="FZ90"/>
      <c r="GA90"/>
      <c r="GB90"/>
      <c r="GC90"/>
      <c r="GD90"/>
      <c r="GE90"/>
      <c r="GF90"/>
      <c r="GG90"/>
      <c r="GH90"/>
      <c r="GI90"/>
      <c r="GJ90"/>
      <c r="GK90"/>
      <c r="GL90"/>
      <c r="GM90"/>
      <c r="GN90"/>
      <c r="GO90"/>
      <c r="GP90"/>
      <c r="GQ90"/>
      <c r="GR90"/>
      <c r="GS90"/>
      <c r="GT90"/>
      <c r="GU90"/>
      <c r="GV90"/>
      <c r="GW90"/>
      <c r="GX90"/>
      <c r="GY90"/>
      <c r="GZ90"/>
      <c r="HA90"/>
      <c r="HB90"/>
      <c r="HC90"/>
      <c r="HD90"/>
      <c r="HE90"/>
      <c r="HF90"/>
      <c r="HG90"/>
      <c r="HH90"/>
      <c r="HI90"/>
      <c r="HJ90"/>
      <c r="HK90"/>
      <c r="HL90"/>
      <c r="HM90"/>
      <c r="HN90"/>
      <c r="HO90"/>
      <c r="HP90"/>
      <c r="HQ90"/>
      <c r="HR90"/>
      <c r="HS90"/>
      <c r="HT90"/>
      <c r="HU90"/>
      <c r="HV90"/>
      <c r="HW90"/>
      <c r="HX90"/>
      <c r="HY90"/>
      <c r="HZ90"/>
      <c r="IA90"/>
      <c r="IB90"/>
      <c r="IC90"/>
      <c r="ID90"/>
      <c r="IE90"/>
    </row>
    <row r="91" spans="3:239" ht="13" customHeight="1" x14ac:dyDescent="0.15">
      <c r="E91" s="13"/>
      <c r="F91" s="12"/>
      <c r="Z91" s="12"/>
      <c r="AA91" s="12"/>
      <c r="AB91" s="12"/>
      <c r="AC91" s="12"/>
      <c r="AD91" s="12"/>
      <c r="AE91" s="12"/>
      <c r="AF91" s="12"/>
      <c r="AG91" s="12"/>
      <c r="AH91" s="12"/>
      <c r="AI91" s="12"/>
      <c r="AJ91" s="12"/>
      <c r="AK91" s="12"/>
      <c r="AL91" s="12"/>
      <c r="AM91" s="12"/>
      <c r="AW91" s="13"/>
      <c r="AX91" s="13"/>
      <c r="BB91" s="13"/>
      <c r="BC91" s="13"/>
      <c r="BD91" s="13"/>
      <c r="BE91" s="13"/>
      <c r="BF91" s="13"/>
      <c r="BG91" s="13"/>
      <c r="BH91" s="13"/>
      <c r="BI91" s="13"/>
      <c r="DE91" s="13"/>
      <c r="DF91" s="13"/>
      <c r="DG91" s="13"/>
      <c r="DH91" s="13"/>
      <c r="DI91" s="13"/>
      <c r="DJ91" s="13"/>
      <c r="DK91" s="13"/>
      <c r="DL91" s="13"/>
      <c r="DM91" s="13"/>
      <c r="DN91" s="13"/>
      <c r="DO91" s="13"/>
      <c r="DP91" s="13"/>
      <c r="DQ91" s="13"/>
      <c r="DR91" s="13"/>
      <c r="DS91" s="13"/>
      <c r="DT91" s="13"/>
      <c r="DU91" s="13"/>
      <c r="DV91" s="13"/>
      <c r="DW91" s="13"/>
      <c r="DX91" s="13"/>
      <c r="DY91" s="13"/>
      <c r="DZ91" s="13"/>
      <c r="EA91" s="13"/>
      <c r="EB91" s="13"/>
      <c r="EC91" s="13"/>
      <c r="ED91" s="13"/>
      <c r="EE91" s="13"/>
      <c r="EF91" s="13"/>
      <c r="EG91" s="13"/>
      <c r="EH91" s="13"/>
      <c r="EI91" s="13"/>
      <c r="EJ91" s="13"/>
      <c r="EK91" s="13"/>
      <c r="EL91" s="13"/>
      <c r="EM91" s="13"/>
      <c r="EN91" s="13"/>
      <c r="EO91" s="13"/>
      <c r="EP91" s="13"/>
      <c r="EQ91" s="13"/>
      <c r="ER91" s="13"/>
      <c r="ES91" s="13"/>
      <c r="ET91" s="13"/>
      <c r="EU91" s="13"/>
      <c r="EV91" s="13"/>
      <c r="EW91" s="13"/>
      <c r="EX91" s="13"/>
      <c r="EY91" s="13"/>
      <c r="EZ91" s="13"/>
      <c r="FA91" s="13"/>
      <c r="FB91" s="13"/>
      <c r="FC91" s="13"/>
      <c r="FD91" s="13"/>
      <c r="FE91" s="13"/>
      <c r="FF91" s="13"/>
      <c r="FG91" s="13"/>
      <c r="FH91" s="13"/>
      <c r="FI91" s="13"/>
      <c r="FJ91" s="13"/>
      <c r="FK91" s="13"/>
      <c r="FL91" s="13"/>
      <c r="FM91" s="13"/>
      <c r="FN91" s="13"/>
      <c r="FO91" s="13"/>
      <c r="FP91" s="13"/>
      <c r="FQ91" s="13"/>
      <c r="FR91" s="13"/>
      <c r="FS91" s="13"/>
      <c r="FT91" s="13"/>
      <c r="FU91" s="13"/>
      <c r="FV91"/>
      <c r="FW91"/>
      <c r="FX91"/>
      <c r="FY91"/>
      <c r="FZ91"/>
      <c r="GA91"/>
      <c r="GB91"/>
      <c r="GC91"/>
      <c r="GD91"/>
      <c r="GE91"/>
      <c r="GF91"/>
      <c r="GG91"/>
      <c r="GH91"/>
      <c r="GI91"/>
      <c r="GJ91"/>
      <c r="GK91"/>
      <c r="GL91"/>
      <c r="GM91"/>
      <c r="GN91"/>
      <c r="GO91"/>
      <c r="GP91"/>
      <c r="GQ91"/>
      <c r="GR91"/>
      <c r="GS91"/>
      <c r="GT91"/>
      <c r="GU91"/>
      <c r="GV91"/>
      <c r="GW91"/>
      <c r="GX91"/>
      <c r="GY91"/>
      <c r="GZ91"/>
      <c r="HA91"/>
      <c r="HB91"/>
      <c r="HC91"/>
      <c r="HD91"/>
      <c r="HE91"/>
      <c r="HF91"/>
      <c r="HG91"/>
      <c r="HH91"/>
      <c r="HI91"/>
      <c r="HJ91"/>
      <c r="HK91"/>
      <c r="HL91"/>
      <c r="HM91"/>
      <c r="HN91"/>
      <c r="HO91"/>
      <c r="HP91"/>
      <c r="HQ91"/>
      <c r="HR91"/>
      <c r="HS91"/>
      <c r="HT91"/>
      <c r="HU91"/>
      <c r="HV91"/>
      <c r="HW91"/>
      <c r="HX91"/>
      <c r="HY91"/>
      <c r="HZ91"/>
      <c r="IA91"/>
      <c r="IB91"/>
      <c r="IC91"/>
      <c r="ID91"/>
      <c r="IE91"/>
    </row>
    <row r="92" spans="3:239" ht="13" customHeight="1" x14ac:dyDescent="0.15">
      <c r="DE92" s="13"/>
      <c r="DF92" s="13"/>
      <c r="DG92" s="13"/>
      <c r="DH92" s="13"/>
      <c r="DI92" s="13"/>
      <c r="DJ92" s="13"/>
      <c r="DK92" s="13"/>
      <c r="DL92" s="13"/>
      <c r="DM92" s="13"/>
      <c r="DN92" s="13"/>
      <c r="DO92" s="13"/>
      <c r="DP92" s="13"/>
      <c r="DQ92" s="13"/>
      <c r="DR92" s="13"/>
      <c r="DS92" s="13"/>
      <c r="DT92" s="13"/>
      <c r="DU92" s="13"/>
      <c r="DV92" s="13"/>
      <c r="DW92" s="13"/>
      <c r="DX92" s="13"/>
      <c r="DY92" s="13"/>
      <c r="DZ92" s="13"/>
      <c r="EA92" s="13"/>
      <c r="EB92" s="13"/>
      <c r="EC92" s="13"/>
      <c r="ED92" s="13"/>
      <c r="EE92" s="13"/>
      <c r="EF92" s="13"/>
      <c r="EG92" s="13"/>
      <c r="EH92" s="13"/>
      <c r="EI92" s="13"/>
      <c r="EJ92" s="13"/>
      <c r="EK92" s="13"/>
      <c r="EL92" s="13"/>
      <c r="EM92" s="13"/>
      <c r="EN92" s="13"/>
      <c r="EO92" s="13"/>
      <c r="EP92" s="13"/>
      <c r="EQ92" s="13"/>
      <c r="ER92" s="13"/>
      <c r="ES92" s="13"/>
      <c r="ET92" s="13"/>
      <c r="EU92" s="13"/>
      <c r="EV92" s="13"/>
      <c r="EW92" s="13"/>
      <c r="EX92" s="13"/>
      <c r="EY92" s="13"/>
      <c r="EZ92" s="13"/>
      <c r="FA92" s="13"/>
      <c r="FB92" s="13"/>
      <c r="FC92" s="13"/>
      <c r="FD92" s="13"/>
      <c r="FE92" s="13"/>
      <c r="FF92" s="13"/>
      <c r="FG92" s="13"/>
      <c r="FH92" s="13"/>
      <c r="FI92" s="13"/>
      <c r="FJ92" s="13"/>
      <c r="FK92" s="13"/>
      <c r="FL92" s="13"/>
      <c r="FM92" s="13"/>
      <c r="FN92" s="13"/>
      <c r="FO92" s="13"/>
      <c r="FP92" s="13"/>
      <c r="FQ92" s="13"/>
      <c r="FR92" s="13"/>
      <c r="FS92" s="13"/>
      <c r="FT92" s="13"/>
      <c r="FU92" s="13"/>
      <c r="FV92"/>
      <c r="FW92"/>
      <c r="FX92"/>
      <c r="FY92"/>
      <c r="FZ92"/>
      <c r="GA92"/>
      <c r="GB92"/>
      <c r="GC92"/>
      <c r="GD92"/>
      <c r="GE92"/>
      <c r="GF92"/>
      <c r="GG92"/>
      <c r="GH92"/>
      <c r="GI92"/>
      <c r="GJ92"/>
      <c r="GK92"/>
      <c r="GL92"/>
      <c r="GM92"/>
      <c r="GN92"/>
      <c r="GO92"/>
      <c r="GP92"/>
      <c r="GQ92"/>
      <c r="GR92"/>
      <c r="GS92"/>
      <c r="GT92"/>
      <c r="GU92"/>
      <c r="GV92"/>
      <c r="GW92"/>
      <c r="GX92"/>
      <c r="GY92"/>
      <c r="GZ92"/>
      <c r="HA92"/>
      <c r="HB92"/>
      <c r="HC92"/>
      <c r="HD92"/>
      <c r="HE92"/>
      <c r="HF92"/>
      <c r="HG92"/>
      <c r="HH92"/>
      <c r="HI92"/>
      <c r="HJ92"/>
      <c r="HK92"/>
      <c r="HL92"/>
      <c r="HM92"/>
      <c r="HN92"/>
      <c r="HO92"/>
      <c r="HP92"/>
      <c r="HQ92"/>
      <c r="HR92"/>
      <c r="HS92"/>
      <c r="HT92"/>
      <c r="HU92"/>
      <c r="HV92"/>
      <c r="HW92"/>
      <c r="HX92"/>
      <c r="HY92"/>
      <c r="HZ92"/>
      <c r="IA92"/>
      <c r="IB92"/>
      <c r="IC92"/>
      <c r="ID92"/>
      <c r="IE92"/>
    </row>
    <row r="93" spans="3:239" ht="13" customHeight="1" x14ac:dyDescent="0.15">
      <c r="DE93" s="13"/>
      <c r="DF93" s="13"/>
      <c r="DG93" s="13"/>
      <c r="DH93" s="13"/>
      <c r="DI93" s="13"/>
      <c r="DJ93" s="13"/>
      <c r="DK93" s="13"/>
      <c r="DL93" s="13"/>
      <c r="DM93" s="13"/>
      <c r="DN93" s="13"/>
      <c r="DO93" s="13"/>
      <c r="DP93" s="13"/>
      <c r="DQ93" s="13"/>
      <c r="DR93" s="13"/>
      <c r="DS93" s="13"/>
      <c r="DT93" s="13"/>
      <c r="DU93" s="13"/>
      <c r="DV93" s="13"/>
      <c r="DW93" s="13"/>
      <c r="DX93" s="13"/>
      <c r="DY93" s="13"/>
      <c r="DZ93" s="13"/>
      <c r="EA93" s="13"/>
      <c r="EB93" s="13"/>
      <c r="EC93" s="13"/>
      <c r="ED93" s="13"/>
      <c r="EE93" s="13"/>
      <c r="EF93" s="13"/>
      <c r="EG93" s="13"/>
      <c r="EH93" s="13"/>
      <c r="EI93" s="13"/>
      <c r="EJ93" s="13"/>
      <c r="EK93" s="13"/>
      <c r="EL93" s="13"/>
      <c r="EM93" s="13"/>
      <c r="EN93" s="13"/>
      <c r="EO93" s="13"/>
      <c r="EP93" s="13"/>
      <c r="EQ93" s="13"/>
      <c r="ER93" s="13"/>
      <c r="ES93" s="13"/>
      <c r="ET93" s="13"/>
      <c r="EU93" s="13"/>
      <c r="EV93" s="13"/>
      <c r="EW93" s="13"/>
      <c r="EX93" s="13"/>
      <c r="EY93" s="13"/>
      <c r="EZ93" s="13"/>
      <c r="FA93" s="13"/>
      <c r="FB93" s="13"/>
      <c r="FC93" s="13"/>
      <c r="FD93" s="13"/>
      <c r="FE93" s="13"/>
      <c r="FF93" s="13"/>
      <c r="FG93" s="13"/>
      <c r="FH93" s="13"/>
      <c r="FI93" s="13"/>
      <c r="FJ93" s="13"/>
      <c r="FK93" s="13"/>
      <c r="FL93" s="13"/>
      <c r="FM93" s="13"/>
      <c r="FN93" s="13"/>
      <c r="FO93" s="13"/>
      <c r="FP93" s="13"/>
      <c r="FQ93" s="13"/>
      <c r="FR93" s="13"/>
      <c r="FS93" s="13"/>
      <c r="FT93" s="13"/>
      <c r="FU93" s="13"/>
      <c r="FV93"/>
      <c r="FW93"/>
      <c r="FX93"/>
      <c r="FY93"/>
      <c r="FZ93"/>
      <c r="GA93"/>
      <c r="GB93"/>
      <c r="GC93"/>
      <c r="GD93"/>
      <c r="GE93"/>
      <c r="GF93"/>
      <c r="GG93"/>
      <c r="GH93"/>
      <c r="GI93"/>
      <c r="GJ93"/>
      <c r="GK93"/>
      <c r="GL93"/>
      <c r="GM93"/>
      <c r="GN93"/>
      <c r="GO93"/>
      <c r="GP93"/>
      <c r="GQ93"/>
      <c r="GR93"/>
      <c r="GS93"/>
      <c r="GT93"/>
      <c r="GU93"/>
      <c r="GV93"/>
      <c r="GW93"/>
      <c r="GX93"/>
      <c r="GY93"/>
      <c r="GZ93"/>
      <c r="HA93"/>
      <c r="HB93"/>
      <c r="HC93"/>
      <c r="HD93"/>
      <c r="HE93"/>
      <c r="HF93"/>
      <c r="HG93"/>
      <c r="HH93"/>
      <c r="HI93"/>
      <c r="HJ93"/>
      <c r="HK93"/>
      <c r="HL93"/>
      <c r="HM93"/>
      <c r="HN93"/>
      <c r="HO93"/>
      <c r="HP93"/>
      <c r="HQ93"/>
      <c r="HR93"/>
      <c r="HS93"/>
      <c r="HT93"/>
      <c r="HU93"/>
      <c r="HV93"/>
      <c r="HW93"/>
      <c r="HX93"/>
      <c r="HY93"/>
      <c r="HZ93"/>
      <c r="IA93"/>
      <c r="IB93"/>
      <c r="IC93"/>
      <c r="ID93"/>
      <c r="IE93"/>
    </row>
    <row r="94" spans="3:239" ht="13" customHeight="1" x14ac:dyDescent="0.15">
      <c r="DH94" s="13"/>
      <c r="DI94" s="13"/>
      <c r="DJ94" s="13"/>
      <c r="DK94" s="13"/>
      <c r="DL94" s="13"/>
      <c r="DM94" s="13"/>
      <c r="DN94" s="13"/>
      <c r="DO94" s="13"/>
      <c r="DP94" s="13"/>
      <c r="DQ94" s="13"/>
      <c r="DR94" s="13"/>
      <c r="DS94" s="13"/>
      <c r="DT94" s="13"/>
      <c r="DU94" s="13"/>
      <c r="DV94" s="13"/>
      <c r="DW94" s="13"/>
      <c r="DX94" s="13"/>
      <c r="DY94" s="13"/>
      <c r="DZ94" s="13"/>
      <c r="EA94" s="13"/>
      <c r="EB94" s="13"/>
      <c r="EC94" s="13"/>
      <c r="ED94" s="13"/>
      <c r="EE94" s="13"/>
      <c r="EF94" s="13"/>
      <c r="EG94" s="13"/>
      <c r="EH94" s="13"/>
      <c r="EI94" s="13"/>
      <c r="EJ94" s="13"/>
      <c r="EK94" s="13"/>
      <c r="EL94" s="13"/>
      <c r="EM94" s="13"/>
      <c r="EN94" s="13"/>
      <c r="EO94" s="13"/>
      <c r="EP94" s="13"/>
      <c r="EQ94" s="13"/>
      <c r="ER94" s="13"/>
      <c r="ES94" s="13"/>
      <c r="ET94" s="13"/>
      <c r="EU94" s="13"/>
      <c r="EV94" s="13"/>
      <c r="EW94" s="13"/>
      <c r="EX94" s="13"/>
      <c r="EY94" s="13"/>
      <c r="EZ94" s="13"/>
      <c r="FA94" s="13"/>
      <c r="FB94" s="13"/>
      <c r="FC94" s="13"/>
      <c r="FD94" s="13"/>
      <c r="FE94" s="13"/>
      <c r="FF94" s="13"/>
      <c r="FG94" s="13"/>
      <c r="FH94" s="13"/>
      <c r="FI94" s="13"/>
      <c r="FJ94" s="13"/>
      <c r="FK94" s="13"/>
      <c r="FL94" s="13"/>
      <c r="FM94" s="13"/>
      <c r="FN94" s="13"/>
      <c r="FO94" s="13"/>
      <c r="FP94" s="13"/>
      <c r="FQ94" s="13"/>
      <c r="FR94" s="13"/>
      <c r="FS94" s="13"/>
      <c r="FT94" s="13"/>
      <c r="FU94" s="13"/>
      <c r="FV94" s="13"/>
      <c r="FW94" s="13"/>
      <c r="FX94" s="13"/>
      <c r="FY94"/>
      <c r="FZ94"/>
      <c r="GA94"/>
      <c r="GB94"/>
      <c r="GC94"/>
      <c r="GD94"/>
      <c r="GE94"/>
      <c r="GF94"/>
      <c r="GG94"/>
      <c r="GH94"/>
      <c r="GI94"/>
      <c r="GJ94"/>
      <c r="GK94"/>
      <c r="GL94"/>
      <c r="GM94"/>
      <c r="GN94"/>
      <c r="GO94"/>
      <c r="GP94"/>
      <c r="GQ94"/>
      <c r="GR94"/>
      <c r="GS94"/>
      <c r="GT94"/>
      <c r="GU94"/>
      <c r="GV94"/>
      <c r="GW94"/>
      <c r="GX94"/>
      <c r="GY94"/>
      <c r="GZ94"/>
      <c r="HA94"/>
      <c r="HB94"/>
      <c r="HC94"/>
      <c r="HD94"/>
      <c r="HE94"/>
      <c r="HF94"/>
      <c r="HG94"/>
      <c r="HH94"/>
      <c r="HI94"/>
      <c r="HJ94"/>
      <c r="HK94"/>
      <c r="HL94"/>
      <c r="HM94"/>
      <c r="HN94"/>
      <c r="HO94"/>
      <c r="HP94"/>
      <c r="HQ94"/>
      <c r="HR94"/>
      <c r="HS94"/>
      <c r="HT94"/>
      <c r="HU94"/>
      <c r="HV94"/>
      <c r="HW94"/>
      <c r="HX94"/>
      <c r="HY94"/>
      <c r="HZ94"/>
      <c r="IA94"/>
      <c r="IB94"/>
      <c r="IC94"/>
      <c r="ID94"/>
      <c r="IE94"/>
    </row>
    <row r="95" spans="3:239" ht="13" customHeight="1" x14ac:dyDescent="0.15">
      <c r="I95" s="13"/>
      <c r="J95" s="12"/>
      <c r="AD95" s="12"/>
      <c r="AE95" s="12"/>
      <c r="AF95" s="12"/>
      <c r="AG95" s="12"/>
      <c r="AH95" s="12"/>
      <c r="AI95" s="12"/>
      <c r="AJ95" s="12"/>
      <c r="AK95" s="12"/>
      <c r="AL95" s="12"/>
      <c r="AM95" s="12"/>
      <c r="BA95" s="13"/>
      <c r="BB95" s="13"/>
      <c r="DH95" s="13"/>
      <c r="DI95" s="13"/>
      <c r="DJ95" s="13"/>
      <c r="DK95" s="13"/>
      <c r="DL95" s="13"/>
      <c r="DM95" s="13"/>
      <c r="DN95" s="13"/>
      <c r="DO95" s="13"/>
      <c r="DP95" s="13"/>
      <c r="DQ95" s="13"/>
      <c r="DR95" s="13"/>
      <c r="DS95" s="13"/>
      <c r="DT95" s="13"/>
      <c r="DU95" s="13"/>
      <c r="DV95" s="13"/>
      <c r="DW95" s="13"/>
      <c r="DX95" s="13"/>
      <c r="DY95" s="13"/>
      <c r="DZ95" s="13"/>
      <c r="EA95" s="13"/>
      <c r="EB95" s="13"/>
      <c r="EC95" s="13"/>
      <c r="ED95" s="13"/>
      <c r="EE95" s="13"/>
      <c r="EF95" s="13"/>
      <c r="EG95" s="13"/>
      <c r="EH95" s="13"/>
      <c r="EI95" s="13"/>
      <c r="EJ95" s="13"/>
      <c r="EK95" s="13"/>
      <c r="EL95" s="13"/>
      <c r="EM95" s="13"/>
      <c r="EN95" s="13"/>
      <c r="EO95" s="13"/>
      <c r="EP95" s="13"/>
      <c r="EQ95" s="13"/>
      <c r="ER95" s="13"/>
      <c r="ES95" s="13"/>
      <c r="ET95" s="13"/>
      <c r="EU95" s="13"/>
      <c r="EV95" s="13"/>
      <c r="EW95" s="13"/>
      <c r="EX95" s="13"/>
      <c r="EY95" s="13"/>
      <c r="EZ95" s="13"/>
      <c r="FA95" s="13"/>
      <c r="FB95" s="13"/>
      <c r="FC95" s="13"/>
      <c r="FD95" s="13"/>
      <c r="FE95" s="13"/>
      <c r="FF95" s="13"/>
      <c r="FG95" s="13"/>
      <c r="FH95" s="13"/>
      <c r="FI95" s="13"/>
      <c r="FJ95" s="13"/>
      <c r="FK95" s="13"/>
      <c r="FL95" s="13"/>
      <c r="FM95" s="13"/>
      <c r="FN95" s="13"/>
      <c r="FO95" s="13"/>
      <c r="FP95" s="13"/>
      <c r="FQ95" s="13"/>
      <c r="FR95" s="13"/>
      <c r="FS95" s="13"/>
      <c r="FT95" s="13"/>
      <c r="FU95" s="13"/>
      <c r="FV95" s="13"/>
      <c r="FW95" s="13"/>
      <c r="FX95" s="13"/>
      <c r="FY95"/>
      <c r="FZ95"/>
      <c r="GA95"/>
      <c r="GB95"/>
      <c r="GC95"/>
      <c r="GD95"/>
      <c r="GE95"/>
      <c r="GF95"/>
      <c r="GG95"/>
      <c r="GH95"/>
      <c r="GI95"/>
      <c r="GJ95"/>
      <c r="GK95"/>
      <c r="GL95"/>
      <c r="GM95"/>
      <c r="GN95"/>
      <c r="GO95"/>
      <c r="GP95"/>
      <c r="GQ95"/>
      <c r="GR95"/>
      <c r="GS95"/>
      <c r="GT95"/>
      <c r="GU95"/>
      <c r="GV95"/>
      <c r="GW95"/>
      <c r="GX95"/>
      <c r="GY95"/>
      <c r="GZ95"/>
      <c r="HA95"/>
      <c r="HB95"/>
      <c r="HC95"/>
      <c r="HD95"/>
      <c r="HE95"/>
      <c r="HF95"/>
      <c r="HG95"/>
      <c r="HH95"/>
      <c r="HI95"/>
      <c r="HJ95"/>
      <c r="HK95"/>
      <c r="HL95"/>
      <c r="HM95"/>
      <c r="HN95"/>
      <c r="HO95"/>
      <c r="HP95"/>
      <c r="HQ95"/>
      <c r="HR95"/>
      <c r="HS95"/>
      <c r="HT95"/>
      <c r="HU95"/>
      <c r="HV95"/>
      <c r="HW95"/>
      <c r="HX95"/>
      <c r="HY95"/>
      <c r="HZ95"/>
      <c r="IA95"/>
      <c r="IB95"/>
      <c r="IC95"/>
      <c r="ID95"/>
      <c r="IE95"/>
    </row>
    <row r="96" spans="3:239" ht="13" customHeight="1" x14ac:dyDescent="0.15">
      <c r="I96" s="13"/>
      <c r="J96" s="12"/>
      <c r="AD96" s="12"/>
      <c r="AE96" s="12"/>
      <c r="AF96" s="12"/>
      <c r="AG96" s="12"/>
      <c r="AH96" s="12"/>
      <c r="AI96" s="12"/>
      <c r="AJ96" s="12"/>
      <c r="AK96" s="12"/>
      <c r="AL96" s="12"/>
      <c r="AM96" s="12"/>
      <c r="BA96" s="13"/>
      <c r="BB96" s="13"/>
      <c r="DH96" s="13"/>
      <c r="DI96" s="13"/>
      <c r="DJ96" s="13"/>
      <c r="DK96" s="13"/>
      <c r="DL96" s="13"/>
      <c r="DM96" s="13"/>
      <c r="DN96" s="13"/>
      <c r="DO96" s="13"/>
      <c r="DP96" s="13"/>
      <c r="DQ96" s="13"/>
      <c r="DR96" s="13"/>
      <c r="DS96" s="13"/>
      <c r="DT96" s="13"/>
      <c r="DU96" s="13"/>
      <c r="DV96" s="13"/>
      <c r="DW96" s="13"/>
      <c r="DX96" s="13"/>
      <c r="DY96" s="13"/>
      <c r="DZ96" s="13"/>
      <c r="EA96" s="13"/>
      <c r="EB96" s="13"/>
      <c r="EC96" s="13"/>
      <c r="ED96" s="13"/>
      <c r="EE96" s="13"/>
      <c r="EF96" s="13"/>
      <c r="EG96" s="13"/>
      <c r="EH96" s="13"/>
      <c r="EI96" s="13"/>
      <c r="EJ96" s="13"/>
      <c r="EK96" s="13"/>
      <c r="EL96" s="13"/>
      <c r="EM96" s="13"/>
      <c r="EN96" s="13"/>
      <c r="EO96" s="13"/>
      <c r="EP96" s="13"/>
      <c r="EQ96" s="13"/>
      <c r="ER96" s="13"/>
      <c r="ES96" s="13"/>
      <c r="ET96" s="13"/>
      <c r="EU96" s="13"/>
      <c r="EV96" s="13"/>
      <c r="EW96" s="13"/>
      <c r="EX96" s="13"/>
      <c r="EY96" s="13"/>
      <c r="EZ96" s="13"/>
      <c r="FA96" s="13"/>
      <c r="FB96" s="13"/>
      <c r="FC96" s="13"/>
      <c r="FD96" s="13"/>
      <c r="FE96" s="13"/>
      <c r="FF96" s="13"/>
      <c r="FG96" s="13"/>
      <c r="FH96" s="13"/>
      <c r="FI96" s="13"/>
      <c r="FJ96" s="13"/>
      <c r="FK96" s="13"/>
      <c r="FL96" s="13"/>
      <c r="FM96" s="13"/>
      <c r="FN96" s="13"/>
      <c r="FO96" s="13"/>
      <c r="FP96" s="13"/>
      <c r="FQ96" s="13"/>
      <c r="FR96" s="13"/>
      <c r="FS96" s="13"/>
      <c r="FT96" s="13"/>
      <c r="FU96" s="13"/>
      <c r="FV96" s="13"/>
      <c r="FW96" s="13"/>
      <c r="FX96" s="13"/>
      <c r="FY96"/>
      <c r="FZ96"/>
      <c r="GA96"/>
      <c r="GB96"/>
      <c r="GC96"/>
      <c r="GD96"/>
      <c r="GE96"/>
      <c r="GF96"/>
      <c r="GG96"/>
      <c r="GH96"/>
      <c r="GI96"/>
      <c r="GJ96"/>
      <c r="GK96"/>
      <c r="GL96"/>
      <c r="GM96"/>
      <c r="GN96"/>
      <c r="GO96"/>
      <c r="GP96"/>
      <c r="GQ96"/>
      <c r="GR96"/>
      <c r="GS96"/>
      <c r="GT96"/>
      <c r="GU96"/>
      <c r="GV96"/>
      <c r="GW96"/>
      <c r="GX96"/>
      <c r="GY96"/>
      <c r="GZ96"/>
      <c r="HA96"/>
      <c r="HB96"/>
      <c r="HC96"/>
      <c r="HD96"/>
      <c r="HE96"/>
      <c r="HF96"/>
      <c r="HG96"/>
      <c r="HH96"/>
      <c r="HI96"/>
      <c r="HJ96"/>
      <c r="HK96"/>
      <c r="HL96"/>
      <c r="HM96"/>
      <c r="HN96"/>
      <c r="HO96"/>
      <c r="HP96"/>
      <c r="HQ96"/>
      <c r="HR96"/>
      <c r="HS96"/>
      <c r="HT96"/>
      <c r="HU96"/>
      <c r="HV96"/>
      <c r="HW96"/>
      <c r="HX96"/>
      <c r="HY96"/>
      <c r="HZ96"/>
      <c r="IA96"/>
      <c r="IB96"/>
      <c r="IC96"/>
      <c r="ID96"/>
      <c r="IE96"/>
    </row>
    <row r="97" spans="9:239" ht="13" customHeight="1" x14ac:dyDescent="0.15">
      <c r="I97" s="13"/>
      <c r="J97" s="12"/>
      <c r="AD97" s="12"/>
      <c r="AE97" s="12"/>
      <c r="AF97" s="12"/>
      <c r="AG97" s="12"/>
      <c r="AH97" s="12"/>
      <c r="AI97" s="12"/>
      <c r="AJ97" s="12"/>
      <c r="AK97" s="12"/>
      <c r="AL97" s="12"/>
      <c r="AM97" s="12"/>
      <c r="BA97" s="13"/>
      <c r="DH97" s="13"/>
      <c r="DI97" s="13"/>
      <c r="DJ97" s="13"/>
      <c r="DK97" s="13"/>
      <c r="DL97" s="13"/>
      <c r="DM97" s="13"/>
      <c r="DN97" s="13"/>
      <c r="DO97" s="13"/>
      <c r="DP97" s="13"/>
      <c r="DQ97" s="13"/>
      <c r="DR97" s="13"/>
      <c r="DS97" s="13"/>
      <c r="DT97" s="13"/>
      <c r="DU97" s="13"/>
      <c r="DV97" s="13"/>
      <c r="DW97" s="13"/>
      <c r="DX97" s="13"/>
      <c r="DY97" s="13"/>
      <c r="DZ97" s="13"/>
      <c r="EA97" s="13"/>
      <c r="EB97" s="13"/>
      <c r="EC97" s="13"/>
      <c r="ED97" s="13"/>
      <c r="EE97" s="13"/>
      <c r="EF97" s="13"/>
      <c r="EG97" s="13"/>
      <c r="EH97" s="13"/>
      <c r="EI97" s="13"/>
      <c r="EJ97" s="13"/>
      <c r="EK97" s="13"/>
      <c r="EL97" s="13"/>
      <c r="EM97" s="13"/>
      <c r="EN97" s="13"/>
      <c r="EO97" s="13"/>
      <c r="EP97" s="13"/>
      <c r="EQ97" s="13"/>
      <c r="ER97" s="13"/>
      <c r="ES97" s="13"/>
      <c r="ET97" s="13"/>
      <c r="EU97" s="13"/>
      <c r="EV97" s="13"/>
      <c r="EW97" s="13"/>
      <c r="EX97" s="13"/>
      <c r="EY97" s="13"/>
      <c r="EZ97" s="13"/>
      <c r="FA97" s="13"/>
      <c r="FB97" s="13"/>
      <c r="FC97" s="13"/>
      <c r="FD97" s="13"/>
      <c r="FE97" s="13"/>
      <c r="FF97" s="13"/>
      <c r="FG97" s="13"/>
      <c r="FH97" s="13"/>
      <c r="FI97" s="13"/>
      <c r="FJ97" s="13"/>
      <c r="FK97" s="13"/>
      <c r="FL97" s="13"/>
      <c r="FM97" s="13"/>
      <c r="FN97" s="13"/>
      <c r="FO97" s="13"/>
      <c r="FP97" s="13"/>
      <c r="FQ97" s="13"/>
      <c r="FR97" s="13"/>
      <c r="FS97" s="13"/>
      <c r="FT97" s="13"/>
      <c r="FU97" s="13"/>
      <c r="FV97" s="13"/>
      <c r="FW97" s="13"/>
      <c r="FX97" s="13"/>
      <c r="FY97"/>
      <c r="FZ97"/>
      <c r="GA97"/>
      <c r="GB97"/>
      <c r="GC97"/>
      <c r="GD97"/>
      <c r="GE97"/>
      <c r="GF97"/>
      <c r="GG97"/>
      <c r="GH97"/>
      <c r="GI97"/>
      <c r="GJ97"/>
      <c r="GK97"/>
      <c r="GL97"/>
      <c r="GM97"/>
      <c r="GN97"/>
      <c r="GO97"/>
      <c r="GP97"/>
      <c r="GQ97"/>
      <c r="GR97"/>
      <c r="GS97"/>
      <c r="GT97"/>
      <c r="GU97"/>
      <c r="GV97"/>
      <c r="GW97"/>
      <c r="GX97"/>
      <c r="GY97"/>
      <c r="GZ97"/>
      <c r="HA97"/>
      <c r="HB97"/>
      <c r="HC97"/>
      <c r="HD97"/>
      <c r="HE97"/>
      <c r="HF97"/>
      <c r="HG97"/>
      <c r="HH97"/>
      <c r="HI97"/>
      <c r="HJ97"/>
      <c r="HK97"/>
      <c r="HL97"/>
      <c r="HM97"/>
      <c r="HN97"/>
      <c r="HO97"/>
      <c r="HP97"/>
      <c r="HQ97"/>
      <c r="HR97"/>
      <c r="HS97"/>
      <c r="HT97"/>
      <c r="HU97"/>
      <c r="HV97"/>
      <c r="HW97"/>
      <c r="HX97"/>
      <c r="HY97"/>
      <c r="HZ97"/>
      <c r="IA97"/>
      <c r="IB97"/>
      <c r="IC97"/>
      <c r="ID97"/>
      <c r="IE97"/>
    </row>
    <row r="98" spans="9:239" ht="13" customHeight="1" x14ac:dyDescent="0.15">
      <c r="I98" s="13"/>
      <c r="J98" s="13"/>
      <c r="AD98" s="12"/>
      <c r="AE98" s="12"/>
      <c r="AF98" s="12"/>
      <c r="AG98" s="12"/>
      <c r="AH98" s="12"/>
      <c r="AI98" s="12"/>
      <c r="AJ98" s="12"/>
      <c r="AK98" s="12"/>
      <c r="AL98" s="12"/>
      <c r="AM98" s="12"/>
      <c r="BA98" s="13"/>
      <c r="DH98" s="13"/>
      <c r="DI98" s="13"/>
      <c r="DJ98" s="13"/>
      <c r="DK98" s="13"/>
      <c r="DL98" s="13"/>
      <c r="DM98" s="13"/>
      <c r="DN98" s="13"/>
      <c r="DO98" s="13"/>
      <c r="DP98" s="13"/>
      <c r="DQ98" s="13"/>
      <c r="DR98" s="13"/>
      <c r="DS98" s="13"/>
      <c r="DT98" s="13"/>
      <c r="DU98" s="13"/>
      <c r="DV98" s="13"/>
      <c r="DW98" s="13"/>
      <c r="DX98" s="13"/>
      <c r="DY98" s="13"/>
      <c r="DZ98" s="13"/>
      <c r="EA98" s="13"/>
      <c r="EB98" s="13"/>
      <c r="EC98" s="13"/>
      <c r="ED98" s="13"/>
      <c r="EE98" s="13"/>
      <c r="EF98" s="13"/>
      <c r="EG98" s="13"/>
      <c r="EH98" s="13"/>
      <c r="EI98" s="13"/>
      <c r="EJ98" s="13"/>
      <c r="EK98" s="13"/>
      <c r="EL98" s="13"/>
      <c r="EM98" s="13"/>
      <c r="EN98" s="13"/>
      <c r="EO98" s="13"/>
      <c r="EP98" s="13"/>
      <c r="EQ98" s="13"/>
      <c r="ER98" s="13"/>
      <c r="ES98" s="13"/>
      <c r="ET98" s="13"/>
      <c r="EU98" s="13"/>
      <c r="EV98" s="13"/>
      <c r="EW98" s="13"/>
      <c r="EX98" s="13"/>
      <c r="EY98" s="13"/>
      <c r="EZ98" s="13"/>
      <c r="FA98" s="13"/>
      <c r="FB98" s="13"/>
      <c r="FC98" s="13"/>
      <c r="FD98" s="13"/>
      <c r="FE98" s="13"/>
      <c r="FF98" s="13"/>
      <c r="FG98" s="13"/>
      <c r="FH98" s="13"/>
      <c r="FI98" s="13"/>
      <c r="FJ98" s="13"/>
      <c r="FK98" s="13"/>
      <c r="FL98" s="13"/>
      <c r="FM98" s="13"/>
      <c r="FN98" s="13"/>
      <c r="FO98" s="13"/>
      <c r="FP98" s="13"/>
      <c r="FQ98" s="13"/>
      <c r="FR98" s="13"/>
      <c r="FS98" s="13"/>
      <c r="FT98" s="13"/>
      <c r="FU98" s="13"/>
      <c r="FV98" s="13"/>
      <c r="FW98" s="13"/>
      <c r="FX98" s="13"/>
      <c r="FY98"/>
      <c r="FZ98"/>
      <c r="GA98"/>
      <c r="GB98"/>
      <c r="GC98"/>
      <c r="GD98"/>
      <c r="GE98"/>
      <c r="GF98"/>
      <c r="GG98"/>
      <c r="GH98"/>
      <c r="GI98"/>
      <c r="GJ98"/>
      <c r="GK98"/>
      <c r="GL98"/>
      <c r="GM98"/>
      <c r="GN98"/>
      <c r="GO98"/>
      <c r="GP98"/>
      <c r="GQ98"/>
      <c r="GR98"/>
      <c r="GS98"/>
      <c r="GT98"/>
      <c r="GU98"/>
      <c r="GV98"/>
      <c r="GW98"/>
      <c r="GX98"/>
      <c r="GY98"/>
      <c r="GZ98"/>
      <c r="HA98"/>
      <c r="HB98"/>
      <c r="HC98"/>
      <c r="HD98"/>
      <c r="HE98"/>
      <c r="HF98"/>
      <c r="HG98"/>
      <c r="HH98"/>
      <c r="HI98"/>
      <c r="HJ98"/>
      <c r="HK98"/>
      <c r="HL98"/>
      <c r="HM98"/>
      <c r="HN98"/>
      <c r="HO98"/>
      <c r="HP98"/>
      <c r="HQ98"/>
      <c r="HR98"/>
      <c r="HS98"/>
      <c r="HT98"/>
      <c r="HU98"/>
      <c r="HV98"/>
      <c r="HW98"/>
      <c r="HX98"/>
      <c r="HY98"/>
      <c r="HZ98"/>
      <c r="IA98"/>
      <c r="IB98"/>
      <c r="IC98"/>
      <c r="ID98"/>
      <c r="IE98"/>
    </row>
    <row r="99" spans="9:239" ht="13" customHeight="1" x14ac:dyDescent="0.15">
      <c r="I99" s="12"/>
      <c r="J99" s="12"/>
      <c r="AD99" s="12"/>
      <c r="AE99" s="12"/>
      <c r="AF99" s="12"/>
      <c r="AG99" s="12"/>
      <c r="AH99" s="12"/>
      <c r="AI99" s="12"/>
      <c r="AJ99" s="12"/>
      <c r="AK99" s="12"/>
      <c r="AL99" s="12"/>
      <c r="AM99" s="12"/>
      <c r="DH99" s="13"/>
      <c r="DI99" s="13"/>
      <c r="DJ99" s="13"/>
      <c r="DK99" s="13"/>
      <c r="DL99" s="13"/>
      <c r="DM99" s="13"/>
      <c r="DN99" s="13"/>
      <c r="DO99" s="13"/>
      <c r="DP99" s="13"/>
      <c r="DQ99" s="13"/>
      <c r="DR99" s="13"/>
      <c r="DS99" s="13"/>
      <c r="DT99" s="13"/>
      <c r="DU99" s="13"/>
      <c r="DV99" s="13"/>
      <c r="DW99" s="13"/>
      <c r="DX99" s="13"/>
      <c r="DY99" s="13"/>
      <c r="DZ99" s="13"/>
      <c r="EA99" s="13"/>
      <c r="EB99" s="13"/>
      <c r="EC99" s="13"/>
      <c r="ED99" s="13"/>
      <c r="EE99" s="13"/>
      <c r="EF99" s="13"/>
      <c r="EG99" s="13"/>
      <c r="EH99" s="13"/>
      <c r="EI99" s="13"/>
      <c r="EJ99" s="13"/>
      <c r="EK99" s="13"/>
      <c r="EL99" s="13"/>
      <c r="EM99" s="13"/>
      <c r="EN99" s="13"/>
      <c r="EO99" s="13"/>
      <c r="EP99" s="13"/>
      <c r="EQ99" s="13"/>
      <c r="ER99" s="13"/>
      <c r="ES99" s="13"/>
      <c r="ET99" s="13"/>
      <c r="EU99" s="13"/>
      <c r="EV99" s="13"/>
      <c r="EW99" s="13"/>
      <c r="EX99" s="13"/>
      <c r="EY99" s="13"/>
      <c r="EZ99" s="13"/>
      <c r="FA99" s="13"/>
      <c r="FB99" s="13"/>
      <c r="FC99" s="13"/>
      <c r="FD99" s="13"/>
      <c r="FE99" s="13"/>
      <c r="FF99" s="13"/>
      <c r="FG99" s="13"/>
      <c r="FH99" s="13"/>
      <c r="FI99" s="13"/>
      <c r="FJ99" s="13"/>
      <c r="FK99" s="13"/>
      <c r="FL99" s="13"/>
      <c r="FM99" s="13"/>
      <c r="FN99" s="13"/>
      <c r="FO99" s="13"/>
      <c r="FP99" s="13"/>
      <c r="FQ99" s="13"/>
      <c r="FR99" s="13"/>
      <c r="FS99" s="13"/>
      <c r="FT99" s="13"/>
      <c r="FU99" s="13"/>
      <c r="FV99" s="13"/>
      <c r="FW99" s="13"/>
      <c r="FX99" s="13"/>
      <c r="FY99"/>
      <c r="FZ99"/>
      <c r="GA99"/>
      <c r="GB99"/>
      <c r="GC99"/>
      <c r="GD99"/>
      <c r="GE99"/>
      <c r="GF99"/>
      <c r="GG99"/>
      <c r="GH99"/>
      <c r="GI99"/>
      <c r="GJ99"/>
      <c r="GK99"/>
      <c r="GL99"/>
      <c r="GM99"/>
      <c r="GN99"/>
      <c r="GO99"/>
      <c r="GP99"/>
      <c r="GQ99"/>
      <c r="GR99"/>
      <c r="GS99"/>
      <c r="GT99"/>
      <c r="GU99"/>
      <c r="GV99"/>
      <c r="GW99"/>
      <c r="GX99"/>
      <c r="GY99"/>
      <c r="GZ99"/>
      <c r="HA99"/>
      <c r="HB99"/>
      <c r="HC99"/>
      <c r="HD99"/>
      <c r="HE99"/>
      <c r="HF99"/>
      <c r="HG99"/>
      <c r="HH99"/>
      <c r="HI99"/>
      <c r="HJ99"/>
      <c r="HK99"/>
      <c r="HL99"/>
      <c r="HM99"/>
      <c r="HN99"/>
      <c r="HO99"/>
      <c r="HP99"/>
      <c r="HQ99"/>
      <c r="HR99"/>
      <c r="HS99"/>
      <c r="HT99"/>
      <c r="HU99"/>
      <c r="HV99"/>
      <c r="HW99"/>
      <c r="HX99"/>
      <c r="HY99"/>
      <c r="HZ99"/>
      <c r="IA99"/>
      <c r="IB99"/>
      <c r="IC99"/>
      <c r="ID99"/>
      <c r="IE99"/>
    </row>
    <row r="100" spans="9:239" ht="13" customHeight="1" x14ac:dyDescent="0.15">
      <c r="I100" s="13"/>
      <c r="J100" s="13"/>
      <c r="AD100" s="12"/>
      <c r="AE100" s="12"/>
      <c r="AF100" s="12"/>
      <c r="AG100" s="12"/>
      <c r="AH100" s="12"/>
      <c r="AI100" s="12"/>
      <c r="AJ100" s="12"/>
      <c r="AK100" s="12"/>
      <c r="AL100" s="12"/>
      <c r="AM100" s="12"/>
      <c r="DH100" s="13"/>
      <c r="DI100" s="13"/>
      <c r="DJ100" s="13"/>
      <c r="DK100" s="13"/>
      <c r="DL100" s="13"/>
      <c r="DM100" s="13"/>
      <c r="DN100" s="13"/>
      <c r="DO100" s="13"/>
      <c r="DP100" s="13"/>
      <c r="DQ100" s="13"/>
      <c r="DR100" s="13"/>
      <c r="DS100" s="13"/>
      <c r="DT100" s="13"/>
      <c r="DU100" s="13"/>
      <c r="DV100" s="13"/>
      <c r="DW100" s="13"/>
      <c r="DX100" s="13"/>
      <c r="DY100" s="13"/>
      <c r="DZ100" s="13"/>
      <c r="EA100" s="13"/>
      <c r="EB100" s="13"/>
      <c r="EC100" s="13"/>
      <c r="ED100" s="13"/>
      <c r="EE100" s="13"/>
      <c r="EF100" s="13"/>
      <c r="EG100" s="13"/>
      <c r="EH100" s="13"/>
      <c r="EI100" s="13"/>
      <c r="EJ100" s="13"/>
      <c r="EK100" s="13"/>
      <c r="EL100" s="13"/>
      <c r="EM100" s="13"/>
      <c r="EN100" s="13"/>
      <c r="EO100" s="13"/>
      <c r="EP100" s="13"/>
      <c r="EQ100" s="13"/>
      <c r="ER100" s="13"/>
      <c r="ES100" s="13"/>
      <c r="ET100" s="13"/>
      <c r="EU100" s="13"/>
      <c r="EV100" s="13"/>
      <c r="EW100" s="13"/>
      <c r="EX100" s="13"/>
      <c r="EY100" s="13"/>
      <c r="EZ100" s="13"/>
      <c r="FA100" s="13"/>
      <c r="FB100" s="13"/>
      <c r="FC100" s="13"/>
      <c r="FD100" s="13"/>
      <c r="FE100" s="13"/>
      <c r="FF100" s="13"/>
      <c r="FG100" s="13"/>
      <c r="FH100" s="13"/>
      <c r="FI100" s="13"/>
      <c r="FJ100" s="13"/>
      <c r="FK100" s="13"/>
      <c r="FL100" s="13"/>
      <c r="FM100" s="13"/>
      <c r="FN100" s="13"/>
      <c r="FO100" s="13"/>
      <c r="FP100" s="13"/>
      <c r="FQ100" s="13"/>
      <c r="FR100" s="13"/>
      <c r="FS100" s="13"/>
      <c r="FT100" s="13"/>
      <c r="FU100" s="13"/>
      <c r="FV100" s="13"/>
      <c r="FW100" s="13"/>
      <c r="FX100" s="13"/>
      <c r="FY100"/>
      <c r="FZ100"/>
      <c r="GA100"/>
      <c r="GB100"/>
      <c r="GC100"/>
      <c r="GD100"/>
      <c r="GE100"/>
      <c r="GF100"/>
      <c r="GG100"/>
      <c r="GH100"/>
      <c r="GI100"/>
      <c r="GJ100"/>
      <c r="GK100"/>
      <c r="GL100"/>
      <c r="GM100"/>
      <c r="GN100"/>
      <c r="GO100"/>
      <c r="GP100"/>
      <c r="GQ100"/>
      <c r="GR100"/>
      <c r="GS100"/>
      <c r="GT100"/>
      <c r="GU100"/>
      <c r="GV100"/>
      <c r="GW100"/>
      <c r="GX100"/>
      <c r="GY100"/>
      <c r="GZ100"/>
      <c r="HA100"/>
      <c r="HB100"/>
      <c r="HC100"/>
      <c r="HD100"/>
      <c r="HE100"/>
      <c r="HF100"/>
      <c r="HG100"/>
      <c r="HH100"/>
      <c r="HI100"/>
      <c r="HJ100"/>
      <c r="HK100"/>
      <c r="HL100"/>
      <c r="HM100"/>
      <c r="HN100"/>
      <c r="HO100"/>
      <c r="HP100"/>
      <c r="HQ100"/>
      <c r="HR100"/>
      <c r="HS100"/>
      <c r="HT100"/>
      <c r="HU100"/>
      <c r="HV100"/>
      <c r="HW100"/>
      <c r="HX100"/>
      <c r="HY100"/>
      <c r="HZ100"/>
      <c r="IA100"/>
      <c r="IB100"/>
      <c r="IC100"/>
      <c r="ID100"/>
      <c r="IE100"/>
    </row>
    <row r="101" spans="9:239" ht="13" customHeight="1" x14ac:dyDescent="0.15">
      <c r="I101" s="12"/>
      <c r="J101" s="12"/>
      <c r="AD101" s="12"/>
      <c r="AE101" s="12"/>
      <c r="AF101" s="12"/>
      <c r="AG101" s="12"/>
      <c r="AH101" s="12"/>
      <c r="AI101" s="12"/>
      <c r="AJ101" s="12"/>
      <c r="AK101" s="12"/>
      <c r="AL101" s="12"/>
      <c r="AM101" s="12"/>
      <c r="DH101" s="13"/>
      <c r="DI101" s="13"/>
      <c r="DJ101" s="13"/>
      <c r="DK101" s="13"/>
      <c r="DL101" s="13"/>
      <c r="DM101" s="13"/>
      <c r="DN101" s="13"/>
      <c r="DO101" s="13"/>
      <c r="DP101" s="13"/>
      <c r="DQ101" s="13"/>
      <c r="DR101" s="13"/>
      <c r="DS101" s="13"/>
      <c r="DT101" s="13"/>
      <c r="DU101" s="13"/>
      <c r="DV101" s="13"/>
      <c r="DW101" s="13"/>
      <c r="DX101" s="13"/>
      <c r="DY101" s="13"/>
      <c r="DZ101" s="13"/>
      <c r="EA101" s="13"/>
      <c r="EB101" s="13"/>
      <c r="EC101" s="13"/>
      <c r="ED101" s="13"/>
      <c r="EE101" s="13"/>
      <c r="EF101" s="13"/>
      <c r="EG101" s="13"/>
      <c r="EH101" s="13"/>
      <c r="EI101" s="13"/>
      <c r="EJ101" s="13"/>
      <c r="EK101" s="13"/>
      <c r="EL101" s="13"/>
      <c r="EM101" s="13"/>
      <c r="EN101" s="13"/>
      <c r="EO101" s="13"/>
      <c r="EP101" s="13"/>
      <c r="EQ101" s="13"/>
      <c r="ER101" s="13"/>
      <c r="ES101" s="13"/>
      <c r="ET101" s="13"/>
      <c r="EU101" s="13"/>
      <c r="EV101" s="13"/>
      <c r="EW101" s="13"/>
      <c r="EX101" s="13"/>
      <c r="EY101" s="13"/>
      <c r="EZ101" s="13"/>
      <c r="FA101" s="13"/>
      <c r="FB101" s="13"/>
      <c r="FC101" s="13"/>
      <c r="FD101" s="13"/>
      <c r="FE101" s="13"/>
      <c r="FF101" s="13"/>
      <c r="FG101" s="13"/>
      <c r="FH101" s="13"/>
      <c r="FI101" s="13"/>
      <c r="FJ101" s="13"/>
      <c r="FK101" s="13"/>
      <c r="FL101" s="13"/>
      <c r="FM101" s="13"/>
      <c r="FN101" s="13"/>
      <c r="FO101" s="13"/>
      <c r="FP101" s="13"/>
      <c r="FQ101" s="13"/>
      <c r="FR101" s="13"/>
      <c r="FS101" s="13"/>
      <c r="FT101" s="13"/>
      <c r="FU101" s="13"/>
      <c r="FV101" s="13"/>
      <c r="FW101" s="13"/>
      <c r="FX101" s="13"/>
      <c r="FY101"/>
      <c r="FZ101"/>
      <c r="GA101"/>
      <c r="GB101"/>
      <c r="GC101"/>
      <c r="GD101"/>
      <c r="GE101"/>
      <c r="GF101"/>
      <c r="GG101"/>
      <c r="GH101"/>
      <c r="GI101"/>
      <c r="GJ101"/>
      <c r="GK101"/>
      <c r="GL101"/>
      <c r="GM101"/>
      <c r="GN101"/>
      <c r="GO101"/>
      <c r="GP101"/>
      <c r="GQ101"/>
      <c r="GR101"/>
      <c r="GS101"/>
      <c r="GT101"/>
      <c r="GU101"/>
      <c r="GV101"/>
      <c r="GW101"/>
      <c r="GX101"/>
      <c r="GY101"/>
      <c r="GZ101"/>
      <c r="HA101"/>
      <c r="HB101"/>
      <c r="HC101"/>
      <c r="HD101"/>
      <c r="HE101"/>
      <c r="HF101"/>
      <c r="HG101"/>
      <c r="HH101"/>
      <c r="HI101"/>
      <c r="HJ101"/>
      <c r="HK101"/>
      <c r="HL101"/>
      <c r="HM101"/>
      <c r="HN101"/>
      <c r="HO101"/>
      <c r="HP101"/>
      <c r="HQ101"/>
      <c r="HR101"/>
      <c r="HS101"/>
      <c r="HT101"/>
      <c r="HU101"/>
      <c r="HV101"/>
      <c r="HW101"/>
      <c r="HX101"/>
      <c r="HY101"/>
      <c r="HZ101"/>
      <c r="IA101"/>
      <c r="IB101"/>
      <c r="IC101"/>
      <c r="ID101"/>
      <c r="IE101"/>
    </row>
    <row r="102" spans="9:239" ht="13" customHeight="1" x14ac:dyDescent="0.15">
      <c r="I102" s="12"/>
      <c r="J102" s="12"/>
      <c r="AD102" s="12"/>
      <c r="AE102" s="12"/>
      <c r="AF102" s="12"/>
      <c r="AG102" s="12"/>
      <c r="AH102" s="12"/>
      <c r="AI102" s="12"/>
      <c r="AJ102" s="12"/>
      <c r="AK102" s="12"/>
      <c r="AL102" s="12"/>
      <c r="AM102" s="12"/>
      <c r="DH102" s="13"/>
      <c r="DI102" s="13"/>
      <c r="DJ102" s="13"/>
      <c r="DK102" s="13"/>
      <c r="DL102" s="13"/>
      <c r="DM102" s="13"/>
      <c r="DN102" s="13"/>
      <c r="DO102" s="13"/>
      <c r="DP102" s="13"/>
      <c r="DQ102" s="13"/>
      <c r="DR102" s="13"/>
      <c r="DS102" s="13"/>
      <c r="DT102" s="13"/>
      <c r="DU102" s="13"/>
      <c r="DV102" s="13"/>
      <c r="DW102" s="13"/>
      <c r="DX102" s="13"/>
      <c r="DY102" s="13"/>
      <c r="DZ102" s="13"/>
      <c r="EA102" s="13"/>
      <c r="EB102" s="13"/>
      <c r="EC102" s="13"/>
      <c r="ED102" s="13"/>
      <c r="EE102" s="13"/>
      <c r="EF102" s="13"/>
      <c r="EG102" s="13"/>
      <c r="EH102" s="13"/>
      <c r="EI102" s="13"/>
      <c r="EJ102" s="13"/>
      <c r="EK102" s="13"/>
      <c r="EL102" s="13"/>
      <c r="EM102" s="13"/>
      <c r="EN102" s="13"/>
      <c r="EO102" s="13"/>
      <c r="EP102" s="13"/>
      <c r="EQ102" s="13"/>
      <c r="ER102" s="13"/>
      <c r="ES102" s="13"/>
      <c r="ET102" s="13"/>
      <c r="EU102" s="13"/>
      <c r="EV102" s="13"/>
      <c r="EW102" s="13"/>
      <c r="EX102" s="13"/>
      <c r="EY102" s="13"/>
      <c r="EZ102" s="13"/>
      <c r="FA102" s="13"/>
      <c r="FB102" s="13"/>
      <c r="FC102" s="13"/>
      <c r="FD102" s="13"/>
      <c r="FE102" s="13"/>
      <c r="FF102" s="13"/>
      <c r="FG102" s="13"/>
      <c r="FH102" s="13"/>
      <c r="FI102" s="13"/>
      <c r="FJ102" s="13"/>
      <c r="FK102" s="13"/>
      <c r="FL102" s="13"/>
      <c r="FM102" s="13"/>
      <c r="FN102" s="13"/>
      <c r="FO102" s="13"/>
      <c r="FP102" s="13"/>
      <c r="FQ102" s="13"/>
      <c r="FR102" s="13"/>
      <c r="FS102" s="13"/>
      <c r="FT102" s="13"/>
      <c r="FU102" s="13"/>
      <c r="FV102" s="13"/>
      <c r="FW102" s="13"/>
      <c r="FX102" s="13"/>
      <c r="FY102"/>
      <c r="FZ102"/>
      <c r="GA102"/>
      <c r="GB102"/>
      <c r="GC102"/>
      <c r="GD102"/>
      <c r="GE102"/>
      <c r="GF102"/>
      <c r="GG102"/>
      <c r="GH102"/>
      <c r="GI102"/>
      <c r="GJ102"/>
      <c r="GK102"/>
      <c r="GL102"/>
      <c r="GM102"/>
      <c r="GN102"/>
      <c r="GO102"/>
      <c r="GP102"/>
      <c r="GQ102"/>
      <c r="GR102"/>
      <c r="GS102"/>
      <c r="GT102"/>
      <c r="GU102"/>
      <c r="GV102"/>
      <c r="GW102"/>
      <c r="GX102"/>
      <c r="GY102"/>
      <c r="GZ102"/>
      <c r="HA102"/>
      <c r="HB102"/>
      <c r="HC102"/>
      <c r="HD102"/>
      <c r="HE102"/>
      <c r="HF102"/>
      <c r="HG102"/>
      <c r="HH102"/>
      <c r="HI102"/>
      <c r="HJ102"/>
      <c r="HK102"/>
      <c r="HL102"/>
      <c r="HM102"/>
      <c r="HN102"/>
      <c r="HO102"/>
      <c r="HP102"/>
      <c r="HQ102"/>
      <c r="HR102"/>
      <c r="HS102"/>
      <c r="HT102"/>
      <c r="HU102"/>
      <c r="HV102"/>
      <c r="HW102"/>
      <c r="HX102"/>
      <c r="HY102"/>
      <c r="HZ102"/>
      <c r="IA102"/>
      <c r="IB102"/>
      <c r="IC102"/>
      <c r="ID102"/>
      <c r="IE102"/>
    </row>
    <row r="103" spans="9:239" ht="13" customHeight="1" x14ac:dyDescent="0.15">
      <c r="DH103" s="13"/>
      <c r="DI103" s="13"/>
      <c r="DJ103" s="13"/>
      <c r="DK103" s="13"/>
      <c r="DL103" s="13"/>
      <c r="DM103" s="13"/>
      <c r="DN103" s="13"/>
      <c r="DO103" s="13"/>
      <c r="DP103" s="13"/>
      <c r="DQ103" s="13"/>
      <c r="DR103" s="13"/>
      <c r="DS103" s="13"/>
      <c r="DT103" s="13"/>
      <c r="DU103" s="13"/>
      <c r="DV103" s="13"/>
      <c r="DW103" s="13"/>
      <c r="DX103" s="13"/>
      <c r="DY103" s="13"/>
      <c r="DZ103" s="13"/>
      <c r="EA103" s="13"/>
      <c r="EB103" s="13"/>
      <c r="EC103" s="13"/>
      <c r="ED103" s="13"/>
      <c r="EE103" s="13"/>
      <c r="EF103" s="13"/>
      <c r="EG103" s="13"/>
      <c r="EH103" s="13"/>
      <c r="EI103" s="13"/>
      <c r="EJ103" s="13"/>
      <c r="EK103" s="13"/>
      <c r="EL103" s="13"/>
      <c r="EM103" s="13"/>
      <c r="EN103" s="13"/>
      <c r="EO103" s="13"/>
      <c r="EP103" s="13"/>
      <c r="EQ103" s="13"/>
      <c r="ER103" s="13"/>
      <c r="ES103" s="13"/>
      <c r="ET103" s="13"/>
      <c r="EU103" s="13"/>
      <c r="EV103" s="13"/>
      <c r="EW103" s="13"/>
      <c r="EX103" s="13"/>
      <c r="EY103" s="13"/>
      <c r="EZ103" s="13"/>
      <c r="FA103" s="13"/>
      <c r="FB103" s="13"/>
      <c r="FC103" s="13"/>
      <c r="FD103" s="13"/>
      <c r="FE103" s="13"/>
      <c r="FF103" s="13"/>
      <c r="FG103" s="13"/>
      <c r="FH103" s="13"/>
      <c r="FI103" s="13"/>
      <c r="FJ103" s="13"/>
      <c r="FK103" s="13"/>
      <c r="FL103" s="13"/>
      <c r="FM103" s="13"/>
      <c r="FN103" s="13"/>
      <c r="FO103" s="13"/>
      <c r="FP103" s="13"/>
      <c r="FQ103" s="13"/>
      <c r="FR103" s="13"/>
      <c r="FS103" s="13"/>
      <c r="FT103" s="13"/>
      <c r="FU103" s="13"/>
      <c r="FV103" s="13"/>
      <c r="FW103" s="13"/>
      <c r="FX103" s="13"/>
      <c r="FY103"/>
      <c r="FZ103"/>
      <c r="GA103"/>
      <c r="GB103"/>
      <c r="GC103"/>
      <c r="GD103"/>
      <c r="GE103"/>
      <c r="GF103"/>
      <c r="GG103"/>
      <c r="GH103"/>
      <c r="GI103"/>
      <c r="GJ103"/>
      <c r="GK103"/>
      <c r="GL103"/>
      <c r="GM103"/>
      <c r="GN103"/>
      <c r="GO103"/>
      <c r="GP103"/>
      <c r="GQ103"/>
      <c r="GR103"/>
      <c r="GS103"/>
      <c r="GT103"/>
      <c r="GU103"/>
      <c r="GV103"/>
      <c r="GW103"/>
      <c r="GX103"/>
      <c r="GY103"/>
      <c r="GZ103"/>
      <c r="HA103"/>
      <c r="HB103"/>
      <c r="HC103"/>
      <c r="HD103"/>
      <c r="HE103"/>
      <c r="HF103"/>
      <c r="HG103"/>
      <c r="HH103"/>
      <c r="HI103"/>
      <c r="HJ103"/>
      <c r="HK103"/>
      <c r="HL103"/>
      <c r="HM103"/>
      <c r="HN103"/>
      <c r="HO103"/>
      <c r="HP103"/>
      <c r="HQ103"/>
      <c r="HR103"/>
      <c r="HS103"/>
      <c r="HT103"/>
      <c r="HU103"/>
      <c r="HV103"/>
      <c r="HW103"/>
      <c r="HX103"/>
      <c r="HY103"/>
      <c r="HZ103"/>
      <c r="IA103"/>
      <c r="IB103"/>
      <c r="IC103"/>
      <c r="ID103"/>
      <c r="IE103"/>
    </row>
    <row r="104" spans="9:239" ht="13" customHeight="1" x14ac:dyDescent="0.15">
      <c r="DH104" s="13"/>
      <c r="DI104" s="13"/>
      <c r="DJ104" s="13"/>
      <c r="DK104" s="13"/>
      <c r="DL104" s="13"/>
      <c r="DM104" s="13"/>
      <c r="DN104" s="13"/>
      <c r="DO104" s="13"/>
      <c r="DP104" s="13"/>
      <c r="DQ104" s="13"/>
      <c r="DR104" s="13"/>
      <c r="DS104" s="13"/>
      <c r="DT104" s="13"/>
      <c r="DU104" s="13"/>
      <c r="DV104" s="13"/>
      <c r="DW104" s="13"/>
      <c r="DX104" s="13"/>
      <c r="DY104" s="13"/>
      <c r="DZ104" s="13"/>
      <c r="EA104" s="13"/>
      <c r="EB104" s="13"/>
      <c r="EC104" s="13"/>
      <c r="ED104" s="13"/>
      <c r="EE104" s="13"/>
      <c r="EF104" s="13"/>
      <c r="EG104" s="13"/>
      <c r="EH104" s="13"/>
      <c r="EI104" s="13"/>
      <c r="EJ104" s="13"/>
      <c r="EK104" s="13"/>
      <c r="EL104" s="13"/>
      <c r="EM104" s="13"/>
      <c r="EN104" s="13"/>
      <c r="EO104" s="13"/>
      <c r="EP104" s="13"/>
      <c r="EQ104" s="13"/>
      <c r="ER104" s="13"/>
      <c r="ES104" s="13"/>
      <c r="ET104" s="13"/>
      <c r="EU104" s="13"/>
      <c r="EV104" s="13"/>
      <c r="EW104" s="13"/>
      <c r="EX104" s="13"/>
      <c r="EY104" s="13"/>
      <c r="EZ104" s="13"/>
      <c r="FA104" s="13"/>
      <c r="FB104" s="13"/>
      <c r="FC104" s="13"/>
      <c r="FD104" s="13"/>
      <c r="FE104" s="13"/>
      <c r="FF104" s="13"/>
      <c r="FG104" s="13"/>
      <c r="FH104" s="13"/>
      <c r="FI104" s="13"/>
      <c r="FJ104" s="13"/>
      <c r="FK104" s="13"/>
      <c r="FL104" s="13"/>
      <c r="FM104" s="13"/>
      <c r="FN104" s="13"/>
      <c r="FO104" s="13"/>
      <c r="FP104" s="13"/>
      <c r="FQ104" s="13"/>
      <c r="FR104" s="13"/>
      <c r="FS104" s="13"/>
      <c r="FT104" s="13"/>
      <c r="FU104" s="13"/>
      <c r="FV104" s="13"/>
      <c r="FW104" s="13"/>
      <c r="FX104" s="13"/>
      <c r="FY104"/>
      <c r="FZ104"/>
      <c r="GA104"/>
      <c r="GB104"/>
      <c r="GC104"/>
      <c r="GD104"/>
      <c r="GE104"/>
      <c r="GF104"/>
      <c r="GG104"/>
      <c r="GH104"/>
      <c r="GI104"/>
      <c r="GJ104"/>
      <c r="GK104"/>
      <c r="GL104"/>
      <c r="GM104"/>
      <c r="GN104"/>
      <c r="GO104"/>
      <c r="GP104"/>
      <c r="GQ104"/>
      <c r="GR104"/>
      <c r="GS104"/>
      <c r="GT104"/>
      <c r="GU104"/>
      <c r="GV104"/>
      <c r="GW104"/>
      <c r="GX104"/>
      <c r="GY104"/>
      <c r="GZ104"/>
      <c r="HA104"/>
      <c r="HB104"/>
      <c r="HC104"/>
      <c r="HD104"/>
      <c r="HE104"/>
      <c r="HF104"/>
      <c r="HG104"/>
      <c r="HH104"/>
      <c r="HI104"/>
      <c r="HJ104"/>
      <c r="HK104"/>
      <c r="HL104"/>
      <c r="HM104"/>
      <c r="HN104"/>
      <c r="HO104"/>
      <c r="HP104"/>
      <c r="HQ104"/>
      <c r="HR104"/>
      <c r="HS104"/>
      <c r="HT104"/>
      <c r="HU104"/>
      <c r="HV104"/>
      <c r="HW104"/>
      <c r="HX104"/>
      <c r="HY104"/>
      <c r="HZ104"/>
      <c r="IA104"/>
      <c r="IB104"/>
      <c r="IC104"/>
      <c r="ID104"/>
      <c r="IE104"/>
    </row>
    <row r="105" spans="9:239" ht="13" customHeight="1" x14ac:dyDescent="0.15">
      <c r="DH105" s="13"/>
      <c r="DI105" s="13"/>
      <c r="DJ105" s="13"/>
      <c r="DK105" s="13"/>
      <c r="DL105" s="13"/>
      <c r="DM105" s="13"/>
      <c r="DN105" s="13"/>
      <c r="DO105" s="13"/>
      <c r="DP105" s="13"/>
      <c r="DQ105" s="13"/>
      <c r="DR105" s="13"/>
      <c r="DS105" s="13"/>
      <c r="DT105" s="13"/>
      <c r="DU105" s="13"/>
      <c r="DV105" s="13"/>
      <c r="DW105" s="13"/>
      <c r="DX105" s="13"/>
      <c r="DY105" s="13"/>
      <c r="DZ105" s="13"/>
      <c r="EA105" s="13"/>
      <c r="EB105" s="13"/>
      <c r="EC105" s="13"/>
      <c r="ED105" s="13"/>
      <c r="EE105" s="13"/>
      <c r="EF105" s="13"/>
      <c r="EG105" s="13"/>
      <c r="EH105" s="13"/>
      <c r="EI105" s="13"/>
      <c r="EJ105" s="13"/>
      <c r="EK105" s="13"/>
      <c r="EL105" s="13"/>
      <c r="EM105" s="13"/>
      <c r="EN105" s="13"/>
      <c r="EO105" s="13"/>
      <c r="EP105" s="13"/>
      <c r="EQ105" s="13"/>
      <c r="ER105" s="13"/>
      <c r="ES105" s="13"/>
      <c r="ET105" s="13"/>
      <c r="EU105" s="13"/>
      <c r="EV105" s="13"/>
      <c r="EW105" s="13"/>
      <c r="EX105" s="13"/>
      <c r="EY105" s="13"/>
      <c r="EZ105" s="13"/>
      <c r="FA105" s="13"/>
      <c r="FB105" s="13"/>
      <c r="FC105" s="13"/>
      <c r="FD105" s="13"/>
      <c r="FE105" s="13"/>
      <c r="FF105" s="13"/>
      <c r="FG105" s="13"/>
      <c r="FH105" s="13"/>
      <c r="FI105" s="13"/>
      <c r="FJ105" s="13"/>
      <c r="FK105" s="13"/>
      <c r="FL105" s="13"/>
      <c r="FM105" s="13"/>
      <c r="FN105" s="13"/>
      <c r="FO105" s="13"/>
      <c r="FP105" s="13"/>
      <c r="FQ105" s="13"/>
      <c r="FR105" s="13"/>
      <c r="FS105" s="13"/>
      <c r="FT105" s="13"/>
      <c r="FU105" s="13"/>
      <c r="FV105" s="13"/>
      <c r="FW105" s="13"/>
      <c r="FX105" s="13"/>
      <c r="FY105"/>
      <c r="FZ105"/>
      <c r="GA105"/>
      <c r="GB105"/>
      <c r="GC105"/>
      <c r="GD105"/>
      <c r="GE105"/>
      <c r="GF105"/>
      <c r="GG105"/>
      <c r="GH105"/>
      <c r="GI105"/>
      <c r="GJ105"/>
      <c r="GK105"/>
      <c r="GL105"/>
      <c r="GM105"/>
      <c r="GN105"/>
      <c r="GO105"/>
      <c r="GP105"/>
      <c r="GQ105"/>
      <c r="GR105"/>
      <c r="GS105"/>
      <c r="GT105"/>
      <c r="GU105"/>
      <c r="GV105"/>
      <c r="GW105"/>
      <c r="GX105"/>
      <c r="GY105"/>
      <c r="GZ105"/>
      <c r="HA105"/>
      <c r="HB105"/>
      <c r="HC105"/>
      <c r="HD105"/>
      <c r="HE105"/>
      <c r="HF105"/>
      <c r="HG105"/>
      <c r="HH105"/>
      <c r="HI105"/>
      <c r="HJ105"/>
      <c r="HK105"/>
      <c r="HL105"/>
      <c r="HM105"/>
      <c r="HN105"/>
      <c r="HO105"/>
      <c r="HP105"/>
      <c r="HQ105"/>
      <c r="HR105"/>
      <c r="HS105"/>
      <c r="HT105"/>
      <c r="HU105"/>
      <c r="HV105"/>
      <c r="HW105"/>
      <c r="HX105"/>
      <c r="HY105"/>
      <c r="HZ105"/>
      <c r="IA105"/>
      <c r="IB105"/>
      <c r="IC105"/>
      <c r="ID105"/>
      <c r="IE105"/>
    </row>
    <row r="106" spans="9:239" ht="13" customHeight="1" x14ac:dyDescent="0.15">
      <c r="ER106" s="13"/>
      <c r="ES106" s="13"/>
      <c r="ET106" s="13"/>
      <c r="EU106" s="13"/>
      <c r="EV106" s="13"/>
      <c r="EW106" s="13"/>
      <c r="EX106" s="13"/>
      <c r="EY106" s="13"/>
      <c r="EZ106" s="13"/>
      <c r="FA106" s="13"/>
      <c r="FB106" s="13"/>
      <c r="FC106" s="13"/>
      <c r="FD106" s="13"/>
      <c r="FE106" s="13"/>
      <c r="FF106" s="13"/>
      <c r="FG106" s="13"/>
      <c r="FH106" s="13"/>
      <c r="FI106" s="13"/>
      <c r="FJ106" s="13"/>
      <c r="FK106" s="13"/>
      <c r="FL106" s="13"/>
      <c r="FM106" s="13"/>
      <c r="FN106" s="13"/>
      <c r="FO106" s="13"/>
      <c r="FP106" s="13"/>
      <c r="FQ106" s="13"/>
      <c r="FR106" s="13"/>
      <c r="FS106" s="13"/>
      <c r="FT106" s="13"/>
      <c r="FU106" s="13"/>
      <c r="FV106" s="13"/>
      <c r="FW106" s="13"/>
      <c r="FX106" s="13"/>
      <c r="FY106" s="13"/>
      <c r="FZ106" s="13"/>
      <c r="GA106" s="13"/>
      <c r="GB106" s="13"/>
      <c r="GC106" s="13"/>
      <c r="GD106" s="13"/>
      <c r="GE106" s="13"/>
      <c r="GF106" s="13"/>
      <c r="GG106" s="13"/>
      <c r="GH106" s="13"/>
      <c r="GI106" s="13"/>
      <c r="GJ106" s="13"/>
      <c r="GK106" s="13"/>
      <c r="GL106" s="13"/>
      <c r="GM106" s="13"/>
      <c r="GN106" s="13"/>
      <c r="GO106" s="13"/>
      <c r="GP106" s="13"/>
      <c r="GQ106" s="13"/>
      <c r="GR106" s="13"/>
      <c r="GS106" s="13"/>
      <c r="GT106" s="13"/>
      <c r="GU106" s="13"/>
      <c r="GV106" s="13"/>
      <c r="GW106" s="13"/>
      <c r="GX106" s="13"/>
      <c r="GY106" s="13"/>
      <c r="GZ106" s="13"/>
      <c r="HA106" s="13"/>
      <c r="HB106" s="13"/>
      <c r="HC106" s="13"/>
      <c r="HD106" s="13"/>
      <c r="HE106" s="13"/>
      <c r="HF106" s="13"/>
      <c r="HG106" s="13"/>
      <c r="HH106" s="13"/>
      <c r="HI106"/>
      <c r="HJ106"/>
      <c r="HK106"/>
      <c r="HL106"/>
      <c r="HM106"/>
      <c r="HN106"/>
      <c r="HO106"/>
      <c r="HP106"/>
      <c r="HQ106"/>
      <c r="HR106"/>
      <c r="HS106"/>
      <c r="HT106"/>
      <c r="HU106"/>
      <c r="HV106"/>
      <c r="HW106"/>
      <c r="HX106"/>
      <c r="HY106"/>
      <c r="HZ106"/>
      <c r="IA106"/>
      <c r="IB106"/>
      <c r="IC106"/>
      <c r="ID106"/>
      <c r="IE106"/>
    </row>
    <row r="107" spans="9:239" ht="13" customHeight="1" x14ac:dyDescent="0.15">
      <c r="ER107" s="13"/>
      <c r="ES107" s="13"/>
      <c r="ET107" s="13"/>
      <c r="EU107" s="13"/>
      <c r="EV107" s="13"/>
      <c r="EW107" s="13"/>
      <c r="EX107" s="13"/>
      <c r="EY107" s="13"/>
      <c r="EZ107" s="13"/>
      <c r="FA107" s="13"/>
      <c r="FB107" s="13"/>
      <c r="FC107" s="13"/>
      <c r="FD107" s="13"/>
      <c r="FE107" s="13"/>
      <c r="FF107" s="13"/>
      <c r="FG107" s="13"/>
      <c r="FH107" s="13"/>
      <c r="FI107" s="13"/>
      <c r="FJ107" s="13"/>
      <c r="FK107" s="13"/>
      <c r="FL107" s="13"/>
      <c r="FM107" s="13"/>
      <c r="FN107" s="13"/>
      <c r="FO107" s="13"/>
      <c r="FP107" s="13"/>
      <c r="FQ107" s="13"/>
      <c r="FR107" s="13"/>
      <c r="FS107" s="13"/>
      <c r="FT107" s="13"/>
      <c r="FU107" s="13"/>
      <c r="FV107" s="13"/>
      <c r="FW107" s="13"/>
      <c r="FX107" s="13"/>
      <c r="FY107" s="13"/>
      <c r="FZ107" s="13"/>
      <c r="GA107" s="13"/>
      <c r="GB107" s="13"/>
      <c r="GC107" s="13"/>
      <c r="GD107" s="13"/>
      <c r="GE107" s="13"/>
      <c r="GF107" s="13"/>
      <c r="GG107" s="13"/>
      <c r="GH107" s="13"/>
      <c r="GI107" s="13"/>
      <c r="GJ107" s="13"/>
      <c r="GK107" s="13"/>
      <c r="GL107" s="13"/>
      <c r="GM107" s="13"/>
      <c r="GN107" s="13"/>
      <c r="GO107" s="13"/>
      <c r="GP107" s="13"/>
      <c r="GQ107" s="13"/>
      <c r="GR107" s="13"/>
      <c r="GS107" s="13"/>
      <c r="GT107" s="13"/>
      <c r="GU107" s="13"/>
      <c r="GV107" s="13"/>
      <c r="GW107" s="13"/>
      <c r="GX107" s="13"/>
      <c r="GY107" s="13"/>
      <c r="GZ107" s="13"/>
      <c r="HA107" s="13"/>
      <c r="HB107" s="13"/>
      <c r="HC107" s="13"/>
      <c r="HD107" s="13"/>
      <c r="HE107" s="13"/>
      <c r="HF107" s="13"/>
      <c r="HG107" s="13"/>
      <c r="HH107" s="13"/>
      <c r="HI107"/>
      <c r="HJ107"/>
      <c r="HK107"/>
      <c r="HL107"/>
      <c r="HM107"/>
      <c r="HN107"/>
      <c r="HO107"/>
      <c r="HP107"/>
      <c r="HQ107"/>
      <c r="HR107"/>
      <c r="HS107"/>
      <c r="HT107"/>
      <c r="HU107"/>
      <c r="HV107"/>
      <c r="HW107"/>
      <c r="HX107"/>
      <c r="HY107"/>
      <c r="HZ107"/>
      <c r="IA107"/>
      <c r="IB107"/>
      <c r="IC107"/>
      <c r="ID107"/>
      <c r="IE107"/>
    </row>
    <row r="108" spans="9:239" ht="13" customHeight="1" x14ac:dyDescent="0.15">
      <c r="ER108" s="13"/>
      <c r="ES108" s="13"/>
      <c r="ET108" s="13"/>
      <c r="EU108" s="13"/>
      <c r="EV108" s="13"/>
      <c r="EW108" s="13"/>
      <c r="EX108" s="13"/>
      <c r="EY108" s="13"/>
      <c r="EZ108" s="13"/>
      <c r="FA108" s="13"/>
      <c r="FB108" s="13"/>
      <c r="FC108" s="13"/>
      <c r="FD108" s="13"/>
      <c r="FE108" s="13"/>
      <c r="FF108" s="13"/>
      <c r="FG108" s="13"/>
      <c r="FH108" s="13"/>
      <c r="FI108" s="13"/>
      <c r="FJ108" s="13"/>
      <c r="FK108" s="13"/>
      <c r="FL108" s="13"/>
      <c r="FM108" s="13"/>
      <c r="FN108" s="13"/>
      <c r="FO108" s="13"/>
      <c r="FP108" s="13"/>
      <c r="FQ108" s="13"/>
      <c r="FR108" s="13"/>
      <c r="FS108" s="13"/>
      <c r="FT108" s="13"/>
      <c r="FU108" s="13"/>
      <c r="FV108" s="13"/>
      <c r="FW108" s="13"/>
      <c r="FX108" s="13"/>
      <c r="FY108" s="13"/>
      <c r="FZ108" s="13"/>
      <c r="GA108" s="13"/>
      <c r="GB108" s="13"/>
      <c r="GC108" s="13"/>
      <c r="GD108" s="13"/>
      <c r="GE108" s="13"/>
      <c r="GF108" s="13"/>
      <c r="GG108" s="13"/>
      <c r="GH108" s="13"/>
      <c r="GI108" s="13"/>
      <c r="GJ108" s="13"/>
      <c r="GK108" s="13"/>
      <c r="GL108" s="13"/>
      <c r="GM108" s="13"/>
      <c r="GN108" s="13"/>
      <c r="GO108" s="13"/>
      <c r="GP108" s="13"/>
      <c r="GQ108" s="13"/>
      <c r="GR108" s="13"/>
      <c r="GS108" s="13"/>
      <c r="GT108" s="13"/>
      <c r="GU108" s="13"/>
      <c r="GV108" s="13"/>
      <c r="GW108" s="13"/>
      <c r="GX108" s="13"/>
      <c r="GY108" s="13"/>
      <c r="GZ108" s="13"/>
      <c r="HA108" s="13"/>
      <c r="HB108" s="13"/>
      <c r="HC108" s="13"/>
      <c r="HD108" s="13"/>
      <c r="HE108" s="13"/>
      <c r="HF108" s="13"/>
      <c r="HG108" s="13"/>
      <c r="HH108" s="13"/>
      <c r="HI108"/>
      <c r="HJ108"/>
      <c r="HK108"/>
      <c r="HL108"/>
      <c r="HM108"/>
      <c r="HN108"/>
      <c r="HO108"/>
      <c r="HP108"/>
      <c r="HQ108"/>
      <c r="HR108"/>
      <c r="HS108"/>
      <c r="HT108"/>
      <c r="HU108"/>
      <c r="HV108"/>
      <c r="HW108"/>
      <c r="HX108"/>
      <c r="HY108"/>
      <c r="HZ108"/>
      <c r="IA108"/>
      <c r="IB108"/>
      <c r="IC108"/>
      <c r="ID108"/>
      <c r="IE108"/>
    </row>
    <row r="109" spans="9:239" ht="13" customHeight="1" x14ac:dyDescent="0.15">
      <c r="ER109" s="13"/>
      <c r="ES109" s="13"/>
      <c r="ET109" s="13"/>
      <c r="EU109" s="13"/>
      <c r="EV109" s="13"/>
      <c r="EW109" s="13"/>
      <c r="EX109" s="13"/>
      <c r="EY109" s="13"/>
      <c r="EZ109" s="13"/>
      <c r="FA109" s="13"/>
      <c r="FB109" s="13"/>
      <c r="FC109" s="13"/>
      <c r="FD109" s="13"/>
      <c r="FE109" s="13"/>
      <c r="FF109" s="13"/>
      <c r="FG109" s="13"/>
      <c r="FH109" s="13"/>
      <c r="FI109" s="13"/>
      <c r="FJ109" s="13"/>
      <c r="FK109" s="13"/>
      <c r="FL109" s="13"/>
      <c r="FM109" s="13"/>
      <c r="FN109" s="13"/>
      <c r="FO109" s="13"/>
      <c r="FP109" s="13"/>
      <c r="FQ109" s="13"/>
      <c r="FR109" s="13"/>
      <c r="FS109" s="13"/>
      <c r="FT109" s="13"/>
      <c r="FU109" s="13"/>
      <c r="FV109" s="13"/>
      <c r="FW109" s="13"/>
      <c r="FX109" s="13"/>
      <c r="FY109" s="13"/>
      <c r="FZ109" s="13"/>
      <c r="GA109" s="13"/>
      <c r="GB109" s="13"/>
      <c r="GC109" s="13"/>
      <c r="GD109" s="13"/>
      <c r="GE109" s="13"/>
      <c r="GF109" s="13"/>
      <c r="GG109" s="13"/>
      <c r="GH109" s="13"/>
      <c r="GI109" s="13"/>
      <c r="GJ109" s="13"/>
      <c r="GK109" s="13"/>
      <c r="GL109" s="13"/>
      <c r="GM109" s="13"/>
      <c r="GN109" s="13"/>
      <c r="GO109" s="13"/>
      <c r="GP109" s="13"/>
      <c r="GQ109" s="13"/>
      <c r="GR109" s="13"/>
      <c r="GS109" s="13"/>
      <c r="GT109" s="13"/>
      <c r="GU109" s="13"/>
      <c r="GV109" s="13"/>
      <c r="GW109" s="13"/>
      <c r="GX109" s="13"/>
      <c r="GY109" s="13"/>
      <c r="GZ109" s="13"/>
      <c r="HA109" s="13"/>
      <c r="HB109" s="13"/>
      <c r="HC109" s="13"/>
      <c r="HD109" s="13"/>
      <c r="HE109" s="13"/>
      <c r="HF109" s="13"/>
      <c r="HG109" s="13"/>
      <c r="HH109" s="13"/>
      <c r="HI109"/>
      <c r="HJ109"/>
      <c r="HK109"/>
      <c r="HL109"/>
      <c r="HM109"/>
      <c r="HN109"/>
      <c r="HO109"/>
      <c r="HP109"/>
      <c r="HQ109"/>
      <c r="HR109"/>
      <c r="HS109"/>
      <c r="HT109"/>
      <c r="HU109"/>
      <c r="HV109"/>
      <c r="HW109"/>
      <c r="HX109"/>
      <c r="HY109"/>
      <c r="HZ109"/>
      <c r="IA109"/>
      <c r="IB109"/>
      <c r="IC109"/>
      <c r="ID109"/>
      <c r="IE109"/>
    </row>
    <row r="110" spans="9:239" ht="13" customHeight="1" x14ac:dyDescent="0.15">
      <c r="ER110" s="13"/>
      <c r="ES110" s="13"/>
      <c r="ET110" s="13"/>
      <c r="EU110" s="13"/>
      <c r="EV110" s="13"/>
      <c r="EW110" s="13"/>
      <c r="EX110" s="13"/>
      <c r="EY110" s="13"/>
      <c r="EZ110" s="13"/>
      <c r="FA110" s="13"/>
      <c r="FB110" s="13"/>
      <c r="FC110" s="13"/>
      <c r="FD110" s="13"/>
      <c r="FE110" s="13"/>
      <c r="FF110" s="13"/>
      <c r="FG110" s="13"/>
      <c r="FH110" s="13"/>
      <c r="FI110" s="13"/>
      <c r="FJ110" s="13"/>
      <c r="FK110" s="13"/>
      <c r="FL110" s="13"/>
      <c r="FM110" s="13"/>
      <c r="FN110" s="13"/>
      <c r="FO110" s="13"/>
      <c r="FP110" s="13"/>
      <c r="FQ110" s="13"/>
      <c r="FR110" s="13"/>
      <c r="FS110" s="13"/>
      <c r="FT110" s="13"/>
      <c r="FU110" s="13"/>
      <c r="FV110" s="13"/>
      <c r="FW110" s="13"/>
      <c r="FX110" s="13"/>
      <c r="FY110" s="13"/>
      <c r="FZ110" s="13"/>
      <c r="GA110" s="13"/>
      <c r="GB110" s="13"/>
      <c r="GC110" s="13"/>
      <c r="GD110" s="13"/>
      <c r="GE110" s="13"/>
      <c r="GF110" s="13"/>
      <c r="GG110" s="13"/>
      <c r="GH110" s="13"/>
      <c r="GI110" s="13"/>
      <c r="GJ110" s="13"/>
      <c r="GK110" s="13"/>
      <c r="GL110" s="13"/>
      <c r="GM110" s="13"/>
      <c r="GN110" s="13"/>
      <c r="GO110" s="13"/>
      <c r="GP110" s="13"/>
      <c r="GQ110" s="13"/>
      <c r="GR110" s="13"/>
      <c r="GS110" s="13"/>
      <c r="GT110" s="13"/>
      <c r="GU110" s="13"/>
      <c r="GV110" s="13"/>
      <c r="GW110" s="13"/>
      <c r="GX110" s="13"/>
      <c r="GY110" s="13"/>
      <c r="GZ110" s="13"/>
      <c r="HA110" s="13"/>
      <c r="HB110" s="13"/>
      <c r="HC110" s="13"/>
      <c r="HD110" s="13"/>
      <c r="HE110" s="13"/>
      <c r="HF110" s="13"/>
      <c r="HG110" s="13"/>
      <c r="HH110" s="13"/>
      <c r="HI110"/>
      <c r="HJ110"/>
      <c r="HK110"/>
      <c r="HL110"/>
      <c r="HM110"/>
      <c r="HN110"/>
      <c r="HO110"/>
      <c r="HP110"/>
      <c r="HQ110"/>
      <c r="HR110"/>
      <c r="HS110"/>
      <c r="HT110"/>
      <c r="HU110"/>
      <c r="HV110"/>
      <c r="HW110"/>
      <c r="HX110"/>
      <c r="HY110"/>
      <c r="HZ110"/>
      <c r="IA110"/>
      <c r="IB110"/>
      <c r="IC110"/>
      <c r="ID110"/>
      <c r="IE110"/>
    </row>
    <row r="111" spans="9:239" ht="13" customHeight="1" x14ac:dyDescent="0.15">
      <c r="ER111" s="13"/>
      <c r="ES111" s="13"/>
      <c r="ET111" s="13"/>
      <c r="EU111" s="13"/>
      <c r="EV111" s="13"/>
      <c r="EW111" s="13"/>
      <c r="EX111" s="13"/>
      <c r="EY111" s="13"/>
      <c r="EZ111" s="13"/>
      <c r="FA111" s="13"/>
      <c r="FB111" s="13"/>
      <c r="FC111" s="13"/>
      <c r="FD111" s="13"/>
      <c r="FE111" s="13"/>
      <c r="FF111" s="13"/>
      <c r="FG111" s="13"/>
      <c r="FH111" s="13"/>
      <c r="FI111" s="13"/>
      <c r="FJ111" s="13"/>
      <c r="FK111" s="13"/>
      <c r="FL111" s="13"/>
      <c r="FM111" s="13"/>
      <c r="FN111" s="13"/>
      <c r="FO111" s="13"/>
      <c r="FP111" s="13"/>
      <c r="FQ111" s="13"/>
      <c r="FR111" s="13"/>
      <c r="FS111" s="13"/>
      <c r="FT111" s="13"/>
      <c r="FU111" s="13"/>
      <c r="FV111" s="13"/>
      <c r="FW111" s="13"/>
      <c r="FX111" s="13"/>
      <c r="FY111" s="13"/>
      <c r="FZ111" s="13"/>
      <c r="GA111" s="13"/>
      <c r="GB111" s="13"/>
      <c r="GC111" s="13"/>
      <c r="GD111" s="13"/>
      <c r="GE111" s="13"/>
      <c r="GF111" s="13"/>
      <c r="GG111" s="13"/>
      <c r="GH111" s="13"/>
      <c r="GI111" s="13"/>
      <c r="GJ111" s="13"/>
      <c r="GK111" s="13"/>
      <c r="GL111" s="13"/>
      <c r="GM111" s="13"/>
      <c r="GN111" s="13"/>
      <c r="GO111" s="13"/>
      <c r="GP111" s="13"/>
      <c r="GQ111" s="13"/>
      <c r="GR111" s="13"/>
      <c r="GS111" s="13"/>
      <c r="GT111" s="13"/>
      <c r="GU111" s="13"/>
      <c r="GV111" s="13"/>
      <c r="GW111" s="13"/>
      <c r="GX111" s="13"/>
      <c r="GY111" s="13"/>
      <c r="GZ111" s="13"/>
      <c r="HA111" s="13"/>
      <c r="HB111" s="13"/>
      <c r="HC111" s="13"/>
      <c r="HD111" s="13"/>
      <c r="HE111" s="13"/>
      <c r="HF111" s="13"/>
      <c r="HG111" s="13"/>
      <c r="HH111" s="13"/>
      <c r="HI111"/>
      <c r="HJ111"/>
      <c r="HK111"/>
      <c r="HL111"/>
      <c r="HM111"/>
      <c r="HN111"/>
      <c r="HO111"/>
      <c r="HP111"/>
      <c r="HQ111"/>
      <c r="HR111"/>
      <c r="HS111"/>
      <c r="HT111"/>
      <c r="HU111"/>
      <c r="HV111"/>
      <c r="HW111"/>
      <c r="HX111"/>
      <c r="HY111"/>
      <c r="HZ111"/>
      <c r="IA111"/>
      <c r="IB111"/>
      <c r="IC111"/>
      <c r="ID111"/>
      <c r="IE111"/>
    </row>
    <row r="112" spans="9:239" ht="13" customHeight="1" x14ac:dyDescent="0.15">
      <c r="ER112" s="13"/>
      <c r="ES112" s="13"/>
      <c r="ET112" s="13"/>
      <c r="EU112" s="13"/>
      <c r="EV112" s="13"/>
      <c r="EW112" s="13"/>
      <c r="EX112" s="13"/>
      <c r="EY112" s="13"/>
      <c r="EZ112" s="13"/>
      <c r="FA112" s="13"/>
      <c r="FB112" s="13"/>
      <c r="FC112" s="13"/>
      <c r="FD112" s="13"/>
      <c r="FE112" s="13"/>
      <c r="FF112" s="13"/>
      <c r="FG112" s="13"/>
      <c r="FH112" s="13"/>
      <c r="FI112" s="13"/>
      <c r="FJ112" s="13"/>
      <c r="FK112" s="13"/>
      <c r="FL112" s="13"/>
      <c r="FM112" s="13"/>
      <c r="FN112" s="13"/>
      <c r="FO112" s="13"/>
      <c r="FP112" s="13"/>
      <c r="FQ112" s="13"/>
      <c r="FR112" s="13"/>
      <c r="FS112" s="13"/>
      <c r="FT112" s="13"/>
      <c r="FU112" s="13"/>
      <c r="FV112" s="13"/>
      <c r="FW112" s="13"/>
      <c r="FX112" s="13"/>
      <c r="FY112" s="13"/>
      <c r="FZ112" s="13"/>
      <c r="GA112" s="13"/>
      <c r="GB112" s="13"/>
      <c r="GC112" s="13"/>
      <c r="GD112" s="13"/>
      <c r="GE112" s="13"/>
      <c r="GF112" s="13"/>
      <c r="GG112" s="13"/>
      <c r="GH112" s="13"/>
      <c r="GI112" s="13"/>
      <c r="GJ112" s="13"/>
      <c r="GK112" s="13"/>
      <c r="GL112" s="13"/>
      <c r="GM112" s="13"/>
      <c r="GN112" s="13"/>
      <c r="GO112" s="13"/>
      <c r="GP112" s="13"/>
      <c r="GQ112" s="13"/>
      <c r="GR112" s="13"/>
      <c r="GS112" s="13"/>
      <c r="GT112" s="13"/>
      <c r="GU112" s="13"/>
      <c r="GV112" s="13"/>
      <c r="GW112" s="13"/>
      <c r="GX112" s="13"/>
      <c r="GY112" s="13"/>
      <c r="GZ112" s="13"/>
      <c r="HA112" s="13"/>
      <c r="HB112" s="13"/>
      <c r="HC112" s="13"/>
      <c r="HD112" s="13"/>
      <c r="HE112" s="13"/>
      <c r="HF112" s="13"/>
      <c r="HG112" s="13"/>
      <c r="HH112" s="13"/>
      <c r="HI112"/>
      <c r="HJ112"/>
      <c r="HK112"/>
      <c r="HL112"/>
      <c r="HM112"/>
      <c r="HN112"/>
      <c r="HO112"/>
      <c r="HP112"/>
      <c r="HQ112"/>
      <c r="HR112"/>
      <c r="HS112"/>
      <c r="HT112"/>
      <c r="HU112"/>
      <c r="HV112"/>
      <c r="HW112"/>
      <c r="HX112"/>
      <c r="HY112"/>
      <c r="HZ112"/>
      <c r="IA112"/>
      <c r="IB112"/>
      <c r="IC112"/>
      <c r="ID112"/>
      <c r="IE112"/>
    </row>
    <row r="113" spans="90:239" ht="13" customHeight="1" x14ac:dyDescent="0.15">
      <c r="ER113" s="13"/>
      <c r="ES113" s="13"/>
      <c r="ET113" s="13"/>
      <c r="EU113" s="13"/>
      <c r="EV113" s="13"/>
      <c r="EW113" s="13"/>
      <c r="EX113" s="13"/>
      <c r="EY113" s="13"/>
      <c r="EZ113" s="13"/>
      <c r="FA113" s="13"/>
      <c r="FB113" s="13"/>
      <c r="FC113" s="13"/>
      <c r="FD113" s="13"/>
      <c r="FE113" s="13"/>
      <c r="FF113" s="13"/>
      <c r="FG113" s="13"/>
      <c r="FH113" s="13"/>
      <c r="FI113" s="13"/>
      <c r="FJ113" s="13"/>
      <c r="FK113" s="13"/>
      <c r="FL113" s="13"/>
      <c r="FM113" s="13"/>
      <c r="FN113" s="13"/>
      <c r="FO113" s="13"/>
      <c r="FP113" s="13"/>
      <c r="FQ113" s="13"/>
      <c r="FR113" s="13"/>
      <c r="FS113" s="13"/>
      <c r="FT113" s="13"/>
      <c r="FU113" s="13"/>
      <c r="FV113" s="13"/>
      <c r="FW113" s="13"/>
      <c r="FX113" s="13"/>
      <c r="FY113" s="13"/>
      <c r="FZ113" s="13"/>
      <c r="GA113" s="13"/>
      <c r="GB113" s="13"/>
      <c r="GC113" s="13"/>
      <c r="GD113" s="13"/>
      <c r="GE113" s="13"/>
      <c r="GF113" s="13"/>
      <c r="GG113" s="13"/>
      <c r="GH113" s="13"/>
      <c r="GI113" s="13"/>
      <c r="GJ113" s="13"/>
      <c r="GK113" s="13"/>
      <c r="GL113" s="13"/>
      <c r="GM113" s="13"/>
      <c r="GN113" s="13"/>
      <c r="GO113" s="13"/>
      <c r="GP113" s="13"/>
      <c r="GQ113" s="13"/>
      <c r="GR113" s="13"/>
      <c r="GS113" s="13"/>
      <c r="GT113" s="13"/>
      <c r="GU113" s="13"/>
      <c r="GV113" s="13"/>
      <c r="GW113" s="13"/>
      <c r="GX113" s="13"/>
      <c r="GY113" s="13"/>
      <c r="GZ113" s="13"/>
      <c r="HA113" s="13"/>
      <c r="HB113" s="13"/>
      <c r="HC113" s="13"/>
      <c r="HD113" s="13"/>
      <c r="HE113" s="13"/>
      <c r="HF113" s="13"/>
      <c r="HG113" s="13"/>
      <c r="HH113" s="13"/>
      <c r="HI113"/>
      <c r="HJ113"/>
      <c r="HK113"/>
      <c r="HL113"/>
      <c r="HM113"/>
      <c r="HN113"/>
      <c r="HO113"/>
      <c r="HP113"/>
      <c r="HQ113"/>
      <c r="HR113"/>
      <c r="HS113"/>
      <c r="HT113"/>
      <c r="HU113"/>
      <c r="HV113"/>
      <c r="HW113"/>
      <c r="HX113"/>
      <c r="HY113"/>
      <c r="HZ113"/>
      <c r="IA113"/>
      <c r="IB113"/>
      <c r="IC113"/>
      <c r="ID113"/>
      <c r="IE113"/>
    </row>
    <row r="114" spans="90:239" ht="13" customHeight="1" x14ac:dyDescent="0.15">
      <c r="ER114" s="13"/>
      <c r="ES114" s="13"/>
      <c r="ET114" s="13"/>
      <c r="EU114" s="13"/>
      <c r="EV114" s="13"/>
      <c r="EW114" s="13"/>
      <c r="EX114" s="13"/>
      <c r="EY114" s="13"/>
      <c r="EZ114" s="13"/>
      <c r="FA114" s="13"/>
      <c r="FB114" s="13"/>
      <c r="FC114" s="13"/>
      <c r="FD114" s="13"/>
      <c r="FE114" s="13"/>
      <c r="FF114" s="13"/>
      <c r="FG114" s="13"/>
      <c r="FH114" s="13"/>
      <c r="FI114" s="13"/>
      <c r="FJ114" s="13"/>
      <c r="FK114" s="13"/>
      <c r="FL114" s="13"/>
      <c r="FM114" s="13"/>
      <c r="FN114" s="13"/>
      <c r="FO114" s="13"/>
      <c r="FP114" s="13"/>
      <c r="FQ114" s="13"/>
      <c r="FR114" s="13"/>
      <c r="FS114" s="13"/>
      <c r="FT114" s="13"/>
      <c r="FU114" s="13"/>
      <c r="FV114" s="13"/>
      <c r="FW114" s="13"/>
      <c r="FX114" s="13"/>
      <c r="FY114" s="13"/>
      <c r="FZ114" s="13"/>
      <c r="GA114" s="13"/>
      <c r="GB114" s="13"/>
      <c r="GC114" s="13"/>
      <c r="GD114" s="13"/>
      <c r="GE114" s="13"/>
      <c r="GF114" s="13"/>
      <c r="GG114" s="13"/>
      <c r="GH114" s="13"/>
      <c r="GI114" s="13"/>
      <c r="GJ114" s="13"/>
      <c r="GK114" s="13"/>
      <c r="GL114" s="13"/>
      <c r="GM114" s="13"/>
      <c r="GN114" s="13"/>
      <c r="GO114" s="13"/>
      <c r="GP114" s="13"/>
      <c r="GQ114" s="13"/>
      <c r="GR114" s="13"/>
      <c r="GS114" s="13"/>
      <c r="GT114" s="13"/>
      <c r="GU114" s="13"/>
      <c r="GV114" s="13"/>
      <c r="GW114" s="13"/>
      <c r="GX114" s="13"/>
      <c r="GY114" s="13"/>
      <c r="GZ114" s="13"/>
      <c r="HA114" s="13"/>
      <c r="HB114" s="13"/>
      <c r="HC114" s="13"/>
      <c r="HD114" s="13"/>
      <c r="HE114" s="13"/>
      <c r="HF114" s="13"/>
      <c r="HG114" s="13"/>
      <c r="HH114" s="13"/>
      <c r="HI114"/>
      <c r="HJ114"/>
      <c r="HK114"/>
      <c r="HL114"/>
      <c r="HM114"/>
      <c r="HN114"/>
      <c r="HO114"/>
      <c r="HP114"/>
      <c r="HQ114"/>
      <c r="HR114"/>
      <c r="HS114"/>
      <c r="HT114"/>
      <c r="HU114"/>
      <c r="HV114"/>
      <c r="HW114"/>
      <c r="HX114"/>
      <c r="HY114"/>
      <c r="HZ114"/>
      <c r="IA114"/>
      <c r="IB114"/>
      <c r="IC114"/>
      <c r="ID114"/>
      <c r="IE114"/>
    </row>
    <row r="115" spans="90:239" ht="13" customHeight="1" x14ac:dyDescent="0.15">
      <c r="ER115" s="13"/>
      <c r="ES115" s="13"/>
      <c r="ET115" s="13"/>
      <c r="EU115" s="13"/>
      <c r="EV115" s="13"/>
      <c r="EW115" s="13"/>
      <c r="EX115" s="13"/>
      <c r="EY115" s="13"/>
      <c r="EZ115" s="13"/>
      <c r="FA115" s="13"/>
      <c r="FB115" s="13"/>
      <c r="FC115" s="13"/>
      <c r="FD115" s="13"/>
      <c r="FE115" s="13"/>
      <c r="FF115" s="13"/>
      <c r="FG115" s="13"/>
      <c r="FH115" s="13"/>
      <c r="FI115" s="13"/>
      <c r="FJ115" s="13"/>
      <c r="FK115" s="13"/>
      <c r="FL115" s="13"/>
      <c r="FM115" s="13"/>
      <c r="FN115" s="13"/>
      <c r="FO115" s="13"/>
      <c r="FP115" s="13"/>
      <c r="FQ115" s="13"/>
      <c r="FR115" s="13"/>
      <c r="FS115" s="13"/>
      <c r="FT115" s="13"/>
      <c r="FU115" s="13"/>
      <c r="FV115" s="13"/>
      <c r="FW115" s="13"/>
      <c r="FX115" s="13"/>
      <c r="FY115" s="13"/>
      <c r="FZ115" s="13"/>
      <c r="GA115" s="13"/>
      <c r="GB115" s="13"/>
      <c r="GC115" s="13"/>
      <c r="GD115" s="13"/>
      <c r="GE115" s="13"/>
      <c r="GF115" s="13"/>
      <c r="GG115" s="13"/>
      <c r="GH115" s="13"/>
      <c r="GI115" s="13"/>
      <c r="GJ115" s="13"/>
      <c r="GK115" s="13"/>
      <c r="GL115" s="13"/>
      <c r="GM115" s="13"/>
      <c r="GN115" s="13"/>
      <c r="GO115" s="13"/>
      <c r="GP115" s="13"/>
      <c r="GQ115" s="13"/>
      <c r="GR115" s="13"/>
      <c r="GS115" s="13"/>
      <c r="GT115" s="13"/>
      <c r="GU115" s="13"/>
      <c r="GV115" s="13"/>
      <c r="GW115" s="13"/>
      <c r="GX115" s="13"/>
      <c r="GY115" s="13"/>
      <c r="GZ115" s="13"/>
      <c r="HA115" s="13"/>
      <c r="HB115" s="13"/>
      <c r="HC115" s="13"/>
      <c r="HD115" s="13"/>
      <c r="HE115" s="13"/>
      <c r="HF115" s="13"/>
      <c r="HG115" s="13"/>
      <c r="HH115" s="13"/>
      <c r="HI115"/>
      <c r="HJ115"/>
      <c r="HK115"/>
      <c r="HL115"/>
      <c r="HM115"/>
      <c r="HN115"/>
      <c r="HO115"/>
      <c r="HP115"/>
      <c r="HQ115"/>
      <c r="HR115"/>
      <c r="HS115"/>
      <c r="HT115"/>
      <c r="HU115"/>
      <c r="HV115"/>
      <c r="HW115"/>
      <c r="HX115"/>
      <c r="HY115"/>
      <c r="HZ115"/>
      <c r="IA115"/>
      <c r="IB115"/>
      <c r="IC115"/>
      <c r="ID115"/>
      <c r="IE115"/>
    </row>
    <row r="116" spans="90:239" ht="13" customHeight="1" x14ac:dyDescent="0.15">
      <c r="ER116" s="13"/>
      <c r="ES116" s="13"/>
      <c r="ET116" s="13"/>
      <c r="EU116" s="13"/>
      <c r="EV116" s="13"/>
      <c r="EW116" s="13"/>
      <c r="EX116" s="13"/>
      <c r="EY116" s="13"/>
      <c r="EZ116" s="13"/>
      <c r="FA116" s="13"/>
      <c r="FB116" s="13"/>
      <c r="FC116" s="13"/>
      <c r="FD116" s="13"/>
      <c r="FE116" s="13"/>
      <c r="FF116" s="13"/>
      <c r="FG116" s="13"/>
      <c r="FH116" s="13"/>
      <c r="FI116" s="13"/>
      <c r="FJ116" s="13"/>
      <c r="FK116" s="13"/>
      <c r="FL116" s="13"/>
      <c r="FM116" s="13"/>
      <c r="FN116" s="13"/>
      <c r="FO116" s="13"/>
      <c r="FP116" s="13"/>
      <c r="FQ116" s="13"/>
      <c r="FR116" s="13"/>
      <c r="FS116" s="13"/>
      <c r="FT116" s="13"/>
      <c r="FU116" s="13"/>
      <c r="FV116" s="13"/>
      <c r="FW116" s="13"/>
      <c r="FX116" s="13"/>
      <c r="FY116" s="13"/>
      <c r="FZ116" s="13"/>
      <c r="GA116" s="13"/>
      <c r="GB116" s="13"/>
      <c r="GC116" s="13"/>
      <c r="GD116" s="13"/>
      <c r="GE116" s="13"/>
      <c r="GF116" s="13"/>
      <c r="GG116" s="13"/>
      <c r="GH116" s="13"/>
      <c r="GI116" s="13"/>
      <c r="GJ116" s="13"/>
      <c r="GK116" s="13"/>
      <c r="GL116" s="13"/>
      <c r="GM116" s="13"/>
      <c r="GN116" s="13"/>
      <c r="GO116" s="13"/>
      <c r="GP116" s="13"/>
      <c r="GQ116" s="13"/>
      <c r="GR116" s="13"/>
      <c r="GS116" s="13"/>
      <c r="GT116" s="13"/>
      <c r="GU116" s="13"/>
      <c r="GV116" s="13"/>
      <c r="GW116" s="13"/>
      <c r="GX116" s="13"/>
      <c r="GY116" s="13"/>
      <c r="GZ116" s="13"/>
      <c r="HA116" s="13"/>
      <c r="HB116" s="13"/>
      <c r="HC116" s="13"/>
      <c r="HD116" s="13"/>
      <c r="HE116" s="13"/>
      <c r="HF116" s="13"/>
      <c r="HG116" s="13"/>
      <c r="HH116" s="13"/>
      <c r="HI116"/>
      <c r="HJ116"/>
      <c r="HK116"/>
      <c r="HL116"/>
      <c r="HM116"/>
      <c r="HN116"/>
      <c r="HO116"/>
      <c r="HP116"/>
      <c r="HQ116"/>
      <c r="HR116"/>
      <c r="HS116"/>
      <c r="HT116"/>
      <c r="HU116"/>
      <c r="HV116"/>
      <c r="HW116"/>
      <c r="HX116"/>
      <c r="HY116"/>
      <c r="HZ116"/>
      <c r="IA116"/>
      <c r="IB116"/>
      <c r="IC116"/>
      <c r="ID116"/>
      <c r="IE116"/>
    </row>
    <row r="117" spans="90:239" ht="13" customHeight="1" x14ac:dyDescent="0.15">
      <c r="ER117" s="13"/>
      <c r="ES117" s="13"/>
      <c r="ET117" s="13"/>
      <c r="EU117" s="13"/>
      <c r="EV117" s="13"/>
      <c r="EW117" s="13"/>
      <c r="EX117" s="13"/>
      <c r="EY117" s="13"/>
      <c r="EZ117" s="13"/>
      <c r="FA117" s="13"/>
      <c r="FB117" s="13"/>
      <c r="FC117" s="13"/>
      <c r="FD117" s="13"/>
      <c r="FE117" s="13"/>
      <c r="FF117" s="13"/>
      <c r="FG117" s="13"/>
      <c r="FH117" s="13"/>
      <c r="FI117" s="13"/>
      <c r="FJ117" s="13"/>
      <c r="FK117" s="13"/>
      <c r="FL117" s="13"/>
      <c r="FM117" s="13"/>
      <c r="FN117" s="13"/>
      <c r="FO117" s="13"/>
      <c r="FP117" s="13"/>
      <c r="FQ117" s="13"/>
      <c r="FR117" s="13"/>
      <c r="FS117" s="13"/>
      <c r="FT117" s="13"/>
      <c r="FU117" s="13"/>
      <c r="FV117" s="13"/>
      <c r="FW117" s="13"/>
      <c r="FX117" s="13"/>
      <c r="FY117" s="13"/>
      <c r="FZ117" s="13"/>
      <c r="GA117" s="13"/>
      <c r="GB117" s="13"/>
      <c r="GC117" s="13"/>
      <c r="GD117" s="13"/>
      <c r="GE117" s="13"/>
      <c r="GF117" s="13"/>
      <c r="GG117" s="13"/>
      <c r="GH117" s="13"/>
      <c r="GI117" s="13"/>
      <c r="GJ117" s="13"/>
      <c r="GK117" s="13"/>
      <c r="GL117" s="13"/>
      <c r="GM117" s="13"/>
      <c r="GN117" s="13"/>
      <c r="GO117" s="13"/>
      <c r="GP117" s="13"/>
      <c r="GQ117" s="13"/>
      <c r="GR117" s="13"/>
      <c r="GS117" s="13"/>
      <c r="GT117" s="13"/>
      <c r="GU117" s="13"/>
      <c r="GV117" s="13"/>
      <c r="GW117" s="13"/>
      <c r="GX117" s="13"/>
      <c r="GY117" s="13"/>
      <c r="GZ117" s="13"/>
      <c r="HA117" s="13"/>
      <c r="HB117" s="13"/>
      <c r="HC117" s="13"/>
      <c r="HD117" s="13"/>
      <c r="HE117" s="13"/>
      <c r="HF117" s="13"/>
      <c r="HG117" s="13"/>
      <c r="HH117" s="13"/>
      <c r="HI117"/>
      <c r="HJ117"/>
      <c r="HK117"/>
      <c r="HL117"/>
      <c r="HM117"/>
      <c r="HN117"/>
      <c r="HO117"/>
      <c r="HP117"/>
      <c r="HQ117"/>
      <c r="HR117"/>
      <c r="HS117"/>
      <c r="HT117"/>
      <c r="HU117"/>
      <c r="HV117"/>
      <c r="HW117"/>
      <c r="HX117"/>
      <c r="HY117"/>
      <c r="HZ117"/>
      <c r="IA117"/>
      <c r="IB117"/>
      <c r="IC117"/>
      <c r="ID117"/>
      <c r="IE117"/>
    </row>
    <row r="118" spans="90:239" ht="13" customHeight="1" x14ac:dyDescent="0.15">
      <c r="CY118" s="13"/>
      <c r="CZ118" s="13"/>
      <c r="DA118" s="13"/>
      <c r="DB118" s="13"/>
      <c r="DC118" s="13"/>
      <c r="DD118" s="13"/>
      <c r="DE118" s="13"/>
      <c r="ER118" s="13"/>
      <c r="ES118" s="13"/>
      <c r="ET118" s="13"/>
      <c r="EU118" s="13"/>
      <c r="EV118" s="13"/>
      <c r="EW118" s="13"/>
      <c r="EX118" s="13"/>
      <c r="EY118" s="13"/>
      <c r="EZ118" s="13"/>
      <c r="FA118" s="13"/>
      <c r="FB118" s="13"/>
      <c r="FC118" s="13"/>
      <c r="FD118" s="13"/>
      <c r="FE118" s="13"/>
      <c r="FF118" s="13"/>
      <c r="FG118" s="13"/>
      <c r="FH118" s="13"/>
      <c r="FI118" s="13"/>
      <c r="FJ118" s="13"/>
      <c r="FK118" s="13"/>
      <c r="FL118" s="13"/>
      <c r="FM118" s="13"/>
      <c r="FN118" s="13"/>
      <c r="FO118" s="13"/>
      <c r="FP118" s="13"/>
      <c r="FQ118" s="13"/>
      <c r="FR118" s="13"/>
      <c r="FS118" s="13"/>
      <c r="FT118" s="13"/>
      <c r="FU118" s="13"/>
      <c r="FV118" s="13"/>
      <c r="FW118" s="13"/>
      <c r="FX118" s="13"/>
      <c r="FY118" s="13"/>
      <c r="FZ118" s="13"/>
      <c r="GA118" s="13"/>
      <c r="GB118" s="13"/>
      <c r="GC118" s="13"/>
      <c r="GD118" s="13"/>
      <c r="GE118" s="13"/>
      <c r="GF118" s="13"/>
      <c r="GG118" s="13"/>
      <c r="GH118" s="13"/>
      <c r="GI118" s="13"/>
      <c r="GJ118" s="13"/>
      <c r="GK118" s="13"/>
      <c r="GL118" s="13"/>
      <c r="GM118" s="13"/>
      <c r="GN118" s="13"/>
      <c r="GO118" s="13"/>
      <c r="GP118" s="13"/>
      <c r="GQ118" s="13"/>
      <c r="GR118" s="13"/>
      <c r="GS118" s="13"/>
      <c r="GT118" s="13"/>
      <c r="GU118" s="13"/>
      <c r="GV118" s="13"/>
      <c r="GW118" s="13"/>
      <c r="GX118" s="13"/>
      <c r="GY118" s="13"/>
      <c r="GZ118" s="13"/>
      <c r="HA118" s="13"/>
      <c r="HB118" s="13"/>
      <c r="HC118" s="13"/>
      <c r="HD118" s="13"/>
      <c r="HE118" s="13"/>
      <c r="HF118" s="13"/>
      <c r="HG118" s="13"/>
      <c r="HH118" s="13"/>
      <c r="HI118"/>
      <c r="HJ118"/>
      <c r="HK118"/>
      <c r="HL118"/>
      <c r="HM118"/>
      <c r="HN118"/>
      <c r="HO118"/>
      <c r="HP118"/>
      <c r="HQ118"/>
      <c r="HR118"/>
      <c r="HS118"/>
      <c r="HT118"/>
      <c r="HU118"/>
      <c r="HV118"/>
      <c r="HW118"/>
      <c r="HX118"/>
      <c r="HY118"/>
      <c r="HZ118"/>
      <c r="IA118"/>
      <c r="IB118"/>
      <c r="IC118"/>
      <c r="ID118"/>
      <c r="IE118"/>
    </row>
    <row r="119" spans="90:239" ht="13" customHeight="1" x14ac:dyDescent="0.15">
      <c r="CY119" s="13"/>
      <c r="CZ119" s="13"/>
      <c r="DA119" s="13"/>
      <c r="DB119" s="13"/>
      <c r="DC119" s="13"/>
      <c r="DD119" s="13"/>
      <c r="DE119" s="13"/>
      <c r="DF119" s="13"/>
      <c r="DG119" s="13"/>
      <c r="DH119" s="13"/>
      <c r="DI119" s="13"/>
      <c r="DJ119" s="13"/>
      <c r="DK119" s="13"/>
      <c r="DL119" s="13"/>
      <c r="DM119" s="13"/>
      <c r="DN119" s="13"/>
      <c r="DO119" s="13"/>
      <c r="DP119" s="13"/>
      <c r="DQ119" s="13"/>
      <c r="DR119" s="13"/>
      <c r="DS119" s="13"/>
      <c r="DT119" s="13"/>
      <c r="DU119" s="13"/>
      <c r="DV119" s="13"/>
      <c r="DW119" s="13"/>
      <c r="DX119" s="13"/>
      <c r="DY119" s="13"/>
      <c r="DZ119" s="13"/>
      <c r="EA119" s="13"/>
      <c r="EB119" s="13"/>
      <c r="EC119" s="13"/>
      <c r="ED119" s="13"/>
      <c r="EE119" s="13"/>
      <c r="EF119" s="13"/>
      <c r="EG119" s="13"/>
      <c r="EH119" s="13"/>
      <c r="EI119" s="13"/>
      <c r="EJ119" s="13"/>
      <c r="EK119" s="13"/>
      <c r="EL119" s="13"/>
      <c r="EM119" s="13"/>
      <c r="EN119" s="13"/>
      <c r="EO119" s="13"/>
      <c r="EP119" s="13"/>
      <c r="EQ119" s="13"/>
      <c r="ER119" s="13"/>
      <c r="ES119" s="13"/>
      <c r="ET119" s="13"/>
      <c r="EU119" s="13"/>
      <c r="EV119" s="13"/>
      <c r="EW119" s="13"/>
      <c r="EX119" s="13"/>
      <c r="EY119" s="13"/>
      <c r="EZ119" s="13"/>
      <c r="FA119" s="13"/>
      <c r="FB119" s="13"/>
      <c r="FC119" s="13"/>
      <c r="FD119" s="13"/>
      <c r="FE119" s="13"/>
      <c r="FF119" s="13"/>
      <c r="FG119" s="13"/>
      <c r="FH119" s="13"/>
      <c r="FI119" s="13"/>
      <c r="FJ119" s="13"/>
      <c r="FK119" s="13"/>
      <c r="FL119" s="13"/>
      <c r="FM119" s="13"/>
      <c r="FN119" s="13"/>
      <c r="FO119" s="13"/>
      <c r="FP119" s="13"/>
      <c r="FQ119" s="13"/>
      <c r="FR119" s="13"/>
      <c r="FS119" s="13"/>
      <c r="FT119" s="13"/>
      <c r="FU119" s="13"/>
      <c r="FV119" s="13"/>
      <c r="FW119" s="13"/>
      <c r="FX119" s="13"/>
      <c r="FY119" s="13"/>
      <c r="FZ119" s="13"/>
      <c r="GA119" s="13"/>
      <c r="GB119" s="13"/>
      <c r="GC119" s="13"/>
      <c r="GD119" s="13"/>
      <c r="GE119" s="13"/>
      <c r="GF119" s="13"/>
      <c r="GG119" s="13"/>
      <c r="GH119" s="13"/>
      <c r="GI119" s="13"/>
      <c r="GJ119" s="13"/>
      <c r="GK119" s="13"/>
      <c r="GL119" s="13"/>
      <c r="GM119" s="13"/>
      <c r="GN119" s="13"/>
      <c r="GO119" s="13"/>
      <c r="GP119" s="13"/>
      <c r="GQ119" s="13"/>
      <c r="GR119" s="13"/>
      <c r="GS119" s="13"/>
      <c r="GT119" s="13"/>
      <c r="GU119" s="13"/>
      <c r="GV119" s="13"/>
      <c r="GW119" s="13"/>
      <c r="GX119" s="13"/>
      <c r="GY119" s="13"/>
      <c r="GZ119" s="13"/>
      <c r="HA119" s="13"/>
      <c r="HB119" s="13"/>
      <c r="HC119" s="13"/>
      <c r="HD119" s="13"/>
      <c r="HE119" s="13"/>
      <c r="HF119" s="13"/>
      <c r="HG119" s="13"/>
      <c r="HH119" s="13"/>
      <c r="HI119"/>
      <c r="HJ119"/>
      <c r="HK119"/>
      <c r="HL119"/>
      <c r="HM119"/>
      <c r="HN119"/>
      <c r="HO119"/>
      <c r="HP119"/>
      <c r="HQ119"/>
      <c r="HR119"/>
      <c r="HS119"/>
      <c r="HT119"/>
      <c r="HU119"/>
      <c r="HV119"/>
      <c r="HW119"/>
      <c r="HX119"/>
      <c r="HY119"/>
      <c r="HZ119"/>
      <c r="IA119"/>
      <c r="IB119"/>
      <c r="IC119"/>
      <c r="ID119"/>
      <c r="IE119"/>
    </row>
    <row r="120" spans="90:239" ht="13" customHeight="1" x14ac:dyDescent="0.15">
      <c r="CY120" s="13"/>
      <c r="CZ120" s="13"/>
      <c r="DA120" s="13"/>
      <c r="DB120" s="13"/>
      <c r="DC120" s="13"/>
      <c r="DD120" s="13"/>
      <c r="DE120" s="13"/>
      <c r="DF120" s="13"/>
      <c r="DG120" s="13"/>
      <c r="DH120" s="13"/>
      <c r="DI120" s="13"/>
      <c r="DJ120" s="13"/>
      <c r="DK120" s="13"/>
      <c r="DL120" s="13"/>
      <c r="DM120" s="13"/>
      <c r="DN120" s="13"/>
      <c r="DO120" s="13"/>
      <c r="EE120" s="13"/>
      <c r="EF120" s="13"/>
      <c r="EG120" s="13"/>
      <c r="EH120" s="13"/>
      <c r="EI120" s="13"/>
      <c r="EJ120" s="13"/>
      <c r="EK120" s="13"/>
      <c r="EL120" s="13"/>
      <c r="EM120" s="13"/>
      <c r="EN120" s="13"/>
      <c r="EO120" s="13"/>
      <c r="EP120" s="13"/>
      <c r="EQ120" s="13"/>
      <c r="ER120" s="13"/>
      <c r="ES120" s="13"/>
      <c r="ET120" s="13"/>
      <c r="EU120" s="13"/>
      <c r="EV120" s="13"/>
      <c r="EW120" s="13"/>
      <c r="EX120" s="13"/>
      <c r="EY120" s="13"/>
      <c r="EZ120" s="13"/>
      <c r="FA120" s="13"/>
      <c r="FB120" s="13"/>
      <c r="FC120" s="13"/>
      <c r="FD120" s="13"/>
      <c r="FE120" s="13"/>
      <c r="FF120" s="13"/>
      <c r="FG120" s="13"/>
      <c r="FH120" s="13"/>
      <c r="FI120" s="13"/>
      <c r="FJ120" s="13"/>
      <c r="FK120" s="13"/>
      <c r="FL120" s="13"/>
      <c r="FM120" s="13"/>
      <c r="FN120" s="13"/>
      <c r="FO120" s="13"/>
      <c r="FP120" s="13"/>
      <c r="FQ120" s="13"/>
      <c r="FR120" s="13"/>
      <c r="FS120" s="13"/>
      <c r="FT120" s="13"/>
      <c r="FU120" s="13"/>
      <c r="FV120" s="13"/>
      <c r="FW120" s="13"/>
      <c r="FX120" s="13"/>
      <c r="FY120" s="13"/>
      <c r="FZ120" s="13"/>
      <c r="GA120" s="13"/>
      <c r="GB120" s="13"/>
      <c r="GC120" s="13"/>
      <c r="GD120" s="13"/>
      <c r="GE120" s="13"/>
      <c r="GF120" s="13"/>
      <c r="GG120" s="13"/>
      <c r="GH120" s="13"/>
      <c r="GI120" s="13"/>
      <c r="GJ120" s="13"/>
      <c r="GK120" s="13"/>
      <c r="GL120" s="13"/>
      <c r="GM120" s="13"/>
      <c r="GN120" s="13"/>
      <c r="GO120" s="13"/>
      <c r="GP120" s="13"/>
      <c r="GQ120" s="13"/>
      <c r="GR120" s="13"/>
      <c r="GS120" s="13"/>
      <c r="GT120" s="13"/>
      <c r="GU120" s="13"/>
      <c r="GV120" s="13"/>
      <c r="GW120" s="13"/>
      <c r="GX120" s="13"/>
      <c r="GY120" s="13"/>
      <c r="GZ120" s="13"/>
      <c r="HA120" s="13"/>
      <c r="HB120" s="13"/>
      <c r="HC120" s="13"/>
      <c r="HD120" s="13"/>
      <c r="HE120" s="13"/>
      <c r="HF120" s="13"/>
      <c r="HG120" s="13"/>
      <c r="HH120" s="13"/>
      <c r="HI120"/>
      <c r="HJ120"/>
      <c r="HK120"/>
      <c r="HL120"/>
      <c r="HM120"/>
      <c r="HN120"/>
      <c r="HO120"/>
      <c r="HP120"/>
      <c r="HQ120"/>
      <c r="HR120"/>
      <c r="HS120"/>
      <c r="HT120"/>
      <c r="HU120"/>
      <c r="HV120"/>
      <c r="HW120"/>
      <c r="HX120"/>
      <c r="HY120"/>
      <c r="HZ120"/>
      <c r="IA120"/>
      <c r="IB120"/>
      <c r="IC120"/>
      <c r="ID120"/>
      <c r="IE120"/>
    </row>
    <row r="121" spans="90:239" ht="13" customHeight="1" x14ac:dyDescent="0.15">
      <c r="CY121" s="13"/>
      <c r="CZ121" s="13"/>
      <c r="DA121" s="13"/>
      <c r="DB121" s="13"/>
      <c r="DC121" s="13"/>
      <c r="DD121" s="13"/>
      <c r="DE121" s="13"/>
      <c r="DF121" s="13"/>
      <c r="DG121" s="13"/>
      <c r="DH121" s="13"/>
      <c r="DI121" s="13"/>
      <c r="DJ121" s="13"/>
      <c r="DK121" s="13"/>
      <c r="DL121" s="13"/>
      <c r="DM121" s="13"/>
      <c r="DN121" s="13"/>
      <c r="DO121" s="13"/>
      <c r="EE121" s="13"/>
      <c r="EF121" s="13"/>
      <c r="EG121" s="13"/>
      <c r="EH121" s="13"/>
      <c r="EI121" s="13"/>
      <c r="EJ121" s="13"/>
      <c r="EK121" s="13"/>
      <c r="EL121" s="13"/>
      <c r="EM121" s="13"/>
      <c r="EN121" s="13"/>
      <c r="EO121" s="13"/>
      <c r="EP121" s="13"/>
      <c r="EQ121" s="13"/>
      <c r="ER121" s="13"/>
      <c r="ES121" s="13"/>
      <c r="ET121" s="13"/>
      <c r="EU121" s="13"/>
      <c r="EV121" s="13"/>
      <c r="EW121" s="13"/>
      <c r="EX121" s="13"/>
      <c r="EY121" s="13"/>
      <c r="EZ121" s="13"/>
      <c r="FA121" s="13"/>
      <c r="FB121" s="13"/>
      <c r="FC121" s="13"/>
      <c r="FD121" s="13"/>
      <c r="FE121" s="13"/>
      <c r="FF121" s="13"/>
      <c r="FG121" s="13"/>
      <c r="FH121" s="13"/>
      <c r="FI121" s="13"/>
      <c r="FJ121" s="13"/>
      <c r="FK121" s="13"/>
      <c r="FL121" s="13"/>
      <c r="FM121" s="13"/>
      <c r="FN121" s="13"/>
      <c r="FO121" s="13"/>
      <c r="FP121" s="13"/>
      <c r="FQ121" s="13"/>
      <c r="FR121" s="13"/>
      <c r="FS121" s="13"/>
      <c r="FT121" s="13"/>
      <c r="FU121" s="13"/>
      <c r="FV121" s="13"/>
      <c r="FW121" s="13"/>
      <c r="FX121" s="13"/>
      <c r="FY121" s="13"/>
      <c r="FZ121" s="13"/>
      <c r="GA121" s="13"/>
      <c r="GB121" s="13"/>
      <c r="GC121" s="13"/>
      <c r="GD121" s="13"/>
      <c r="GE121" s="13"/>
      <c r="GF121" s="13"/>
      <c r="GG121" s="13"/>
      <c r="GH121" s="13"/>
      <c r="GI121" s="13"/>
      <c r="GJ121" s="13"/>
      <c r="GK121" s="13"/>
      <c r="GL121" s="13"/>
      <c r="GM121" s="13"/>
      <c r="GN121" s="13"/>
      <c r="GO121" s="13"/>
      <c r="GP121" s="13"/>
      <c r="GQ121" s="13"/>
      <c r="GR121" s="13"/>
      <c r="GS121" s="13"/>
      <c r="GT121" s="13"/>
      <c r="GU121" s="13"/>
      <c r="GV121" s="13"/>
      <c r="GW121" s="13"/>
      <c r="GX121" s="13"/>
      <c r="GY121" s="13"/>
      <c r="GZ121" s="13"/>
      <c r="HA121" s="13"/>
      <c r="HB121" s="13"/>
      <c r="HC121" s="13"/>
      <c r="HD121" s="13"/>
      <c r="HE121" s="13"/>
      <c r="HF121" s="13"/>
      <c r="HG121" s="13"/>
      <c r="HH121" s="13"/>
      <c r="HI121"/>
      <c r="HJ121"/>
      <c r="HK121"/>
      <c r="HL121"/>
      <c r="HM121"/>
      <c r="HN121"/>
      <c r="HO121"/>
      <c r="HP121"/>
      <c r="HQ121"/>
      <c r="HR121"/>
      <c r="HS121"/>
      <c r="HT121"/>
      <c r="HU121"/>
      <c r="HV121"/>
      <c r="HW121"/>
      <c r="HX121"/>
      <c r="HY121"/>
      <c r="HZ121"/>
      <c r="IA121"/>
      <c r="IB121"/>
      <c r="IC121"/>
      <c r="ID121"/>
      <c r="IE121"/>
    </row>
    <row r="122" spans="90:239" ht="13" customHeight="1" x14ac:dyDescent="0.15">
      <c r="DV122" s="13"/>
      <c r="DW122" s="13"/>
      <c r="DX122" s="13"/>
      <c r="DY122" s="13"/>
      <c r="DZ122" s="13"/>
      <c r="EA122" s="13"/>
      <c r="EB122" s="13"/>
      <c r="EC122" s="13"/>
      <c r="ED122" s="13"/>
      <c r="EE122" s="13"/>
      <c r="EF122" s="13"/>
      <c r="EG122" s="13"/>
      <c r="EH122" s="13"/>
      <c r="EI122" s="13"/>
      <c r="EJ122" s="13"/>
      <c r="EK122" s="13"/>
      <c r="EL122" s="13"/>
      <c r="EM122" s="13"/>
      <c r="EN122" s="13"/>
      <c r="EO122" s="13"/>
      <c r="EP122" s="13"/>
      <c r="EQ122" s="13"/>
      <c r="ER122" s="13"/>
      <c r="ES122" s="13"/>
      <c r="ET122" s="13"/>
      <c r="EU122" s="13"/>
      <c r="EV122" s="13"/>
      <c r="EW122" s="13"/>
      <c r="EX122" s="13"/>
      <c r="EY122" s="13"/>
      <c r="EZ122" s="13"/>
      <c r="FA122" s="13"/>
      <c r="FB122" s="13"/>
      <c r="FC122" s="13"/>
      <c r="FD122" s="13"/>
      <c r="FE122" s="13"/>
      <c r="FF122" s="13"/>
      <c r="FG122" s="13"/>
      <c r="FH122" s="13"/>
      <c r="FI122" s="13"/>
      <c r="FJ122" s="13"/>
      <c r="FK122" s="13"/>
      <c r="FL122" s="13"/>
      <c r="FM122" s="13"/>
      <c r="FN122" s="13"/>
      <c r="FO122" s="13"/>
      <c r="FP122" s="13"/>
      <c r="FQ122" s="13"/>
      <c r="FR122" s="13"/>
      <c r="FS122" s="13"/>
      <c r="FT122" s="13"/>
      <c r="FU122" s="13"/>
      <c r="FV122" s="13"/>
      <c r="FW122" s="13"/>
      <c r="FX122" s="13"/>
      <c r="FY122" s="13"/>
      <c r="FZ122" s="13"/>
      <c r="GA122" s="13"/>
      <c r="GB122" s="13"/>
      <c r="GC122" s="13"/>
      <c r="GD122" s="13"/>
      <c r="GE122" s="13"/>
      <c r="GF122" s="13"/>
      <c r="GG122" s="13"/>
      <c r="GH122" s="13"/>
      <c r="GI122" s="13"/>
      <c r="GJ122" s="13"/>
      <c r="GK122" s="13"/>
      <c r="GL122" s="13"/>
      <c r="GM122" s="13"/>
      <c r="GN122" s="13"/>
      <c r="GO122" s="13"/>
      <c r="GP122" s="13"/>
      <c r="GQ122" s="13"/>
      <c r="GR122" s="13"/>
      <c r="GS122" s="13"/>
      <c r="GT122" s="13"/>
      <c r="GU122" s="13"/>
      <c r="GV122" s="13"/>
      <c r="GW122" s="13"/>
      <c r="GX122" s="13"/>
      <c r="GY122" s="13"/>
      <c r="GZ122" s="13"/>
      <c r="HA122" s="13"/>
      <c r="HB122" s="13"/>
      <c r="HC122" s="13"/>
      <c r="HD122" s="13"/>
      <c r="HE122" s="13"/>
      <c r="HF122" s="13"/>
      <c r="HG122" s="13"/>
      <c r="HH122" s="13"/>
      <c r="HI122" s="13"/>
      <c r="HJ122" s="13"/>
      <c r="HK122" s="13"/>
      <c r="HL122" s="13"/>
      <c r="HM122" s="13"/>
      <c r="HN122" s="13"/>
      <c r="HO122" s="13"/>
      <c r="HP122" s="13"/>
      <c r="HQ122" s="13"/>
      <c r="HR122" s="13"/>
      <c r="HS122" s="13"/>
      <c r="HT122" s="13"/>
      <c r="HU122" s="13"/>
      <c r="HV122" s="13"/>
      <c r="HW122" s="13"/>
      <c r="HX122" s="13"/>
      <c r="HY122" s="13"/>
      <c r="HZ122" s="13"/>
      <c r="IA122" s="13"/>
      <c r="IB122" s="13"/>
      <c r="IC122" s="13"/>
      <c r="ID122" s="13"/>
      <c r="IE122" s="13"/>
    </row>
    <row r="123" spans="90:239" ht="13" customHeight="1" x14ac:dyDescent="0.15">
      <c r="CL123" s="13"/>
      <c r="CM123" s="13"/>
      <c r="CN123" s="13"/>
      <c r="CO123" s="13"/>
      <c r="CP123" s="13"/>
      <c r="CQ123" s="13"/>
      <c r="DV123" s="13"/>
      <c r="DW123" s="13"/>
      <c r="DX123" s="13"/>
      <c r="DY123" s="13"/>
      <c r="DZ123" s="13"/>
      <c r="EA123" s="13"/>
      <c r="EB123" s="13"/>
      <c r="EC123" s="13"/>
      <c r="ED123" s="13"/>
      <c r="EE123" s="13"/>
      <c r="EF123" s="13"/>
      <c r="EG123" s="13"/>
      <c r="EH123" s="13"/>
      <c r="ER123" s="13"/>
      <c r="ES123" s="13"/>
      <c r="ET123" s="13"/>
      <c r="EU123" s="13"/>
      <c r="EV123" s="13"/>
      <c r="EW123" s="13"/>
      <c r="EX123" s="13"/>
      <c r="EY123" s="13"/>
      <c r="EZ123" s="13"/>
      <c r="FA123" s="13"/>
      <c r="FB123" s="13"/>
      <c r="FC123" s="13"/>
      <c r="FD123" s="13"/>
      <c r="FE123" s="13"/>
      <c r="FF123" s="13"/>
      <c r="FG123" s="13"/>
      <c r="FH123" s="13"/>
      <c r="FI123" s="13"/>
      <c r="FJ123" s="13"/>
      <c r="FK123" s="13"/>
      <c r="FL123" s="13"/>
      <c r="FM123" s="13"/>
      <c r="FN123" s="13"/>
      <c r="FO123" s="13"/>
      <c r="FP123" s="13"/>
      <c r="FQ123" s="13"/>
      <c r="FR123" s="13"/>
      <c r="FS123" s="13"/>
      <c r="FT123" s="13"/>
      <c r="FU123" s="13"/>
      <c r="FV123" s="13"/>
      <c r="FW123" s="13"/>
      <c r="FX123" s="13"/>
      <c r="FY123" s="13"/>
      <c r="FZ123" s="13"/>
      <c r="GA123" s="13"/>
      <c r="GB123" s="13"/>
      <c r="GC123" s="13"/>
      <c r="GD123" s="13"/>
      <c r="GE123" s="13"/>
      <c r="GF123" s="13"/>
      <c r="GG123" s="13"/>
      <c r="GH123" s="13"/>
      <c r="GI123" s="13"/>
      <c r="GJ123" s="13"/>
      <c r="GK123" s="13"/>
      <c r="GL123" s="13"/>
      <c r="GM123" s="13"/>
      <c r="GN123" s="13"/>
      <c r="GO123" s="13"/>
      <c r="GP123" s="13"/>
      <c r="GQ123" s="13"/>
      <c r="GR123" s="13"/>
      <c r="GS123" s="13"/>
      <c r="GT123" s="13"/>
      <c r="GU123" s="13"/>
      <c r="GV123" s="13"/>
      <c r="GW123" s="13"/>
      <c r="GX123" s="13"/>
      <c r="GY123" s="13"/>
      <c r="GZ123" s="13"/>
      <c r="HA123" s="13"/>
      <c r="HB123" s="13"/>
      <c r="HC123" s="13"/>
      <c r="HD123" s="13"/>
      <c r="HE123" s="13"/>
      <c r="HF123" s="13"/>
      <c r="HG123" s="13"/>
      <c r="HH123" s="13"/>
      <c r="HI123" s="13"/>
      <c r="HJ123" s="13"/>
      <c r="HK123" s="13"/>
      <c r="HL123" s="13"/>
      <c r="HM123" s="13"/>
      <c r="HN123" s="13"/>
      <c r="HO123" s="13"/>
      <c r="HP123" s="13"/>
      <c r="HQ123" s="13"/>
      <c r="HR123" s="13"/>
      <c r="HS123" s="13"/>
      <c r="HT123" s="13"/>
      <c r="HU123" s="13"/>
      <c r="HV123" s="13"/>
      <c r="HW123" s="13"/>
      <c r="HX123" s="13"/>
      <c r="HY123" s="13"/>
      <c r="HZ123" s="13"/>
      <c r="IA123" s="13"/>
      <c r="IB123" s="13"/>
      <c r="IC123" s="13"/>
      <c r="ID123" s="13"/>
      <c r="IE123" s="13"/>
    </row>
    <row r="124" spans="90:239" ht="13" customHeight="1" x14ac:dyDescent="0.15">
      <c r="CN124" s="13"/>
      <c r="CO124" s="13"/>
      <c r="CP124" s="13"/>
      <c r="CQ124" s="13"/>
      <c r="CR124" s="13"/>
      <c r="CS124" s="13"/>
      <c r="CT124" s="13"/>
      <c r="CU124" s="13"/>
      <c r="CV124" s="13"/>
      <c r="CW124" s="13"/>
      <c r="CX124" s="13"/>
      <c r="CY124" s="13"/>
      <c r="CZ124" s="13"/>
      <c r="DA124" s="13"/>
      <c r="DB124" s="13"/>
      <c r="DC124" s="13"/>
      <c r="DD124" s="13"/>
      <c r="DE124" s="13"/>
      <c r="DF124" s="13"/>
      <c r="DG124" s="13"/>
      <c r="DH124" s="13"/>
      <c r="DI124" s="13"/>
      <c r="DJ124" s="13"/>
      <c r="DK124" s="13"/>
      <c r="DL124" s="13"/>
      <c r="DM124" s="13"/>
      <c r="DN124" s="13"/>
      <c r="DO124" s="13"/>
      <c r="DP124" s="13"/>
      <c r="DQ124" s="13"/>
      <c r="DR124" s="13"/>
      <c r="DS124" s="13"/>
      <c r="DT124" s="13"/>
      <c r="DU124" s="13"/>
      <c r="DV124" s="13"/>
      <c r="DW124" s="13"/>
      <c r="DX124" s="13"/>
      <c r="DY124" s="13"/>
      <c r="DZ124" s="13"/>
      <c r="EA124" s="13"/>
      <c r="EB124" s="13"/>
      <c r="EC124" s="13"/>
      <c r="ED124" s="13"/>
      <c r="EE124" s="13"/>
      <c r="EF124" s="13"/>
      <c r="EG124" s="13"/>
      <c r="EH124" s="13"/>
      <c r="ER124" s="13"/>
      <c r="ES124" s="13"/>
      <c r="ET124" s="13"/>
      <c r="EU124" s="13"/>
      <c r="EV124" s="13"/>
      <c r="EW124" s="13"/>
      <c r="EX124" s="13"/>
      <c r="EY124" s="13"/>
      <c r="EZ124" s="13"/>
      <c r="FA124" s="13"/>
      <c r="FB124" s="13"/>
      <c r="FC124" s="13"/>
      <c r="FD124" s="13"/>
      <c r="FE124" s="13"/>
      <c r="FF124" s="13"/>
      <c r="FG124" s="13"/>
      <c r="FH124" s="13"/>
      <c r="FI124" s="13"/>
      <c r="FJ124" s="13"/>
      <c r="FK124" s="13"/>
      <c r="FL124" s="13"/>
      <c r="FM124" s="13"/>
      <c r="FN124" s="13"/>
      <c r="FO124" s="13"/>
      <c r="FP124" s="13"/>
      <c r="FQ124" s="13"/>
      <c r="FR124" s="13"/>
      <c r="FS124" s="13"/>
      <c r="FT124" s="13"/>
      <c r="FU124" s="13"/>
      <c r="FV124" s="13"/>
      <c r="FW124" s="13"/>
      <c r="FX124" s="13"/>
      <c r="FY124" s="13"/>
      <c r="FZ124" s="13"/>
      <c r="GA124" s="13"/>
      <c r="GB124" s="13"/>
      <c r="GC124" s="13"/>
      <c r="GD124" s="13"/>
      <c r="GE124" s="13"/>
      <c r="GF124" s="13"/>
      <c r="GG124" s="13"/>
      <c r="GH124" s="13"/>
      <c r="GI124" s="13"/>
      <c r="GJ124" s="13"/>
      <c r="GK124" s="13"/>
      <c r="GL124" s="13"/>
      <c r="GM124" s="13"/>
      <c r="GN124" s="13"/>
      <c r="GO124" s="13"/>
      <c r="GP124" s="13"/>
      <c r="GQ124" s="13"/>
      <c r="GR124" s="13"/>
      <c r="GS124" s="13"/>
      <c r="GT124" s="13"/>
      <c r="GU124" s="13"/>
      <c r="GV124" s="13"/>
      <c r="GW124" s="13"/>
      <c r="GX124" s="13"/>
      <c r="GY124" s="13"/>
      <c r="GZ124" s="13"/>
      <c r="HA124" s="13"/>
      <c r="HB124" s="13"/>
      <c r="HC124" s="13"/>
      <c r="HD124" s="13"/>
      <c r="HE124" s="13"/>
      <c r="HF124" s="13"/>
      <c r="HG124" s="13"/>
      <c r="HH124" s="13"/>
      <c r="HI124" s="13"/>
      <c r="HJ124" s="13"/>
      <c r="HK124" s="13"/>
      <c r="HL124" s="13"/>
      <c r="HM124" s="13"/>
      <c r="HN124" s="13"/>
      <c r="HO124" s="13"/>
      <c r="HP124" s="13"/>
      <c r="HQ124" s="13"/>
      <c r="HR124" s="13"/>
      <c r="HS124" s="13"/>
      <c r="HT124" s="13"/>
      <c r="HU124" s="13"/>
      <c r="HV124" s="13"/>
      <c r="HW124" s="13"/>
      <c r="HX124" s="13"/>
      <c r="HY124" s="13"/>
      <c r="HZ124" s="13"/>
      <c r="IA124" s="13"/>
      <c r="IB124" s="13"/>
      <c r="IC124" s="13"/>
      <c r="ID124" s="13"/>
      <c r="IE124" s="13"/>
    </row>
    <row r="127" spans="90:239" ht="13" customHeight="1" x14ac:dyDescent="0.15">
      <c r="CP127" s="13"/>
      <c r="CQ127" s="13"/>
      <c r="CR127" s="13"/>
      <c r="CS127" s="13"/>
      <c r="CT127" s="13"/>
      <c r="CU127" s="13"/>
      <c r="CV127" s="13"/>
      <c r="CW127" s="13"/>
      <c r="CX127" s="13"/>
      <c r="CY127" s="13"/>
      <c r="CZ127" s="13"/>
      <c r="DA127" s="13"/>
      <c r="DB127" s="13"/>
      <c r="DC127" s="13"/>
    </row>
    <row r="133" spans="19:39" ht="13" customHeight="1" x14ac:dyDescent="0.15">
      <c r="S133" s="12"/>
      <c r="T133" s="12"/>
    </row>
    <row r="134" spans="19:39" ht="13" customHeight="1" x14ac:dyDescent="0.15">
      <c r="S134" s="12"/>
      <c r="T134" s="12"/>
    </row>
    <row r="135" spans="19:39" ht="13" customHeight="1" x14ac:dyDescent="0.15">
      <c r="S135" s="12"/>
      <c r="T135" s="12"/>
      <c r="U135" s="12"/>
      <c r="V135" s="12"/>
      <c r="W135" s="12"/>
      <c r="X135" s="12"/>
      <c r="Y135" s="12"/>
      <c r="Z135" s="12"/>
      <c r="AA135" s="12"/>
      <c r="AB135" s="12"/>
      <c r="AC135" s="12"/>
      <c r="AD135" s="12"/>
      <c r="AE135" s="12"/>
      <c r="AF135" s="12"/>
      <c r="AG135" s="12"/>
      <c r="AH135" s="12"/>
      <c r="AI135" s="12"/>
      <c r="AJ135" s="12"/>
      <c r="AK135" s="12"/>
      <c r="AL135" s="12"/>
      <c r="AM135" s="13"/>
    </row>
    <row r="136" spans="19:39" ht="13" customHeight="1" x14ac:dyDescent="0.15">
      <c r="V136" s="12"/>
      <c r="W136" s="12"/>
      <c r="X136" s="13"/>
      <c r="Y136" s="12"/>
      <c r="Z136" s="12"/>
      <c r="AA136" s="12"/>
      <c r="AB136" s="12"/>
      <c r="AC136" s="12"/>
      <c r="AD136" s="12"/>
      <c r="AE136" s="12"/>
      <c r="AF136" s="12"/>
      <c r="AG136" s="12"/>
      <c r="AH136" s="12"/>
      <c r="AI136" s="12"/>
      <c r="AJ136" s="12"/>
      <c r="AK136" s="12"/>
      <c r="AL136" s="12"/>
      <c r="AM136" s="12"/>
    </row>
    <row r="137" spans="19:39" ht="13" customHeight="1" x14ac:dyDescent="0.15">
      <c r="V137" s="12"/>
      <c r="W137" s="12"/>
      <c r="X137" s="13"/>
      <c r="Y137" s="12"/>
      <c r="Z137" s="12"/>
      <c r="AA137" s="12"/>
      <c r="AB137" s="12"/>
      <c r="AC137" s="12"/>
      <c r="AD137" s="12"/>
      <c r="AE137" s="12"/>
      <c r="AF137" s="12"/>
      <c r="AG137" s="12"/>
      <c r="AH137" s="12"/>
      <c r="AI137" s="12"/>
      <c r="AJ137" s="12"/>
      <c r="AK137" s="12"/>
      <c r="AL137" s="12"/>
      <c r="AM137" s="12"/>
    </row>
  </sheetData>
  <conditionalFormatting sqref="AQ31">
    <cfRule type="cellIs" dxfId="266" priority="1" operator="equal">
      <formula>11</formula>
    </cfRule>
    <cfRule type="cellIs" dxfId="265" priority="2" operator="equal">
      <formula>10</formula>
    </cfRule>
    <cfRule type="cellIs" dxfId="264" priority="3" operator="equal">
      <formula>9</formula>
    </cfRule>
    <cfRule type="cellIs" dxfId="263" priority="4" operator="equal">
      <formula>8</formula>
    </cfRule>
    <cfRule type="cellIs" dxfId="262" priority="5" operator="equal">
      <formula>7</formula>
    </cfRule>
    <cfRule type="cellIs" dxfId="261" priority="6" operator="equal">
      <formula>6</formula>
    </cfRule>
    <cfRule type="cellIs" dxfId="260" priority="7" operator="equal">
      <formula>5</formula>
    </cfRule>
    <cfRule type="cellIs" dxfId="259" priority="8" operator="equal">
      <formula>4</formula>
    </cfRule>
  </conditionalFormatting>
  <conditionalFormatting sqref="BW45:BW46">
    <cfRule type="cellIs" dxfId="258" priority="22" operator="equal">
      <formula>5</formula>
    </cfRule>
    <cfRule type="cellIs" dxfId="257" priority="16" operator="equal">
      <formula>11</formula>
    </cfRule>
    <cfRule type="cellIs" dxfId="256" priority="17" operator="equal">
      <formula>10</formula>
    </cfRule>
    <cfRule type="cellIs" dxfId="255" priority="18" operator="equal">
      <formula>9</formula>
    </cfRule>
    <cfRule type="cellIs" dxfId="254" priority="19" operator="equal">
      <formula>8</formula>
    </cfRule>
    <cfRule type="cellIs" dxfId="253" priority="20" operator="equal">
      <formula>7</formula>
    </cfRule>
    <cfRule type="cellIs" dxfId="252" priority="21" operator="equal">
      <formula>6</formula>
    </cfRule>
  </conditionalFormatting>
  <conditionalFormatting sqref="CA29:CA40 CD29:CD40">
    <cfRule type="cellIs" dxfId="251" priority="42" operator="equal">
      <formula>6</formula>
    </cfRule>
    <cfRule type="cellIs" dxfId="250" priority="41" operator="equal">
      <formula>7</formula>
    </cfRule>
    <cfRule type="cellIs" dxfId="249" priority="40" operator="equal">
      <formula>8</formula>
    </cfRule>
    <cfRule type="cellIs" dxfId="248" priority="39" operator="equal">
      <formula>9</formula>
    </cfRule>
    <cfRule type="cellIs" dxfId="247" priority="38" operator="equal">
      <formula>10</formula>
    </cfRule>
    <cfRule type="cellIs" dxfId="246" priority="37" operator="equal">
      <formula>11</formula>
    </cfRule>
    <cfRule type="cellIs" dxfId="245" priority="43" operator="equal">
      <formula>5</formula>
    </cfRule>
  </conditionalFormatting>
  <conditionalFormatting sqref="CA42">
    <cfRule type="cellIs" dxfId="244" priority="30" operator="equal">
      <formula>11</formula>
    </cfRule>
    <cfRule type="cellIs" dxfId="243" priority="36" operator="equal">
      <formula>5</formula>
    </cfRule>
    <cfRule type="cellIs" dxfId="242" priority="35" operator="equal">
      <formula>6</formula>
    </cfRule>
    <cfRule type="cellIs" dxfId="241" priority="34" operator="equal">
      <formula>7</formula>
    </cfRule>
    <cfRule type="cellIs" dxfId="240" priority="33" operator="equal">
      <formula>8</formula>
    </cfRule>
    <cfRule type="cellIs" dxfId="239" priority="32" operator="equal">
      <formula>9</formula>
    </cfRule>
    <cfRule type="cellIs" dxfId="238" priority="31" operator="equal">
      <formula>10</formula>
    </cfRule>
  </conditionalFormatting>
  <conditionalFormatting sqref="CD23:CD26 CA24:CA26 BW24:BW43">
    <cfRule type="cellIs" dxfId="237" priority="10" operator="equal">
      <formula>10</formula>
    </cfRule>
    <cfRule type="cellIs" dxfId="236" priority="9" operator="equal">
      <formula>11</formula>
    </cfRule>
    <cfRule type="cellIs" dxfId="235" priority="15" operator="equal">
      <formula>5</formula>
    </cfRule>
    <cfRule type="cellIs" dxfId="234" priority="14" operator="equal">
      <formula>6</formula>
    </cfRule>
    <cfRule type="cellIs" dxfId="233" priority="13" operator="equal">
      <formula>7</formula>
    </cfRule>
    <cfRule type="cellIs" dxfId="232" priority="12" operator="equal">
      <formula>8</formula>
    </cfRule>
    <cfRule type="cellIs" dxfId="231" priority="11" operator="equal">
      <formula>9</formula>
    </cfRule>
  </conditionalFormatting>
  <conditionalFormatting sqref="CD42">
    <cfRule type="cellIs" dxfId="230" priority="29" operator="equal">
      <formula>5</formula>
    </cfRule>
    <cfRule type="cellIs" dxfId="229" priority="28" operator="equal">
      <formula>6</formula>
    </cfRule>
    <cfRule type="cellIs" dxfId="228" priority="26" operator="equal">
      <formula>8</formula>
    </cfRule>
    <cfRule type="cellIs" dxfId="227" priority="25" operator="equal">
      <formula>9</formula>
    </cfRule>
    <cfRule type="cellIs" dxfId="226" priority="24" operator="equal">
      <formula>10</formula>
    </cfRule>
    <cfRule type="cellIs" dxfId="225" priority="23" operator="equal">
      <formula>11</formula>
    </cfRule>
    <cfRule type="cellIs" dxfId="224" priority="27" operator="equal">
      <formula>7</formula>
    </cfRule>
  </conditionalFormatting>
  <pageMargins left="0.7" right="0.7" top="0.75" bottom="0.75" header="0.3" footer="0.3"/>
  <pageSetup orientation="portrait"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60C471-C0D5-0D46-BA21-D805EE119F6B}">
  <sheetPr codeName="Sheet4">
    <tabColor rgb="FF92D050"/>
  </sheetPr>
  <dimension ref="A2:AB149"/>
  <sheetViews>
    <sheetView zoomScaleNormal="100" workbookViewId="0">
      <selection activeCell="M55" sqref="M55"/>
    </sheetView>
  </sheetViews>
  <sheetFormatPr baseColWidth="10" defaultColWidth="8.5" defaultRowHeight="13" x14ac:dyDescent="0.15"/>
  <cols>
    <col min="1" max="10" width="8.5" style="5"/>
    <col min="11" max="11" width="3.5" style="5" customWidth="1"/>
    <col min="12" max="12" width="8.5" style="5"/>
    <col min="13" max="13" width="18.5" style="5" customWidth="1"/>
    <col min="14" max="16384" width="8.5" style="5"/>
  </cols>
  <sheetData>
    <row r="2" spans="2:24" x14ac:dyDescent="0.15">
      <c r="B2" s="4"/>
    </row>
    <row r="3" spans="2:24" x14ac:dyDescent="0.15">
      <c r="L3" s="52"/>
    </row>
    <row r="11" spans="2:24" x14ac:dyDescent="0.15">
      <c r="X11" s="52"/>
    </row>
    <row r="16" spans="2:24" ht="38" customHeight="1" x14ac:dyDescent="0.15"/>
    <row r="17" spans="8:28" ht="33" customHeight="1" x14ac:dyDescent="0.15"/>
    <row r="22" spans="8:28" x14ac:dyDescent="0.15">
      <c r="H22" s="4"/>
    </row>
    <row r="25" spans="8:28" x14ac:dyDescent="0.15">
      <c r="AB25" s="4"/>
    </row>
    <row r="39" spans="1:12" ht="14" x14ac:dyDescent="0.15">
      <c r="K39" s="8"/>
      <c r="L39" s="7"/>
    </row>
    <row r="40" spans="1:12" ht="14" x14ac:dyDescent="0.15">
      <c r="A40" s="6"/>
      <c r="K40" s="7"/>
      <c r="L40" s="6"/>
    </row>
    <row r="41" spans="1:12" ht="14" x14ac:dyDescent="0.15">
      <c r="A41" s="6"/>
      <c r="K41" s="7"/>
      <c r="L41" s="6"/>
    </row>
    <row r="42" spans="1:12" ht="14" x14ac:dyDescent="0.15">
      <c r="A42" s="6"/>
      <c r="K42" s="7"/>
      <c r="L42" s="6"/>
    </row>
    <row r="43" spans="1:12" ht="14" x14ac:dyDescent="0.15">
      <c r="A43" s="6"/>
      <c r="K43" s="7"/>
      <c r="L43" s="6"/>
    </row>
    <row r="44" spans="1:12" ht="14" x14ac:dyDescent="0.15">
      <c r="A44" s="6"/>
      <c r="K44" s="7"/>
      <c r="L44" s="6"/>
    </row>
    <row r="45" spans="1:12" ht="14" x14ac:dyDescent="0.15">
      <c r="A45" s="6"/>
      <c r="K45" s="7"/>
      <c r="L45" s="6"/>
    </row>
    <row r="46" spans="1:12" ht="14" x14ac:dyDescent="0.15">
      <c r="A46" s="6"/>
    </row>
    <row r="47" spans="1:12" ht="14" x14ac:dyDescent="0.15">
      <c r="A47" s="6"/>
      <c r="K47" s="8"/>
      <c r="L47" s="7"/>
    </row>
    <row r="48" spans="1:12" ht="14" x14ac:dyDescent="0.15">
      <c r="A48" s="6"/>
      <c r="K48" s="7"/>
      <c r="L48" s="6"/>
    </row>
    <row r="53" spans="14:27" x14ac:dyDescent="0.15">
      <c r="AA53" s="4"/>
    </row>
    <row r="54" spans="14:27" x14ac:dyDescent="0.15">
      <c r="N54" s="4"/>
    </row>
    <row r="70" spans="1:12" ht="14" x14ac:dyDescent="0.15">
      <c r="A70" s="6"/>
      <c r="K70" s="7"/>
      <c r="L70" s="6"/>
    </row>
    <row r="71" spans="1:12" ht="14" x14ac:dyDescent="0.15">
      <c r="A71" s="6"/>
      <c r="K71" s="7"/>
      <c r="L71" s="6"/>
    </row>
    <row r="72" spans="1:12" ht="14" x14ac:dyDescent="0.15">
      <c r="A72" s="6"/>
      <c r="K72" s="7"/>
      <c r="L72" s="6"/>
    </row>
    <row r="73" spans="1:12" ht="14" x14ac:dyDescent="0.15">
      <c r="A73" s="6"/>
      <c r="K73" s="7"/>
      <c r="L73" s="6"/>
    </row>
    <row r="74" spans="1:12" ht="14" x14ac:dyDescent="0.15">
      <c r="A74" s="6"/>
      <c r="K74" s="7"/>
      <c r="L74" s="6"/>
    </row>
    <row r="75" spans="1:12" ht="14" x14ac:dyDescent="0.15">
      <c r="A75" s="6"/>
      <c r="K75" s="7"/>
      <c r="L75" s="6"/>
    </row>
    <row r="76" spans="1:12" ht="14" x14ac:dyDescent="0.15">
      <c r="A76" s="6"/>
      <c r="K76" s="7"/>
      <c r="L76" s="6"/>
    </row>
    <row r="77" spans="1:12" ht="14" x14ac:dyDescent="0.15">
      <c r="A77" s="6"/>
      <c r="K77" s="7"/>
      <c r="L77" s="6"/>
    </row>
    <row r="78" spans="1:12" ht="14" x14ac:dyDescent="0.15">
      <c r="A78" s="6"/>
      <c r="K78" s="7"/>
      <c r="L78" s="6"/>
    </row>
    <row r="79" spans="1:12" ht="14" x14ac:dyDescent="0.15">
      <c r="A79" s="6"/>
      <c r="K79" s="7"/>
    </row>
    <row r="80" spans="1:12" ht="14" x14ac:dyDescent="0.15">
      <c r="A80" s="6"/>
      <c r="K80" s="7"/>
      <c r="L80" s="6"/>
    </row>
    <row r="81" spans="1:12" ht="14" x14ac:dyDescent="0.15">
      <c r="A81" s="6"/>
      <c r="K81" s="7"/>
      <c r="L81" s="6"/>
    </row>
    <row r="82" spans="1:12" ht="14" x14ac:dyDescent="0.15">
      <c r="A82" s="6"/>
      <c r="K82" s="7"/>
      <c r="L82" s="6"/>
    </row>
    <row r="83" spans="1:12" ht="14" x14ac:dyDescent="0.15">
      <c r="A83" s="6"/>
      <c r="K83" s="7"/>
      <c r="L83" s="6"/>
    </row>
    <row r="84" spans="1:12" ht="14" x14ac:dyDescent="0.15">
      <c r="A84" s="6"/>
    </row>
    <row r="85" spans="1:12" ht="14" x14ac:dyDescent="0.15">
      <c r="A85" s="6"/>
      <c r="K85" s="8"/>
      <c r="L85" s="7"/>
    </row>
    <row r="86" spans="1:12" ht="14" x14ac:dyDescent="0.15">
      <c r="A86" s="6"/>
      <c r="K86" s="7"/>
      <c r="L86" s="6"/>
    </row>
    <row r="87" spans="1:12" ht="14" x14ac:dyDescent="0.15">
      <c r="A87" s="6"/>
      <c r="K87" s="7"/>
      <c r="L87" s="6"/>
    </row>
    <row r="88" spans="1:12" ht="14" x14ac:dyDescent="0.15">
      <c r="A88" s="6"/>
      <c r="K88" s="7"/>
      <c r="L88" s="6"/>
    </row>
    <row r="89" spans="1:12" ht="14" x14ac:dyDescent="0.15">
      <c r="A89" s="6"/>
      <c r="K89" s="7"/>
      <c r="L89" s="6"/>
    </row>
    <row r="90" spans="1:12" ht="14" x14ac:dyDescent="0.15">
      <c r="A90" s="6"/>
    </row>
    <row r="91" spans="1:12" ht="14" x14ac:dyDescent="0.15">
      <c r="A91" s="6"/>
      <c r="K91" s="8"/>
      <c r="L91" s="7"/>
    </row>
    <row r="92" spans="1:12" ht="14" x14ac:dyDescent="0.15">
      <c r="A92" s="6"/>
      <c r="K92" s="7"/>
      <c r="L92" s="6"/>
    </row>
    <row r="93" spans="1:12" ht="14" x14ac:dyDescent="0.15">
      <c r="A93" s="6"/>
      <c r="K93" s="7"/>
      <c r="L93" s="6"/>
    </row>
    <row r="94" spans="1:12" ht="14" x14ac:dyDescent="0.15">
      <c r="A94" s="6"/>
      <c r="K94" s="7"/>
      <c r="L94" s="6"/>
    </row>
    <row r="95" spans="1:12" ht="14" x14ac:dyDescent="0.15">
      <c r="A95" s="6"/>
      <c r="K95" s="7"/>
      <c r="L95" s="6"/>
    </row>
    <row r="96" spans="1:12" ht="14" x14ac:dyDescent="0.15">
      <c r="A96" s="6"/>
      <c r="K96" s="7"/>
      <c r="L96" s="6"/>
    </row>
    <row r="97" spans="1:12" ht="14" x14ac:dyDescent="0.15">
      <c r="A97" s="6"/>
    </row>
    <row r="98" spans="1:12" ht="14" x14ac:dyDescent="0.15">
      <c r="A98" s="6"/>
      <c r="K98" s="8"/>
      <c r="L98" s="7"/>
    </row>
    <row r="99" spans="1:12" ht="14" x14ac:dyDescent="0.15">
      <c r="A99" s="6"/>
      <c r="K99" s="7"/>
      <c r="L99" s="6"/>
    </row>
    <row r="100" spans="1:12" ht="14" x14ac:dyDescent="0.15">
      <c r="A100" s="6"/>
    </row>
    <row r="101" spans="1:12" ht="14" x14ac:dyDescent="0.15">
      <c r="A101" s="6"/>
    </row>
    <row r="102" spans="1:12" ht="14" x14ac:dyDescent="0.15">
      <c r="A102" s="6"/>
    </row>
    <row r="103" spans="1:12" ht="14" x14ac:dyDescent="0.15">
      <c r="A103" s="6"/>
    </row>
    <row r="104" spans="1:12" ht="14" x14ac:dyDescent="0.15">
      <c r="A104" s="6"/>
    </row>
    <row r="105" spans="1:12" ht="14" x14ac:dyDescent="0.15">
      <c r="A105" s="6"/>
    </row>
    <row r="106" spans="1:12" ht="14" x14ac:dyDescent="0.15">
      <c r="A106" s="6"/>
    </row>
    <row r="107" spans="1:12" ht="14" x14ac:dyDescent="0.15">
      <c r="A107" s="6"/>
    </row>
    <row r="108" spans="1:12" ht="14" x14ac:dyDescent="0.15">
      <c r="A108" s="6"/>
    </row>
    <row r="109" spans="1:12" ht="14" x14ac:dyDescent="0.15">
      <c r="A109" s="6"/>
    </row>
    <row r="110" spans="1:12" ht="14" x14ac:dyDescent="0.15">
      <c r="A110" s="6"/>
    </row>
    <row r="111" spans="1:12" ht="14" x14ac:dyDescent="0.15">
      <c r="A111" s="6"/>
    </row>
    <row r="112" spans="1:12" ht="14" x14ac:dyDescent="0.15">
      <c r="A112" s="6"/>
    </row>
    <row r="113" spans="1:1" ht="14" x14ac:dyDescent="0.15">
      <c r="A113" s="6"/>
    </row>
    <row r="114" spans="1:1" ht="14" x14ac:dyDescent="0.15">
      <c r="A114" s="6"/>
    </row>
    <row r="115" spans="1:1" ht="14" x14ac:dyDescent="0.15">
      <c r="A115" s="6"/>
    </row>
    <row r="116" spans="1:1" ht="14" x14ac:dyDescent="0.15">
      <c r="A116" s="6"/>
    </row>
    <row r="117" spans="1:1" ht="14" x14ac:dyDescent="0.15">
      <c r="A117" s="6"/>
    </row>
    <row r="118" spans="1:1" ht="14" x14ac:dyDescent="0.15">
      <c r="A118" s="6"/>
    </row>
    <row r="119" spans="1:1" ht="14" x14ac:dyDescent="0.15">
      <c r="A119" s="6"/>
    </row>
    <row r="120" spans="1:1" ht="14" x14ac:dyDescent="0.15">
      <c r="A120" s="6"/>
    </row>
    <row r="121" spans="1:1" ht="14" x14ac:dyDescent="0.15">
      <c r="A121" s="6"/>
    </row>
    <row r="122" spans="1:1" ht="14" x14ac:dyDescent="0.15">
      <c r="A122" s="6"/>
    </row>
    <row r="123" spans="1:1" ht="14" x14ac:dyDescent="0.15">
      <c r="A123" s="6"/>
    </row>
    <row r="124" spans="1:1" ht="14" x14ac:dyDescent="0.15">
      <c r="A124" s="6"/>
    </row>
    <row r="125" spans="1:1" ht="14" x14ac:dyDescent="0.15">
      <c r="A125" s="6"/>
    </row>
    <row r="126" spans="1:1" ht="14" x14ac:dyDescent="0.15">
      <c r="A126" s="6"/>
    </row>
    <row r="127" spans="1:1" ht="14" x14ac:dyDescent="0.15">
      <c r="A127" s="6"/>
    </row>
    <row r="128" spans="1:1" ht="14" x14ac:dyDescent="0.15">
      <c r="A128" s="6"/>
    </row>
    <row r="129" spans="1:1" ht="14" x14ac:dyDescent="0.15">
      <c r="A129" s="6"/>
    </row>
    <row r="130" spans="1:1" ht="14" x14ac:dyDescent="0.15">
      <c r="A130" s="6"/>
    </row>
    <row r="131" spans="1:1" ht="14" x14ac:dyDescent="0.15">
      <c r="A131" s="6"/>
    </row>
    <row r="132" spans="1:1" ht="14" x14ac:dyDescent="0.15">
      <c r="A132" s="6"/>
    </row>
    <row r="133" spans="1:1" ht="14" x14ac:dyDescent="0.15">
      <c r="A133" s="6"/>
    </row>
    <row r="134" spans="1:1" ht="14" x14ac:dyDescent="0.15">
      <c r="A134" s="6"/>
    </row>
    <row r="135" spans="1:1" ht="14" x14ac:dyDescent="0.15">
      <c r="A135" s="6"/>
    </row>
    <row r="136" spans="1:1" ht="14" x14ac:dyDescent="0.15">
      <c r="A136" s="6"/>
    </row>
    <row r="137" spans="1:1" ht="14" x14ac:dyDescent="0.15">
      <c r="A137" s="6"/>
    </row>
    <row r="138" spans="1:1" ht="14" x14ac:dyDescent="0.15">
      <c r="A138" s="6"/>
    </row>
    <row r="139" spans="1:1" ht="14" x14ac:dyDescent="0.15">
      <c r="A139" s="6"/>
    </row>
    <row r="140" spans="1:1" ht="14" x14ac:dyDescent="0.15">
      <c r="A140" s="6"/>
    </row>
    <row r="141" spans="1:1" ht="14" x14ac:dyDescent="0.15">
      <c r="A141" s="6"/>
    </row>
    <row r="142" spans="1:1" ht="14" x14ac:dyDescent="0.15">
      <c r="A142" s="6"/>
    </row>
    <row r="143" spans="1:1" ht="14" x14ac:dyDescent="0.15">
      <c r="A143" s="6"/>
    </row>
    <row r="144" spans="1:1" ht="14" x14ac:dyDescent="0.15">
      <c r="A144" s="6"/>
    </row>
    <row r="145" spans="1:1" ht="14" x14ac:dyDescent="0.15">
      <c r="A145" s="6"/>
    </row>
    <row r="146" spans="1:1" ht="14" x14ac:dyDescent="0.15">
      <c r="A146" s="6"/>
    </row>
    <row r="147" spans="1:1" ht="14" x14ac:dyDescent="0.15">
      <c r="A147" s="6"/>
    </row>
    <row r="148" spans="1:1" ht="14" x14ac:dyDescent="0.15">
      <c r="A148" s="6"/>
    </row>
    <row r="149" spans="1:1" ht="14" x14ac:dyDescent="0.15">
      <c r="A149" s="6"/>
    </row>
  </sheetData>
  <pageMargins left="0.7" right="0.7" top="0.75" bottom="0.75" header="0.3" footer="0.3"/>
  <pageSetup orientation="portrait" horizontalDpi="0" verticalDpi="0"/>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EDE37-519B-2641-86A5-1A5C22D90F99}">
  <sheetPr codeName="Sheet1">
    <tabColor rgb="FF92D050"/>
  </sheetPr>
  <dimension ref="B6:P88"/>
  <sheetViews>
    <sheetView showGridLines="0" zoomScale="95" zoomScaleNormal="95" workbookViewId="0">
      <selection activeCell="M23" sqref="M23"/>
    </sheetView>
  </sheetViews>
  <sheetFormatPr baseColWidth="10" defaultColWidth="8.5" defaultRowHeight="14" x14ac:dyDescent="0.15"/>
  <cols>
    <col min="1" max="1" width="5.5" style="688" customWidth="1"/>
    <col min="2" max="2" width="3.5" style="688" customWidth="1"/>
    <col min="3" max="3" width="5.5" style="688" hidden="1" customWidth="1"/>
    <col min="4" max="4" width="20.83203125" style="688" customWidth="1"/>
    <col min="5" max="5" width="9.33203125" style="688" bestFit="1" customWidth="1"/>
    <col min="6" max="6" width="9.33203125" style="688" customWidth="1"/>
    <col min="7" max="7" width="9.83203125" style="688" customWidth="1"/>
    <col min="8" max="8" width="8.83203125" style="688" hidden="1" customWidth="1"/>
    <col min="9" max="9" width="8.83203125" style="688" customWidth="1"/>
    <col min="10" max="10" width="13.1640625" style="688" bestFit="1" customWidth="1"/>
    <col min="11" max="11" width="3.6640625" style="688" customWidth="1"/>
    <col min="12" max="12" width="4.5" style="688" customWidth="1"/>
    <col min="13" max="13" width="10.83203125" style="688" customWidth="1"/>
    <col min="14" max="14" width="8.83203125" style="688" bestFit="1" customWidth="1"/>
    <col min="15" max="15" width="21.5" style="688" customWidth="1"/>
    <col min="16" max="16" width="4.83203125" style="688" customWidth="1"/>
    <col min="17" max="56" width="3" style="688" customWidth="1"/>
    <col min="57" max="16384" width="8.5" style="688"/>
  </cols>
  <sheetData>
    <row r="6" spans="2:16" ht="15" thickBot="1" x14ac:dyDescent="0.2"/>
    <row r="7" spans="2:16" ht="14" customHeight="1" x14ac:dyDescent="0.15">
      <c r="B7" s="735"/>
      <c r="C7" s="782" t="s">
        <v>215</v>
      </c>
      <c r="D7" s="782"/>
      <c r="E7" s="783"/>
      <c r="N7" s="792" t="s">
        <v>335</v>
      </c>
      <c r="O7" s="793"/>
      <c r="P7" s="794"/>
    </row>
    <row r="8" spans="2:16" ht="15" customHeight="1" thickBot="1" x14ac:dyDescent="0.2">
      <c r="B8" s="735"/>
      <c r="C8" s="784"/>
      <c r="D8" s="784"/>
      <c r="E8" s="785"/>
      <c r="N8" s="795"/>
      <c r="O8" s="796"/>
      <c r="P8" s="797"/>
    </row>
    <row r="9" spans="2:16" ht="14" customHeight="1" x14ac:dyDescent="0.15">
      <c r="B9" s="735"/>
      <c r="C9" s="786" t="s">
        <v>202</v>
      </c>
      <c r="D9" s="787"/>
      <c r="E9" s="790">
        <v>25</v>
      </c>
      <c r="N9" s="774" t="s">
        <v>336</v>
      </c>
      <c r="O9" s="775"/>
      <c r="P9" s="778" cm="1">
        <f t="array" ref="P9">ROUNDUP((INDEX($C$20:$E$55,$K$18,1))*(INDEX($C$20:$E$55,$K$18,3))/P13,0)</f>
        <v>15</v>
      </c>
    </row>
    <row r="10" spans="2:16" ht="15" customHeight="1" thickBot="1" x14ac:dyDescent="0.2">
      <c r="B10" s="735"/>
      <c r="C10" s="788"/>
      <c r="D10" s="789"/>
      <c r="E10" s="791"/>
      <c r="N10" s="776"/>
      <c r="O10" s="777"/>
      <c r="P10" s="779"/>
    </row>
    <row r="11" spans="2:16" ht="14" customHeight="1" x14ac:dyDescent="0.15">
      <c r="B11" s="735"/>
      <c r="C11" s="786" t="s">
        <v>203</v>
      </c>
      <c r="D11" s="787"/>
      <c r="E11" s="790">
        <v>4</v>
      </c>
      <c r="N11" s="774" t="s">
        <v>337</v>
      </c>
      <c r="O11" s="775"/>
      <c r="P11" s="778" cm="1">
        <f t="array" ref="P11">INDEX($C$20:$E$55,$K$18,2)</f>
        <v>8</v>
      </c>
    </row>
    <row r="12" spans="2:16" ht="15" customHeight="1" thickBot="1" x14ac:dyDescent="0.2">
      <c r="B12" s="735"/>
      <c r="C12" s="788"/>
      <c r="D12" s="789"/>
      <c r="E12" s="791"/>
      <c r="N12" s="776"/>
      <c r="O12" s="777"/>
      <c r="P12" s="779"/>
    </row>
    <row r="13" spans="2:16" ht="14" customHeight="1" x14ac:dyDescent="0.15">
      <c r="B13" s="735"/>
      <c r="C13" s="786" t="s">
        <v>207</v>
      </c>
      <c r="D13" s="787"/>
      <c r="E13" s="790">
        <v>5</v>
      </c>
      <c r="N13" s="780" t="s">
        <v>207</v>
      </c>
      <c r="O13" s="781"/>
      <c r="P13" s="778">
        <v>5</v>
      </c>
    </row>
    <row r="14" spans="2:16" ht="15" customHeight="1" thickBot="1" x14ac:dyDescent="0.2">
      <c r="B14" s="735"/>
      <c r="C14" s="788"/>
      <c r="D14" s="789"/>
      <c r="E14" s="791"/>
      <c r="N14" s="776"/>
      <c r="O14" s="777"/>
      <c r="P14" s="779"/>
    </row>
    <row r="15" spans="2:16" ht="15" customHeight="1" thickBot="1" x14ac:dyDescent="0.2">
      <c r="B15" s="735"/>
      <c r="C15" s="798" t="s">
        <v>208</v>
      </c>
      <c r="D15" s="799"/>
      <c r="E15" s="734">
        <f>IF(OR(E9="",E11="",E13=""),"",(E9+E11-1)*E13)</f>
        <v>140</v>
      </c>
      <c r="N15" s="689" t="s">
        <v>208</v>
      </c>
      <c r="O15" s="690"/>
      <c r="P15" s="691">
        <f>IF(OR(P9="",P11="",P13=""),"",(P9+P11-1)*P13)</f>
        <v>110</v>
      </c>
    </row>
    <row r="16" spans="2:16" ht="14" customHeight="1" x14ac:dyDescent="0.15"/>
    <row r="17" spans="2:11" ht="15" customHeight="1" thickBot="1" x14ac:dyDescent="0.2"/>
    <row r="18" spans="2:11" ht="25" customHeight="1" x14ac:dyDescent="0.15">
      <c r="B18" s="692"/>
      <c r="C18" s="808" t="s">
        <v>339</v>
      </c>
      <c r="D18" s="808" t="s">
        <v>203</v>
      </c>
      <c r="E18" s="808" t="s">
        <v>340</v>
      </c>
      <c r="F18" s="808" t="s">
        <v>338</v>
      </c>
      <c r="G18" s="810" t="s">
        <v>211</v>
      </c>
      <c r="H18" s="808" t="s">
        <v>208</v>
      </c>
      <c r="I18" s="808" t="s">
        <v>341</v>
      </c>
      <c r="J18" s="808" t="s">
        <v>212</v>
      </c>
      <c r="K18" s="800">
        <v>7</v>
      </c>
    </row>
    <row r="19" spans="2:11" ht="25" customHeight="1" thickBot="1" x14ac:dyDescent="0.2">
      <c r="B19" s="692"/>
      <c r="C19" s="809"/>
      <c r="D19" s="809"/>
      <c r="E19" s="809"/>
      <c r="F19" s="809"/>
      <c r="G19" s="811"/>
      <c r="H19" s="809"/>
      <c r="I19" s="809"/>
      <c r="J19" s="809"/>
      <c r="K19" s="801">
        <v>1</v>
      </c>
    </row>
    <row r="20" spans="2:11" ht="14" customHeight="1" x14ac:dyDescent="0.15">
      <c r="B20" s="692"/>
      <c r="C20" s="693">
        <f t="shared" ref="C20:C55" si="0">IF($E$9="","",$E$9)</f>
        <v>25</v>
      </c>
      <c r="D20" s="694">
        <f>IFERROR(E11/E11+1,"")</f>
        <v>2</v>
      </c>
      <c r="E20" s="695">
        <f t="shared" ref="E20:E55" si="1">IFERROR(ROUNDUP($E$11*$E$13/D20,0),"")</f>
        <v>10</v>
      </c>
      <c r="F20" s="695">
        <f>E20/5*C20</f>
        <v>50</v>
      </c>
      <c r="G20" s="701" t="str" cm="1">
        <f t="array" ref="G20">_xlfn.IFS(J20&lt;=0.3,"NAO",AND(J20&lt;0.5,J20&gt;0.3),"Macro",J20&gt;=0.5,"NAO")</f>
        <v>NAO</v>
      </c>
      <c r="H20" s="694">
        <f t="shared" ref="H20:H55" si="2">IFERROR(SUM(C20+D20-1)*E20,"")</f>
        <v>260</v>
      </c>
      <c r="I20" s="694">
        <f>(F20+D20-1)*5</f>
        <v>255</v>
      </c>
      <c r="J20" s="48">
        <f t="shared" ref="J20:J55" si="3">IFERROR($F$88/H20,"")</f>
        <v>0.16923076923076924</v>
      </c>
      <c r="K20" s="697" t="str">
        <f>IF(ROW()=$K$18+19,"x","")</f>
        <v/>
      </c>
    </row>
    <row r="21" spans="2:11" ht="14" customHeight="1" x14ac:dyDescent="0.15">
      <c r="B21" s="692"/>
      <c r="C21" s="698">
        <f t="shared" si="0"/>
        <v>25</v>
      </c>
      <c r="D21" s="699">
        <f t="shared" ref="D21:D55" si="4">IFERROR(D20+1,"")</f>
        <v>3</v>
      </c>
      <c r="E21" s="700">
        <f t="shared" si="1"/>
        <v>7</v>
      </c>
      <c r="F21" s="695">
        <f>E21/5*C21</f>
        <v>35</v>
      </c>
      <c r="G21" s="701" t="str" cm="1">
        <f t="array" ref="G21">_xlfn.IFS(J21&lt;=0.3,"NAO",AND(J21&lt;0.5,J21&gt;0.3),"Macro",J21&gt;=0.5,"NAO")</f>
        <v>NAO</v>
      </c>
      <c r="H21" s="699">
        <f t="shared" si="2"/>
        <v>189</v>
      </c>
      <c r="I21" s="694">
        <f>(F21+D21-1)*5</f>
        <v>185</v>
      </c>
      <c r="J21" s="48">
        <f t="shared" si="3"/>
        <v>0.23280423280423279</v>
      </c>
      <c r="K21" s="697" t="str">
        <f t="shared" ref="K21:K54" si="5">IF(ROW()=$K$18+19,"x","")</f>
        <v/>
      </c>
    </row>
    <row r="22" spans="2:11" ht="14" customHeight="1" x14ac:dyDescent="0.15">
      <c r="B22" s="692"/>
      <c r="C22" s="698">
        <f t="shared" si="0"/>
        <v>25</v>
      </c>
      <c r="D22" s="699">
        <f>IFERROR(D21+1,"")</f>
        <v>4</v>
      </c>
      <c r="E22" s="700">
        <f>IFERROR(ROUNDUP($E$11*$E$13/D22,0),"")</f>
        <v>5</v>
      </c>
      <c r="F22" s="695">
        <f t="shared" ref="F22:F55" si="6">E22/5*C22</f>
        <v>25</v>
      </c>
      <c r="G22" s="701" t="str" cm="1">
        <f t="array" ref="G22">_xlfn.IFS(J22&lt;=0.3,"NAO",AND(J22&lt;0.5,J22&gt;0.3),"Macro",J22&gt;=0.5,"NAO")</f>
        <v>Macro</v>
      </c>
      <c r="H22" s="699">
        <f t="shared" si="2"/>
        <v>140</v>
      </c>
      <c r="I22" s="694">
        <f t="shared" ref="I22:I55" si="7">(F22+D22-1)*5</f>
        <v>140</v>
      </c>
      <c r="J22" s="48">
        <f>IFERROR($F$88/H22,"")</f>
        <v>0.31428571428571428</v>
      </c>
      <c r="K22" s="697" t="str">
        <f t="shared" si="5"/>
        <v/>
      </c>
    </row>
    <row r="23" spans="2:11" ht="14" customHeight="1" x14ac:dyDescent="0.15">
      <c r="B23" s="692"/>
      <c r="C23" s="698">
        <f t="shared" si="0"/>
        <v>25</v>
      </c>
      <c r="D23" s="699">
        <f t="shared" si="4"/>
        <v>5</v>
      </c>
      <c r="E23" s="700">
        <f t="shared" si="1"/>
        <v>4</v>
      </c>
      <c r="F23" s="695">
        <f t="shared" si="6"/>
        <v>20</v>
      </c>
      <c r="G23" s="701" t="str" cm="1">
        <f t="array" ref="G23">_xlfn.IFS(J23&lt;=0.3,"NAO",AND(J23&lt;0.5,J23&gt;0.3),"Macro",J23&gt;=0.5,"NAO")</f>
        <v>Macro</v>
      </c>
      <c r="H23" s="699">
        <f t="shared" si="2"/>
        <v>116</v>
      </c>
      <c r="I23" s="694">
        <f>(F23+D23-1)*5</f>
        <v>120</v>
      </c>
      <c r="J23" s="48">
        <f t="shared" si="3"/>
        <v>0.37931034482758619</v>
      </c>
      <c r="K23" s="697" t="str">
        <f t="shared" si="5"/>
        <v/>
      </c>
    </row>
    <row r="24" spans="2:11" ht="14" customHeight="1" x14ac:dyDescent="0.15">
      <c r="C24" s="698">
        <f t="shared" si="0"/>
        <v>25</v>
      </c>
      <c r="D24" s="699">
        <f t="shared" si="4"/>
        <v>6</v>
      </c>
      <c r="E24" s="700">
        <f t="shared" si="1"/>
        <v>4</v>
      </c>
      <c r="F24" s="695">
        <f t="shared" si="6"/>
        <v>20</v>
      </c>
      <c r="G24" s="701" t="str" cm="1">
        <f t="array" ref="G24">_xlfn.IFS(J24&lt;=0.3,"NAO",AND(J24&lt;0.5,J24&gt;0.3),"Macro",J24&gt;=0.5,"NAO")</f>
        <v>Macro</v>
      </c>
      <c r="H24" s="699">
        <f t="shared" si="2"/>
        <v>120</v>
      </c>
      <c r="I24" s="694">
        <f t="shared" si="7"/>
        <v>125</v>
      </c>
      <c r="J24" s="48">
        <f t="shared" si="3"/>
        <v>0.36666666666666664</v>
      </c>
      <c r="K24" s="697" t="str">
        <f t="shared" si="5"/>
        <v/>
      </c>
    </row>
    <row r="25" spans="2:11" ht="14" customHeight="1" x14ac:dyDescent="0.15">
      <c r="B25" s="692"/>
      <c r="C25" s="698">
        <f t="shared" si="0"/>
        <v>25</v>
      </c>
      <c r="D25" s="699">
        <f t="shared" si="4"/>
        <v>7</v>
      </c>
      <c r="E25" s="700">
        <f t="shared" si="1"/>
        <v>3</v>
      </c>
      <c r="F25" s="695">
        <f t="shared" si="6"/>
        <v>15</v>
      </c>
      <c r="G25" s="701" t="str" cm="1">
        <f t="array" ref="G25">_xlfn.IFS(J25&lt;=0.3,"NAO",AND(J25&lt;0.5,J25&gt;0.3),"Macro",J25&gt;=0.5,"NAO")</f>
        <v>Macro</v>
      </c>
      <c r="H25" s="699">
        <f t="shared" si="2"/>
        <v>93</v>
      </c>
      <c r="I25" s="694">
        <f t="shared" si="7"/>
        <v>105</v>
      </c>
      <c r="J25" s="48">
        <f t="shared" si="3"/>
        <v>0.4731182795698925</v>
      </c>
      <c r="K25" s="697" t="str">
        <f t="shared" si="5"/>
        <v/>
      </c>
    </row>
    <row r="26" spans="2:11" ht="14" customHeight="1" x14ac:dyDescent="0.15">
      <c r="C26" s="698">
        <f t="shared" si="0"/>
        <v>25</v>
      </c>
      <c r="D26" s="699">
        <f t="shared" si="4"/>
        <v>8</v>
      </c>
      <c r="E26" s="700">
        <f t="shared" si="1"/>
        <v>3</v>
      </c>
      <c r="F26" s="695">
        <f t="shared" si="6"/>
        <v>15</v>
      </c>
      <c r="G26" s="701" t="str" cm="1">
        <f t="array" ref="G26">_xlfn.IFS(J26&lt;=0.3,"NAO",AND(J26&lt;0.5,J26&gt;0.3),"Macro",J26&gt;=0.5,"NAO")</f>
        <v>Macro</v>
      </c>
      <c r="H26" s="699">
        <f t="shared" si="2"/>
        <v>96</v>
      </c>
      <c r="I26" s="694">
        <f t="shared" si="7"/>
        <v>110</v>
      </c>
      <c r="J26" s="48">
        <f t="shared" si="3"/>
        <v>0.45833333333333331</v>
      </c>
      <c r="K26" s="697" t="str">
        <f t="shared" si="5"/>
        <v>x</v>
      </c>
    </row>
    <row r="27" spans="2:11" ht="14" customHeight="1" x14ac:dyDescent="0.15">
      <c r="C27" s="698">
        <f t="shared" si="0"/>
        <v>25</v>
      </c>
      <c r="D27" s="699">
        <f t="shared" si="4"/>
        <v>9</v>
      </c>
      <c r="E27" s="700">
        <f t="shared" si="1"/>
        <v>3</v>
      </c>
      <c r="F27" s="695">
        <f t="shared" si="6"/>
        <v>15</v>
      </c>
      <c r="G27" s="701" t="str" cm="1">
        <f t="array" ref="G27">_xlfn.IFS(J27&lt;=0.3,"NAO",AND(J27&lt;0.5,J27&gt;0.3),"Macro",J27&gt;=0.5,"NAO")</f>
        <v>Macro</v>
      </c>
      <c r="H27" s="699">
        <f t="shared" si="2"/>
        <v>99</v>
      </c>
      <c r="I27" s="694">
        <f t="shared" si="7"/>
        <v>115</v>
      </c>
      <c r="J27" s="48">
        <f t="shared" si="3"/>
        <v>0.44444444444444442</v>
      </c>
      <c r="K27" s="697" t="str">
        <f t="shared" si="5"/>
        <v/>
      </c>
    </row>
    <row r="28" spans="2:11" ht="14" customHeight="1" x14ac:dyDescent="0.15">
      <c r="C28" s="698">
        <f t="shared" si="0"/>
        <v>25</v>
      </c>
      <c r="D28" s="699">
        <f t="shared" si="4"/>
        <v>10</v>
      </c>
      <c r="E28" s="700">
        <f t="shared" si="1"/>
        <v>2</v>
      </c>
      <c r="F28" s="695">
        <f t="shared" si="6"/>
        <v>10</v>
      </c>
      <c r="G28" s="701" t="str" cm="1">
        <f t="array" ref="G28">_xlfn.IFS(J28&lt;=0.3,"NAO",AND(J28&lt;0.5,J28&gt;0.3),"Macro",J28&gt;=0.5,"NAO")</f>
        <v>NAO</v>
      </c>
      <c r="H28" s="699">
        <f t="shared" si="2"/>
        <v>68</v>
      </c>
      <c r="I28" s="694">
        <f t="shared" si="7"/>
        <v>95</v>
      </c>
      <c r="J28" s="48">
        <f t="shared" si="3"/>
        <v>0.6470588235294118</v>
      </c>
      <c r="K28" s="697" t="str">
        <f t="shared" si="5"/>
        <v/>
      </c>
    </row>
    <row r="29" spans="2:11" ht="14" customHeight="1" x14ac:dyDescent="0.15">
      <c r="C29" s="698">
        <f t="shared" si="0"/>
        <v>25</v>
      </c>
      <c r="D29" s="699">
        <f t="shared" si="4"/>
        <v>11</v>
      </c>
      <c r="E29" s="700">
        <f t="shared" si="1"/>
        <v>2</v>
      </c>
      <c r="F29" s="695">
        <f t="shared" si="6"/>
        <v>10</v>
      </c>
      <c r="G29" s="701" t="str" cm="1">
        <f t="array" ref="G29">_xlfn.IFS(J29&lt;=0.3,"NAO",AND(J29&lt;0.5,J29&gt;0.3),"Macro",J29&gt;=0.5,"NAO")</f>
        <v>NAO</v>
      </c>
      <c r="H29" s="699">
        <f t="shared" si="2"/>
        <v>70</v>
      </c>
      <c r="I29" s="694">
        <f t="shared" si="7"/>
        <v>100</v>
      </c>
      <c r="J29" s="48">
        <f t="shared" si="3"/>
        <v>0.62857142857142856</v>
      </c>
      <c r="K29" s="697" t="str">
        <f t="shared" si="5"/>
        <v/>
      </c>
    </row>
    <row r="30" spans="2:11" ht="14" customHeight="1" x14ac:dyDescent="0.15">
      <c r="C30" s="698">
        <f t="shared" si="0"/>
        <v>25</v>
      </c>
      <c r="D30" s="699">
        <f t="shared" si="4"/>
        <v>12</v>
      </c>
      <c r="E30" s="700">
        <f t="shared" si="1"/>
        <v>2</v>
      </c>
      <c r="F30" s="695">
        <f t="shared" si="6"/>
        <v>10</v>
      </c>
      <c r="G30" s="701" t="str" cm="1">
        <f t="array" ref="G30">_xlfn.IFS(J30&lt;=0.3,"NAO",AND(J30&lt;0.5,J30&gt;0.3),"Macro",J30&gt;=0.5,"NAO")</f>
        <v>NAO</v>
      </c>
      <c r="H30" s="699">
        <f t="shared" si="2"/>
        <v>72</v>
      </c>
      <c r="I30" s="694">
        <f t="shared" si="7"/>
        <v>105</v>
      </c>
      <c r="J30" s="48">
        <f t="shared" si="3"/>
        <v>0.61111111111111116</v>
      </c>
      <c r="K30" s="697" t="str">
        <f t="shared" si="5"/>
        <v/>
      </c>
    </row>
    <row r="31" spans="2:11" ht="14" customHeight="1" x14ac:dyDescent="0.15">
      <c r="C31" s="698">
        <f t="shared" si="0"/>
        <v>25</v>
      </c>
      <c r="D31" s="699">
        <f t="shared" si="4"/>
        <v>13</v>
      </c>
      <c r="E31" s="700">
        <f t="shared" si="1"/>
        <v>2</v>
      </c>
      <c r="F31" s="695">
        <f t="shared" si="6"/>
        <v>10</v>
      </c>
      <c r="G31" s="701" t="str" cm="1">
        <f t="array" ref="G31">_xlfn.IFS(J31&lt;=0.3,"NAO",AND(J31&lt;0.5,J31&gt;0.3),"Macro",J31&gt;=0.5,"NAO")</f>
        <v>NAO</v>
      </c>
      <c r="H31" s="699">
        <f t="shared" si="2"/>
        <v>74</v>
      </c>
      <c r="I31" s="694">
        <f t="shared" si="7"/>
        <v>110</v>
      </c>
      <c r="J31" s="48">
        <f t="shared" si="3"/>
        <v>0.59459459459459463</v>
      </c>
      <c r="K31" s="697" t="str">
        <f t="shared" si="5"/>
        <v/>
      </c>
    </row>
    <row r="32" spans="2:11" ht="14" customHeight="1" x14ac:dyDescent="0.15">
      <c r="C32" s="698">
        <f t="shared" si="0"/>
        <v>25</v>
      </c>
      <c r="D32" s="699">
        <f t="shared" si="4"/>
        <v>14</v>
      </c>
      <c r="E32" s="700">
        <f t="shared" si="1"/>
        <v>2</v>
      </c>
      <c r="F32" s="695">
        <f t="shared" si="6"/>
        <v>10</v>
      </c>
      <c r="G32" s="701" t="str" cm="1">
        <f t="array" ref="G32">_xlfn.IFS(J32&lt;=0.3,"NAO",AND(J32&lt;0.5,J32&gt;0.3),"Macro",J32&gt;=0.5,"NAO")</f>
        <v>NAO</v>
      </c>
      <c r="H32" s="699">
        <f t="shared" si="2"/>
        <v>76</v>
      </c>
      <c r="I32" s="694">
        <f t="shared" si="7"/>
        <v>115</v>
      </c>
      <c r="J32" s="48">
        <f t="shared" si="3"/>
        <v>0.57894736842105265</v>
      </c>
      <c r="K32" s="697" t="str">
        <f t="shared" si="5"/>
        <v/>
      </c>
    </row>
    <row r="33" spans="3:11" ht="14" customHeight="1" x14ac:dyDescent="0.15">
      <c r="C33" s="698">
        <f t="shared" si="0"/>
        <v>25</v>
      </c>
      <c r="D33" s="699">
        <f t="shared" si="4"/>
        <v>15</v>
      </c>
      <c r="E33" s="700">
        <f t="shared" si="1"/>
        <v>2</v>
      </c>
      <c r="F33" s="695">
        <f t="shared" si="6"/>
        <v>10</v>
      </c>
      <c r="G33" s="701" t="str" cm="1">
        <f t="array" ref="G33">_xlfn.IFS(J33&lt;=0.3,"NAO",AND(J33&lt;0.5,J33&gt;0.3),"Macro",J33&gt;=0.5,"NAO")</f>
        <v>NAO</v>
      </c>
      <c r="H33" s="699">
        <f t="shared" si="2"/>
        <v>78</v>
      </c>
      <c r="I33" s="694">
        <f t="shared" si="7"/>
        <v>120</v>
      </c>
      <c r="J33" s="48">
        <f t="shared" si="3"/>
        <v>0.5641025641025641</v>
      </c>
      <c r="K33" s="697" t="str">
        <f t="shared" si="5"/>
        <v/>
      </c>
    </row>
    <row r="34" spans="3:11" ht="14" customHeight="1" x14ac:dyDescent="0.15">
      <c r="C34" s="698">
        <f t="shared" si="0"/>
        <v>25</v>
      </c>
      <c r="D34" s="699">
        <f t="shared" si="4"/>
        <v>16</v>
      </c>
      <c r="E34" s="700">
        <f t="shared" si="1"/>
        <v>2</v>
      </c>
      <c r="F34" s="695">
        <f t="shared" si="6"/>
        <v>10</v>
      </c>
      <c r="G34" s="701" t="str" cm="1">
        <f t="array" ref="G34">_xlfn.IFS(J34&lt;=0.3,"NAO",AND(J34&lt;0.5,J34&gt;0.3),"Macro",J34&gt;=0.5,"NAO")</f>
        <v>NAO</v>
      </c>
      <c r="H34" s="699">
        <f t="shared" si="2"/>
        <v>80</v>
      </c>
      <c r="I34" s="694">
        <f t="shared" si="7"/>
        <v>125</v>
      </c>
      <c r="J34" s="48">
        <f t="shared" si="3"/>
        <v>0.55000000000000004</v>
      </c>
      <c r="K34" s="697" t="str">
        <f t="shared" si="5"/>
        <v/>
      </c>
    </row>
    <row r="35" spans="3:11" ht="14" customHeight="1" x14ac:dyDescent="0.15">
      <c r="C35" s="698">
        <f t="shared" si="0"/>
        <v>25</v>
      </c>
      <c r="D35" s="699">
        <f t="shared" si="4"/>
        <v>17</v>
      </c>
      <c r="E35" s="700">
        <f t="shared" si="1"/>
        <v>2</v>
      </c>
      <c r="F35" s="695">
        <f t="shared" si="6"/>
        <v>10</v>
      </c>
      <c r="G35" s="701" t="str" cm="1">
        <f t="array" ref="G35">_xlfn.IFS(J35&lt;=0.3,"NAO",AND(J35&lt;0.5,J35&gt;0.3),"Macro",J35&gt;=0.5,"NAO")</f>
        <v>NAO</v>
      </c>
      <c r="H35" s="699">
        <f t="shared" si="2"/>
        <v>82</v>
      </c>
      <c r="I35" s="694">
        <f t="shared" si="7"/>
        <v>130</v>
      </c>
      <c r="J35" s="48">
        <f t="shared" si="3"/>
        <v>0.53658536585365857</v>
      </c>
      <c r="K35" s="697" t="str">
        <f t="shared" si="5"/>
        <v/>
      </c>
    </row>
    <row r="36" spans="3:11" ht="14" customHeight="1" x14ac:dyDescent="0.15">
      <c r="C36" s="698">
        <f t="shared" si="0"/>
        <v>25</v>
      </c>
      <c r="D36" s="699">
        <f t="shared" si="4"/>
        <v>18</v>
      </c>
      <c r="E36" s="700">
        <f t="shared" si="1"/>
        <v>2</v>
      </c>
      <c r="F36" s="695">
        <f t="shared" si="6"/>
        <v>10</v>
      </c>
      <c r="G36" s="701" t="str" cm="1">
        <f t="array" ref="G36">_xlfn.IFS(J36&lt;=0.3,"NAO",AND(J36&lt;0.5,J36&gt;0.3),"Macro",J36&gt;=0.5,"NAO")</f>
        <v>NAO</v>
      </c>
      <c r="H36" s="699">
        <f t="shared" si="2"/>
        <v>84</v>
      </c>
      <c r="I36" s="694">
        <f t="shared" si="7"/>
        <v>135</v>
      </c>
      <c r="J36" s="48">
        <f t="shared" si="3"/>
        <v>0.52380952380952384</v>
      </c>
      <c r="K36" s="697" t="str">
        <f t="shared" si="5"/>
        <v/>
      </c>
    </row>
    <row r="37" spans="3:11" ht="14" customHeight="1" x14ac:dyDescent="0.15">
      <c r="C37" s="698">
        <f t="shared" si="0"/>
        <v>25</v>
      </c>
      <c r="D37" s="699">
        <f t="shared" si="4"/>
        <v>19</v>
      </c>
      <c r="E37" s="700">
        <f t="shared" si="1"/>
        <v>2</v>
      </c>
      <c r="F37" s="695">
        <f t="shared" si="6"/>
        <v>10</v>
      </c>
      <c r="G37" s="701" t="str" cm="1">
        <f t="array" ref="G37">_xlfn.IFS(J37&lt;=0.3,"NAO",AND(J37&lt;0.5,J37&gt;0.3),"Macro",J37&gt;=0.5,"NAO")</f>
        <v>NAO</v>
      </c>
      <c r="H37" s="699">
        <f t="shared" si="2"/>
        <v>86</v>
      </c>
      <c r="I37" s="694">
        <f t="shared" si="7"/>
        <v>140</v>
      </c>
      <c r="J37" s="48">
        <f t="shared" si="3"/>
        <v>0.51162790697674421</v>
      </c>
      <c r="K37" s="697" t="str">
        <f t="shared" si="5"/>
        <v/>
      </c>
    </row>
    <row r="38" spans="3:11" ht="14" customHeight="1" x14ac:dyDescent="0.15">
      <c r="C38" s="698">
        <f t="shared" si="0"/>
        <v>25</v>
      </c>
      <c r="D38" s="699">
        <f t="shared" si="4"/>
        <v>20</v>
      </c>
      <c r="E38" s="700">
        <f t="shared" si="1"/>
        <v>1</v>
      </c>
      <c r="F38" s="695">
        <f t="shared" si="6"/>
        <v>5</v>
      </c>
      <c r="G38" s="701" t="str" cm="1">
        <f t="array" ref="G38">_xlfn.IFS(J38&lt;=0.3,"NAO",AND(J38&lt;0.5,J38&gt;0.3),"Macro",J38&gt;=0.5,"NAO")</f>
        <v>NAO</v>
      </c>
      <c r="H38" s="699">
        <f t="shared" si="2"/>
        <v>44</v>
      </c>
      <c r="I38" s="694">
        <f t="shared" si="7"/>
        <v>120</v>
      </c>
      <c r="J38" s="48">
        <f t="shared" si="3"/>
        <v>1</v>
      </c>
      <c r="K38" s="697" t="str">
        <f t="shared" si="5"/>
        <v/>
      </c>
    </row>
    <row r="39" spans="3:11" ht="14" customHeight="1" x14ac:dyDescent="0.15">
      <c r="C39" s="698">
        <f t="shared" si="0"/>
        <v>25</v>
      </c>
      <c r="D39" s="699">
        <f t="shared" si="4"/>
        <v>21</v>
      </c>
      <c r="E39" s="700">
        <f t="shared" si="1"/>
        <v>1</v>
      </c>
      <c r="F39" s="695">
        <f t="shared" si="6"/>
        <v>5</v>
      </c>
      <c r="G39" s="701" t="str" cm="1">
        <f t="array" ref="G39">_xlfn.IFS(J39&lt;=0.3,"NAO",AND(J39&lt;0.5,J39&gt;0.3),"Macro",J39&gt;=0.5,"NAO")</f>
        <v>NAO</v>
      </c>
      <c r="H39" s="699">
        <f t="shared" si="2"/>
        <v>45</v>
      </c>
      <c r="I39" s="694">
        <f t="shared" si="7"/>
        <v>125</v>
      </c>
      <c r="J39" s="48">
        <f t="shared" si="3"/>
        <v>0.97777777777777775</v>
      </c>
      <c r="K39" s="697" t="str">
        <f t="shared" si="5"/>
        <v/>
      </c>
    </row>
    <row r="40" spans="3:11" ht="14" customHeight="1" x14ac:dyDescent="0.15">
      <c r="C40" s="698">
        <f t="shared" si="0"/>
        <v>25</v>
      </c>
      <c r="D40" s="699">
        <f t="shared" si="4"/>
        <v>22</v>
      </c>
      <c r="E40" s="700">
        <f t="shared" si="1"/>
        <v>1</v>
      </c>
      <c r="F40" s="695">
        <f t="shared" si="6"/>
        <v>5</v>
      </c>
      <c r="G40" s="701" t="str" cm="1">
        <f t="array" ref="G40">_xlfn.IFS(J40&lt;=0.3,"NAO",AND(J40&lt;0.5,J40&gt;0.3),"Macro",J40&gt;=0.5,"NAO")</f>
        <v>NAO</v>
      </c>
      <c r="H40" s="699">
        <f t="shared" si="2"/>
        <v>46</v>
      </c>
      <c r="I40" s="694">
        <f t="shared" si="7"/>
        <v>130</v>
      </c>
      <c r="J40" s="48">
        <f t="shared" si="3"/>
        <v>0.95652173913043481</v>
      </c>
      <c r="K40" s="697" t="str">
        <f t="shared" si="5"/>
        <v/>
      </c>
    </row>
    <row r="41" spans="3:11" ht="14" customHeight="1" x14ac:dyDescent="0.15">
      <c r="C41" s="698">
        <f t="shared" si="0"/>
        <v>25</v>
      </c>
      <c r="D41" s="699">
        <f t="shared" si="4"/>
        <v>23</v>
      </c>
      <c r="E41" s="700">
        <f t="shared" si="1"/>
        <v>1</v>
      </c>
      <c r="F41" s="695">
        <f t="shared" si="6"/>
        <v>5</v>
      </c>
      <c r="G41" s="701" t="str" cm="1">
        <f t="array" ref="G41">_xlfn.IFS(J41&lt;=0.3,"NAO",AND(J41&lt;0.5,J41&gt;0.3),"Macro",J41&gt;=0.5,"NAO")</f>
        <v>NAO</v>
      </c>
      <c r="H41" s="699">
        <f t="shared" si="2"/>
        <v>47</v>
      </c>
      <c r="I41" s="694">
        <f t="shared" si="7"/>
        <v>135</v>
      </c>
      <c r="J41" s="48">
        <f t="shared" si="3"/>
        <v>0.93617021276595747</v>
      </c>
      <c r="K41" s="697" t="str">
        <f t="shared" si="5"/>
        <v/>
      </c>
    </row>
    <row r="42" spans="3:11" ht="14" customHeight="1" x14ac:dyDescent="0.15">
      <c r="C42" s="698">
        <f t="shared" si="0"/>
        <v>25</v>
      </c>
      <c r="D42" s="699">
        <f t="shared" si="4"/>
        <v>24</v>
      </c>
      <c r="E42" s="700">
        <f t="shared" si="1"/>
        <v>1</v>
      </c>
      <c r="F42" s="695">
        <f t="shared" si="6"/>
        <v>5</v>
      </c>
      <c r="G42" s="701" t="str" cm="1">
        <f t="array" ref="G42">_xlfn.IFS(J42&lt;=0.3,"NAO",AND(J42&lt;0.5,J42&gt;0.3),"Macro",J42&gt;=0.5,"NAO")</f>
        <v>NAO</v>
      </c>
      <c r="H42" s="699">
        <f t="shared" si="2"/>
        <v>48</v>
      </c>
      <c r="I42" s="694">
        <f t="shared" si="7"/>
        <v>140</v>
      </c>
      <c r="J42" s="48">
        <f t="shared" si="3"/>
        <v>0.91666666666666663</v>
      </c>
      <c r="K42" s="697" t="str">
        <f t="shared" si="5"/>
        <v/>
      </c>
    </row>
    <row r="43" spans="3:11" ht="14" customHeight="1" x14ac:dyDescent="0.15">
      <c r="C43" s="698">
        <f t="shared" si="0"/>
        <v>25</v>
      </c>
      <c r="D43" s="699">
        <f t="shared" si="4"/>
        <v>25</v>
      </c>
      <c r="E43" s="700">
        <f t="shared" si="1"/>
        <v>1</v>
      </c>
      <c r="F43" s="695">
        <f t="shared" si="6"/>
        <v>5</v>
      </c>
      <c r="G43" s="701" t="str" cm="1">
        <f t="array" ref="G43">_xlfn.IFS(J43&lt;=0.3,"NAO",AND(J43&lt;0.5,J43&gt;0.3),"Macro",J43&gt;=0.5,"NAO")</f>
        <v>NAO</v>
      </c>
      <c r="H43" s="699">
        <f t="shared" si="2"/>
        <v>49</v>
      </c>
      <c r="I43" s="694">
        <f t="shared" si="7"/>
        <v>145</v>
      </c>
      <c r="J43" s="48">
        <f t="shared" si="3"/>
        <v>0.89795918367346939</v>
      </c>
      <c r="K43" s="697" t="str">
        <f t="shared" si="5"/>
        <v/>
      </c>
    </row>
    <row r="44" spans="3:11" ht="14" customHeight="1" x14ac:dyDescent="0.15">
      <c r="C44" s="698">
        <f t="shared" si="0"/>
        <v>25</v>
      </c>
      <c r="D44" s="699">
        <f t="shared" si="4"/>
        <v>26</v>
      </c>
      <c r="E44" s="700">
        <f t="shared" si="1"/>
        <v>1</v>
      </c>
      <c r="F44" s="695">
        <f t="shared" si="6"/>
        <v>5</v>
      </c>
      <c r="G44" s="701" t="str" cm="1">
        <f t="array" ref="G44">_xlfn.IFS(J44&lt;=0.3,"NAO",AND(J44&lt;0.5,J44&gt;0.3),"Macro",J44&gt;=0.5,"NAO")</f>
        <v>NAO</v>
      </c>
      <c r="H44" s="699">
        <f t="shared" si="2"/>
        <v>50</v>
      </c>
      <c r="I44" s="694">
        <f t="shared" si="7"/>
        <v>150</v>
      </c>
      <c r="J44" s="48">
        <f t="shared" si="3"/>
        <v>0.88</v>
      </c>
      <c r="K44" s="697" t="str">
        <f t="shared" si="5"/>
        <v/>
      </c>
    </row>
    <row r="45" spans="3:11" ht="14" customHeight="1" x14ac:dyDescent="0.15">
      <c r="C45" s="698">
        <f t="shared" si="0"/>
        <v>25</v>
      </c>
      <c r="D45" s="699">
        <f t="shared" si="4"/>
        <v>27</v>
      </c>
      <c r="E45" s="700">
        <f t="shared" si="1"/>
        <v>1</v>
      </c>
      <c r="F45" s="695">
        <f t="shared" si="6"/>
        <v>5</v>
      </c>
      <c r="G45" s="701" t="str" cm="1">
        <f t="array" ref="G45">_xlfn.IFS(J45&lt;=0.3,"NAO",AND(J45&lt;0.5,J45&gt;0.3),"Macro",J45&gt;=0.5,"NAO")</f>
        <v>NAO</v>
      </c>
      <c r="H45" s="699">
        <f t="shared" si="2"/>
        <v>51</v>
      </c>
      <c r="I45" s="694">
        <f t="shared" si="7"/>
        <v>155</v>
      </c>
      <c r="J45" s="48">
        <f t="shared" si="3"/>
        <v>0.86274509803921573</v>
      </c>
      <c r="K45" s="697" t="str">
        <f t="shared" si="5"/>
        <v/>
      </c>
    </row>
    <row r="46" spans="3:11" ht="14" customHeight="1" x14ac:dyDescent="0.15">
      <c r="C46" s="698">
        <f t="shared" si="0"/>
        <v>25</v>
      </c>
      <c r="D46" s="699">
        <f t="shared" si="4"/>
        <v>28</v>
      </c>
      <c r="E46" s="700">
        <f t="shared" si="1"/>
        <v>1</v>
      </c>
      <c r="F46" s="695">
        <f t="shared" si="6"/>
        <v>5</v>
      </c>
      <c r="G46" s="701" t="str" cm="1">
        <f t="array" ref="G46">_xlfn.IFS(J46&lt;=0.3,"NAO",AND(J46&lt;0.5,J46&gt;0.3),"Macro",J46&gt;=0.5,"NAO")</f>
        <v>NAO</v>
      </c>
      <c r="H46" s="699">
        <f t="shared" si="2"/>
        <v>52</v>
      </c>
      <c r="I46" s="694">
        <f t="shared" si="7"/>
        <v>160</v>
      </c>
      <c r="J46" s="48">
        <f t="shared" si="3"/>
        <v>0.84615384615384615</v>
      </c>
      <c r="K46" s="697" t="str">
        <f t="shared" si="5"/>
        <v/>
      </c>
    </row>
    <row r="47" spans="3:11" ht="14" customHeight="1" x14ac:dyDescent="0.15">
      <c r="C47" s="698">
        <f t="shared" si="0"/>
        <v>25</v>
      </c>
      <c r="D47" s="699">
        <f t="shared" si="4"/>
        <v>29</v>
      </c>
      <c r="E47" s="700">
        <f t="shared" si="1"/>
        <v>1</v>
      </c>
      <c r="F47" s="695">
        <f t="shared" si="6"/>
        <v>5</v>
      </c>
      <c r="G47" s="701" t="str" cm="1">
        <f t="array" ref="G47">_xlfn.IFS(J47&lt;=0.3,"NAO",AND(J47&lt;0.5,J47&gt;0.3),"Macro",J47&gt;=0.5,"NAO")</f>
        <v>NAO</v>
      </c>
      <c r="H47" s="699">
        <f t="shared" si="2"/>
        <v>53</v>
      </c>
      <c r="I47" s="694">
        <f t="shared" si="7"/>
        <v>165</v>
      </c>
      <c r="J47" s="48">
        <f t="shared" si="3"/>
        <v>0.83018867924528306</v>
      </c>
      <c r="K47" s="697" t="str">
        <f t="shared" si="5"/>
        <v/>
      </c>
    </row>
    <row r="48" spans="3:11" ht="14" customHeight="1" x14ac:dyDescent="0.15">
      <c r="C48" s="698">
        <f t="shared" si="0"/>
        <v>25</v>
      </c>
      <c r="D48" s="699">
        <f t="shared" si="4"/>
        <v>30</v>
      </c>
      <c r="E48" s="700">
        <f t="shared" si="1"/>
        <v>1</v>
      </c>
      <c r="F48" s="695">
        <f t="shared" si="6"/>
        <v>5</v>
      </c>
      <c r="G48" s="701" t="str" cm="1">
        <f t="array" ref="G48">_xlfn.IFS(J48&lt;=0.3,"NAO",AND(J48&lt;0.5,J48&gt;0.3),"Macro",J48&gt;=0.5,"NAO")</f>
        <v>NAO</v>
      </c>
      <c r="H48" s="699">
        <f t="shared" si="2"/>
        <v>54</v>
      </c>
      <c r="I48" s="694">
        <f t="shared" si="7"/>
        <v>170</v>
      </c>
      <c r="J48" s="48">
        <f t="shared" si="3"/>
        <v>0.81481481481481477</v>
      </c>
      <c r="K48" s="697" t="str">
        <f t="shared" si="5"/>
        <v/>
      </c>
    </row>
    <row r="49" spans="3:13" ht="14" customHeight="1" x14ac:dyDescent="0.15">
      <c r="C49" s="698">
        <f t="shared" si="0"/>
        <v>25</v>
      </c>
      <c r="D49" s="699">
        <f t="shared" si="4"/>
        <v>31</v>
      </c>
      <c r="E49" s="700">
        <f t="shared" si="1"/>
        <v>1</v>
      </c>
      <c r="F49" s="695">
        <f t="shared" si="6"/>
        <v>5</v>
      </c>
      <c r="G49" s="701" t="str" cm="1">
        <f t="array" ref="G49">_xlfn.IFS(J49&lt;=0.3,"NAO",AND(J49&lt;0.5,J49&gt;0.3),"Macro",J49&gt;=0.5,"NAO")</f>
        <v>NAO</v>
      </c>
      <c r="H49" s="699">
        <f t="shared" si="2"/>
        <v>55</v>
      </c>
      <c r="I49" s="694">
        <f t="shared" si="7"/>
        <v>175</v>
      </c>
      <c r="J49" s="48">
        <f t="shared" si="3"/>
        <v>0.8</v>
      </c>
      <c r="K49" s="697" t="str">
        <f t="shared" si="5"/>
        <v/>
      </c>
      <c r="M49" s="736"/>
    </row>
    <row r="50" spans="3:13" ht="14" customHeight="1" x14ac:dyDescent="0.15">
      <c r="C50" s="702">
        <f t="shared" si="0"/>
        <v>25</v>
      </c>
      <c r="D50" s="703">
        <f t="shared" si="4"/>
        <v>32</v>
      </c>
      <c r="E50" s="704">
        <f t="shared" si="1"/>
        <v>1</v>
      </c>
      <c r="F50" s="695">
        <f t="shared" si="6"/>
        <v>5</v>
      </c>
      <c r="G50" s="701" t="str" cm="1">
        <f t="array" ref="G50">_xlfn.IFS(J50&lt;=0.3,"NAO",AND(J50&lt;0.5,J50&gt;0.3),"Macro",J50&gt;=0.5,"NAO")</f>
        <v>NAO</v>
      </c>
      <c r="H50" s="703">
        <f t="shared" si="2"/>
        <v>56</v>
      </c>
      <c r="I50" s="694">
        <f t="shared" si="7"/>
        <v>180</v>
      </c>
      <c r="J50" s="50">
        <f t="shared" si="3"/>
        <v>0.7857142857142857</v>
      </c>
      <c r="K50" s="697" t="str">
        <f t="shared" si="5"/>
        <v/>
      </c>
    </row>
    <row r="51" spans="3:13" ht="14" customHeight="1" x14ac:dyDescent="0.15">
      <c r="C51" s="698">
        <f t="shared" si="0"/>
        <v>25</v>
      </c>
      <c r="D51" s="699">
        <f t="shared" si="4"/>
        <v>33</v>
      </c>
      <c r="E51" s="700">
        <f t="shared" si="1"/>
        <v>1</v>
      </c>
      <c r="F51" s="695">
        <f t="shared" si="6"/>
        <v>5</v>
      </c>
      <c r="G51" s="701" t="str" cm="1">
        <f t="array" ref="G51">_xlfn.IFS(J51&lt;=0.3,"NAO",AND(J51&lt;0.5,J51&gt;0.3),"Macro",J51&gt;=0.5,"NAO")</f>
        <v>NAO</v>
      </c>
      <c r="H51" s="699">
        <f t="shared" si="2"/>
        <v>57</v>
      </c>
      <c r="I51" s="694">
        <f t="shared" si="7"/>
        <v>185</v>
      </c>
      <c r="J51" s="48">
        <f t="shared" si="3"/>
        <v>0.77192982456140347</v>
      </c>
      <c r="K51" s="697" t="str">
        <f t="shared" si="5"/>
        <v/>
      </c>
    </row>
    <row r="52" spans="3:13" ht="14" customHeight="1" x14ac:dyDescent="0.15">
      <c r="C52" s="698">
        <f t="shared" si="0"/>
        <v>25</v>
      </c>
      <c r="D52" s="699">
        <f t="shared" si="4"/>
        <v>34</v>
      </c>
      <c r="E52" s="700">
        <f t="shared" si="1"/>
        <v>1</v>
      </c>
      <c r="F52" s="695">
        <f t="shared" si="6"/>
        <v>5</v>
      </c>
      <c r="G52" s="701" t="str" cm="1">
        <f t="array" ref="G52">_xlfn.IFS(J52&lt;=0.3,"NAO",AND(J52&lt;0.5,J52&gt;0.3),"Macro",J52&gt;=0.5,"NAO")</f>
        <v>NAO</v>
      </c>
      <c r="H52" s="699">
        <f t="shared" si="2"/>
        <v>58</v>
      </c>
      <c r="I52" s="694">
        <f t="shared" si="7"/>
        <v>190</v>
      </c>
      <c r="J52" s="48">
        <f t="shared" si="3"/>
        <v>0.75862068965517238</v>
      </c>
      <c r="K52" s="697" t="str">
        <f t="shared" si="5"/>
        <v/>
      </c>
    </row>
    <row r="53" spans="3:13" ht="14" customHeight="1" x14ac:dyDescent="0.15">
      <c r="C53" s="698">
        <f t="shared" si="0"/>
        <v>25</v>
      </c>
      <c r="D53" s="699">
        <f t="shared" si="4"/>
        <v>35</v>
      </c>
      <c r="E53" s="700">
        <f t="shared" si="1"/>
        <v>1</v>
      </c>
      <c r="F53" s="695">
        <f t="shared" si="6"/>
        <v>5</v>
      </c>
      <c r="G53" s="701" t="str" cm="1">
        <f t="array" ref="G53">_xlfn.IFS(J53&lt;=0.3,"NAO",AND(J53&lt;0.5,J53&gt;0.3),"Macro",J53&gt;=0.5,"NAO")</f>
        <v>NAO</v>
      </c>
      <c r="H53" s="699">
        <f t="shared" si="2"/>
        <v>59</v>
      </c>
      <c r="I53" s="694">
        <f t="shared" si="7"/>
        <v>195</v>
      </c>
      <c r="J53" s="48">
        <f t="shared" si="3"/>
        <v>0.74576271186440679</v>
      </c>
      <c r="K53" s="697" t="str">
        <f t="shared" si="5"/>
        <v/>
      </c>
    </row>
    <row r="54" spans="3:13" ht="14" customHeight="1" x14ac:dyDescent="0.15">
      <c r="C54" s="698">
        <f t="shared" si="0"/>
        <v>25</v>
      </c>
      <c r="D54" s="699">
        <f t="shared" si="4"/>
        <v>36</v>
      </c>
      <c r="E54" s="700">
        <f t="shared" si="1"/>
        <v>1</v>
      </c>
      <c r="F54" s="695">
        <f t="shared" si="6"/>
        <v>5</v>
      </c>
      <c r="G54" s="701" t="str" cm="1">
        <f t="array" ref="G54">_xlfn.IFS(J54&lt;=0.3,"NAO",AND(J54&lt;0.5,J54&gt;0.3),"Macro",J54&gt;=0.5,"NAO")</f>
        <v>NAO</v>
      </c>
      <c r="H54" s="699">
        <f t="shared" si="2"/>
        <v>60</v>
      </c>
      <c r="I54" s="694">
        <f t="shared" si="7"/>
        <v>200</v>
      </c>
      <c r="J54" s="48">
        <f t="shared" si="3"/>
        <v>0.73333333333333328</v>
      </c>
      <c r="K54" s="697" t="str">
        <f t="shared" si="5"/>
        <v/>
      </c>
    </row>
    <row r="55" spans="3:13" ht="14" customHeight="1" thickBot="1" x14ac:dyDescent="0.2">
      <c r="C55" s="706">
        <f t="shared" si="0"/>
        <v>25</v>
      </c>
      <c r="D55" s="707">
        <f t="shared" si="4"/>
        <v>37</v>
      </c>
      <c r="E55" s="708">
        <f t="shared" si="1"/>
        <v>1</v>
      </c>
      <c r="F55" s="695">
        <f t="shared" si="6"/>
        <v>5</v>
      </c>
      <c r="G55" s="701" t="str" cm="1">
        <f t="array" ref="G55">_xlfn.IFS(J55&lt;=0.3,"NAO",AND(J55&lt;0.5,J55&gt;0.3),"Macro",J55&gt;=0.5,"NAO")</f>
        <v>NAO</v>
      </c>
      <c r="H55" s="707">
        <f t="shared" si="2"/>
        <v>61</v>
      </c>
      <c r="I55" s="694">
        <f t="shared" si="7"/>
        <v>205</v>
      </c>
      <c r="J55" s="51">
        <f t="shared" si="3"/>
        <v>0.72131147540983609</v>
      </c>
      <c r="K55" s="697" t="str">
        <f>IF(ROW()=$K$18+19,"x","")</f>
        <v/>
      </c>
    </row>
    <row r="85" spans="4:6" hidden="1" x14ac:dyDescent="0.15">
      <c r="D85" s="802" t="s">
        <v>221</v>
      </c>
      <c r="E85" s="803"/>
      <c r="F85" s="804"/>
    </row>
    <row r="86" spans="4:6" ht="15" hidden="1" thickBot="1" x14ac:dyDescent="0.2">
      <c r="D86" s="805"/>
      <c r="E86" s="806"/>
      <c r="F86" s="807"/>
    </row>
    <row r="87" spans="4:6" ht="15" hidden="1" thickBot="1" x14ac:dyDescent="0.2">
      <c r="D87" s="711" t="s">
        <v>222</v>
      </c>
      <c r="E87" s="711" t="s">
        <v>207</v>
      </c>
      <c r="F87" s="712" t="s">
        <v>208</v>
      </c>
    </row>
    <row r="88" spans="4:6" hidden="1" x14ac:dyDescent="0.15">
      <c r="D88" s="713">
        <f>IFERROR(ROUNDUP($E$11*$E$13*1/E88,0),"")</f>
        <v>20</v>
      </c>
      <c r="E88" s="714">
        <f>IF($E$13="","",$E$13/$E$13)</f>
        <v>1</v>
      </c>
      <c r="F88" s="715">
        <f>IFERROR(($E$9+D88-1)*E88,"")</f>
        <v>44</v>
      </c>
    </row>
  </sheetData>
  <mergeCells count="25">
    <mergeCell ref="C15:D15"/>
    <mergeCell ref="K18:K19"/>
    <mergeCell ref="D85:F86"/>
    <mergeCell ref="C18:C19"/>
    <mergeCell ref="D18:D19"/>
    <mergeCell ref="E18:E19"/>
    <mergeCell ref="G18:G19"/>
    <mergeCell ref="H18:H19"/>
    <mergeCell ref="J18:J19"/>
    <mergeCell ref="F18:F19"/>
    <mergeCell ref="I18:I19"/>
    <mergeCell ref="N11:O12"/>
    <mergeCell ref="P11:P12"/>
    <mergeCell ref="N13:O14"/>
    <mergeCell ref="P13:P14"/>
    <mergeCell ref="C7:E8"/>
    <mergeCell ref="C9:D10"/>
    <mergeCell ref="C11:D12"/>
    <mergeCell ref="C13:D14"/>
    <mergeCell ref="E9:E10"/>
    <mergeCell ref="E11:E12"/>
    <mergeCell ref="N7:P8"/>
    <mergeCell ref="N9:O10"/>
    <mergeCell ref="P9:P10"/>
    <mergeCell ref="E13:E14"/>
  </mergeCells>
  <conditionalFormatting sqref="D20:D55">
    <cfRule type="cellIs" dxfId="223" priority="144" operator="equal">
      <formula>$E$11</formula>
    </cfRule>
  </conditionalFormatting>
  <conditionalFormatting sqref="D88">
    <cfRule type="top10" dxfId="222" priority="11" percent="1" rank="10"/>
  </conditionalFormatting>
  <conditionalFormatting sqref="E9">
    <cfRule type="containsBlanks" dxfId="221" priority="15">
      <formula>LEN(TRIM(E9))=0</formula>
    </cfRule>
  </conditionalFormatting>
  <conditionalFormatting sqref="E11 E13">
    <cfRule type="containsBlanks" dxfId="220" priority="8">
      <formula>LEN(TRIM(E11))=0</formula>
    </cfRule>
  </conditionalFormatting>
  <conditionalFormatting sqref="E88">
    <cfRule type="top10" dxfId="219" priority="10" percent="1" bottom="1" rank="10"/>
  </conditionalFormatting>
  <conditionalFormatting sqref="F88">
    <cfRule type="top10" dxfId="218" priority="9" percent="1" bottom="1" rank="10"/>
  </conditionalFormatting>
  <conditionalFormatting sqref="G20:I55">
    <cfRule type="containsText" dxfId="217" priority="3" operator="containsText" text="NAO">
      <formula>NOT(ISERROR(SEARCH("NAO",G20)))</formula>
    </cfRule>
    <cfRule type="containsText" dxfId="216" priority="6" operator="containsText" text="Macro">
      <formula>NOT(ISERROR(SEARCH("Macro",G20)))</formula>
    </cfRule>
    <cfRule type="containsText" dxfId="215" priority="7" operator="containsText" text="Norm">
      <formula>NOT(ISERROR(SEARCH("Norm",G20)))</formula>
    </cfRule>
  </conditionalFormatting>
  <conditionalFormatting sqref="H20:I20 I21:I55">
    <cfRule type="cellIs" priority="13" stopIfTrue="1" operator="equal">
      <formula>0</formula>
    </cfRule>
  </conditionalFormatting>
  <conditionalFormatting sqref="H20:I55">
    <cfRule type="dataBar" priority="14">
      <dataBar>
        <cfvo type="min"/>
        <cfvo type="max"/>
        <color rgb="FF00B0F0"/>
      </dataBar>
      <extLst>
        <ext xmlns:x14="http://schemas.microsoft.com/office/spreadsheetml/2009/9/main" uri="{B025F937-C7B1-47D3-B67F-A62EFF666E3E}">
          <x14:id>{DD16FB0E-BC79-EF48-B263-AB38F7034624}</x14:id>
        </ext>
      </extLst>
    </cfRule>
  </conditionalFormatting>
  <conditionalFormatting sqref="I20:I55">
    <cfRule type="expression" dxfId="214" priority="1" stopIfTrue="1">
      <formula>$G20="NAO"</formula>
    </cfRule>
  </conditionalFormatting>
  <conditionalFormatting sqref="J20:J55">
    <cfRule type="colorScale" priority="12">
      <colorScale>
        <cfvo type="min"/>
        <cfvo type="percentile" val="50"/>
        <cfvo type="max"/>
        <color rgb="FFF8696B"/>
        <color rgb="FFFFEB84"/>
        <color rgb="FF63BE7B"/>
      </colorScale>
    </cfRule>
  </conditionalFormatting>
  <conditionalFormatting sqref="P9:P14">
    <cfRule type="containsBlanks" dxfId="213" priority="4">
      <formula>LEN(TRIM(P9))=0</formula>
    </cfRule>
  </conditionalFormatting>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76459" r:id="rId4" name="Option Button 683">
              <controlPr locked="0" defaultSize="0" autoFill="0" autoLine="0" autoPict="0">
                <anchor>
                  <from>
                    <xdr:col>11</xdr:col>
                    <xdr:colOff>50800</xdr:colOff>
                    <xdr:row>18</xdr:row>
                    <xdr:rowOff>317500</xdr:rowOff>
                  </from>
                  <to>
                    <xdr:col>11</xdr:col>
                    <xdr:colOff>292100</xdr:colOff>
                    <xdr:row>20</xdr:row>
                    <xdr:rowOff>25400</xdr:rowOff>
                  </to>
                </anchor>
              </controlPr>
            </control>
          </mc:Choice>
        </mc:AlternateContent>
        <mc:AlternateContent xmlns:mc="http://schemas.openxmlformats.org/markup-compatibility/2006">
          <mc:Choice Requires="x14">
            <control shapeId="76561" r:id="rId5" name="Option Button 2">
              <controlPr locked="0" defaultSize="0" autoFill="0" autoLine="0" autoPict="0">
                <anchor>
                  <from>
                    <xdr:col>11</xdr:col>
                    <xdr:colOff>50800</xdr:colOff>
                    <xdr:row>19</xdr:row>
                    <xdr:rowOff>177800</xdr:rowOff>
                  </from>
                  <to>
                    <xdr:col>11</xdr:col>
                    <xdr:colOff>292100</xdr:colOff>
                    <xdr:row>21</xdr:row>
                    <xdr:rowOff>0</xdr:rowOff>
                  </to>
                </anchor>
              </controlPr>
            </control>
          </mc:Choice>
        </mc:AlternateContent>
        <mc:AlternateContent xmlns:mc="http://schemas.openxmlformats.org/markup-compatibility/2006">
          <mc:Choice Requires="x14">
            <control shapeId="76562" r:id="rId6" name="Option Button 786">
              <controlPr locked="0" defaultSize="0" autoFill="0" autoLine="0" autoPict="0">
                <anchor>
                  <from>
                    <xdr:col>11</xdr:col>
                    <xdr:colOff>50800</xdr:colOff>
                    <xdr:row>20</xdr:row>
                    <xdr:rowOff>152400</xdr:rowOff>
                  </from>
                  <to>
                    <xdr:col>11</xdr:col>
                    <xdr:colOff>292100</xdr:colOff>
                    <xdr:row>22</xdr:row>
                    <xdr:rowOff>0</xdr:rowOff>
                  </to>
                </anchor>
              </controlPr>
            </control>
          </mc:Choice>
        </mc:AlternateContent>
        <mc:AlternateContent xmlns:mc="http://schemas.openxmlformats.org/markup-compatibility/2006">
          <mc:Choice Requires="x14">
            <control shapeId="76569" r:id="rId7" name="Option Button 793">
              <controlPr locked="0" defaultSize="0" autoFill="0" autoLine="0" autoPict="0">
                <anchor>
                  <from>
                    <xdr:col>11</xdr:col>
                    <xdr:colOff>50800</xdr:colOff>
                    <xdr:row>21</xdr:row>
                    <xdr:rowOff>177800</xdr:rowOff>
                  </from>
                  <to>
                    <xdr:col>11</xdr:col>
                    <xdr:colOff>292100</xdr:colOff>
                    <xdr:row>23</xdr:row>
                    <xdr:rowOff>0</xdr:rowOff>
                  </to>
                </anchor>
              </controlPr>
            </control>
          </mc:Choice>
        </mc:AlternateContent>
        <mc:AlternateContent xmlns:mc="http://schemas.openxmlformats.org/markup-compatibility/2006">
          <mc:Choice Requires="x14">
            <control shapeId="76570" r:id="rId8" name="Option Button 794">
              <controlPr locked="0" defaultSize="0" autoFill="0" autoLine="0" autoPict="0">
                <anchor>
                  <from>
                    <xdr:col>11</xdr:col>
                    <xdr:colOff>50800</xdr:colOff>
                    <xdr:row>22</xdr:row>
                    <xdr:rowOff>152400</xdr:rowOff>
                  </from>
                  <to>
                    <xdr:col>11</xdr:col>
                    <xdr:colOff>292100</xdr:colOff>
                    <xdr:row>24</xdr:row>
                    <xdr:rowOff>0</xdr:rowOff>
                  </to>
                </anchor>
              </controlPr>
            </control>
          </mc:Choice>
        </mc:AlternateContent>
        <mc:AlternateContent xmlns:mc="http://schemas.openxmlformats.org/markup-compatibility/2006">
          <mc:Choice Requires="x14">
            <control shapeId="76573" r:id="rId9" name="Option Button 797">
              <controlPr locked="0" defaultSize="0" autoFill="0" autoLine="0" autoPict="0">
                <anchor>
                  <from>
                    <xdr:col>11</xdr:col>
                    <xdr:colOff>50800</xdr:colOff>
                    <xdr:row>23</xdr:row>
                    <xdr:rowOff>152400</xdr:rowOff>
                  </from>
                  <to>
                    <xdr:col>11</xdr:col>
                    <xdr:colOff>292100</xdr:colOff>
                    <xdr:row>24</xdr:row>
                    <xdr:rowOff>165100</xdr:rowOff>
                  </to>
                </anchor>
              </controlPr>
            </control>
          </mc:Choice>
        </mc:AlternateContent>
        <mc:AlternateContent xmlns:mc="http://schemas.openxmlformats.org/markup-compatibility/2006">
          <mc:Choice Requires="x14">
            <control shapeId="76574" r:id="rId10" name="Option Button 798">
              <controlPr locked="0" defaultSize="0" autoFill="0" autoLine="0" autoPict="0">
                <anchor>
                  <from>
                    <xdr:col>11</xdr:col>
                    <xdr:colOff>50800</xdr:colOff>
                    <xdr:row>24</xdr:row>
                    <xdr:rowOff>152400</xdr:rowOff>
                  </from>
                  <to>
                    <xdr:col>11</xdr:col>
                    <xdr:colOff>292100</xdr:colOff>
                    <xdr:row>26</xdr:row>
                    <xdr:rowOff>0</xdr:rowOff>
                  </to>
                </anchor>
              </controlPr>
            </control>
          </mc:Choice>
        </mc:AlternateContent>
        <mc:AlternateContent xmlns:mc="http://schemas.openxmlformats.org/markup-compatibility/2006">
          <mc:Choice Requires="x14">
            <control shapeId="76575" r:id="rId11" name="Option Button 799">
              <controlPr locked="0" defaultSize="0" autoFill="0" autoLine="0" autoPict="0">
                <anchor>
                  <from>
                    <xdr:col>11</xdr:col>
                    <xdr:colOff>50800</xdr:colOff>
                    <xdr:row>25</xdr:row>
                    <xdr:rowOff>152400</xdr:rowOff>
                  </from>
                  <to>
                    <xdr:col>11</xdr:col>
                    <xdr:colOff>292100</xdr:colOff>
                    <xdr:row>27</xdr:row>
                    <xdr:rowOff>0</xdr:rowOff>
                  </to>
                </anchor>
              </controlPr>
            </control>
          </mc:Choice>
        </mc:AlternateContent>
        <mc:AlternateContent xmlns:mc="http://schemas.openxmlformats.org/markup-compatibility/2006">
          <mc:Choice Requires="x14">
            <control shapeId="76576" r:id="rId12" name="Option Button 800">
              <controlPr locked="0" defaultSize="0" autoFill="0" autoLine="0" autoPict="0">
                <anchor>
                  <from>
                    <xdr:col>11</xdr:col>
                    <xdr:colOff>50800</xdr:colOff>
                    <xdr:row>26</xdr:row>
                    <xdr:rowOff>152400</xdr:rowOff>
                  </from>
                  <to>
                    <xdr:col>11</xdr:col>
                    <xdr:colOff>292100</xdr:colOff>
                    <xdr:row>28</xdr:row>
                    <xdr:rowOff>0</xdr:rowOff>
                  </to>
                </anchor>
              </controlPr>
            </control>
          </mc:Choice>
        </mc:AlternateContent>
        <mc:AlternateContent xmlns:mc="http://schemas.openxmlformats.org/markup-compatibility/2006">
          <mc:Choice Requires="x14">
            <control shapeId="76577" r:id="rId13" name="Option Button 801">
              <controlPr locked="0" defaultSize="0" autoFill="0" autoLine="0" autoPict="0">
                <anchor>
                  <from>
                    <xdr:col>11</xdr:col>
                    <xdr:colOff>50800</xdr:colOff>
                    <xdr:row>27</xdr:row>
                    <xdr:rowOff>165100</xdr:rowOff>
                  </from>
                  <to>
                    <xdr:col>11</xdr:col>
                    <xdr:colOff>292100</xdr:colOff>
                    <xdr:row>29</xdr:row>
                    <xdr:rowOff>12700</xdr:rowOff>
                  </to>
                </anchor>
              </controlPr>
            </control>
          </mc:Choice>
        </mc:AlternateContent>
        <mc:AlternateContent xmlns:mc="http://schemas.openxmlformats.org/markup-compatibility/2006">
          <mc:Choice Requires="x14">
            <control shapeId="76578" r:id="rId14" name="Option Button 802">
              <controlPr locked="0" defaultSize="0" autoFill="0" autoLine="0" autoPict="0">
                <anchor>
                  <from>
                    <xdr:col>11</xdr:col>
                    <xdr:colOff>50800</xdr:colOff>
                    <xdr:row>28</xdr:row>
                    <xdr:rowOff>152400</xdr:rowOff>
                  </from>
                  <to>
                    <xdr:col>11</xdr:col>
                    <xdr:colOff>292100</xdr:colOff>
                    <xdr:row>30</xdr:row>
                    <xdr:rowOff>12700</xdr:rowOff>
                  </to>
                </anchor>
              </controlPr>
            </control>
          </mc:Choice>
        </mc:AlternateContent>
        <mc:AlternateContent xmlns:mc="http://schemas.openxmlformats.org/markup-compatibility/2006">
          <mc:Choice Requires="x14">
            <control shapeId="76579" r:id="rId15" name="Option Button 803">
              <controlPr locked="0" defaultSize="0" autoFill="0" autoLine="0" autoPict="0">
                <anchor>
                  <from>
                    <xdr:col>11</xdr:col>
                    <xdr:colOff>50800</xdr:colOff>
                    <xdr:row>29</xdr:row>
                    <xdr:rowOff>165100</xdr:rowOff>
                  </from>
                  <to>
                    <xdr:col>11</xdr:col>
                    <xdr:colOff>292100</xdr:colOff>
                    <xdr:row>31</xdr:row>
                    <xdr:rowOff>12700</xdr:rowOff>
                  </to>
                </anchor>
              </controlPr>
            </control>
          </mc:Choice>
        </mc:AlternateContent>
        <mc:AlternateContent xmlns:mc="http://schemas.openxmlformats.org/markup-compatibility/2006">
          <mc:Choice Requires="x14">
            <control shapeId="76580" r:id="rId16" name="Option Button 804">
              <controlPr locked="0" defaultSize="0" autoFill="0" autoLine="0" autoPict="0">
                <anchor>
                  <from>
                    <xdr:col>11</xdr:col>
                    <xdr:colOff>50800</xdr:colOff>
                    <xdr:row>30</xdr:row>
                    <xdr:rowOff>152400</xdr:rowOff>
                  </from>
                  <to>
                    <xdr:col>11</xdr:col>
                    <xdr:colOff>292100</xdr:colOff>
                    <xdr:row>32</xdr:row>
                    <xdr:rowOff>12700</xdr:rowOff>
                  </to>
                </anchor>
              </controlPr>
            </control>
          </mc:Choice>
        </mc:AlternateContent>
        <mc:AlternateContent xmlns:mc="http://schemas.openxmlformats.org/markup-compatibility/2006">
          <mc:Choice Requires="x14">
            <control shapeId="76581" r:id="rId17" name="Option Button 805">
              <controlPr locked="0" defaultSize="0" autoFill="0" autoLine="0" autoPict="0">
                <anchor>
                  <from>
                    <xdr:col>11</xdr:col>
                    <xdr:colOff>50800</xdr:colOff>
                    <xdr:row>31</xdr:row>
                    <xdr:rowOff>152400</xdr:rowOff>
                  </from>
                  <to>
                    <xdr:col>11</xdr:col>
                    <xdr:colOff>292100</xdr:colOff>
                    <xdr:row>33</xdr:row>
                    <xdr:rowOff>0</xdr:rowOff>
                  </to>
                </anchor>
              </controlPr>
            </control>
          </mc:Choice>
        </mc:AlternateContent>
        <mc:AlternateContent xmlns:mc="http://schemas.openxmlformats.org/markup-compatibility/2006">
          <mc:Choice Requires="x14">
            <control shapeId="76582" r:id="rId18" name="Option Button 806">
              <controlPr locked="0" defaultSize="0" autoFill="0" autoLine="0" autoPict="0">
                <anchor>
                  <from>
                    <xdr:col>11</xdr:col>
                    <xdr:colOff>50800</xdr:colOff>
                    <xdr:row>32</xdr:row>
                    <xdr:rowOff>152400</xdr:rowOff>
                  </from>
                  <to>
                    <xdr:col>11</xdr:col>
                    <xdr:colOff>292100</xdr:colOff>
                    <xdr:row>34</xdr:row>
                    <xdr:rowOff>0</xdr:rowOff>
                  </to>
                </anchor>
              </controlPr>
            </control>
          </mc:Choice>
        </mc:AlternateContent>
        <mc:AlternateContent xmlns:mc="http://schemas.openxmlformats.org/markup-compatibility/2006">
          <mc:Choice Requires="x14">
            <control shapeId="76583" r:id="rId19" name="Option Button 807">
              <controlPr locked="0" defaultSize="0" autoFill="0" autoLine="0" autoPict="0">
                <anchor>
                  <from>
                    <xdr:col>11</xdr:col>
                    <xdr:colOff>50800</xdr:colOff>
                    <xdr:row>33</xdr:row>
                    <xdr:rowOff>152400</xdr:rowOff>
                  </from>
                  <to>
                    <xdr:col>11</xdr:col>
                    <xdr:colOff>292100</xdr:colOff>
                    <xdr:row>35</xdr:row>
                    <xdr:rowOff>0</xdr:rowOff>
                  </to>
                </anchor>
              </controlPr>
            </control>
          </mc:Choice>
        </mc:AlternateContent>
        <mc:AlternateContent xmlns:mc="http://schemas.openxmlformats.org/markup-compatibility/2006">
          <mc:Choice Requires="x14">
            <control shapeId="76584" r:id="rId20" name="Option Button 808">
              <controlPr locked="0" defaultSize="0" autoFill="0" autoLine="0" autoPict="0">
                <anchor>
                  <from>
                    <xdr:col>11</xdr:col>
                    <xdr:colOff>50800</xdr:colOff>
                    <xdr:row>34</xdr:row>
                    <xdr:rowOff>152400</xdr:rowOff>
                  </from>
                  <to>
                    <xdr:col>11</xdr:col>
                    <xdr:colOff>292100</xdr:colOff>
                    <xdr:row>36</xdr:row>
                    <xdr:rowOff>0</xdr:rowOff>
                  </to>
                </anchor>
              </controlPr>
            </control>
          </mc:Choice>
        </mc:AlternateContent>
        <mc:AlternateContent xmlns:mc="http://schemas.openxmlformats.org/markup-compatibility/2006">
          <mc:Choice Requires="x14">
            <control shapeId="76587" r:id="rId21" name="Option Button 811">
              <controlPr locked="0" defaultSize="0" autoFill="0" autoLine="0" autoPict="0">
                <anchor>
                  <from>
                    <xdr:col>11</xdr:col>
                    <xdr:colOff>50800</xdr:colOff>
                    <xdr:row>35</xdr:row>
                    <xdr:rowOff>152400</xdr:rowOff>
                  </from>
                  <to>
                    <xdr:col>11</xdr:col>
                    <xdr:colOff>292100</xdr:colOff>
                    <xdr:row>37</xdr:row>
                    <xdr:rowOff>0</xdr:rowOff>
                  </to>
                </anchor>
              </controlPr>
            </control>
          </mc:Choice>
        </mc:AlternateContent>
        <mc:AlternateContent xmlns:mc="http://schemas.openxmlformats.org/markup-compatibility/2006">
          <mc:Choice Requires="x14">
            <control shapeId="76588" r:id="rId22" name="Option Button 812">
              <controlPr locked="0" defaultSize="0" autoFill="0" autoLine="0" autoPict="0">
                <anchor>
                  <from>
                    <xdr:col>11</xdr:col>
                    <xdr:colOff>50800</xdr:colOff>
                    <xdr:row>36</xdr:row>
                    <xdr:rowOff>152400</xdr:rowOff>
                  </from>
                  <to>
                    <xdr:col>11</xdr:col>
                    <xdr:colOff>292100</xdr:colOff>
                    <xdr:row>38</xdr:row>
                    <xdr:rowOff>0</xdr:rowOff>
                  </to>
                </anchor>
              </controlPr>
            </control>
          </mc:Choice>
        </mc:AlternateContent>
        <mc:AlternateContent xmlns:mc="http://schemas.openxmlformats.org/markup-compatibility/2006">
          <mc:Choice Requires="x14">
            <control shapeId="76589" r:id="rId23" name="Option Button 813">
              <controlPr locked="0" defaultSize="0" autoFill="0" autoLine="0" autoPict="0">
                <anchor>
                  <from>
                    <xdr:col>11</xdr:col>
                    <xdr:colOff>50800</xdr:colOff>
                    <xdr:row>37</xdr:row>
                    <xdr:rowOff>152400</xdr:rowOff>
                  </from>
                  <to>
                    <xdr:col>11</xdr:col>
                    <xdr:colOff>292100</xdr:colOff>
                    <xdr:row>39</xdr:row>
                    <xdr:rowOff>0</xdr:rowOff>
                  </to>
                </anchor>
              </controlPr>
            </control>
          </mc:Choice>
        </mc:AlternateContent>
        <mc:AlternateContent xmlns:mc="http://schemas.openxmlformats.org/markup-compatibility/2006">
          <mc:Choice Requires="x14">
            <control shapeId="76590" r:id="rId24" name="Option Button 814">
              <controlPr locked="0" defaultSize="0" autoFill="0" autoLine="0" autoPict="0">
                <anchor>
                  <from>
                    <xdr:col>11</xdr:col>
                    <xdr:colOff>50800</xdr:colOff>
                    <xdr:row>38</xdr:row>
                    <xdr:rowOff>152400</xdr:rowOff>
                  </from>
                  <to>
                    <xdr:col>11</xdr:col>
                    <xdr:colOff>292100</xdr:colOff>
                    <xdr:row>40</xdr:row>
                    <xdr:rowOff>0</xdr:rowOff>
                  </to>
                </anchor>
              </controlPr>
            </control>
          </mc:Choice>
        </mc:AlternateContent>
        <mc:AlternateContent xmlns:mc="http://schemas.openxmlformats.org/markup-compatibility/2006">
          <mc:Choice Requires="x14">
            <control shapeId="76591" r:id="rId25" name="Option Button 815">
              <controlPr locked="0" defaultSize="0" autoFill="0" autoLine="0" autoPict="0">
                <anchor>
                  <from>
                    <xdr:col>11</xdr:col>
                    <xdr:colOff>50800</xdr:colOff>
                    <xdr:row>39</xdr:row>
                    <xdr:rowOff>152400</xdr:rowOff>
                  </from>
                  <to>
                    <xdr:col>11</xdr:col>
                    <xdr:colOff>292100</xdr:colOff>
                    <xdr:row>40</xdr:row>
                    <xdr:rowOff>165100</xdr:rowOff>
                  </to>
                </anchor>
              </controlPr>
            </control>
          </mc:Choice>
        </mc:AlternateContent>
        <mc:AlternateContent xmlns:mc="http://schemas.openxmlformats.org/markup-compatibility/2006">
          <mc:Choice Requires="x14">
            <control shapeId="76592" r:id="rId26" name="Option Button 816">
              <controlPr locked="0" defaultSize="0" autoFill="0" autoLine="0" autoPict="0">
                <anchor>
                  <from>
                    <xdr:col>11</xdr:col>
                    <xdr:colOff>50800</xdr:colOff>
                    <xdr:row>40</xdr:row>
                    <xdr:rowOff>139700</xdr:rowOff>
                  </from>
                  <to>
                    <xdr:col>11</xdr:col>
                    <xdr:colOff>292100</xdr:colOff>
                    <xdr:row>41</xdr:row>
                    <xdr:rowOff>165100</xdr:rowOff>
                  </to>
                </anchor>
              </controlPr>
            </control>
          </mc:Choice>
        </mc:AlternateContent>
        <mc:AlternateContent xmlns:mc="http://schemas.openxmlformats.org/markup-compatibility/2006">
          <mc:Choice Requires="x14">
            <control shapeId="76593" r:id="rId27" name="Option Button 817">
              <controlPr defaultSize="0" autoFill="0" autoLine="0" autoPict="0">
                <anchor moveWithCells="1">
                  <from>
                    <xdr:col>11</xdr:col>
                    <xdr:colOff>50800</xdr:colOff>
                    <xdr:row>41</xdr:row>
                    <xdr:rowOff>139700</xdr:rowOff>
                  </from>
                  <to>
                    <xdr:col>11</xdr:col>
                    <xdr:colOff>292100</xdr:colOff>
                    <xdr:row>42</xdr:row>
                    <xdr:rowOff>152400</xdr:rowOff>
                  </to>
                </anchor>
              </controlPr>
            </control>
          </mc:Choice>
        </mc:AlternateContent>
        <mc:AlternateContent xmlns:mc="http://schemas.openxmlformats.org/markup-compatibility/2006">
          <mc:Choice Requires="x14">
            <control shapeId="76594" r:id="rId28" name="Option Button 818">
              <controlPr defaultSize="0" autoFill="0" autoLine="0" autoPict="0">
                <anchor moveWithCells="1">
                  <from>
                    <xdr:col>11</xdr:col>
                    <xdr:colOff>50800</xdr:colOff>
                    <xdr:row>42</xdr:row>
                    <xdr:rowOff>139700</xdr:rowOff>
                  </from>
                  <to>
                    <xdr:col>11</xdr:col>
                    <xdr:colOff>292100</xdr:colOff>
                    <xdr:row>43</xdr:row>
                    <xdr:rowOff>152400</xdr:rowOff>
                  </to>
                </anchor>
              </controlPr>
            </control>
          </mc:Choice>
        </mc:AlternateContent>
        <mc:AlternateContent xmlns:mc="http://schemas.openxmlformats.org/markup-compatibility/2006">
          <mc:Choice Requires="x14">
            <control shapeId="76595" r:id="rId29" name="Option Button 819">
              <controlPr defaultSize="0" autoFill="0" autoLine="0" autoPict="0">
                <anchor moveWithCells="1">
                  <from>
                    <xdr:col>11</xdr:col>
                    <xdr:colOff>50800</xdr:colOff>
                    <xdr:row>43</xdr:row>
                    <xdr:rowOff>152400</xdr:rowOff>
                  </from>
                  <to>
                    <xdr:col>11</xdr:col>
                    <xdr:colOff>292100</xdr:colOff>
                    <xdr:row>44</xdr:row>
                    <xdr:rowOff>165100</xdr:rowOff>
                  </to>
                </anchor>
              </controlPr>
            </control>
          </mc:Choice>
        </mc:AlternateContent>
        <mc:AlternateContent xmlns:mc="http://schemas.openxmlformats.org/markup-compatibility/2006">
          <mc:Choice Requires="x14">
            <control shapeId="76596" r:id="rId30" name="Option Button 820">
              <controlPr defaultSize="0" autoFill="0" autoLine="0" autoPict="0">
                <anchor moveWithCells="1">
                  <from>
                    <xdr:col>11</xdr:col>
                    <xdr:colOff>50800</xdr:colOff>
                    <xdr:row>44</xdr:row>
                    <xdr:rowOff>139700</xdr:rowOff>
                  </from>
                  <to>
                    <xdr:col>11</xdr:col>
                    <xdr:colOff>292100</xdr:colOff>
                    <xdr:row>45</xdr:row>
                    <xdr:rowOff>165100</xdr:rowOff>
                  </to>
                </anchor>
              </controlPr>
            </control>
          </mc:Choice>
        </mc:AlternateContent>
        <mc:AlternateContent xmlns:mc="http://schemas.openxmlformats.org/markup-compatibility/2006">
          <mc:Choice Requires="x14">
            <control shapeId="76597" r:id="rId31" name="Option Button 821">
              <controlPr defaultSize="0" autoFill="0" autoLine="0" autoPict="0">
                <anchor moveWithCells="1">
                  <from>
                    <xdr:col>11</xdr:col>
                    <xdr:colOff>50800</xdr:colOff>
                    <xdr:row>45</xdr:row>
                    <xdr:rowOff>152400</xdr:rowOff>
                  </from>
                  <to>
                    <xdr:col>11</xdr:col>
                    <xdr:colOff>292100</xdr:colOff>
                    <xdr:row>46</xdr:row>
                    <xdr:rowOff>165100</xdr:rowOff>
                  </to>
                </anchor>
              </controlPr>
            </control>
          </mc:Choice>
        </mc:AlternateContent>
        <mc:AlternateContent xmlns:mc="http://schemas.openxmlformats.org/markup-compatibility/2006">
          <mc:Choice Requires="x14">
            <control shapeId="76598" r:id="rId32" name="Option Button 822">
              <controlPr defaultSize="0" autoFill="0" autoLine="0" autoPict="0">
                <anchor moveWithCells="1">
                  <from>
                    <xdr:col>11</xdr:col>
                    <xdr:colOff>50800</xdr:colOff>
                    <xdr:row>46</xdr:row>
                    <xdr:rowOff>139700</xdr:rowOff>
                  </from>
                  <to>
                    <xdr:col>11</xdr:col>
                    <xdr:colOff>292100</xdr:colOff>
                    <xdr:row>47</xdr:row>
                    <xdr:rowOff>165100</xdr:rowOff>
                  </to>
                </anchor>
              </controlPr>
            </control>
          </mc:Choice>
        </mc:AlternateContent>
        <mc:AlternateContent xmlns:mc="http://schemas.openxmlformats.org/markup-compatibility/2006">
          <mc:Choice Requires="x14">
            <control shapeId="76599" r:id="rId33" name="Option Button 823">
              <controlPr locked="0" defaultSize="0" autoFill="0" autoLine="0" autoPict="0">
                <anchor>
                  <from>
                    <xdr:col>11</xdr:col>
                    <xdr:colOff>50800</xdr:colOff>
                    <xdr:row>47</xdr:row>
                    <xdr:rowOff>177800</xdr:rowOff>
                  </from>
                  <to>
                    <xdr:col>11</xdr:col>
                    <xdr:colOff>292100</xdr:colOff>
                    <xdr:row>49</xdr:row>
                    <xdr:rowOff>0</xdr:rowOff>
                  </to>
                </anchor>
              </controlPr>
            </control>
          </mc:Choice>
        </mc:AlternateContent>
        <mc:AlternateContent xmlns:mc="http://schemas.openxmlformats.org/markup-compatibility/2006">
          <mc:Choice Requires="x14">
            <control shapeId="76600" r:id="rId34" name="Option Button 824">
              <controlPr locked="0" defaultSize="0" autoFill="0" autoLine="0" autoPict="0">
                <anchor>
                  <from>
                    <xdr:col>11</xdr:col>
                    <xdr:colOff>50800</xdr:colOff>
                    <xdr:row>48</xdr:row>
                    <xdr:rowOff>177800</xdr:rowOff>
                  </from>
                  <to>
                    <xdr:col>11</xdr:col>
                    <xdr:colOff>292100</xdr:colOff>
                    <xdr:row>50</xdr:row>
                    <xdr:rowOff>0</xdr:rowOff>
                  </to>
                </anchor>
              </controlPr>
            </control>
          </mc:Choice>
        </mc:AlternateContent>
        <mc:AlternateContent xmlns:mc="http://schemas.openxmlformats.org/markup-compatibility/2006">
          <mc:Choice Requires="x14">
            <control shapeId="76601" r:id="rId35" name="Option Button 825">
              <controlPr locked="0" defaultSize="0" autoFill="0" autoLine="0" autoPict="0">
                <anchor>
                  <from>
                    <xdr:col>11</xdr:col>
                    <xdr:colOff>50800</xdr:colOff>
                    <xdr:row>49</xdr:row>
                    <xdr:rowOff>177800</xdr:rowOff>
                  </from>
                  <to>
                    <xdr:col>11</xdr:col>
                    <xdr:colOff>292100</xdr:colOff>
                    <xdr:row>51</xdr:row>
                    <xdr:rowOff>0</xdr:rowOff>
                  </to>
                </anchor>
              </controlPr>
            </control>
          </mc:Choice>
        </mc:AlternateContent>
        <mc:AlternateContent xmlns:mc="http://schemas.openxmlformats.org/markup-compatibility/2006">
          <mc:Choice Requires="x14">
            <control shapeId="76602" r:id="rId36" name="Option Button 826">
              <controlPr locked="0" defaultSize="0" autoFill="0" autoLine="0" autoPict="0">
                <anchor>
                  <from>
                    <xdr:col>11</xdr:col>
                    <xdr:colOff>50800</xdr:colOff>
                    <xdr:row>50</xdr:row>
                    <xdr:rowOff>177800</xdr:rowOff>
                  </from>
                  <to>
                    <xdr:col>11</xdr:col>
                    <xdr:colOff>292100</xdr:colOff>
                    <xdr:row>52</xdr:row>
                    <xdr:rowOff>0</xdr:rowOff>
                  </to>
                </anchor>
              </controlPr>
            </control>
          </mc:Choice>
        </mc:AlternateContent>
        <mc:AlternateContent xmlns:mc="http://schemas.openxmlformats.org/markup-compatibility/2006">
          <mc:Choice Requires="x14">
            <control shapeId="76605" r:id="rId37" name="Option Button 829">
              <controlPr locked="0" defaultSize="0" autoFill="0" autoLine="0" autoPict="0">
                <anchor>
                  <from>
                    <xdr:col>11</xdr:col>
                    <xdr:colOff>50800</xdr:colOff>
                    <xdr:row>52</xdr:row>
                    <xdr:rowOff>0</xdr:rowOff>
                  </from>
                  <to>
                    <xdr:col>11</xdr:col>
                    <xdr:colOff>292100</xdr:colOff>
                    <xdr:row>53</xdr:row>
                    <xdr:rowOff>38100</xdr:rowOff>
                  </to>
                </anchor>
              </controlPr>
            </control>
          </mc:Choice>
        </mc:AlternateContent>
        <mc:AlternateContent xmlns:mc="http://schemas.openxmlformats.org/markup-compatibility/2006">
          <mc:Choice Requires="x14">
            <control shapeId="76606" r:id="rId38" name="Option Button 830">
              <controlPr locked="0" defaultSize="0" autoFill="0" autoLine="0" autoPict="0">
                <anchor>
                  <from>
                    <xdr:col>11</xdr:col>
                    <xdr:colOff>50800</xdr:colOff>
                    <xdr:row>53</xdr:row>
                    <xdr:rowOff>0</xdr:rowOff>
                  </from>
                  <to>
                    <xdr:col>11</xdr:col>
                    <xdr:colOff>292100</xdr:colOff>
                    <xdr:row>54</xdr:row>
                    <xdr:rowOff>50800</xdr:rowOff>
                  </to>
                </anchor>
              </controlPr>
            </control>
          </mc:Choice>
        </mc:AlternateContent>
        <mc:AlternateContent xmlns:mc="http://schemas.openxmlformats.org/markup-compatibility/2006">
          <mc:Choice Requires="x14">
            <control shapeId="76607" r:id="rId39" name="Option Button 831">
              <controlPr locked="0" defaultSize="0" autoFill="0" autoLine="0" autoPict="0">
                <anchor>
                  <from>
                    <xdr:col>11</xdr:col>
                    <xdr:colOff>50800</xdr:colOff>
                    <xdr:row>54</xdr:row>
                    <xdr:rowOff>0</xdr:rowOff>
                  </from>
                  <to>
                    <xdr:col>11</xdr:col>
                    <xdr:colOff>292100</xdr:colOff>
                    <xdr:row>55</xdr:row>
                    <xdr:rowOff>50800</xdr:rowOff>
                  </to>
                </anchor>
              </controlPr>
            </control>
          </mc:Choice>
        </mc:AlternateContent>
      </controls>
    </mc:Choice>
  </mc:AlternateContent>
  <extLst>
    <ext xmlns:x14="http://schemas.microsoft.com/office/spreadsheetml/2009/9/main" uri="{78C0D931-6437-407d-A8EE-F0AAD7539E65}">
      <x14:conditionalFormattings>
        <x14:conditionalFormatting xmlns:xm="http://schemas.microsoft.com/office/excel/2006/main">
          <x14:cfRule type="dataBar" id="{DD16FB0E-BC79-EF48-B263-AB38F7034624}">
            <x14:dataBar minLength="0" maxLength="100" gradient="0">
              <x14:cfvo type="autoMin"/>
              <x14:cfvo type="autoMax"/>
              <x14:negativeFillColor rgb="FFFF0000"/>
              <x14:axisColor rgb="FF000000"/>
            </x14:dataBar>
          </x14:cfRule>
          <xm:sqref>H20:I55</xm:sqref>
        </x14:conditionalFormatting>
      </x14:conditionalFormattings>
    </ext>
  </extLs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B2EFB7-657E-2944-A21B-659CA632EBD1}">
  <sheetPr codeName="Sheet5">
    <tabColor rgb="FFFFFF00"/>
  </sheetPr>
  <dimension ref="B1:DQ79"/>
  <sheetViews>
    <sheetView showGridLines="0" zoomScale="93" zoomScaleNormal="93" workbookViewId="0">
      <selection activeCell="X4" sqref="X4"/>
    </sheetView>
  </sheetViews>
  <sheetFormatPr baseColWidth="10" defaultColWidth="3.1640625" defaultRowHeight="14" x14ac:dyDescent="0.15"/>
  <cols>
    <col min="1" max="1" width="3.5" style="688" customWidth="1"/>
    <col min="2" max="2" width="12.5" style="688" customWidth="1"/>
    <col min="3" max="3" width="14.5" style="688" customWidth="1"/>
    <col min="4" max="4" width="11.5" style="688" customWidth="1"/>
    <col min="5" max="5" width="3.5" style="688" customWidth="1"/>
    <col min="6" max="6" width="11.5" style="688" customWidth="1"/>
    <col min="7" max="7" width="9.1640625" style="688" customWidth="1"/>
    <col min="8" max="8" width="14.6640625" style="688" customWidth="1"/>
    <col min="9" max="9" width="10.1640625" style="688" customWidth="1"/>
    <col min="10" max="11" width="9.5" style="688" customWidth="1"/>
    <col min="12" max="12" width="14.5" style="688" customWidth="1"/>
    <col min="13" max="13" width="13.5" style="688" customWidth="1"/>
    <col min="14" max="15" width="10.5" style="688" customWidth="1"/>
    <col min="16" max="16" width="15.5" style="688" customWidth="1"/>
    <col min="17" max="18" width="13.5" style="688" customWidth="1"/>
    <col min="19" max="19" width="4.6640625" style="688" customWidth="1"/>
    <col min="20" max="20" width="4.5" style="688" customWidth="1"/>
    <col min="21" max="21" width="3" style="688" customWidth="1"/>
    <col min="22" max="16384" width="3.1640625" style="688"/>
  </cols>
  <sheetData>
    <row r="1" spans="2:121" ht="15" thickBot="1" x14ac:dyDescent="0.2"/>
    <row r="2" spans="2:121" ht="14" customHeight="1" x14ac:dyDescent="0.15">
      <c r="B2" s="722"/>
      <c r="C2" s="722"/>
      <c r="D2" s="722"/>
      <c r="E2" s="692"/>
      <c r="F2" s="808" t="s">
        <v>202</v>
      </c>
      <c r="G2" s="808" t="s">
        <v>203</v>
      </c>
      <c r="H2" s="812" t="s">
        <v>204</v>
      </c>
      <c r="I2" s="812" t="s">
        <v>205</v>
      </c>
      <c r="J2" s="814" t="s">
        <v>206</v>
      </c>
      <c r="K2" s="808" t="s">
        <v>207</v>
      </c>
      <c r="L2" s="808" t="s">
        <v>208</v>
      </c>
      <c r="M2" s="808" t="s">
        <v>209</v>
      </c>
      <c r="N2" s="808" t="s">
        <v>210</v>
      </c>
      <c r="O2" s="810" t="s">
        <v>211</v>
      </c>
      <c r="P2" s="808" t="s">
        <v>212</v>
      </c>
      <c r="Q2" s="808" t="s">
        <v>213</v>
      </c>
      <c r="R2" s="810" t="s">
        <v>214</v>
      </c>
      <c r="S2" s="800">
        <v>2</v>
      </c>
      <c r="U2" s="723"/>
      <c r="V2" s="723">
        <v>1</v>
      </c>
      <c r="W2" s="723">
        <v>2</v>
      </c>
      <c r="X2" s="723">
        <v>3</v>
      </c>
      <c r="Y2" s="723">
        <v>4</v>
      </c>
      <c r="Z2" s="723">
        <v>5</v>
      </c>
      <c r="AA2" s="723">
        <v>6</v>
      </c>
      <c r="AB2" s="723">
        <v>7</v>
      </c>
      <c r="AC2" s="723">
        <v>8</v>
      </c>
      <c r="AD2" s="723">
        <v>9</v>
      </c>
      <c r="AE2" s="723">
        <v>10</v>
      </c>
      <c r="AF2" s="723">
        <v>11</v>
      </c>
      <c r="AG2" s="723">
        <v>12</v>
      </c>
      <c r="AH2" s="723">
        <v>13</v>
      </c>
      <c r="AI2" s="723">
        <v>14</v>
      </c>
      <c r="AJ2" s="723">
        <v>15</v>
      </c>
      <c r="AK2" s="723">
        <v>16</v>
      </c>
      <c r="AL2" s="723">
        <v>17</v>
      </c>
      <c r="AM2" s="723">
        <v>18</v>
      </c>
      <c r="AN2" s="723">
        <v>19</v>
      </c>
      <c r="AO2" s="723">
        <v>20</v>
      </c>
      <c r="AP2" s="723">
        <v>21</v>
      </c>
      <c r="AQ2" s="723">
        <v>22</v>
      </c>
      <c r="AR2" s="723">
        <v>23</v>
      </c>
      <c r="AS2" s="723">
        <v>24</v>
      </c>
      <c r="AT2" s="723">
        <v>25</v>
      </c>
      <c r="AU2" s="723">
        <v>26</v>
      </c>
      <c r="AV2" s="723">
        <v>27</v>
      </c>
      <c r="AW2" s="723">
        <v>28</v>
      </c>
      <c r="AX2" s="723">
        <v>29</v>
      </c>
      <c r="AY2" s="723">
        <v>30</v>
      </c>
      <c r="AZ2" s="723">
        <v>31</v>
      </c>
      <c r="BA2" s="723">
        <v>32</v>
      </c>
      <c r="BB2" s="723">
        <v>33</v>
      </c>
      <c r="BC2" s="723">
        <v>34</v>
      </c>
      <c r="BD2" s="723">
        <v>35</v>
      </c>
      <c r="BE2" s="723">
        <v>36</v>
      </c>
      <c r="BF2" s="723">
        <v>37</v>
      </c>
      <c r="BG2" s="723">
        <v>38</v>
      </c>
      <c r="BH2" s="723">
        <v>39</v>
      </c>
      <c r="BI2" s="723">
        <v>40</v>
      </c>
      <c r="BJ2" s="723">
        <v>41</v>
      </c>
      <c r="BK2" s="723">
        <v>42</v>
      </c>
      <c r="BL2" s="723">
        <v>43</v>
      </c>
      <c r="BM2" s="723">
        <v>44</v>
      </c>
      <c r="BN2" s="723">
        <v>45</v>
      </c>
      <c r="BO2" s="723">
        <v>46</v>
      </c>
      <c r="BP2" s="723">
        <v>47</v>
      </c>
      <c r="BQ2" s="723">
        <v>48</v>
      </c>
      <c r="BR2" s="723">
        <v>49</v>
      </c>
      <c r="BS2" s="723">
        <v>50</v>
      </c>
      <c r="BT2" s="723">
        <v>51</v>
      </c>
      <c r="BU2" s="723">
        <v>52</v>
      </c>
      <c r="BV2" s="723">
        <v>53</v>
      </c>
      <c r="BW2" s="723">
        <v>54</v>
      </c>
      <c r="BX2" s="723">
        <v>55</v>
      </c>
      <c r="BY2" s="723">
        <v>56</v>
      </c>
      <c r="BZ2" s="723">
        <v>57</v>
      </c>
      <c r="CA2" s="723">
        <v>58</v>
      </c>
      <c r="CB2" s="723">
        <v>59</v>
      </c>
      <c r="CC2" s="723">
        <v>60</v>
      </c>
      <c r="CD2" s="723">
        <v>61</v>
      </c>
      <c r="CE2" s="723">
        <v>62</v>
      </c>
      <c r="CF2" s="723">
        <v>63</v>
      </c>
      <c r="CG2" s="723">
        <v>64</v>
      </c>
      <c r="CH2" s="723">
        <v>65</v>
      </c>
      <c r="CI2" s="723">
        <v>66</v>
      </c>
      <c r="CJ2" s="723">
        <v>67</v>
      </c>
      <c r="CK2" s="723">
        <v>68</v>
      </c>
      <c r="CL2" s="723">
        <v>69</v>
      </c>
      <c r="CM2" s="723">
        <v>70</v>
      </c>
      <c r="CN2" s="723">
        <v>71</v>
      </c>
      <c r="CO2" s="723">
        <v>72</v>
      </c>
      <c r="CP2" s="723">
        <v>73</v>
      </c>
      <c r="CQ2" s="723">
        <v>74</v>
      </c>
      <c r="CR2" s="723">
        <v>75</v>
      </c>
      <c r="CS2" s="723">
        <v>76</v>
      </c>
      <c r="CT2" s="723">
        <v>77</v>
      </c>
      <c r="CU2" s="723">
        <v>78</v>
      </c>
      <c r="CV2" s="723">
        <v>79</v>
      </c>
      <c r="CW2" s="723">
        <v>80</v>
      </c>
      <c r="CX2" s="723">
        <v>81</v>
      </c>
      <c r="CY2" s="723">
        <v>82</v>
      </c>
      <c r="CZ2" s="723">
        <v>83</v>
      </c>
      <c r="DA2" s="723">
        <v>84</v>
      </c>
      <c r="DB2" s="723">
        <v>85</v>
      </c>
      <c r="DC2" s="723">
        <v>86</v>
      </c>
      <c r="DD2" s="723">
        <v>87</v>
      </c>
      <c r="DE2" s="723">
        <v>88</v>
      </c>
      <c r="DF2" s="723">
        <v>89</v>
      </c>
      <c r="DG2" s="723">
        <v>90</v>
      </c>
      <c r="DH2" s="723">
        <v>91</v>
      </c>
      <c r="DI2" s="723">
        <v>92</v>
      </c>
      <c r="DJ2" s="723">
        <v>93</v>
      </c>
      <c r="DK2" s="723">
        <v>94</v>
      </c>
      <c r="DL2" s="723">
        <v>95</v>
      </c>
      <c r="DM2" s="723">
        <v>96</v>
      </c>
      <c r="DN2" s="723">
        <v>97</v>
      </c>
      <c r="DO2" s="723">
        <v>98</v>
      </c>
      <c r="DP2" s="723">
        <v>99</v>
      </c>
      <c r="DQ2" s="723">
        <v>100</v>
      </c>
    </row>
    <row r="3" spans="2:121" ht="14.75" customHeight="1" thickBot="1" x14ac:dyDescent="0.2">
      <c r="B3" s="722"/>
      <c r="C3" s="722"/>
      <c r="D3" s="722"/>
      <c r="E3" s="692"/>
      <c r="F3" s="809"/>
      <c r="G3" s="809"/>
      <c r="H3" s="813"/>
      <c r="I3" s="813"/>
      <c r="J3" s="815"/>
      <c r="K3" s="809"/>
      <c r="L3" s="809"/>
      <c r="M3" s="809"/>
      <c r="N3" s="809"/>
      <c r="O3" s="811"/>
      <c r="P3" s="809"/>
      <c r="Q3" s="809"/>
      <c r="R3" s="811"/>
      <c r="S3" s="801"/>
      <c r="U3" s="723">
        <v>1</v>
      </c>
      <c r="V3" s="724">
        <f>IFERROR(
  _xlfn.LET(
    _xlpm.val, $D$13 / V2,
    _xlpm.n, ROUNDUP(1 / _xlpm.val, 0),
    IF(_xlpm.n &gt; $D$9, "", _xlpm.n)
  ),
"")</f>
        <v>1</v>
      </c>
      <c r="W3" s="724">
        <f t="shared" ref="W3:CH3" si="0">IFERROR(
  _xlfn.LET(
    _xlpm.val, $D$13 / W2,
    _xlpm.n, ROUNDUP(1 / _xlpm.val, 0),
    IF(_xlpm.n &gt; $D$9, "", _xlpm.n)
  ),
"")</f>
        <v>2</v>
      </c>
      <c r="X3" s="724">
        <f t="shared" si="0"/>
        <v>3</v>
      </c>
      <c r="Y3" s="724">
        <f t="shared" si="0"/>
        <v>4</v>
      </c>
      <c r="Z3" s="724">
        <f t="shared" si="0"/>
        <v>5</v>
      </c>
      <c r="AA3" s="724">
        <f t="shared" si="0"/>
        <v>6</v>
      </c>
      <c r="AB3" s="724">
        <f t="shared" si="0"/>
        <v>7</v>
      </c>
      <c r="AC3" s="724">
        <f t="shared" si="0"/>
        <v>8</v>
      </c>
      <c r="AD3" s="724">
        <f t="shared" si="0"/>
        <v>9</v>
      </c>
      <c r="AE3" s="724">
        <f t="shared" si="0"/>
        <v>10</v>
      </c>
      <c r="AF3" s="724">
        <f t="shared" si="0"/>
        <v>11</v>
      </c>
      <c r="AG3" s="724">
        <f t="shared" si="0"/>
        <v>12</v>
      </c>
      <c r="AH3" s="724">
        <f t="shared" si="0"/>
        <v>13</v>
      </c>
      <c r="AI3" s="724">
        <f t="shared" si="0"/>
        <v>14</v>
      </c>
      <c r="AJ3" s="724">
        <f t="shared" si="0"/>
        <v>15</v>
      </c>
      <c r="AK3" s="724">
        <f t="shared" si="0"/>
        <v>16</v>
      </c>
      <c r="AL3" s="724">
        <f t="shared" si="0"/>
        <v>17</v>
      </c>
      <c r="AM3" s="724">
        <f t="shared" si="0"/>
        <v>18</v>
      </c>
      <c r="AN3" s="724">
        <f t="shared" si="0"/>
        <v>19</v>
      </c>
      <c r="AO3" s="724">
        <f t="shared" si="0"/>
        <v>20</v>
      </c>
      <c r="AP3" s="724">
        <f t="shared" si="0"/>
        <v>21</v>
      </c>
      <c r="AQ3" s="724">
        <f t="shared" si="0"/>
        <v>22</v>
      </c>
      <c r="AR3" s="724">
        <f t="shared" si="0"/>
        <v>23</v>
      </c>
      <c r="AS3" s="724">
        <f t="shared" si="0"/>
        <v>24</v>
      </c>
      <c r="AT3" s="724">
        <f t="shared" si="0"/>
        <v>25</v>
      </c>
      <c r="AU3" s="724" t="str">
        <f t="shared" si="0"/>
        <v/>
      </c>
      <c r="AV3" s="724" t="str">
        <f t="shared" si="0"/>
        <v/>
      </c>
      <c r="AW3" s="724" t="str">
        <f t="shared" si="0"/>
        <v/>
      </c>
      <c r="AX3" s="724" t="str">
        <f t="shared" si="0"/>
        <v/>
      </c>
      <c r="AY3" s="724" t="str">
        <f t="shared" si="0"/>
        <v/>
      </c>
      <c r="AZ3" s="724" t="str">
        <f t="shared" si="0"/>
        <v/>
      </c>
      <c r="BA3" s="724" t="str">
        <f t="shared" si="0"/>
        <v/>
      </c>
      <c r="BB3" s="724" t="str">
        <f t="shared" si="0"/>
        <v/>
      </c>
      <c r="BC3" s="724" t="str">
        <f t="shared" si="0"/>
        <v/>
      </c>
      <c r="BD3" s="724" t="str">
        <f t="shared" si="0"/>
        <v/>
      </c>
      <c r="BE3" s="724" t="str">
        <f t="shared" si="0"/>
        <v/>
      </c>
      <c r="BF3" s="724" t="str">
        <f t="shared" si="0"/>
        <v/>
      </c>
      <c r="BG3" s="724" t="str">
        <f t="shared" si="0"/>
        <v/>
      </c>
      <c r="BH3" s="724" t="str">
        <f t="shared" si="0"/>
        <v/>
      </c>
      <c r="BI3" s="724" t="str">
        <f t="shared" si="0"/>
        <v/>
      </c>
      <c r="BJ3" s="724" t="str">
        <f t="shared" si="0"/>
        <v/>
      </c>
      <c r="BK3" s="724" t="str">
        <f t="shared" si="0"/>
        <v/>
      </c>
      <c r="BL3" s="724" t="str">
        <f t="shared" si="0"/>
        <v/>
      </c>
      <c r="BM3" s="724" t="str">
        <f t="shared" si="0"/>
        <v/>
      </c>
      <c r="BN3" s="724" t="str">
        <f t="shared" si="0"/>
        <v/>
      </c>
      <c r="BO3" s="724" t="str">
        <f t="shared" si="0"/>
        <v/>
      </c>
      <c r="BP3" s="724" t="str">
        <f t="shared" si="0"/>
        <v/>
      </c>
      <c r="BQ3" s="724" t="str">
        <f t="shared" si="0"/>
        <v/>
      </c>
      <c r="BR3" s="724" t="str">
        <f t="shared" si="0"/>
        <v/>
      </c>
      <c r="BS3" s="724" t="str">
        <f t="shared" si="0"/>
        <v/>
      </c>
      <c r="BT3" s="724" t="str">
        <f t="shared" si="0"/>
        <v/>
      </c>
      <c r="BU3" s="724" t="str">
        <f t="shared" si="0"/>
        <v/>
      </c>
      <c r="BV3" s="724" t="str">
        <f t="shared" si="0"/>
        <v/>
      </c>
      <c r="BW3" s="724" t="str">
        <f t="shared" si="0"/>
        <v/>
      </c>
      <c r="BX3" s="724" t="str">
        <f t="shared" si="0"/>
        <v/>
      </c>
      <c r="BY3" s="724" t="str">
        <f t="shared" si="0"/>
        <v/>
      </c>
      <c r="BZ3" s="724" t="str">
        <f t="shared" si="0"/>
        <v/>
      </c>
      <c r="CA3" s="724" t="str">
        <f t="shared" si="0"/>
        <v/>
      </c>
      <c r="CB3" s="724" t="str">
        <f t="shared" si="0"/>
        <v/>
      </c>
      <c r="CC3" s="724" t="str">
        <f t="shared" si="0"/>
        <v/>
      </c>
      <c r="CD3" s="724" t="str">
        <f t="shared" si="0"/>
        <v/>
      </c>
      <c r="CE3" s="724" t="str">
        <f t="shared" si="0"/>
        <v/>
      </c>
      <c r="CF3" s="724" t="str">
        <f t="shared" si="0"/>
        <v/>
      </c>
      <c r="CG3" s="724" t="str">
        <f t="shared" si="0"/>
        <v/>
      </c>
      <c r="CH3" s="724" t="str">
        <f t="shared" si="0"/>
        <v/>
      </c>
      <c r="CI3" s="724" t="str">
        <f t="shared" ref="CI3:DQ3" si="1">IFERROR(
  _xlfn.LET(
    _xlpm.val, $D$13 / CI2,
    _xlpm.n, ROUNDUP(1 / _xlpm.val, 0),
    IF(_xlpm.n &gt; $D$9, "", _xlpm.n)
  ),
"")</f>
        <v/>
      </c>
      <c r="CJ3" s="724" t="str">
        <f t="shared" si="1"/>
        <v/>
      </c>
      <c r="CK3" s="724" t="str">
        <f t="shared" si="1"/>
        <v/>
      </c>
      <c r="CL3" s="724" t="str">
        <f t="shared" si="1"/>
        <v/>
      </c>
      <c r="CM3" s="724" t="str">
        <f t="shared" si="1"/>
        <v/>
      </c>
      <c r="CN3" s="724" t="str">
        <f t="shared" si="1"/>
        <v/>
      </c>
      <c r="CO3" s="724" t="str">
        <f t="shared" si="1"/>
        <v/>
      </c>
      <c r="CP3" s="724" t="str">
        <f t="shared" si="1"/>
        <v/>
      </c>
      <c r="CQ3" s="724" t="str">
        <f t="shared" si="1"/>
        <v/>
      </c>
      <c r="CR3" s="724" t="str">
        <f t="shared" si="1"/>
        <v/>
      </c>
      <c r="CS3" s="724" t="str">
        <f t="shared" si="1"/>
        <v/>
      </c>
      <c r="CT3" s="724" t="str">
        <f t="shared" si="1"/>
        <v/>
      </c>
      <c r="CU3" s="724" t="str">
        <f t="shared" si="1"/>
        <v/>
      </c>
      <c r="CV3" s="724" t="str">
        <f t="shared" si="1"/>
        <v/>
      </c>
      <c r="CW3" s="724" t="str">
        <f t="shared" si="1"/>
        <v/>
      </c>
      <c r="CX3" s="724" t="str">
        <f t="shared" si="1"/>
        <v/>
      </c>
      <c r="CY3" s="724" t="str">
        <f t="shared" si="1"/>
        <v/>
      </c>
      <c r="CZ3" s="724" t="str">
        <f t="shared" si="1"/>
        <v/>
      </c>
      <c r="DA3" s="724" t="str">
        <f t="shared" si="1"/>
        <v/>
      </c>
      <c r="DB3" s="724" t="str">
        <f t="shared" si="1"/>
        <v/>
      </c>
      <c r="DC3" s="724" t="str">
        <f t="shared" si="1"/>
        <v/>
      </c>
      <c r="DD3" s="724" t="str">
        <f t="shared" si="1"/>
        <v/>
      </c>
      <c r="DE3" s="724" t="str">
        <f t="shared" si="1"/>
        <v/>
      </c>
      <c r="DF3" s="724" t="str">
        <f t="shared" si="1"/>
        <v/>
      </c>
      <c r="DG3" s="724" t="str">
        <f t="shared" si="1"/>
        <v/>
      </c>
      <c r="DH3" s="724" t="str">
        <f t="shared" si="1"/>
        <v/>
      </c>
      <c r="DI3" s="724" t="str">
        <f t="shared" si="1"/>
        <v/>
      </c>
      <c r="DJ3" s="724" t="str">
        <f t="shared" si="1"/>
        <v/>
      </c>
      <c r="DK3" s="724" t="str">
        <f t="shared" si="1"/>
        <v/>
      </c>
      <c r="DL3" s="724" t="str">
        <f t="shared" si="1"/>
        <v/>
      </c>
      <c r="DM3" s="724" t="str">
        <f t="shared" si="1"/>
        <v/>
      </c>
      <c r="DN3" s="724" t="str">
        <f t="shared" si="1"/>
        <v/>
      </c>
      <c r="DO3" s="724" t="str">
        <f t="shared" si="1"/>
        <v/>
      </c>
      <c r="DP3" s="724" t="str">
        <f t="shared" si="1"/>
        <v/>
      </c>
      <c r="DQ3" s="724" t="str">
        <f t="shared" si="1"/>
        <v/>
      </c>
    </row>
    <row r="4" spans="2:121" ht="14" customHeight="1" x14ac:dyDescent="0.15">
      <c r="B4" s="722"/>
      <c r="C4" s="722"/>
      <c r="D4" s="722"/>
      <c r="E4" s="692"/>
      <c r="F4" s="693">
        <f t="shared" ref="F4:F39" si="2">IF($D$9="","",$D$9)</f>
        <v>25</v>
      </c>
      <c r="G4" s="694">
        <f>IFERROR(D11/D11+1,"")</f>
        <v>2</v>
      </c>
      <c r="H4" s="695">
        <f t="shared" ref="H4:H39" si="3">IFERROR($D$11*$D$13/G4,"")</f>
        <v>2</v>
      </c>
      <c r="I4" s="695">
        <f>(F4+G4-1)*H4</f>
        <v>52</v>
      </c>
      <c r="J4" s="695">
        <f t="shared" ref="J4:J39" si="4">F4*K4</f>
        <v>50</v>
      </c>
      <c r="K4" s="695">
        <f t="shared" ref="K4:K39" si="5">IFERROR(ROUNDUP($D$11*$D$13/G4,0),"")</f>
        <v>2</v>
      </c>
      <c r="L4" s="694">
        <f t="shared" ref="L4:L39" si="6">IFERROR(SUM(F4+G4-1)*K4,"")</f>
        <v>52</v>
      </c>
      <c r="M4" s="694">
        <f t="shared" ref="M4:M39" si="7">IFERROR(SUM(G4*K4-$D$11*$D$13),"")</f>
        <v>0</v>
      </c>
      <c r="N4" s="696">
        <f t="shared" ref="N4:N39" si="8">IFERROR(IF($D$25="","",$D$25/G4),"")</f>
        <v>16000</v>
      </c>
      <c r="O4" s="696" t="str" cm="1">
        <f t="array" ref="O4">_xlfn.IFS(P4&lt;=0.3,"Bad",AND(P4&lt;0.5,P4&gt;0.3),"Macro",P4&gt;=0.5,"Norm")</f>
        <v>Norm</v>
      </c>
      <c r="P4" s="47">
        <f t="shared" ref="P4:P39" si="9">IFERROR($D$30/L4,"")</f>
        <v>0.53846153846153844</v>
      </c>
      <c r="Q4" s="725">
        <f t="shared" ref="Q4:Q39" si="10">IFERROR(F4/G4,"")</f>
        <v>12.5</v>
      </c>
      <c r="R4" s="726">
        <f t="shared" ref="R4:R39" si="11">IFERROR(F4/(G4-1),"")</f>
        <v>25</v>
      </c>
      <c r="S4" s="697" t="str">
        <f>IF(ROW(S4)=$S$2+3,"x","")</f>
        <v/>
      </c>
      <c r="U4" s="727">
        <v>2</v>
      </c>
      <c r="V4" s="724" t="str">
        <f t="shared" ref="V4:AK19" ca="1" si="12">IF($U4&lt;=$D$11,IF(COLUMN()&lt;22+$D$13,"",OFFSET(V3,0,-$D$13,1,1)),"")</f>
        <v/>
      </c>
      <c r="W4" s="724">
        <f ca="1">IF($U4&lt;=$D$11,IF(COLUMN()&lt;22+$D$13,"",OFFSET(W3,0,-$D$13,1,1)),"")</f>
        <v>1</v>
      </c>
      <c r="X4" s="724">
        <f ca="1">IF($U4&lt;=$D$11,IF(COLUMN()&lt;22+$D$13,"",OFFSET(X3,0,-$D$13,1,1)),"")</f>
        <v>2</v>
      </c>
      <c r="Y4" s="724">
        <f t="shared" ca="1" si="12"/>
        <v>3</v>
      </c>
      <c r="Z4" s="724">
        <f t="shared" ca="1" si="12"/>
        <v>4</v>
      </c>
      <c r="AA4" s="724">
        <f t="shared" ca="1" si="12"/>
        <v>5</v>
      </c>
      <c r="AB4" s="724">
        <f t="shared" ca="1" si="12"/>
        <v>6</v>
      </c>
      <c r="AC4" s="724">
        <f t="shared" ca="1" si="12"/>
        <v>7</v>
      </c>
      <c r="AD4" s="724">
        <f t="shared" ca="1" si="12"/>
        <v>8</v>
      </c>
      <c r="AE4" s="724">
        <f t="shared" ca="1" si="12"/>
        <v>9</v>
      </c>
      <c r="AF4" s="724">
        <f t="shared" ca="1" si="12"/>
        <v>10</v>
      </c>
      <c r="AG4" s="724">
        <f t="shared" ca="1" si="12"/>
        <v>11</v>
      </c>
      <c r="AH4" s="724">
        <f t="shared" ca="1" si="12"/>
        <v>12</v>
      </c>
      <c r="AI4" s="724">
        <f t="shared" ca="1" si="12"/>
        <v>13</v>
      </c>
      <c r="AJ4" s="724">
        <f t="shared" ca="1" si="12"/>
        <v>14</v>
      </c>
      <c r="AK4" s="724">
        <f t="shared" ca="1" si="12"/>
        <v>15</v>
      </c>
      <c r="AL4" s="724">
        <f t="shared" ref="AL4:BA19" ca="1" si="13">IF($U4&lt;=$D$11,IF(COLUMN()&lt;22+$D$13,"",OFFSET(AL3,0,-$D$13,1,1)),"")</f>
        <v>16</v>
      </c>
      <c r="AM4" s="724">
        <f t="shared" ca="1" si="13"/>
        <v>17</v>
      </c>
      <c r="AN4" s="724">
        <f t="shared" ca="1" si="13"/>
        <v>18</v>
      </c>
      <c r="AO4" s="724">
        <f t="shared" ca="1" si="13"/>
        <v>19</v>
      </c>
      <c r="AP4" s="724">
        <f t="shared" ca="1" si="13"/>
        <v>20</v>
      </c>
      <c r="AQ4" s="724">
        <f t="shared" ca="1" si="13"/>
        <v>21</v>
      </c>
      <c r="AR4" s="724">
        <f t="shared" ca="1" si="13"/>
        <v>22</v>
      </c>
      <c r="AS4" s="724">
        <f t="shared" ca="1" si="13"/>
        <v>23</v>
      </c>
      <c r="AT4" s="724">
        <f t="shared" ca="1" si="13"/>
        <v>24</v>
      </c>
      <c r="AU4" s="724">
        <f t="shared" ca="1" si="13"/>
        <v>25</v>
      </c>
      <c r="AV4" s="724" t="str">
        <f t="shared" ca="1" si="13"/>
        <v/>
      </c>
      <c r="AW4" s="724" t="str">
        <f t="shared" ca="1" si="13"/>
        <v/>
      </c>
      <c r="AX4" s="724" t="str">
        <f t="shared" ca="1" si="13"/>
        <v/>
      </c>
      <c r="AY4" s="724" t="str">
        <f t="shared" ca="1" si="13"/>
        <v/>
      </c>
      <c r="AZ4" s="724" t="str">
        <f t="shared" ca="1" si="13"/>
        <v/>
      </c>
      <c r="BA4" s="724" t="str">
        <f t="shared" ca="1" si="13"/>
        <v/>
      </c>
      <c r="BB4" s="724" t="str">
        <f t="shared" ref="BB4:BQ19" ca="1" si="14">IF($U4&lt;=$D$11,IF(COLUMN()&lt;22+$D$13,"",OFFSET(BB3,0,-$D$13,1,1)),"")</f>
        <v/>
      </c>
      <c r="BC4" s="724" t="str">
        <f t="shared" ca="1" si="14"/>
        <v/>
      </c>
      <c r="BD4" s="724" t="str">
        <f t="shared" ca="1" si="14"/>
        <v/>
      </c>
      <c r="BE4" s="724" t="str">
        <f t="shared" ca="1" si="14"/>
        <v/>
      </c>
      <c r="BF4" s="724" t="str">
        <f t="shared" ca="1" si="14"/>
        <v/>
      </c>
      <c r="BG4" s="724" t="str">
        <f t="shared" ca="1" si="14"/>
        <v/>
      </c>
      <c r="BH4" s="724" t="str">
        <f t="shared" ca="1" si="14"/>
        <v/>
      </c>
      <c r="BI4" s="724" t="str">
        <f t="shared" ca="1" si="14"/>
        <v/>
      </c>
      <c r="BJ4" s="724" t="str">
        <f t="shared" ca="1" si="14"/>
        <v/>
      </c>
      <c r="BK4" s="724" t="str">
        <f t="shared" ca="1" si="14"/>
        <v/>
      </c>
      <c r="BL4" s="724" t="str">
        <f t="shared" ca="1" si="14"/>
        <v/>
      </c>
      <c r="BM4" s="724" t="str">
        <f t="shared" ca="1" si="14"/>
        <v/>
      </c>
      <c r="BN4" s="724" t="str">
        <f t="shared" ca="1" si="14"/>
        <v/>
      </c>
      <c r="BO4" s="724" t="str">
        <f t="shared" ca="1" si="14"/>
        <v/>
      </c>
      <c r="BP4" s="724" t="str">
        <f t="shared" ca="1" si="14"/>
        <v/>
      </c>
      <c r="BQ4" s="724" t="str">
        <f t="shared" ca="1" si="14"/>
        <v/>
      </c>
      <c r="BR4" s="724" t="str">
        <f t="shared" ref="BR4:CG19" ca="1" si="15">IF($U4&lt;=$D$11,IF(COLUMN()&lt;22+$D$13,"",OFFSET(BR3,0,-$D$13,1,1)),"")</f>
        <v/>
      </c>
      <c r="BS4" s="724" t="str">
        <f t="shared" ca="1" si="15"/>
        <v/>
      </c>
      <c r="BT4" s="724" t="str">
        <f t="shared" ca="1" si="15"/>
        <v/>
      </c>
      <c r="BU4" s="724" t="str">
        <f t="shared" ca="1" si="15"/>
        <v/>
      </c>
      <c r="BV4" s="724" t="str">
        <f t="shared" ca="1" si="15"/>
        <v/>
      </c>
      <c r="BW4" s="724" t="str">
        <f t="shared" ca="1" si="15"/>
        <v/>
      </c>
      <c r="BX4" s="724" t="str">
        <f t="shared" ca="1" si="15"/>
        <v/>
      </c>
      <c r="BY4" s="724" t="str">
        <f t="shared" ca="1" si="15"/>
        <v/>
      </c>
      <c r="BZ4" s="724" t="str">
        <f t="shared" ca="1" si="15"/>
        <v/>
      </c>
      <c r="CA4" s="724" t="str">
        <f t="shared" ca="1" si="15"/>
        <v/>
      </c>
      <c r="CB4" s="724" t="str">
        <f t="shared" ca="1" si="15"/>
        <v/>
      </c>
      <c r="CC4" s="724" t="str">
        <f t="shared" ca="1" si="15"/>
        <v/>
      </c>
      <c r="CD4" s="724" t="str">
        <f t="shared" ca="1" si="15"/>
        <v/>
      </c>
      <c r="CE4" s="724" t="str">
        <f t="shared" ca="1" si="15"/>
        <v/>
      </c>
      <c r="CF4" s="724" t="str">
        <f t="shared" ca="1" si="15"/>
        <v/>
      </c>
      <c r="CG4" s="724" t="str">
        <f t="shared" ca="1" si="15"/>
        <v/>
      </c>
      <c r="CH4" s="724" t="str">
        <f t="shared" ref="CH4:CW19" ca="1" si="16">IF($U4&lt;=$D$11,IF(COLUMN()&lt;22+$D$13,"",OFFSET(CH3,0,-$D$13,1,1)),"")</f>
        <v/>
      </c>
      <c r="CI4" s="724" t="str">
        <f t="shared" ca="1" si="16"/>
        <v/>
      </c>
      <c r="CJ4" s="724" t="str">
        <f t="shared" ca="1" si="16"/>
        <v/>
      </c>
      <c r="CK4" s="724" t="str">
        <f t="shared" ca="1" si="16"/>
        <v/>
      </c>
      <c r="CL4" s="724" t="str">
        <f t="shared" ca="1" si="16"/>
        <v/>
      </c>
      <c r="CM4" s="724" t="str">
        <f t="shared" ca="1" si="16"/>
        <v/>
      </c>
      <c r="CN4" s="724" t="str">
        <f t="shared" ca="1" si="16"/>
        <v/>
      </c>
      <c r="CO4" s="724" t="str">
        <f t="shared" ca="1" si="16"/>
        <v/>
      </c>
      <c r="CP4" s="724" t="str">
        <f t="shared" ca="1" si="16"/>
        <v/>
      </c>
      <c r="CQ4" s="724" t="str">
        <f t="shared" ca="1" si="16"/>
        <v/>
      </c>
      <c r="CR4" s="724" t="str">
        <f t="shared" ca="1" si="16"/>
        <v/>
      </c>
      <c r="CS4" s="724" t="str">
        <f t="shared" ca="1" si="16"/>
        <v/>
      </c>
      <c r="CT4" s="724" t="str">
        <f t="shared" ca="1" si="16"/>
        <v/>
      </c>
      <c r="CU4" s="724" t="str">
        <f t="shared" ca="1" si="16"/>
        <v/>
      </c>
      <c r="CV4" s="724" t="str">
        <f t="shared" ca="1" si="16"/>
        <v/>
      </c>
      <c r="CW4" s="724" t="str">
        <f t="shared" ca="1" si="16"/>
        <v/>
      </c>
      <c r="CX4" s="724" t="str">
        <f t="shared" ref="CX4:DM19" ca="1" si="17">IF($U4&lt;=$D$11,IF(COLUMN()&lt;22+$D$13,"",OFFSET(CX3,0,-$D$13,1,1)),"")</f>
        <v/>
      </c>
      <c r="CY4" s="724" t="str">
        <f t="shared" ca="1" si="17"/>
        <v/>
      </c>
      <c r="CZ4" s="724" t="str">
        <f t="shared" ca="1" si="17"/>
        <v/>
      </c>
      <c r="DA4" s="724" t="str">
        <f t="shared" ca="1" si="17"/>
        <v/>
      </c>
      <c r="DB4" s="724" t="str">
        <f t="shared" ca="1" si="17"/>
        <v/>
      </c>
      <c r="DC4" s="724" t="str">
        <f t="shared" ca="1" si="17"/>
        <v/>
      </c>
      <c r="DD4" s="724" t="str">
        <f t="shared" ca="1" si="17"/>
        <v/>
      </c>
      <c r="DE4" s="724" t="str">
        <f t="shared" ca="1" si="17"/>
        <v/>
      </c>
      <c r="DF4" s="724" t="str">
        <f t="shared" ca="1" si="17"/>
        <v/>
      </c>
      <c r="DG4" s="724" t="str">
        <f t="shared" ca="1" si="17"/>
        <v/>
      </c>
      <c r="DH4" s="724" t="str">
        <f t="shared" ca="1" si="17"/>
        <v/>
      </c>
      <c r="DI4" s="724" t="str">
        <f t="shared" ca="1" si="17"/>
        <v/>
      </c>
      <c r="DJ4" s="724" t="str">
        <f t="shared" ca="1" si="17"/>
        <v/>
      </c>
      <c r="DK4" s="724" t="str">
        <f t="shared" ca="1" si="17"/>
        <v/>
      </c>
      <c r="DL4" s="724" t="str">
        <f t="shared" ca="1" si="17"/>
        <v/>
      </c>
      <c r="DM4" s="724" t="str">
        <f t="shared" ca="1" si="17"/>
        <v/>
      </c>
      <c r="DN4" s="724" t="str">
        <f t="shared" ref="DN4:DQ19" ca="1" si="18">IF($U4&lt;=$D$11,IF(COLUMN()&lt;22+$D$13,"",OFFSET(DN3,0,-$D$13,1,1)),"")</f>
        <v/>
      </c>
      <c r="DO4" s="724" t="str">
        <f t="shared" ca="1" si="18"/>
        <v/>
      </c>
      <c r="DP4" s="724" t="str">
        <f t="shared" ca="1" si="18"/>
        <v/>
      </c>
      <c r="DQ4" s="724" t="str">
        <f t="shared" ca="1" si="18"/>
        <v/>
      </c>
    </row>
    <row r="5" spans="2:121" x14ac:dyDescent="0.15">
      <c r="B5" s="722"/>
      <c r="C5" s="722"/>
      <c r="D5" s="722"/>
      <c r="E5" s="692"/>
      <c r="F5" s="698">
        <f t="shared" si="2"/>
        <v>25</v>
      </c>
      <c r="G5" s="699">
        <f>IFERROR(G4+1,"")</f>
        <v>3</v>
      </c>
      <c r="H5" s="700">
        <f t="shared" si="3"/>
        <v>1.3333333333333333</v>
      </c>
      <c r="I5" s="700">
        <f t="shared" ref="I5:I39" si="19">(F5+G5-1)*H5</f>
        <v>36</v>
      </c>
      <c r="J5" s="700">
        <f t="shared" si="4"/>
        <v>50</v>
      </c>
      <c r="K5" s="700">
        <f t="shared" si="5"/>
        <v>2</v>
      </c>
      <c r="L5" s="699">
        <f t="shared" si="6"/>
        <v>54</v>
      </c>
      <c r="M5" s="699">
        <f t="shared" si="7"/>
        <v>2</v>
      </c>
      <c r="N5" s="701">
        <f t="shared" si="8"/>
        <v>10666.666666666666</v>
      </c>
      <c r="O5" s="701" t="str" cm="1">
        <f t="array" ref="O5">_xlfn.IFS(P5&lt;=0.3,"Bad",AND(P5&lt;0.5,P5&gt;0.3),"Macro",P5&gt;=0.5,"Norm")</f>
        <v>Norm</v>
      </c>
      <c r="P5" s="48">
        <f t="shared" si="9"/>
        <v>0.51851851851851849</v>
      </c>
      <c r="Q5" s="728">
        <f t="shared" si="10"/>
        <v>8.3333333333333339</v>
      </c>
      <c r="R5" s="726">
        <f t="shared" si="11"/>
        <v>12.5</v>
      </c>
      <c r="S5" s="697" t="str">
        <f t="shared" ref="S5:S6" si="20">IF(ROW(S5)=$S$2+3,"x","")</f>
        <v>x</v>
      </c>
      <c r="U5" s="723">
        <v>3</v>
      </c>
      <c r="V5" s="724" t="str">
        <f t="shared" ca="1" si="12"/>
        <v/>
      </c>
      <c r="W5" s="724" t="str">
        <f t="shared" ca="1" si="12"/>
        <v/>
      </c>
      <c r="X5" s="724">
        <f t="shared" ca="1" si="12"/>
        <v>1</v>
      </c>
      <c r="Y5" s="724">
        <f t="shared" ca="1" si="12"/>
        <v>2</v>
      </c>
      <c r="Z5" s="724">
        <f t="shared" ca="1" si="12"/>
        <v>3</v>
      </c>
      <c r="AA5" s="724">
        <f t="shared" ca="1" si="12"/>
        <v>4</v>
      </c>
      <c r="AB5" s="724">
        <f t="shared" ca="1" si="12"/>
        <v>5</v>
      </c>
      <c r="AC5" s="724">
        <f t="shared" ca="1" si="12"/>
        <v>6</v>
      </c>
      <c r="AD5" s="724">
        <f t="shared" ca="1" si="12"/>
        <v>7</v>
      </c>
      <c r="AE5" s="724">
        <f t="shared" ca="1" si="12"/>
        <v>8</v>
      </c>
      <c r="AF5" s="724">
        <f t="shared" ca="1" si="12"/>
        <v>9</v>
      </c>
      <c r="AG5" s="724">
        <f t="shared" ca="1" si="12"/>
        <v>10</v>
      </c>
      <c r="AH5" s="724">
        <f t="shared" ca="1" si="12"/>
        <v>11</v>
      </c>
      <c r="AI5" s="724">
        <f t="shared" ca="1" si="12"/>
        <v>12</v>
      </c>
      <c r="AJ5" s="724">
        <f t="shared" ca="1" si="12"/>
        <v>13</v>
      </c>
      <c r="AK5" s="724">
        <f t="shared" ca="1" si="12"/>
        <v>14</v>
      </c>
      <c r="AL5" s="724">
        <f t="shared" ca="1" si="13"/>
        <v>15</v>
      </c>
      <c r="AM5" s="724">
        <f t="shared" ca="1" si="13"/>
        <v>16</v>
      </c>
      <c r="AN5" s="724">
        <f t="shared" ca="1" si="13"/>
        <v>17</v>
      </c>
      <c r="AO5" s="724">
        <f t="shared" ca="1" si="13"/>
        <v>18</v>
      </c>
      <c r="AP5" s="724">
        <f t="shared" ca="1" si="13"/>
        <v>19</v>
      </c>
      <c r="AQ5" s="724">
        <f t="shared" ca="1" si="13"/>
        <v>20</v>
      </c>
      <c r="AR5" s="724">
        <f t="shared" ca="1" si="13"/>
        <v>21</v>
      </c>
      <c r="AS5" s="724">
        <f t="shared" ca="1" si="13"/>
        <v>22</v>
      </c>
      <c r="AT5" s="724">
        <f t="shared" ca="1" si="13"/>
        <v>23</v>
      </c>
      <c r="AU5" s="724">
        <f t="shared" ca="1" si="13"/>
        <v>24</v>
      </c>
      <c r="AV5" s="724">
        <f t="shared" ca="1" si="13"/>
        <v>25</v>
      </c>
      <c r="AW5" s="724" t="str">
        <f t="shared" ca="1" si="13"/>
        <v/>
      </c>
      <c r="AX5" s="724" t="str">
        <f t="shared" ca="1" si="13"/>
        <v/>
      </c>
      <c r="AY5" s="724" t="str">
        <f t="shared" ca="1" si="13"/>
        <v/>
      </c>
      <c r="AZ5" s="724" t="str">
        <f t="shared" ca="1" si="13"/>
        <v/>
      </c>
      <c r="BA5" s="724" t="str">
        <f t="shared" ca="1" si="13"/>
        <v/>
      </c>
      <c r="BB5" s="724" t="str">
        <f t="shared" ca="1" si="14"/>
        <v/>
      </c>
      <c r="BC5" s="724" t="str">
        <f t="shared" ca="1" si="14"/>
        <v/>
      </c>
      <c r="BD5" s="724" t="str">
        <f t="shared" ca="1" si="14"/>
        <v/>
      </c>
      <c r="BE5" s="724" t="str">
        <f t="shared" ca="1" si="14"/>
        <v/>
      </c>
      <c r="BF5" s="724" t="str">
        <f t="shared" ca="1" si="14"/>
        <v/>
      </c>
      <c r="BG5" s="724" t="str">
        <f t="shared" ca="1" si="14"/>
        <v/>
      </c>
      <c r="BH5" s="724" t="str">
        <f t="shared" ca="1" si="14"/>
        <v/>
      </c>
      <c r="BI5" s="724" t="str">
        <f t="shared" ca="1" si="14"/>
        <v/>
      </c>
      <c r="BJ5" s="724" t="str">
        <f t="shared" ca="1" si="14"/>
        <v/>
      </c>
      <c r="BK5" s="724" t="str">
        <f t="shared" ca="1" si="14"/>
        <v/>
      </c>
      <c r="BL5" s="724" t="str">
        <f t="shared" ca="1" si="14"/>
        <v/>
      </c>
      <c r="BM5" s="724" t="str">
        <f t="shared" ca="1" si="14"/>
        <v/>
      </c>
      <c r="BN5" s="724" t="str">
        <f t="shared" ca="1" si="14"/>
        <v/>
      </c>
      <c r="BO5" s="724" t="str">
        <f t="shared" ca="1" si="14"/>
        <v/>
      </c>
      <c r="BP5" s="724" t="str">
        <f t="shared" ca="1" si="14"/>
        <v/>
      </c>
      <c r="BQ5" s="724" t="str">
        <f t="shared" ca="1" si="14"/>
        <v/>
      </c>
      <c r="BR5" s="724" t="str">
        <f t="shared" ca="1" si="15"/>
        <v/>
      </c>
      <c r="BS5" s="724" t="str">
        <f t="shared" ca="1" si="15"/>
        <v/>
      </c>
      <c r="BT5" s="724" t="str">
        <f t="shared" ca="1" si="15"/>
        <v/>
      </c>
      <c r="BU5" s="724" t="str">
        <f t="shared" ca="1" si="15"/>
        <v/>
      </c>
      <c r="BV5" s="724" t="str">
        <f t="shared" ca="1" si="15"/>
        <v/>
      </c>
      <c r="BW5" s="724" t="str">
        <f t="shared" ca="1" si="15"/>
        <v/>
      </c>
      <c r="BX5" s="724" t="str">
        <f t="shared" ca="1" si="15"/>
        <v/>
      </c>
      <c r="BY5" s="724" t="str">
        <f t="shared" ca="1" si="15"/>
        <v/>
      </c>
      <c r="BZ5" s="724" t="str">
        <f t="shared" ca="1" si="15"/>
        <v/>
      </c>
      <c r="CA5" s="724" t="str">
        <f t="shared" ca="1" si="15"/>
        <v/>
      </c>
      <c r="CB5" s="724" t="str">
        <f t="shared" ca="1" si="15"/>
        <v/>
      </c>
      <c r="CC5" s="724" t="str">
        <f t="shared" ca="1" si="15"/>
        <v/>
      </c>
      <c r="CD5" s="724" t="str">
        <f t="shared" ca="1" si="15"/>
        <v/>
      </c>
      <c r="CE5" s="724" t="str">
        <f t="shared" ca="1" si="15"/>
        <v/>
      </c>
      <c r="CF5" s="724" t="str">
        <f t="shared" ca="1" si="15"/>
        <v/>
      </c>
      <c r="CG5" s="724" t="str">
        <f t="shared" ca="1" si="15"/>
        <v/>
      </c>
      <c r="CH5" s="724" t="str">
        <f t="shared" ca="1" si="16"/>
        <v/>
      </c>
      <c r="CI5" s="724" t="str">
        <f t="shared" ca="1" si="16"/>
        <v/>
      </c>
      <c r="CJ5" s="724" t="str">
        <f t="shared" ca="1" si="16"/>
        <v/>
      </c>
      <c r="CK5" s="724" t="str">
        <f t="shared" ca="1" si="16"/>
        <v/>
      </c>
      <c r="CL5" s="724" t="str">
        <f t="shared" ca="1" si="16"/>
        <v/>
      </c>
      <c r="CM5" s="724" t="str">
        <f t="shared" ca="1" si="16"/>
        <v/>
      </c>
      <c r="CN5" s="724" t="str">
        <f t="shared" ca="1" si="16"/>
        <v/>
      </c>
      <c r="CO5" s="724" t="str">
        <f t="shared" ca="1" si="16"/>
        <v/>
      </c>
      <c r="CP5" s="724" t="str">
        <f t="shared" ca="1" si="16"/>
        <v/>
      </c>
      <c r="CQ5" s="724" t="str">
        <f t="shared" ca="1" si="16"/>
        <v/>
      </c>
      <c r="CR5" s="724" t="str">
        <f t="shared" ca="1" si="16"/>
        <v/>
      </c>
      <c r="CS5" s="724" t="str">
        <f t="shared" ca="1" si="16"/>
        <v/>
      </c>
      <c r="CT5" s="724" t="str">
        <f t="shared" ca="1" si="16"/>
        <v/>
      </c>
      <c r="CU5" s="724" t="str">
        <f t="shared" ca="1" si="16"/>
        <v/>
      </c>
      <c r="CV5" s="724" t="str">
        <f t="shared" ca="1" si="16"/>
        <v/>
      </c>
      <c r="CW5" s="724" t="str">
        <f t="shared" ca="1" si="16"/>
        <v/>
      </c>
      <c r="CX5" s="724" t="str">
        <f t="shared" ca="1" si="17"/>
        <v/>
      </c>
      <c r="CY5" s="724" t="str">
        <f t="shared" ca="1" si="17"/>
        <v/>
      </c>
      <c r="CZ5" s="724" t="str">
        <f t="shared" ca="1" si="17"/>
        <v/>
      </c>
      <c r="DA5" s="724" t="str">
        <f t="shared" ca="1" si="17"/>
        <v/>
      </c>
      <c r="DB5" s="724" t="str">
        <f t="shared" ca="1" si="17"/>
        <v/>
      </c>
      <c r="DC5" s="724" t="str">
        <f t="shared" ca="1" si="17"/>
        <v/>
      </c>
      <c r="DD5" s="724" t="str">
        <f t="shared" ca="1" si="17"/>
        <v/>
      </c>
      <c r="DE5" s="724" t="str">
        <f t="shared" ca="1" si="17"/>
        <v/>
      </c>
      <c r="DF5" s="724" t="str">
        <f t="shared" ca="1" si="17"/>
        <v/>
      </c>
      <c r="DG5" s="724" t="str">
        <f t="shared" ca="1" si="17"/>
        <v/>
      </c>
      <c r="DH5" s="724" t="str">
        <f t="shared" ca="1" si="17"/>
        <v/>
      </c>
      <c r="DI5" s="724" t="str">
        <f t="shared" ca="1" si="17"/>
        <v/>
      </c>
      <c r="DJ5" s="724" t="str">
        <f t="shared" ca="1" si="17"/>
        <v/>
      </c>
      <c r="DK5" s="724" t="str">
        <f t="shared" ca="1" si="17"/>
        <v/>
      </c>
      <c r="DL5" s="724" t="str">
        <f t="shared" ca="1" si="17"/>
        <v/>
      </c>
      <c r="DM5" s="724" t="str">
        <f t="shared" ca="1" si="17"/>
        <v/>
      </c>
      <c r="DN5" s="724" t="str">
        <f t="shared" ca="1" si="18"/>
        <v/>
      </c>
      <c r="DO5" s="724" t="str">
        <f t="shared" ca="1" si="18"/>
        <v/>
      </c>
      <c r="DP5" s="724" t="str">
        <f t="shared" ca="1" si="18"/>
        <v/>
      </c>
      <c r="DQ5" s="724" t="str">
        <f t="shared" ca="1" si="18"/>
        <v/>
      </c>
    </row>
    <row r="6" spans="2:121" ht="15" thickBot="1" x14ac:dyDescent="0.2">
      <c r="E6" s="692"/>
      <c r="F6" s="698">
        <f t="shared" si="2"/>
        <v>25</v>
      </c>
      <c r="G6" s="699">
        <f t="shared" ref="G6:G39" si="21">IFERROR(G5+1,"")</f>
        <v>4</v>
      </c>
      <c r="H6" s="700">
        <f t="shared" si="3"/>
        <v>1</v>
      </c>
      <c r="I6" s="700">
        <f t="shared" si="19"/>
        <v>28</v>
      </c>
      <c r="J6" s="700">
        <f t="shared" si="4"/>
        <v>25</v>
      </c>
      <c r="K6" s="700">
        <f t="shared" si="5"/>
        <v>1</v>
      </c>
      <c r="L6" s="699">
        <f t="shared" si="6"/>
        <v>28</v>
      </c>
      <c r="M6" s="699">
        <f t="shared" si="7"/>
        <v>0</v>
      </c>
      <c r="N6" s="701">
        <f t="shared" si="8"/>
        <v>8000</v>
      </c>
      <c r="O6" s="701" t="str" cm="1">
        <f t="array" ref="O6">_xlfn.IFS(P6&lt;=0.3,"Bad",AND(P6&lt;0.5,P6&gt;0.3),"Macro",P6&gt;=0.5,"Norm")</f>
        <v>Norm</v>
      </c>
      <c r="P6" s="48">
        <f t="shared" si="9"/>
        <v>1</v>
      </c>
      <c r="Q6" s="728">
        <f t="shared" si="10"/>
        <v>6.25</v>
      </c>
      <c r="R6" s="726">
        <f t="shared" si="11"/>
        <v>8.3333333333333339</v>
      </c>
      <c r="S6" s="697" t="str">
        <f t="shared" si="20"/>
        <v/>
      </c>
      <c r="U6" s="727">
        <v>4</v>
      </c>
      <c r="V6" s="724" t="str">
        <f t="shared" ca="1" si="12"/>
        <v/>
      </c>
      <c r="W6" s="724" t="str">
        <f t="shared" ca="1" si="12"/>
        <v/>
      </c>
      <c r="X6" s="724" t="str">
        <f t="shared" ca="1" si="12"/>
        <v/>
      </c>
      <c r="Y6" s="724">
        <f t="shared" ca="1" si="12"/>
        <v>1</v>
      </c>
      <c r="Z6" s="724">
        <f t="shared" ca="1" si="12"/>
        <v>2</v>
      </c>
      <c r="AA6" s="724">
        <f t="shared" ca="1" si="12"/>
        <v>3</v>
      </c>
      <c r="AB6" s="724">
        <f t="shared" ca="1" si="12"/>
        <v>4</v>
      </c>
      <c r="AC6" s="724">
        <f t="shared" ca="1" si="12"/>
        <v>5</v>
      </c>
      <c r="AD6" s="724">
        <f t="shared" ca="1" si="12"/>
        <v>6</v>
      </c>
      <c r="AE6" s="724">
        <f t="shared" ca="1" si="12"/>
        <v>7</v>
      </c>
      <c r="AF6" s="724">
        <f t="shared" ca="1" si="12"/>
        <v>8</v>
      </c>
      <c r="AG6" s="724">
        <f t="shared" ca="1" si="12"/>
        <v>9</v>
      </c>
      <c r="AH6" s="724">
        <f t="shared" ca="1" si="12"/>
        <v>10</v>
      </c>
      <c r="AI6" s="724">
        <f t="shared" ca="1" si="12"/>
        <v>11</v>
      </c>
      <c r="AJ6" s="724">
        <f t="shared" ca="1" si="12"/>
        <v>12</v>
      </c>
      <c r="AK6" s="724">
        <f t="shared" ca="1" si="12"/>
        <v>13</v>
      </c>
      <c r="AL6" s="724">
        <f t="shared" ca="1" si="13"/>
        <v>14</v>
      </c>
      <c r="AM6" s="724">
        <f t="shared" ca="1" si="13"/>
        <v>15</v>
      </c>
      <c r="AN6" s="724">
        <f t="shared" ca="1" si="13"/>
        <v>16</v>
      </c>
      <c r="AO6" s="724">
        <f t="shared" ca="1" si="13"/>
        <v>17</v>
      </c>
      <c r="AP6" s="724">
        <f t="shared" ca="1" si="13"/>
        <v>18</v>
      </c>
      <c r="AQ6" s="724">
        <f t="shared" ca="1" si="13"/>
        <v>19</v>
      </c>
      <c r="AR6" s="724">
        <f t="shared" ca="1" si="13"/>
        <v>20</v>
      </c>
      <c r="AS6" s="724">
        <f t="shared" ca="1" si="13"/>
        <v>21</v>
      </c>
      <c r="AT6" s="724">
        <f t="shared" ca="1" si="13"/>
        <v>22</v>
      </c>
      <c r="AU6" s="724">
        <f t="shared" ca="1" si="13"/>
        <v>23</v>
      </c>
      <c r="AV6" s="724">
        <f t="shared" ca="1" si="13"/>
        <v>24</v>
      </c>
      <c r="AW6" s="724">
        <f t="shared" ca="1" si="13"/>
        <v>25</v>
      </c>
      <c r="AX6" s="724" t="str">
        <f t="shared" ca="1" si="13"/>
        <v/>
      </c>
      <c r="AY6" s="724" t="str">
        <f t="shared" ca="1" si="13"/>
        <v/>
      </c>
      <c r="AZ6" s="724" t="str">
        <f t="shared" ca="1" si="13"/>
        <v/>
      </c>
      <c r="BA6" s="724" t="str">
        <f t="shared" ca="1" si="13"/>
        <v/>
      </c>
      <c r="BB6" s="724" t="str">
        <f t="shared" ca="1" si="14"/>
        <v/>
      </c>
      <c r="BC6" s="724" t="str">
        <f t="shared" ca="1" si="14"/>
        <v/>
      </c>
      <c r="BD6" s="724" t="str">
        <f t="shared" ca="1" si="14"/>
        <v/>
      </c>
      <c r="BE6" s="724" t="str">
        <f t="shared" ca="1" si="14"/>
        <v/>
      </c>
      <c r="BF6" s="724" t="str">
        <f t="shared" ca="1" si="14"/>
        <v/>
      </c>
      <c r="BG6" s="724" t="str">
        <f t="shared" ca="1" si="14"/>
        <v/>
      </c>
      <c r="BH6" s="724" t="str">
        <f t="shared" ca="1" si="14"/>
        <v/>
      </c>
      <c r="BI6" s="724" t="str">
        <f t="shared" ca="1" si="14"/>
        <v/>
      </c>
      <c r="BJ6" s="724" t="str">
        <f t="shared" ca="1" si="14"/>
        <v/>
      </c>
      <c r="BK6" s="724" t="str">
        <f t="shared" ca="1" si="14"/>
        <v/>
      </c>
      <c r="BL6" s="724" t="str">
        <f t="shared" ca="1" si="14"/>
        <v/>
      </c>
      <c r="BM6" s="724" t="str">
        <f t="shared" ca="1" si="14"/>
        <v/>
      </c>
      <c r="BN6" s="724" t="str">
        <f t="shared" ca="1" si="14"/>
        <v/>
      </c>
      <c r="BO6" s="724" t="str">
        <f t="shared" ca="1" si="14"/>
        <v/>
      </c>
      <c r="BP6" s="724" t="str">
        <f t="shared" ca="1" si="14"/>
        <v/>
      </c>
      <c r="BQ6" s="724" t="str">
        <f t="shared" ca="1" si="14"/>
        <v/>
      </c>
      <c r="BR6" s="724" t="str">
        <f t="shared" ca="1" si="15"/>
        <v/>
      </c>
      <c r="BS6" s="724" t="str">
        <f t="shared" ca="1" si="15"/>
        <v/>
      </c>
      <c r="BT6" s="724" t="str">
        <f t="shared" ca="1" si="15"/>
        <v/>
      </c>
      <c r="BU6" s="724" t="str">
        <f t="shared" ca="1" si="15"/>
        <v/>
      </c>
      <c r="BV6" s="724" t="str">
        <f t="shared" ca="1" si="15"/>
        <v/>
      </c>
      <c r="BW6" s="724" t="str">
        <f t="shared" ca="1" si="15"/>
        <v/>
      </c>
      <c r="BX6" s="724" t="str">
        <f t="shared" ca="1" si="15"/>
        <v/>
      </c>
      <c r="BY6" s="724" t="str">
        <f t="shared" ca="1" si="15"/>
        <v/>
      </c>
      <c r="BZ6" s="724" t="str">
        <f t="shared" ca="1" si="15"/>
        <v/>
      </c>
      <c r="CA6" s="724" t="str">
        <f t="shared" ca="1" si="15"/>
        <v/>
      </c>
      <c r="CB6" s="724" t="str">
        <f t="shared" ca="1" si="15"/>
        <v/>
      </c>
      <c r="CC6" s="724" t="str">
        <f t="shared" ca="1" si="15"/>
        <v/>
      </c>
      <c r="CD6" s="724" t="str">
        <f t="shared" ca="1" si="15"/>
        <v/>
      </c>
      <c r="CE6" s="724" t="str">
        <f t="shared" ca="1" si="15"/>
        <v/>
      </c>
      <c r="CF6" s="724" t="str">
        <f t="shared" ca="1" si="15"/>
        <v/>
      </c>
      <c r="CG6" s="724" t="str">
        <f t="shared" ca="1" si="15"/>
        <v/>
      </c>
      <c r="CH6" s="724" t="str">
        <f t="shared" ca="1" si="16"/>
        <v/>
      </c>
      <c r="CI6" s="724" t="str">
        <f t="shared" ca="1" si="16"/>
        <v/>
      </c>
      <c r="CJ6" s="724" t="str">
        <f t="shared" ca="1" si="16"/>
        <v/>
      </c>
      <c r="CK6" s="724" t="str">
        <f t="shared" ca="1" si="16"/>
        <v/>
      </c>
      <c r="CL6" s="724" t="str">
        <f t="shared" ca="1" si="16"/>
        <v/>
      </c>
      <c r="CM6" s="724" t="str">
        <f t="shared" ca="1" si="16"/>
        <v/>
      </c>
      <c r="CN6" s="724" t="str">
        <f t="shared" ca="1" si="16"/>
        <v/>
      </c>
      <c r="CO6" s="724" t="str">
        <f t="shared" ca="1" si="16"/>
        <v/>
      </c>
      <c r="CP6" s="724" t="str">
        <f t="shared" ca="1" si="16"/>
        <v/>
      </c>
      <c r="CQ6" s="724" t="str">
        <f t="shared" ca="1" si="16"/>
        <v/>
      </c>
      <c r="CR6" s="724" t="str">
        <f t="shared" ca="1" si="16"/>
        <v/>
      </c>
      <c r="CS6" s="724" t="str">
        <f t="shared" ca="1" si="16"/>
        <v/>
      </c>
      <c r="CT6" s="724" t="str">
        <f t="shared" ca="1" si="16"/>
        <v/>
      </c>
      <c r="CU6" s="724" t="str">
        <f t="shared" ca="1" si="16"/>
        <v/>
      </c>
      <c r="CV6" s="724" t="str">
        <f t="shared" ca="1" si="16"/>
        <v/>
      </c>
      <c r="CW6" s="724" t="str">
        <f t="shared" ca="1" si="16"/>
        <v/>
      </c>
      <c r="CX6" s="724" t="str">
        <f t="shared" ca="1" si="17"/>
        <v/>
      </c>
      <c r="CY6" s="724" t="str">
        <f t="shared" ca="1" si="17"/>
        <v/>
      </c>
      <c r="CZ6" s="724" t="str">
        <f t="shared" ca="1" si="17"/>
        <v/>
      </c>
      <c r="DA6" s="724" t="str">
        <f t="shared" ca="1" si="17"/>
        <v/>
      </c>
      <c r="DB6" s="724" t="str">
        <f t="shared" ca="1" si="17"/>
        <v/>
      </c>
      <c r="DC6" s="724" t="str">
        <f t="shared" ca="1" si="17"/>
        <v/>
      </c>
      <c r="DD6" s="724" t="str">
        <f t="shared" ca="1" si="17"/>
        <v/>
      </c>
      <c r="DE6" s="724" t="str">
        <f t="shared" ca="1" si="17"/>
        <v/>
      </c>
      <c r="DF6" s="724" t="str">
        <f t="shared" ca="1" si="17"/>
        <v/>
      </c>
      <c r="DG6" s="724" t="str">
        <f t="shared" ca="1" si="17"/>
        <v/>
      </c>
      <c r="DH6" s="724" t="str">
        <f t="shared" ca="1" si="17"/>
        <v/>
      </c>
      <c r="DI6" s="724" t="str">
        <f t="shared" ca="1" si="17"/>
        <v/>
      </c>
      <c r="DJ6" s="724" t="str">
        <f t="shared" ca="1" si="17"/>
        <v/>
      </c>
      <c r="DK6" s="724" t="str">
        <f t="shared" ca="1" si="17"/>
        <v/>
      </c>
      <c r="DL6" s="724" t="str">
        <f t="shared" ca="1" si="17"/>
        <v/>
      </c>
      <c r="DM6" s="724" t="str">
        <f t="shared" ca="1" si="17"/>
        <v/>
      </c>
      <c r="DN6" s="724" t="str">
        <f t="shared" ca="1" si="18"/>
        <v/>
      </c>
      <c r="DO6" s="724" t="str">
        <f t="shared" ca="1" si="18"/>
        <v/>
      </c>
      <c r="DP6" s="724" t="str">
        <f t="shared" ca="1" si="18"/>
        <v/>
      </c>
      <c r="DQ6" s="724" t="str">
        <f t="shared" ca="1" si="18"/>
        <v/>
      </c>
    </row>
    <row r="7" spans="2:121" x14ac:dyDescent="0.15">
      <c r="B7" s="802" t="s">
        <v>215</v>
      </c>
      <c r="C7" s="803"/>
      <c r="D7" s="804"/>
      <c r="E7" s="692"/>
      <c r="F7" s="698">
        <f t="shared" si="2"/>
        <v>25</v>
      </c>
      <c r="G7" s="699">
        <f t="shared" si="21"/>
        <v>5</v>
      </c>
      <c r="H7" s="700">
        <f t="shared" si="3"/>
        <v>0.8</v>
      </c>
      <c r="I7" s="700">
        <f t="shared" si="19"/>
        <v>23.200000000000003</v>
      </c>
      <c r="J7" s="700">
        <f t="shared" si="4"/>
        <v>25</v>
      </c>
      <c r="K7" s="700">
        <f t="shared" si="5"/>
        <v>1</v>
      </c>
      <c r="L7" s="699">
        <f t="shared" si="6"/>
        <v>29</v>
      </c>
      <c r="M7" s="699">
        <f t="shared" si="7"/>
        <v>1</v>
      </c>
      <c r="N7" s="701">
        <f t="shared" si="8"/>
        <v>6400</v>
      </c>
      <c r="O7" s="701" t="str" cm="1">
        <f t="array" ref="O7">_xlfn.IFS(P7&lt;=0.3,"Bad",AND(P7&lt;0.5,P7&gt;0.3),"Macro",P7&gt;=0.5,"Norm")</f>
        <v>Norm</v>
      </c>
      <c r="P7" s="48">
        <f t="shared" si="9"/>
        <v>0.96551724137931039</v>
      </c>
      <c r="Q7" s="728">
        <f t="shared" si="10"/>
        <v>5</v>
      </c>
      <c r="R7" s="726">
        <f t="shared" si="11"/>
        <v>6.25</v>
      </c>
      <c r="S7" s="697" t="str">
        <f>IF(ROW(S7)=$S$2+3,"x","")</f>
        <v/>
      </c>
      <c r="U7" s="723">
        <v>5</v>
      </c>
      <c r="V7" s="724" t="str">
        <f t="shared" ca="1" si="12"/>
        <v/>
      </c>
      <c r="W7" s="724" t="str">
        <f t="shared" ca="1" si="12"/>
        <v/>
      </c>
      <c r="X7" s="724" t="str">
        <f t="shared" ca="1" si="12"/>
        <v/>
      </c>
      <c r="Y7" s="724" t="str">
        <f t="shared" ca="1" si="12"/>
        <v/>
      </c>
      <c r="Z7" s="724" t="str">
        <f t="shared" ca="1" si="12"/>
        <v/>
      </c>
      <c r="AA7" s="724" t="str">
        <f t="shared" ca="1" si="12"/>
        <v/>
      </c>
      <c r="AB7" s="724" t="str">
        <f t="shared" ca="1" si="12"/>
        <v/>
      </c>
      <c r="AC7" s="724" t="str">
        <f t="shared" ca="1" si="12"/>
        <v/>
      </c>
      <c r="AD7" s="724" t="str">
        <f t="shared" ca="1" si="12"/>
        <v/>
      </c>
      <c r="AE7" s="724" t="str">
        <f t="shared" ca="1" si="12"/>
        <v/>
      </c>
      <c r="AF7" s="724" t="str">
        <f t="shared" ca="1" si="12"/>
        <v/>
      </c>
      <c r="AG7" s="724" t="str">
        <f t="shared" ca="1" si="12"/>
        <v/>
      </c>
      <c r="AH7" s="724" t="str">
        <f t="shared" ca="1" si="12"/>
        <v/>
      </c>
      <c r="AI7" s="724" t="str">
        <f t="shared" ca="1" si="12"/>
        <v/>
      </c>
      <c r="AJ7" s="724" t="str">
        <f t="shared" ca="1" si="12"/>
        <v/>
      </c>
      <c r="AK7" s="724" t="str">
        <f t="shared" ca="1" si="12"/>
        <v/>
      </c>
      <c r="AL7" s="724" t="str">
        <f t="shared" ca="1" si="13"/>
        <v/>
      </c>
      <c r="AM7" s="724" t="str">
        <f t="shared" ca="1" si="13"/>
        <v/>
      </c>
      <c r="AN7" s="724" t="str">
        <f t="shared" ca="1" si="13"/>
        <v/>
      </c>
      <c r="AO7" s="724" t="str">
        <f t="shared" ca="1" si="13"/>
        <v/>
      </c>
      <c r="AP7" s="724" t="str">
        <f t="shared" ca="1" si="13"/>
        <v/>
      </c>
      <c r="AQ7" s="724" t="str">
        <f t="shared" ca="1" si="13"/>
        <v/>
      </c>
      <c r="AR7" s="724" t="str">
        <f t="shared" ca="1" si="13"/>
        <v/>
      </c>
      <c r="AS7" s="724" t="str">
        <f t="shared" ca="1" si="13"/>
        <v/>
      </c>
      <c r="AT7" s="724" t="str">
        <f t="shared" ca="1" si="13"/>
        <v/>
      </c>
      <c r="AU7" s="724" t="str">
        <f t="shared" ca="1" si="13"/>
        <v/>
      </c>
      <c r="AV7" s="724" t="str">
        <f t="shared" ca="1" si="13"/>
        <v/>
      </c>
      <c r="AW7" s="724" t="str">
        <f t="shared" ca="1" si="13"/>
        <v/>
      </c>
      <c r="AX7" s="724" t="str">
        <f t="shared" ca="1" si="13"/>
        <v/>
      </c>
      <c r="AY7" s="724" t="str">
        <f t="shared" ca="1" si="13"/>
        <v/>
      </c>
      <c r="AZ7" s="724" t="str">
        <f t="shared" ca="1" si="13"/>
        <v/>
      </c>
      <c r="BA7" s="724" t="str">
        <f t="shared" ca="1" si="13"/>
        <v/>
      </c>
      <c r="BB7" s="724" t="str">
        <f t="shared" ca="1" si="14"/>
        <v/>
      </c>
      <c r="BC7" s="724" t="str">
        <f t="shared" ca="1" si="14"/>
        <v/>
      </c>
      <c r="BD7" s="724" t="str">
        <f t="shared" ca="1" si="14"/>
        <v/>
      </c>
      <c r="BE7" s="724" t="str">
        <f t="shared" ca="1" si="14"/>
        <v/>
      </c>
      <c r="BF7" s="724" t="str">
        <f t="shared" ca="1" si="14"/>
        <v/>
      </c>
      <c r="BG7" s="724" t="str">
        <f t="shared" ca="1" si="14"/>
        <v/>
      </c>
      <c r="BH7" s="724" t="str">
        <f t="shared" ca="1" si="14"/>
        <v/>
      </c>
      <c r="BI7" s="724" t="str">
        <f t="shared" ca="1" si="14"/>
        <v/>
      </c>
      <c r="BJ7" s="724" t="str">
        <f t="shared" ca="1" si="14"/>
        <v/>
      </c>
      <c r="BK7" s="724" t="str">
        <f t="shared" ca="1" si="14"/>
        <v/>
      </c>
      <c r="BL7" s="724" t="str">
        <f t="shared" ca="1" si="14"/>
        <v/>
      </c>
      <c r="BM7" s="724" t="str">
        <f t="shared" ca="1" si="14"/>
        <v/>
      </c>
      <c r="BN7" s="724" t="str">
        <f t="shared" ca="1" si="14"/>
        <v/>
      </c>
      <c r="BO7" s="724" t="str">
        <f t="shared" ca="1" si="14"/>
        <v/>
      </c>
      <c r="BP7" s="724" t="str">
        <f t="shared" ca="1" si="14"/>
        <v/>
      </c>
      <c r="BQ7" s="724" t="str">
        <f t="shared" ca="1" si="14"/>
        <v/>
      </c>
      <c r="BR7" s="724" t="str">
        <f t="shared" ca="1" si="15"/>
        <v/>
      </c>
      <c r="BS7" s="724" t="str">
        <f t="shared" ca="1" si="15"/>
        <v/>
      </c>
      <c r="BT7" s="724" t="str">
        <f t="shared" ca="1" si="15"/>
        <v/>
      </c>
      <c r="BU7" s="724" t="str">
        <f t="shared" ca="1" si="15"/>
        <v/>
      </c>
      <c r="BV7" s="724" t="str">
        <f t="shared" ca="1" si="15"/>
        <v/>
      </c>
      <c r="BW7" s="724" t="str">
        <f t="shared" ca="1" si="15"/>
        <v/>
      </c>
      <c r="BX7" s="724" t="str">
        <f t="shared" ca="1" si="15"/>
        <v/>
      </c>
      <c r="BY7" s="724" t="str">
        <f t="shared" ca="1" si="15"/>
        <v/>
      </c>
      <c r="BZ7" s="724" t="str">
        <f t="shared" ca="1" si="15"/>
        <v/>
      </c>
      <c r="CA7" s="724" t="str">
        <f t="shared" ca="1" si="15"/>
        <v/>
      </c>
      <c r="CB7" s="724" t="str">
        <f t="shared" ca="1" si="15"/>
        <v/>
      </c>
      <c r="CC7" s="724" t="str">
        <f t="shared" ca="1" si="15"/>
        <v/>
      </c>
      <c r="CD7" s="724" t="str">
        <f t="shared" ca="1" si="15"/>
        <v/>
      </c>
      <c r="CE7" s="724" t="str">
        <f t="shared" ca="1" si="15"/>
        <v/>
      </c>
      <c r="CF7" s="724" t="str">
        <f t="shared" ca="1" si="15"/>
        <v/>
      </c>
      <c r="CG7" s="724" t="str">
        <f t="shared" ca="1" si="15"/>
        <v/>
      </c>
      <c r="CH7" s="724" t="str">
        <f t="shared" ca="1" si="16"/>
        <v/>
      </c>
      <c r="CI7" s="724" t="str">
        <f t="shared" ca="1" si="16"/>
        <v/>
      </c>
      <c r="CJ7" s="724" t="str">
        <f t="shared" ca="1" si="16"/>
        <v/>
      </c>
      <c r="CK7" s="724" t="str">
        <f t="shared" ca="1" si="16"/>
        <v/>
      </c>
      <c r="CL7" s="724" t="str">
        <f t="shared" ca="1" si="16"/>
        <v/>
      </c>
      <c r="CM7" s="724" t="str">
        <f t="shared" ca="1" si="16"/>
        <v/>
      </c>
      <c r="CN7" s="724" t="str">
        <f t="shared" ca="1" si="16"/>
        <v/>
      </c>
      <c r="CO7" s="724" t="str">
        <f t="shared" ca="1" si="16"/>
        <v/>
      </c>
      <c r="CP7" s="724" t="str">
        <f t="shared" ca="1" si="16"/>
        <v/>
      </c>
      <c r="CQ7" s="724" t="str">
        <f t="shared" ca="1" si="16"/>
        <v/>
      </c>
      <c r="CR7" s="724" t="str">
        <f t="shared" ca="1" si="16"/>
        <v/>
      </c>
      <c r="CS7" s="724" t="str">
        <f t="shared" ca="1" si="16"/>
        <v/>
      </c>
      <c r="CT7" s="724" t="str">
        <f t="shared" ca="1" si="16"/>
        <v/>
      </c>
      <c r="CU7" s="724" t="str">
        <f t="shared" ca="1" si="16"/>
        <v/>
      </c>
      <c r="CV7" s="724" t="str">
        <f t="shared" ca="1" si="16"/>
        <v/>
      </c>
      <c r="CW7" s="724" t="str">
        <f t="shared" ca="1" si="16"/>
        <v/>
      </c>
      <c r="CX7" s="724" t="str">
        <f t="shared" ca="1" si="17"/>
        <v/>
      </c>
      <c r="CY7" s="724" t="str">
        <f t="shared" ca="1" si="17"/>
        <v/>
      </c>
      <c r="CZ7" s="724" t="str">
        <f t="shared" ca="1" si="17"/>
        <v/>
      </c>
      <c r="DA7" s="724" t="str">
        <f t="shared" ca="1" si="17"/>
        <v/>
      </c>
      <c r="DB7" s="724" t="str">
        <f t="shared" ca="1" si="17"/>
        <v/>
      </c>
      <c r="DC7" s="724" t="str">
        <f t="shared" ca="1" si="17"/>
        <v/>
      </c>
      <c r="DD7" s="724" t="str">
        <f t="shared" ca="1" si="17"/>
        <v/>
      </c>
      <c r="DE7" s="724" t="str">
        <f t="shared" ca="1" si="17"/>
        <v/>
      </c>
      <c r="DF7" s="724" t="str">
        <f t="shared" ca="1" si="17"/>
        <v/>
      </c>
      <c r="DG7" s="724" t="str">
        <f t="shared" ca="1" si="17"/>
        <v/>
      </c>
      <c r="DH7" s="724" t="str">
        <f t="shared" ca="1" si="17"/>
        <v/>
      </c>
      <c r="DI7" s="724" t="str">
        <f t="shared" ca="1" si="17"/>
        <v/>
      </c>
      <c r="DJ7" s="724" t="str">
        <f t="shared" ca="1" si="17"/>
        <v/>
      </c>
      <c r="DK7" s="724" t="str">
        <f t="shared" ca="1" si="17"/>
        <v/>
      </c>
      <c r="DL7" s="724" t="str">
        <f t="shared" ca="1" si="17"/>
        <v/>
      </c>
      <c r="DM7" s="724" t="str">
        <f t="shared" ca="1" si="17"/>
        <v/>
      </c>
      <c r="DN7" s="724" t="str">
        <f t="shared" ca="1" si="18"/>
        <v/>
      </c>
      <c r="DO7" s="724" t="str">
        <f t="shared" ca="1" si="18"/>
        <v/>
      </c>
      <c r="DP7" s="724" t="str">
        <f t="shared" ca="1" si="18"/>
        <v/>
      </c>
      <c r="DQ7" s="724" t="str">
        <f t="shared" ca="1" si="18"/>
        <v/>
      </c>
    </row>
    <row r="8" spans="2:121" ht="15" thickBot="1" x14ac:dyDescent="0.2">
      <c r="B8" s="805"/>
      <c r="C8" s="806"/>
      <c r="D8" s="807"/>
      <c r="F8" s="698">
        <f t="shared" si="2"/>
        <v>25</v>
      </c>
      <c r="G8" s="699">
        <f t="shared" si="21"/>
        <v>6</v>
      </c>
      <c r="H8" s="700">
        <f t="shared" si="3"/>
        <v>0.66666666666666663</v>
      </c>
      <c r="I8" s="700">
        <f t="shared" si="19"/>
        <v>20</v>
      </c>
      <c r="J8" s="700">
        <f t="shared" si="4"/>
        <v>25</v>
      </c>
      <c r="K8" s="700">
        <f t="shared" si="5"/>
        <v>1</v>
      </c>
      <c r="L8" s="699">
        <f t="shared" si="6"/>
        <v>30</v>
      </c>
      <c r="M8" s="699">
        <f t="shared" si="7"/>
        <v>2</v>
      </c>
      <c r="N8" s="701">
        <f t="shared" si="8"/>
        <v>5333.333333333333</v>
      </c>
      <c r="O8" s="701" t="str" cm="1">
        <f t="array" ref="O8">_xlfn.IFS(P8&lt;=0.3,"Bad",AND(P8&lt;0.5,P8&gt;0.3),"Macro",P8&gt;=0.5,"Norm")</f>
        <v>Norm</v>
      </c>
      <c r="P8" s="48">
        <f t="shared" si="9"/>
        <v>0.93333333333333335</v>
      </c>
      <c r="Q8" s="728">
        <f t="shared" si="10"/>
        <v>4.166666666666667</v>
      </c>
      <c r="R8" s="726">
        <f t="shared" si="11"/>
        <v>5</v>
      </c>
      <c r="S8" s="697" t="str">
        <f t="shared" ref="S8:S18" si="22">IF(ROW(S8)=$S$2+3,"x","")</f>
        <v/>
      </c>
      <c r="U8" s="727">
        <v>6</v>
      </c>
      <c r="V8" s="724" t="str">
        <f t="shared" ca="1" si="12"/>
        <v/>
      </c>
      <c r="W8" s="724" t="str">
        <f t="shared" ca="1" si="12"/>
        <v/>
      </c>
      <c r="X8" s="724" t="str">
        <f t="shared" ca="1" si="12"/>
        <v/>
      </c>
      <c r="Y8" s="724" t="str">
        <f t="shared" ca="1" si="12"/>
        <v/>
      </c>
      <c r="Z8" s="724" t="str">
        <f t="shared" ca="1" si="12"/>
        <v/>
      </c>
      <c r="AA8" s="724" t="str">
        <f t="shared" ca="1" si="12"/>
        <v/>
      </c>
      <c r="AB8" s="724" t="str">
        <f t="shared" ca="1" si="12"/>
        <v/>
      </c>
      <c r="AC8" s="724" t="str">
        <f t="shared" ca="1" si="12"/>
        <v/>
      </c>
      <c r="AD8" s="724" t="str">
        <f t="shared" ca="1" si="12"/>
        <v/>
      </c>
      <c r="AE8" s="724" t="str">
        <f t="shared" ca="1" si="12"/>
        <v/>
      </c>
      <c r="AF8" s="724" t="str">
        <f t="shared" ca="1" si="12"/>
        <v/>
      </c>
      <c r="AG8" s="724" t="str">
        <f t="shared" ca="1" si="12"/>
        <v/>
      </c>
      <c r="AH8" s="724" t="str">
        <f t="shared" ca="1" si="12"/>
        <v/>
      </c>
      <c r="AI8" s="724" t="str">
        <f t="shared" ca="1" si="12"/>
        <v/>
      </c>
      <c r="AJ8" s="724" t="str">
        <f t="shared" ca="1" si="12"/>
        <v/>
      </c>
      <c r="AK8" s="724" t="str">
        <f t="shared" ca="1" si="12"/>
        <v/>
      </c>
      <c r="AL8" s="724" t="str">
        <f t="shared" ca="1" si="13"/>
        <v/>
      </c>
      <c r="AM8" s="724" t="str">
        <f t="shared" ca="1" si="13"/>
        <v/>
      </c>
      <c r="AN8" s="724" t="str">
        <f t="shared" ca="1" si="13"/>
        <v/>
      </c>
      <c r="AO8" s="724" t="str">
        <f t="shared" ca="1" si="13"/>
        <v/>
      </c>
      <c r="AP8" s="724" t="str">
        <f t="shared" ca="1" si="13"/>
        <v/>
      </c>
      <c r="AQ8" s="724" t="str">
        <f t="shared" ca="1" si="13"/>
        <v/>
      </c>
      <c r="AR8" s="724" t="str">
        <f t="shared" ca="1" si="13"/>
        <v/>
      </c>
      <c r="AS8" s="724" t="str">
        <f t="shared" ca="1" si="13"/>
        <v/>
      </c>
      <c r="AT8" s="724" t="str">
        <f t="shared" ca="1" si="13"/>
        <v/>
      </c>
      <c r="AU8" s="724" t="str">
        <f t="shared" ca="1" si="13"/>
        <v/>
      </c>
      <c r="AV8" s="724" t="str">
        <f t="shared" ca="1" si="13"/>
        <v/>
      </c>
      <c r="AW8" s="724" t="str">
        <f t="shared" ca="1" si="13"/>
        <v/>
      </c>
      <c r="AX8" s="724" t="str">
        <f t="shared" ca="1" si="13"/>
        <v/>
      </c>
      <c r="AY8" s="724" t="str">
        <f t="shared" ca="1" si="13"/>
        <v/>
      </c>
      <c r="AZ8" s="724" t="str">
        <f t="shared" ca="1" si="13"/>
        <v/>
      </c>
      <c r="BA8" s="724" t="str">
        <f t="shared" ca="1" si="13"/>
        <v/>
      </c>
      <c r="BB8" s="724" t="str">
        <f t="shared" ca="1" si="14"/>
        <v/>
      </c>
      <c r="BC8" s="724" t="str">
        <f t="shared" ca="1" si="14"/>
        <v/>
      </c>
      <c r="BD8" s="724" t="str">
        <f t="shared" ca="1" si="14"/>
        <v/>
      </c>
      <c r="BE8" s="724" t="str">
        <f t="shared" ca="1" si="14"/>
        <v/>
      </c>
      <c r="BF8" s="724" t="str">
        <f t="shared" ca="1" si="14"/>
        <v/>
      </c>
      <c r="BG8" s="724" t="str">
        <f t="shared" ca="1" si="14"/>
        <v/>
      </c>
      <c r="BH8" s="724" t="str">
        <f t="shared" ca="1" si="14"/>
        <v/>
      </c>
      <c r="BI8" s="724" t="str">
        <f t="shared" ca="1" si="14"/>
        <v/>
      </c>
      <c r="BJ8" s="724" t="str">
        <f t="shared" ca="1" si="14"/>
        <v/>
      </c>
      <c r="BK8" s="724" t="str">
        <f t="shared" ca="1" si="14"/>
        <v/>
      </c>
      <c r="BL8" s="724" t="str">
        <f t="shared" ca="1" si="14"/>
        <v/>
      </c>
      <c r="BM8" s="724" t="str">
        <f t="shared" ca="1" si="14"/>
        <v/>
      </c>
      <c r="BN8" s="724" t="str">
        <f t="shared" ca="1" si="14"/>
        <v/>
      </c>
      <c r="BO8" s="724" t="str">
        <f t="shared" ca="1" si="14"/>
        <v/>
      </c>
      <c r="BP8" s="724" t="str">
        <f t="shared" ca="1" si="14"/>
        <v/>
      </c>
      <c r="BQ8" s="724" t="str">
        <f t="shared" ca="1" si="14"/>
        <v/>
      </c>
      <c r="BR8" s="724" t="str">
        <f t="shared" ca="1" si="15"/>
        <v/>
      </c>
      <c r="BS8" s="724" t="str">
        <f t="shared" ca="1" si="15"/>
        <v/>
      </c>
      <c r="BT8" s="724" t="str">
        <f t="shared" ca="1" si="15"/>
        <v/>
      </c>
      <c r="BU8" s="724" t="str">
        <f t="shared" ca="1" si="15"/>
        <v/>
      </c>
      <c r="BV8" s="724" t="str">
        <f t="shared" ca="1" si="15"/>
        <v/>
      </c>
      <c r="BW8" s="724" t="str">
        <f t="shared" ca="1" si="15"/>
        <v/>
      </c>
      <c r="BX8" s="724" t="str">
        <f t="shared" ca="1" si="15"/>
        <v/>
      </c>
      <c r="BY8" s="724" t="str">
        <f t="shared" ca="1" si="15"/>
        <v/>
      </c>
      <c r="BZ8" s="724" t="str">
        <f t="shared" ca="1" si="15"/>
        <v/>
      </c>
      <c r="CA8" s="724" t="str">
        <f t="shared" ca="1" si="15"/>
        <v/>
      </c>
      <c r="CB8" s="724" t="str">
        <f t="shared" ca="1" si="15"/>
        <v/>
      </c>
      <c r="CC8" s="724" t="str">
        <f t="shared" ca="1" si="15"/>
        <v/>
      </c>
      <c r="CD8" s="724" t="str">
        <f t="shared" ca="1" si="15"/>
        <v/>
      </c>
      <c r="CE8" s="724" t="str">
        <f t="shared" ca="1" si="15"/>
        <v/>
      </c>
      <c r="CF8" s="724" t="str">
        <f t="shared" ca="1" si="15"/>
        <v/>
      </c>
      <c r="CG8" s="724" t="str">
        <f t="shared" ca="1" si="15"/>
        <v/>
      </c>
      <c r="CH8" s="724" t="str">
        <f t="shared" ca="1" si="16"/>
        <v/>
      </c>
      <c r="CI8" s="724" t="str">
        <f t="shared" ca="1" si="16"/>
        <v/>
      </c>
      <c r="CJ8" s="724" t="str">
        <f t="shared" ca="1" si="16"/>
        <v/>
      </c>
      <c r="CK8" s="724" t="str">
        <f t="shared" ca="1" si="16"/>
        <v/>
      </c>
      <c r="CL8" s="724" t="str">
        <f t="shared" ca="1" si="16"/>
        <v/>
      </c>
      <c r="CM8" s="724" t="str">
        <f t="shared" ca="1" si="16"/>
        <v/>
      </c>
      <c r="CN8" s="724" t="str">
        <f t="shared" ca="1" si="16"/>
        <v/>
      </c>
      <c r="CO8" s="724" t="str">
        <f t="shared" ca="1" si="16"/>
        <v/>
      </c>
      <c r="CP8" s="724" t="str">
        <f t="shared" ca="1" si="16"/>
        <v/>
      </c>
      <c r="CQ8" s="724" t="str">
        <f t="shared" ca="1" si="16"/>
        <v/>
      </c>
      <c r="CR8" s="724" t="str">
        <f t="shared" ca="1" si="16"/>
        <v/>
      </c>
      <c r="CS8" s="724" t="str">
        <f t="shared" ca="1" si="16"/>
        <v/>
      </c>
      <c r="CT8" s="724" t="str">
        <f t="shared" ca="1" si="16"/>
        <v/>
      </c>
      <c r="CU8" s="724" t="str">
        <f t="shared" ca="1" si="16"/>
        <v/>
      </c>
      <c r="CV8" s="724" t="str">
        <f t="shared" ca="1" si="16"/>
        <v/>
      </c>
      <c r="CW8" s="724" t="str">
        <f t="shared" ca="1" si="16"/>
        <v/>
      </c>
      <c r="CX8" s="724" t="str">
        <f t="shared" ca="1" si="17"/>
        <v/>
      </c>
      <c r="CY8" s="724" t="str">
        <f t="shared" ca="1" si="17"/>
        <v/>
      </c>
      <c r="CZ8" s="724" t="str">
        <f t="shared" ca="1" si="17"/>
        <v/>
      </c>
      <c r="DA8" s="724" t="str">
        <f t="shared" ca="1" si="17"/>
        <v/>
      </c>
      <c r="DB8" s="724" t="str">
        <f t="shared" ca="1" si="17"/>
        <v/>
      </c>
      <c r="DC8" s="724" t="str">
        <f t="shared" ca="1" si="17"/>
        <v/>
      </c>
      <c r="DD8" s="724" t="str">
        <f t="shared" ca="1" si="17"/>
        <v/>
      </c>
      <c r="DE8" s="724" t="str">
        <f t="shared" ca="1" si="17"/>
        <v/>
      </c>
      <c r="DF8" s="724" t="str">
        <f t="shared" ca="1" si="17"/>
        <v/>
      </c>
      <c r="DG8" s="724" t="str">
        <f t="shared" ca="1" si="17"/>
        <v/>
      </c>
      <c r="DH8" s="724" t="str">
        <f t="shared" ca="1" si="17"/>
        <v/>
      </c>
      <c r="DI8" s="724" t="str">
        <f t="shared" ca="1" si="17"/>
        <v/>
      </c>
      <c r="DJ8" s="724" t="str">
        <f t="shared" ca="1" si="17"/>
        <v/>
      </c>
      <c r="DK8" s="724" t="str">
        <f t="shared" ca="1" si="17"/>
        <v/>
      </c>
      <c r="DL8" s="724" t="str">
        <f t="shared" ca="1" si="17"/>
        <v/>
      </c>
      <c r="DM8" s="724" t="str">
        <f t="shared" ca="1" si="17"/>
        <v/>
      </c>
      <c r="DN8" s="724" t="str">
        <f t="shared" ca="1" si="18"/>
        <v/>
      </c>
      <c r="DO8" s="724" t="str">
        <f t="shared" ca="1" si="18"/>
        <v/>
      </c>
      <c r="DP8" s="724" t="str">
        <f t="shared" ca="1" si="18"/>
        <v/>
      </c>
      <c r="DQ8" s="724" t="str">
        <f t="shared" ca="1" si="18"/>
        <v/>
      </c>
    </row>
    <row r="9" spans="2:121" ht="14.75" customHeight="1" x14ac:dyDescent="0.15">
      <c r="B9" s="822" t="s">
        <v>202</v>
      </c>
      <c r="C9" s="787"/>
      <c r="D9" s="824">
        <f>'Macro Calculator'!E9</f>
        <v>25</v>
      </c>
      <c r="E9" s="692"/>
      <c r="F9" s="698">
        <f t="shared" si="2"/>
        <v>25</v>
      </c>
      <c r="G9" s="699">
        <f t="shared" si="21"/>
        <v>7</v>
      </c>
      <c r="H9" s="700">
        <f t="shared" si="3"/>
        <v>0.5714285714285714</v>
      </c>
      <c r="I9" s="700">
        <f t="shared" si="19"/>
        <v>17.714285714285712</v>
      </c>
      <c r="J9" s="700">
        <f t="shared" si="4"/>
        <v>25</v>
      </c>
      <c r="K9" s="700">
        <f t="shared" si="5"/>
        <v>1</v>
      </c>
      <c r="L9" s="699">
        <f t="shared" si="6"/>
        <v>31</v>
      </c>
      <c r="M9" s="699">
        <f t="shared" si="7"/>
        <v>3</v>
      </c>
      <c r="N9" s="701">
        <f t="shared" si="8"/>
        <v>4571.4285714285716</v>
      </c>
      <c r="O9" s="701" t="str" cm="1">
        <f t="array" ref="O9">_xlfn.IFS(P9&lt;=0.3,"Bad",AND(P9&lt;0.5,P9&gt;0.3),"Macro",P9&gt;=0.5,"Norm")</f>
        <v>Norm</v>
      </c>
      <c r="P9" s="48">
        <f t="shared" si="9"/>
        <v>0.90322580645161288</v>
      </c>
      <c r="Q9" s="728">
        <f t="shared" si="10"/>
        <v>3.5714285714285716</v>
      </c>
      <c r="R9" s="726">
        <f t="shared" si="11"/>
        <v>4.166666666666667</v>
      </c>
      <c r="S9" s="697" t="str">
        <f t="shared" si="22"/>
        <v/>
      </c>
      <c r="U9" s="723">
        <v>7</v>
      </c>
      <c r="V9" s="724" t="str">
        <f t="shared" ca="1" si="12"/>
        <v/>
      </c>
      <c r="W9" s="724" t="str">
        <f t="shared" ca="1" si="12"/>
        <v/>
      </c>
      <c r="X9" s="724" t="str">
        <f t="shared" ca="1" si="12"/>
        <v/>
      </c>
      <c r="Y9" s="724" t="str">
        <f t="shared" ca="1" si="12"/>
        <v/>
      </c>
      <c r="Z9" s="724" t="str">
        <f t="shared" ca="1" si="12"/>
        <v/>
      </c>
      <c r="AA9" s="724" t="str">
        <f t="shared" ca="1" si="12"/>
        <v/>
      </c>
      <c r="AB9" s="724" t="str">
        <f t="shared" ca="1" si="12"/>
        <v/>
      </c>
      <c r="AC9" s="724" t="str">
        <f t="shared" ca="1" si="12"/>
        <v/>
      </c>
      <c r="AD9" s="724" t="str">
        <f t="shared" ca="1" si="12"/>
        <v/>
      </c>
      <c r="AE9" s="724" t="str">
        <f t="shared" ca="1" si="12"/>
        <v/>
      </c>
      <c r="AF9" s="724" t="str">
        <f t="shared" ca="1" si="12"/>
        <v/>
      </c>
      <c r="AG9" s="724" t="str">
        <f t="shared" ca="1" si="12"/>
        <v/>
      </c>
      <c r="AH9" s="724" t="str">
        <f t="shared" ca="1" si="12"/>
        <v/>
      </c>
      <c r="AI9" s="724" t="str">
        <f t="shared" ca="1" si="12"/>
        <v/>
      </c>
      <c r="AJ9" s="724" t="str">
        <f t="shared" ca="1" si="12"/>
        <v/>
      </c>
      <c r="AK9" s="724" t="str">
        <f t="shared" ca="1" si="12"/>
        <v/>
      </c>
      <c r="AL9" s="724" t="str">
        <f t="shared" ca="1" si="13"/>
        <v/>
      </c>
      <c r="AM9" s="724" t="str">
        <f t="shared" ca="1" si="13"/>
        <v/>
      </c>
      <c r="AN9" s="724" t="str">
        <f t="shared" ca="1" si="13"/>
        <v/>
      </c>
      <c r="AO9" s="724" t="str">
        <f t="shared" ca="1" si="13"/>
        <v/>
      </c>
      <c r="AP9" s="724" t="str">
        <f t="shared" ca="1" si="13"/>
        <v/>
      </c>
      <c r="AQ9" s="724" t="str">
        <f t="shared" ca="1" si="13"/>
        <v/>
      </c>
      <c r="AR9" s="724" t="str">
        <f t="shared" ca="1" si="13"/>
        <v/>
      </c>
      <c r="AS9" s="724" t="str">
        <f t="shared" ca="1" si="13"/>
        <v/>
      </c>
      <c r="AT9" s="724" t="str">
        <f t="shared" ca="1" si="13"/>
        <v/>
      </c>
      <c r="AU9" s="724" t="str">
        <f t="shared" ca="1" si="13"/>
        <v/>
      </c>
      <c r="AV9" s="724" t="str">
        <f t="shared" ca="1" si="13"/>
        <v/>
      </c>
      <c r="AW9" s="724" t="str">
        <f t="shared" ca="1" si="13"/>
        <v/>
      </c>
      <c r="AX9" s="724" t="str">
        <f t="shared" ca="1" si="13"/>
        <v/>
      </c>
      <c r="AY9" s="724" t="str">
        <f t="shared" ca="1" si="13"/>
        <v/>
      </c>
      <c r="AZ9" s="724" t="str">
        <f t="shared" ca="1" si="13"/>
        <v/>
      </c>
      <c r="BA9" s="724" t="str">
        <f t="shared" ca="1" si="13"/>
        <v/>
      </c>
      <c r="BB9" s="724" t="str">
        <f t="shared" ca="1" si="14"/>
        <v/>
      </c>
      <c r="BC9" s="724" t="str">
        <f t="shared" ca="1" si="14"/>
        <v/>
      </c>
      <c r="BD9" s="724" t="str">
        <f t="shared" ca="1" si="14"/>
        <v/>
      </c>
      <c r="BE9" s="724" t="str">
        <f t="shared" ca="1" si="14"/>
        <v/>
      </c>
      <c r="BF9" s="724" t="str">
        <f t="shared" ca="1" si="14"/>
        <v/>
      </c>
      <c r="BG9" s="724" t="str">
        <f t="shared" ca="1" si="14"/>
        <v/>
      </c>
      <c r="BH9" s="724" t="str">
        <f t="shared" ca="1" si="14"/>
        <v/>
      </c>
      <c r="BI9" s="724" t="str">
        <f t="shared" ca="1" si="14"/>
        <v/>
      </c>
      <c r="BJ9" s="724" t="str">
        <f t="shared" ca="1" si="14"/>
        <v/>
      </c>
      <c r="BK9" s="724" t="str">
        <f t="shared" ca="1" si="14"/>
        <v/>
      </c>
      <c r="BL9" s="724" t="str">
        <f t="shared" ca="1" si="14"/>
        <v/>
      </c>
      <c r="BM9" s="724" t="str">
        <f t="shared" ca="1" si="14"/>
        <v/>
      </c>
      <c r="BN9" s="724" t="str">
        <f t="shared" ca="1" si="14"/>
        <v/>
      </c>
      <c r="BO9" s="724" t="str">
        <f t="shared" ca="1" si="14"/>
        <v/>
      </c>
      <c r="BP9" s="724" t="str">
        <f t="shared" ca="1" si="14"/>
        <v/>
      </c>
      <c r="BQ9" s="724" t="str">
        <f t="shared" ca="1" si="14"/>
        <v/>
      </c>
      <c r="BR9" s="724" t="str">
        <f t="shared" ca="1" si="15"/>
        <v/>
      </c>
      <c r="BS9" s="724" t="str">
        <f t="shared" ca="1" si="15"/>
        <v/>
      </c>
      <c r="BT9" s="724" t="str">
        <f t="shared" ca="1" si="15"/>
        <v/>
      </c>
      <c r="BU9" s="724" t="str">
        <f t="shared" ca="1" si="15"/>
        <v/>
      </c>
      <c r="BV9" s="724" t="str">
        <f t="shared" ca="1" si="15"/>
        <v/>
      </c>
      <c r="BW9" s="724" t="str">
        <f t="shared" ca="1" si="15"/>
        <v/>
      </c>
      <c r="BX9" s="724" t="str">
        <f t="shared" ca="1" si="15"/>
        <v/>
      </c>
      <c r="BY9" s="724" t="str">
        <f t="shared" ca="1" si="15"/>
        <v/>
      </c>
      <c r="BZ9" s="724" t="str">
        <f t="shared" ca="1" si="15"/>
        <v/>
      </c>
      <c r="CA9" s="724" t="str">
        <f t="shared" ca="1" si="15"/>
        <v/>
      </c>
      <c r="CB9" s="724" t="str">
        <f t="shared" ca="1" si="15"/>
        <v/>
      </c>
      <c r="CC9" s="724" t="str">
        <f t="shared" ca="1" si="15"/>
        <v/>
      </c>
      <c r="CD9" s="724" t="str">
        <f t="shared" ca="1" si="15"/>
        <v/>
      </c>
      <c r="CE9" s="724" t="str">
        <f t="shared" ca="1" si="15"/>
        <v/>
      </c>
      <c r="CF9" s="724" t="str">
        <f t="shared" ca="1" si="15"/>
        <v/>
      </c>
      <c r="CG9" s="724" t="str">
        <f t="shared" ca="1" si="15"/>
        <v/>
      </c>
      <c r="CH9" s="724" t="str">
        <f t="shared" ca="1" si="16"/>
        <v/>
      </c>
      <c r="CI9" s="724" t="str">
        <f t="shared" ca="1" si="16"/>
        <v/>
      </c>
      <c r="CJ9" s="724" t="str">
        <f t="shared" ca="1" si="16"/>
        <v/>
      </c>
      <c r="CK9" s="724" t="str">
        <f t="shared" ca="1" si="16"/>
        <v/>
      </c>
      <c r="CL9" s="724" t="str">
        <f t="shared" ca="1" si="16"/>
        <v/>
      </c>
      <c r="CM9" s="724" t="str">
        <f t="shared" ca="1" si="16"/>
        <v/>
      </c>
      <c r="CN9" s="724" t="str">
        <f t="shared" ca="1" si="16"/>
        <v/>
      </c>
      <c r="CO9" s="724" t="str">
        <f t="shared" ca="1" si="16"/>
        <v/>
      </c>
      <c r="CP9" s="724" t="str">
        <f t="shared" ca="1" si="16"/>
        <v/>
      </c>
      <c r="CQ9" s="724" t="str">
        <f t="shared" ca="1" si="16"/>
        <v/>
      </c>
      <c r="CR9" s="724" t="str">
        <f t="shared" ca="1" si="16"/>
        <v/>
      </c>
      <c r="CS9" s="724" t="str">
        <f t="shared" ca="1" si="16"/>
        <v/>
      </c>
      <c r="CT9" s="724" t="str">
        <f t="shared" ca="1" si="16"/>
        <v/>
      </c>
      <c r="CU9" s="724" t="str">
        <f t="shared" ca="1" si="16"/>
        <v/>
      </c>
      <c r="CV9" s="724" t="str">
        <f t="shared" ca="1" si="16"/>
        <v/>
      </c>
      <c r="CW9" s="724" t="str">
        <f t="shared" ca="1" si="16"/>
        <v/>
      </c>
      <c r="CX9" s="724" t="str">
        <f t="shared" ca="1" si="17"/>
        <v/>
      </c>
      <c r="CY9" s="724" t="str">
        <f t="shared" ca="1" si="17"/>
        <v/>
      </c>
      <c r="CZ9" s="724" t="str">
        <f t="shared" ca="1" si="17"/>
        <v/>
      </c>
      <c r="DA9" s="724" t="str">
        <f t="shared" ca="1" si="17"/>
        <v/>
      </c>
      <c r="DB9" s="724" t="str">
        <f t="shared" ca="1" si="17"/>
        <v/>
      </c>
      <c r="DC9" s="724" t="str">
        <f t="shared" ca="1" si="17"/>
        <v/>
      </c>
      <c r="DD9" s="724" t="str">
        <f t="shared" ca="1" si="17"/>
        <v/>
      </c>
      <c r="DE9" s="724" t="str">
        <f t="shared" ca="1" si="17"/>
        <v/>
      </c>
      <c r="DF9" s="724" t="str">
        <f t="shared" ca="1" si="17"/>
        <v/>
      </c>
      <c r="DG9" s="724" t="str">
        <f t="shared" ca="1" si="17"/>
        <v/>
      </c>
      <c r="DH9" s="724" t="str">
        <f t="shared" ca="1" si="17"/>
        <v/>
      </c>
      <c r="DI9" s="724" t="str">
        <f t="shared" ca="1" si="17"/>
        <v/>
      </c>
      <c r="DJ9" s="724" t="str">
        <f t="shared" ca="1" si="17"/>
        <v/>
      </c>
      <c r="DK9" s="724" t="str">
        <f t="shared" ca="1" si="17"/>
        <v/>
      </c>
      <c r="DL9" s="724" t="str">
        <f t="shared" ca="1" si="17"/>
        <v/>
      </c>
      <c r="DM9" s="724" t="str">
        <f t="shared" ca="1" si="17"/>
        <v/>
      </c>
      <c r="DN9" s="724" t="str">
        <f t="shared" ca="1" si="18"/>
        <v/>
      </c>
      <c r="DO9" s="724" t="str">
        <f t="shared" ca="1" si="18"/>
        <v/>
      </c>
      <c r="DP9" s="724" t="str">
        <f t="shared" ca="1" si="18"/>
        <v/>
      </c>
      <c r="DQ9" s="724" t="str">
        <f t="shared" ca="1" si="18"/>
        <v/>
      </c>
    </row>
    <row r="10" spans="2:121" ht="14" customHeight="1" thickBot="1" x14ac:dyDescent="0.2">
      <c r="B10" s="823"/>
      <c r="C10" s="789"/>
      <c r="D10" s="825"/>
      <c r="F10" s="698">
        <f t="shared" si="2"/>
        <v>25</v>
      </c>
      <c r="G10" s="699">
        <f t="shared" si="21"/>
        <v>8</v>
      </c>
      <c r="H10" s="700">
        <f t="shared" si="3"/>
        <v>0.5</v>
      </c>
      <c r="I10" s="700">
        <f t="shared" si="19"/>
        <v>16</v>
      </c>
      <c r="J10" s="700">
        <f t="shared" si="4"/>
        <v>25</v>
      </c>
      <c r="K10" s="700">
        <f t="shared" si="5"/>
        <v>1</v>
      </c>
      <c r="L10" s="699">
        <f t="shared" si="6"/>
        <v>32</v>
      </c>
      <c r="M10" s="699">
        <f t="shared" si="7"/>
        <v>4</v>
      </c>
      <c r="N10" s="701">
        <f t="shared" si="8"/>
        <v>4000</v>
      </c>
      <c r="O10" s="701" t="str" cm="1">
        <f t="array" ref="O10">_xlfn.IFS(P10&lt;=0.3,"Bad",AND(P10&lt;0.5,P10&gt;0.3),"Macro",P10&gt;=0.5,"Norm")</f>
        <v>Norm</v>
      </c>
      <c r="P10" s="48">
        <f t="shared" si="9"/>
        <v>0.875</v>
      </c>
      <c r="Q10" s="728">
        <f t="shared" si="10"/>
        <v>3.125</v>
      </c>
      <c r="R10" s="726">
        <f t="shared" si="11"/>
        <v>3.5714285714285716</v>
      </c>
      <c r="S10" s="697" t="str">
        <f t="shared" si="22"/>
        <v/>
      </c>
      <c r="U10" s="727">
        <v>8</v>
      </c>
      <c r="V10" s="724" t="str">
        <f t="shared" ca="1" si="12"/>
        <v/>
      </c>
      <c r="W10" s="724" t="str">
        <f t="shared" ca="1" si="12"/>
        <v/>
      </c>
      <c r="X10" s="724" t="str">
        <f t="shared" ca="1" si="12"/>
        <v/>
      </c>
      <c r="Y10" s="724" t="str">
        <f t="shared" ca="1" si="12"/>
        <v/>
      </c>
      <c r="Z10" s="724" t="str">
        <f t="shared" ca="1" si="12"/>
        <v/>
      </c>
      <c r="AA10" s="724" t="str">
        <f t="shared" ca="1" si="12"/>
        <v/>
      </c>
      <c r="AB10" s="724" t="str">
        <f t="shared" ca="1" si="12"/>
        <v/>
      </c>
      <c r="AC10" s="724" t="str">
        <f t="shared" ca="1" si="12"/>
        <v/>
      </c>
      <c r="AD10" s="724" t="str">
        <f t="shared" ca="1" si="12"/>
        <v/>
      </c>
      <c r="AE10" s="724" t="str">
        <f t="shared" ca="1" si="12"/>
        <v/>
      </c>
      <c r="AF10" s="724" t="str">
        <f t="shared" ca="1" si="12"/>
        <v/>
      </c>
      <c r="AG10" s="724" t="str">
        <f t="shared" ca="1" si="12"/>
        <v/>
      </c>
      <c r="AH10" s="724" t="str">
        <f t="shared" ca="1" si="12"/>
        <v/>
      </c>
      <c r="AI10" s="724" t="str">
        <f t="shared" ca="1" si="12"/>
        <v/>
      </c>
      <c r="AJ10" s="724" t="str">
        <f t="shared" ca="1" si="12"/>
        <v/>
      </c>
      <c r="AK10" s="724" t="str">
        <f t="shared" ca="1" si="12"/>
        <v/>
      </c>
      <c r="AL10" s="724" t="str">
        <f t="shared" ca="1" si="13"/>
        <v/>
      </c>
      <c r="AM10" s="724" t="str">
        <f t="shared" ca="1" si="13"/>
        <v/>
      </c>
      <c r="AN10" s="724" t="str">
        <f t="shared" ca="1" si="13"/>
        <v/>
      </c>
      <c r="AO10" s="724" t="str">
        <f t="shared" ca="1" si="13"/>
        <v/>
      </c>
      <c r="AP10" s="724" t="str">
        <f t="shared" ca="1" si="13"/>
        <v/>
      </c>
      <c r="AQ10" s="724" t="str">
        <f t="shared" ca="1" si="13"/>
        <v/>
      </c>
      <c r="AR10" s="724" t="str">
        <f t="shared" ca="1" si="13"/>
        <v/>
      </c>
      <c r="AS10" s="724" t="str">
        <f t="shared" ca="1" si="13"/>
        <v/>
      </c>
      <c r="AT10" s="724" t="str">
        <f t="shared" ca="1" si="13"/>
        <v/>
      </c>
      <c r="AU10" s="724" t="str">
        <f t="shared" ca="1" si="13"/>
        <v/>
      </c>
      <c r="AV10" s="724" t="str">
        <f t="shared" ca="1" si="13"/>
        <v/>
      </c>
      <c r="AW10" s="724" t="str">
        <f t="shared" ca="1" si="13"/>
        <v/>
      </c>
      <c r="AX10" s="724" t="str">
        <f t="shared" ca="1" si="13"/>
        <v/>
      </c>
      <c r="AY10" s="724" t="str">
        <f t="shared" ca="1" si="13"/>
        <v/>
      </c>
      <c r="AZ10" s="724" t="str">
        <f t="shared" ca="1" si="13"/>
        <v/>
      </c>
      <c r="BA10" s="724" t="str">
        <f t="shared" ca="1" si="13"/>
        <v/>
      </c>
      <c r="BB10" s="724" t="str">
        <f t="shared" ca="1" si="14"/>
        <v/>
      </c>
      <c r="BC10" s="724" t="str">
        <f t="shared" ca="1" si="14"/>
        <v/>
      </c>
      <c r="BD10" s="724" t="str">
        <f t="shared" ca="1" si="14"/>
        <v/>
      </c>
      <c r="BE10" s="724" t="str">
        <f t="shared" ca="1" si="14"/>
        <v/>
      </c>
      <c r="BF10" s="724" t="str">
        <f t="shared" ca="1" si="14"/>
        <v/>
      </c>
      <c r="BG10" s="724" t="str">
        <f t="shared" ca="1" si="14"/>
        <v/>
      </c>
      <c r="BH10" s="724" t="str">
        <f t="shared" ca="1" si="14"/>
        <v/>
      </c>
      <c r="BI10" s="724" t="str">
        <f t="shared" ca="1" si="14"/>
        <v/>
      </c>
      <c r="BJ10" s="724" t="str">
        <f t="shared" ca="1" si="14"/>
        <v/>
      </c>
      <c r="BK10" s="724" t="str">
        <f t="shared" ca="1" si="14"/>
        <v/>
      </c>
      <c r="BL10" s="724" t="str">
        <f t="shared" ca="1" si="14"/>
        <v/>
      </c>
      <c r="BM10" s="724" t="str">
        <f t="shared" ca="1" si="14"/>
        <v/>
      </c>
      <c r="BN10" s="724" t="str">
        <f t="shared" ca="1" si="14"/>
        <v/>
      </c>
      <c r="BO10" s="724" t="str">
        <f t="shared" ca="1" si="14"/>
        <v/>
      </c>
      <c r="BP10" s="724" t="str">
        <f t="shared" ca="1" si="14"/>
        <v/>
      </c>
      <c r="BQ10" s="724" t="str">
        <f t="shared" ca="1" si="14"/>
        <v/>
      </c>
      <c r="BR10" s="724" t="str">
        <f t="shared" ca="1" si="15"/>
        <v/>
      </c>
      <c r="BS10" s="724" t="str">
        <f t="shared" ca="1" si="15"/>
        <v/>
      </c>
      <c r="BT10" s="724" t="str">
        <f t="shared" ca="1" si="15"/>
        <v/>
      </c>
      <c r="BU10" s="724" t="str">
        <f t="shared" ca="1" si="15"/>
        <v/>
      </c>
      <c r="BV10" s="724" t="str">
        <f t="shared" ca="1" si="15"/>
        <v/>
      </c>
      <c r="BW10" s="724" t="str">
        <f t="shared" ca="1" si="15"/>
        <v/>
      </c>
      <c r="BX10" s="724" t="str">
        <f t="shared" ca="1" si="15"/>
        <v/>
      </c>
      <c r="BY10" s="724" t="str">
        <f t="shared" ca="1" si="15"/>
        <v/>
      </c>
      <c r="BZ10" s="724" t="str">
        <f t="shared" ca="1" si="15"/>
        <v/>
      </c>
      <c r="CA10" s="724" t="str">
        <f t="shared" ca="1" si="15"/>
        <v/>
      </c>
      <c r="CB10" s="724" t="str">
        <f t="shared" ca="1" si="15"/>
        <v/>
      </c>
      <c r="CC10" s="724" t="str">
        <f t="shared" ca="1" si="15"/>
        <v/>
      </c>
      <c r="CD10" s="724" t="str">
        <f t="shared" ca="1" si="15"/>
        <v/>
      </c>
      <c r="CE10" s="724" t="str">
        <f t="shared" ca="1" si="15"/>
        <v/>
      </c>
      <c r="CF10" s="724" t="str">
        <f t="shared" ca="1" si="15"/>
        <v/>
      </c>
      <c r="CG10" s="724" t="str">
        <f t="shared" ca="1" si="15"/>
        <v/>
      </c>
      <c r="CH10" s="724" t="str">
        <f t="shared" ca="1" si="16"/>
        <v/>
      </c>
      <c r="CI10" s="724" t="str">
        <f t="shared" ca="1" si="16"/>
        <v/>
      </c>
      <c r="CJ10" s="724" t="str">
        <f t="shared" ca="1" si="16"/>
        <v/>
      </c>
      <c r="CK10" s="724" t="str">
        <f t="shared" ca="1" si="16"/>
        <v/>
      </c>
      <c r="CL10" s="724" t="str">
        <f t="shared" ca="1" si="16"/>
        <v/>
      </c>
      <c r="CM10" s="724" t="str">
        <f t="shared" ca="1" si="16"/>
        <v/>
      </c>
      <c r="CN10" s="724" t="str">
        <f t="shared" ca="1" si="16"/>
        <v/>
      </c>
      <c r="CO10" s="724" t="str">
        <f t="shared" ca="1" si="16"/>
        <v/>
      </c>
      <c r="CP10" s="724" t="str">
        <f t="shared" ca="1" si="16"/>
        <v/>
      </c>
      <c r="CQ10" s="724" t="str">
        <f t="shared" ca="1" si="16"/>
        <v/>
      </c>
      <c r="CR10" s="724" t="str">
        <f t="shared" ca="1" si="16"/>
        <v/>
      </c>
      <c r="CS10" s="724" t="str">
        <f t="shared" ca="1" si="16"/>
        <v/>
      </c>
      <c r="CT10" s="724" t="str">
        <f t="shared" ca="1" si="16"/>
        <v/>
      </c>
      <c r="CU10" s="724" t="str">
        <f t="shared" ca="1" si="16"/>
        <v/>
      </c>
      <c r="CV10" s="724" t="str">
        <f t="shared" ca="1" si="16"/>
        <v/>
      </c>
      <c r="CW10" s="724" t="str">
        <f t="shared" ca="1" si="16"/>
        <v/>
      </c>
      <c r="CX10" s="724" t="str">
        <f t="shared" ca="1" si="17"/>
        <v/>
      </c>
      <c r="CY10" s="724" t="str">
        <f t="shared" ca="1" si="17"/>
        <v/>
      </c>
      <c r="CZ10" s="724" t="str">
        <f t="shared" ca="1" si="17"/>
        <v/>
      </c>
      <c r="DA10" s="724" t="str">
        <f t="shared" ca="1" si="17"/>
        <v/>
      </c>
      <c r="DB10" s="724" t="str">
        <f t="shared" ca="1" si="17"/>
        <v/>
      </c>
      <c r="DC10" s="724" t="str">
        <f t="shared" ca="1" si="17"/>
        <v/>
      </c>
      <c r="DD10" s="724" t="str">
        <f t="shared" ca="1" si="17"/>
        <v/>
      </c>
      <c r="DE10" s="724" t="str">
        <f t="shared" ca="1" si="17"/>
        <v/>
      </c>
      <c r="DF10" s="724" t="str">
        <f t="shared" ca="1" si="17"/>
        <v/>
      </c>
      <c r="DG10" s="724" t="str">
        <f t="shared" ca="1" si="17"/>
        <v/>
      </c>
      <c r="DH10" s="724" t="str">
        <f t="shared" ca="1" si="17"/>
        <v/>
      </c>
      <c r="DI10" s="724" t="str">
        <f t="shared" ca="1" si="17"/>
        <v/>
      </c>
      <c r="DJ10" s="724" t="str">
        <f t="shared" ca="1" si="17"/>
        <v/>
      </c>
      <c r="DK10" s="724" t="str">
        <f t="shared" ca="1" si="17"/>
        <v/>
      </c>
      <c r="DL10" s="724" t="str">
        <f t="shared" ca="1" si="17"/>
        <v/>
      </c>
      <c r="DM10" s="724" t="str">
        <f t="shared" ca="1" si="17"/>
        <v/>
      </c>
      <c r="DN10" s="724" t="str">
        <f t="shared" ca="1" si="18"/>
        <v/>
      </c>
      <c r="DO10" s="724" t="str">
        <f t="shared" ca="1" si="18"/>
        <v/>
      </c>
      <c r="DP10" s="724" t="str">
        <f t="shared" ca="1" si="18"/>
        <v/>
      </c>
      <c r="DQ10" s="724" t="str">
        <f t="shared" ca="1" si="18"/>
        <v/>
      </c>
    </row>
    <row r="11" spans="2:121" ht="14" customHeight="1" x14ac:dyDescent="0.15">
      <c r="B11" s="822" t="s">
        <v>203</v>
      </c>
      <c r="C11" s="787"/>
      <c r="D11" s="824">
        <f>'Macro Calculator'!E11</f>
        <v>4</v>
      </c>
      <c r="F11" s="698">
        <f t="shared" si="2"/>
        <v>25</v>
      </c>
      <c r="G11" s="699">
        <f t="shared" si="21"/>
        <v>9</v>
      </c>
      <c r="H11" s="700">
        <f t="shared" si="3"/>
        <v>0.44444444444444442</v>
      </c>
      <c r="I11" s="700">
        <f t="shared" si="19"/>
        <v>14.666666666666666</v>
      </c>
      <c r="J11" s="700">
        <f t="shared" si="4"/>
        <v>25</v>
      </c>
      <c r="K11" s="700">
        <f t="shared" si="5"/>
        <v>1</v>
      </c>
      <c r="L11" s="699">
        <f t="shared" si="6"/>
        <v>33</v>
      </c>
      <c r="M11" s="699">
        <f t="shared" si="7"/>
        <v>5</v>
      </c>
      <c r="N11" s="701">
        <f t="shared" si="8"/>
        <v>3555.5555555555557</v>
      </c>
      <c r="O11" s="701" t="str" cm="1">
        <f t="array" ref="O11">_xlfn.IFS(P11&lt;=0.3,"Bad",AND(P11&lt;0.5,P11&gt;0.3),"Macro",P11&gt;=0.5,"Norm")</f>
        <v>Norm</v>
      </c>
      <c r="P11" s="48">
        <f t="shared" si="9"/>
        <v>0.84848484848484851</v>
      </c>
      <c r="Q11" s="728">
        <f t="shared" si="10"/>
        <v>2.7777777777777777</v>
      </c>
      <c r="R11" s="726">
        <f t="shared" si="11"/>
        <v>3.125</v>
      </c>
      <c r="S11" s="697" t="str">
        <f t="shared" si="22"/>
        <v/>
      </c>
      <c r="U11" s="723">
        <v>9</v>
      </c>
      <c r="V11" s="724" t="str">
        <f t="shared" ca="1" si="12"/>
        <v/>
      </c>
      <c r="W11" s="724" t="str">
        <f t="shared" ca="1" si="12"/>
        <v/>
      </c>
      <c r="X11" s="724" t="str">
        <f t="shared" ca="1" si="12"/>
        <v/>
      </c>
      <c r="Y11" s="724" t="str">
        <f t="shared" ca="1" si="12"/>
        <v/>
      </c>
      <c r="Z11" s="724" t="str">
        <f t="shared" ca="1" si="12"/>
        <v/>
      </c>
      <c r="AA11" s="724" t="str">
        <f t="shared" ca="1" si="12"/>
        <v/>
      </c>
      <c r="AB11" s="724" t="str">
        <f t="shared" ca="1" si="12"/>
        <v/>
      </c>
      <c r="AC11" s="724" t="str">
        <f t="shared" ca="1" si="12"/>
        <v/>
      </c>
      <c r="AD11" s="724" t="str">
        <f t="shared" ca="1" si="12"/>
        <v/>
      </c>
      <c r="AE11" s="724" t="str">
        <f t="shared" ca="1" si="12"/>
        <v/>
      </c>
      <c r="AF11" s="724" t="str">
        <f t="shared" ca="1" si="12"/>
        <v/>
      </c>
      <c r="AG11" s="724" t="str">
        <f t="shared" ca="1" si="12"/>
        <v/>
      </c>
      <c r="AH11" s="724" t="str">
        <f t="shared" ca="1" si="12"/>
        <v/>
      </c>
      <c r="AI11" s="724" t="str">
        <f t="shared" ca="1" si="12"/>
        <v/>
      </c>
      <c r="AJ11" s="724" t="str">
        <f t="shared" ca="1" si="12"/>
        <v/>
      </c>
      <c r="AK11" s="724" t="str">
        <f t="shared" ca="1" si="12"/>
        <v/>
      </c>
      <c r="AL11" s="724" t="str">
        <f t="shared" ca="1" si="13"/>
        <v/>
      </c>
      <c r="AM11" s="724" t="str">
        <f t="shared" ca="1" si="13"/>
        <v/>
      </c>
      <c r="AN11" s="724" t="str">
        <f t="shared" ca="1" si="13"/>
        <v/>
      </c>
      <c r="AO11" s="724" t="str">
        <f t="shared" ca="1" si="13"/>
        <v/>
      </c>
      <c r="AP11" s="724" t="str">
        <f t="shared" ca="1" si="13"/>
        <v/>
      </c>
      <c r="AQ11" s="724" t="str">
        <f t="shared" ca="1" si="13"/>
        <v/>
      </c>
      <c r="AR11" s="724" t="str">
        <f t="shared" ca="1" si="13"/>
        <v/>
      </c>
      <c r="AS11" s="724" t="str">
        <f t="shared" ca="1" si="13"/>
        <v/>
      </c>
      <c r="AT11" s="724" t="str">
        <f t="shared" ca="1" si="13"/>
        <v/>
      </c>
      <c r="AU11" s="724" t="str">
        <f t="shared" ca="1" si="13"/>
        <v/>
      </c>
      <c r="AV11" s="724" t="str">
        <f t="shared" ca="1" si="13"/>
        <v/>
      </c>
      <c r="AW11" s="724" t="str">
        <f t="shared" ca="1" si="13"/>
        <v/>
      </c>
      <c r="AX11" s="724" t="str">
        <f t="shared" ca="1" si="13"/>
        <v/>
      </c>
      <c r="AY11" s="724" t="str">
        <f t="shared" ca="1" si="13"/>
        <v/>
      </c>
      <c r="AZ11" s="724" t="str">
        <f t="shared" ca="1" si="13"/>
        <v/>
      </c>
      <c r="BA11" s="724" t="str">
        <f t="shared" ca="1" si="13"/>
        <v/>
      </c>
      <c r="BB11" s="724" t="str">
        <f t="shared" ca="1" si="14"/>
        <v/>
      </c>
      <c r="BC11" s="724" t="str">
        <f t="shared" ca="1" si="14"/>
        <v/>
      </c>
      <c r="BD11" s="724" t="str">
        <f t="shared" ca="1" si="14"/>
        <v/>
      </c>
      <c r="BE11" s="724" t="str">
        <f t="shared" ca="1" si="14"/>
        <v/>
      </c>
      <c r="BF11" s="724" t="str">
        <f t="shared" ca="1" si="14"/>
        <v/>
      </c>
      <c r="BG11" s="724" t="str">
        <f t="shared" ca="1" si="14"/>
        <v/>
      </c>
      <c r="BH11" s="724" t="str">
        <f t="shared" ca="1" si="14"/>
        <v/>
      </c>
      <c r="BI11" s="724" t="str">
        <f t="shared" ca="1" si="14"/>
        <v/>
      </c>
      <c r="BJ11" s="724" t="str">
        <f t="shared" ca="1" si="14"/>
        <v/>
      </c>
      <c r="BK11" s="724" t="str">
        <f t="shared" ca="1" si="14"/>
        <v/>
      </c>
      <c r="BL11" s="724" t="str">
        <f t="shared" ca="1" si="14"/>
        <v/>
      </c>
      <c r="BM11" s="724" t="str">
        <f t="shared" ca="1" si="14"/>
        <v/>
      </c>
      <c r="BN11" s="724" t="str">
        <f t="shared" ca="1" si="14"/>
        <v/>
      </c>
      <c r="BO11" s="724" t="str">
        <f t="shared" ca="1" si="14"/>
        <v/>
      </c>
      <c r="BP11" s="724" t="str">
        <f t="shared" ca="1" si="14"/>
        <v/>
      </c>
      <c r="BQ11" s="724" t="str">
        <f t="shared" ca="1" si="14"/>
        <v/>
      </c>
      <c r="BR11" s="724" t="str">
        <f t="shared" ca="1" si="15"/>
        <v/>
      </c>
      <c r="BS11" s="724" t="str">
        <f t="shared" ca="1" si="15"/>
        <v/>
      </c>
      <c r="BT11" s="724" t="str">
        <f t="shared" ca="1" si="15"/>
        <v/>
      </c>
      <c r="BU11" s="724" t="str">
        <f t="shared" ca="1" si="15"/>
        <v/>
      </c>
      <c r="BV11" s="724" t="str">
        <f t="shared" ca="1" si="15"/>
        <v/>
      </c>
      <c r="BW11" s="724" t="str">
        <f t="shared" ca="1" si="15"/>
        <v/>
      </c>
      <c r="BX11" s="724" t="str">
        <f t="shared" ca="1" si="15"/>
        <v/>
      </c>
      <c r="BY11" s="724" t="str">
        <f t="shared" ca="1" si="15"/>
        <v/>
      </c>
      <c r="BZ11" s="724" t="str">
        <f t="shared" ca="1" si="15"/>
        <v/>
      </c>
      <c r="CA11" s="724" t="str">
        <f t="shared" ca="1" si="15"/>
        <v/>
      </c>
      <c r="CB11" s="724" t="str">
        <f t="shared" ca="1" si="15"/>
        <v/>
      </c>
      <c r="CC11" s="724" t="str">
        <f t="shared" ca="1" si="15"/>
        <v/>
      </c>
      <c r="CD11" s="724" t="str">
        <f t="shared" ca="1" si="15"/>
        <v/>
      </c>
      <c r="CE11" s="724" t="str">
        <f t="shared" ca="1" si="15"/>
        <v/>
      </c>
      <c r="CF11" s="724" t="str">
        <f t="shared" ca="1" si="15"/>
        <v/>
      </c>
      <c r="CG11" s="724" t="str">
        <f t="shared" ca="1" si="15"/>
        <v/>
      </c>
      <c r="CH11" s="724" t="str">
        <f t="shared" ca="1" si="16"/>
        <v/>
      </c>
      <c r="CI11" s="724" t="str">
        <f t="shared" ca="1" si="16"/>
        <v/>
      </c>
      <c r="CJ11" s="724" t="str">
        <f t="shared" ca="1" si="16"/>
        <v/>
      </c>
      <c r="CK11" s="724" t="str">
        <f t="shared" ca="1" si="16"/>
        <v/>
      </c>
      <c r="CL11" s="724" t="str">
        <f t="shared" ca="1" si="16"/>
        <v/>
      </c>
      <c r="CM11" s="724" t="str">
        <f t="shared" ca="1" si="16"/>
        <v/>
      </c>
      <c r="CN11" s="724" t="str">
        <f t="shared" ca="1" si="16"/>
        <v/>
      </c>
      <c r="CO11" s="724" t="str">
        <f t="shared" ca="1" si="16"/>
        <v/>
      </c>
      <c r="CP11" s="724" t="str">
        <f t="shared" ca="1" si="16"/>
        <v/>
      </c>
      <c r="CQ11" s="724" t="str">
        <f t="shared" ca="1" si="16"/>
        <v/>
      </c>
      <c r="CR11" s="724" t="str">
        <f t="shared" ca="1" si="16"/>
        <v/>
      </c>
      <c r="CS11" s="724" t="str">
        <f t="shared" ca="1" si="16"/>
        <v/>
      </c>
      <c r="CT11" s="724" t="str">
        <f t="shared" ca="1" si="16"/>
        <v/>
      </c>
      <c r="CU11" s="724" t="str">
        <f t="shared" ca="1" si="16"/>
        <v/>
      </c>
      <c r="CV11" s="724" t="str">
        <f t="shared" ca="1" si="16"/>
        <v/>
      </c>
      <c r="CW11" s="724" t="str">
        <f t="shared" ca="1" si="16"/>
        <v/>
      </c>
      <c r="CX11" s="724" t="str">
        <f t="shared" ca="1" si="17"/>
        <v/>
      </c>
      <c r="CY11" s="724" t="str">
        <f t="shared" ca="1" si="17"/>
        <v/>
      </c>
      <c r="CZ11" s="724" t="str">
        <f t="shared" ca="1" si="17"/>
        <v/>
      </c>
      <c r="DA11" s="724" t="str">
        <f t="shared" ca="1" si="17"/>
        <v/>
      </c>
      <c r="DB11" s="724" t="str">
        <f t="shared" ca="1" si="17"/>
        <v/>
      </c>
      <c r="DC11" s="724" t="str">
        <f t="shared" ca="1" si="17"/>
        <v/>
      </c>
      <c r="DD11" s="724" t="str">
        <f t="shared" ca="1" si="17"/>
        <v/>
      </c>
      <c r="DE11" s="724" t="str">
        <f t="shared" ca="1" si="17"/>
        <v/>
      </c>
      <c r="DF11" s="724" t="str">
        <f t="shared" ca="1" si="17"/>
        <v/>
      </c>
      <c r="DG11" s="724" t="str">
        <f t="shared" ca="1" si="17"/>
        <v/>
      </c>
      <c r="DH11" s="724" t="str">
        <f t="shared" ca="1" si="17"/>
        <v/>
      </c>
      <c r="DI11" s="724" t="str">
        <f t="shared" ca="1" si="17"/>
        <v/>
      </c>
      <c r="DJ11" s="724" t="str">
        <f t="shared" ca="1" si="17"/>
        <v/>
      </c>
      <c r="DK11" s="724" t="str">
        <f t="shared" ca="1" si="17"/>
        <v/>
      </c>
      <c r="DL11" s="724" t="str">
        <f t="shared" ca="1" si="17"/>
        <v/>
      </c>
      <c r="DM11" s="724" t="str">
        <f t="shared" ca="1" si="17"/>
        <v/>
      </c>
      <c r="DN11" s="724" t="str">
        <f t="shared" ca="1" si="18"/>
        <v/>
      </c>
      <c r="DO11" s="724" t="str">
        <f t="shared" ca="1" si="18"/>
        <v/>
      </c>
      <c r="DP11" s="724" t="str">
        <f t="shared" ca="1" si="18"/>
        <v/>
      </c>
      <c r="DQ11" s="724" t="str">
        <f t="shared" ca="1" si="18"/>
        <v/>
      </c>
    </row>
    <row r="12" spans="2:121" ht="15" thickBot="1" x14ac:dyDescent="0.2">
      <c r="B12" s="823"/>
      <c r="C12" s="789"/>
      <c r="D12" s="825"/>
      <c r="F12" s="698">
        <f t="shared" si="2"/>
        <v>25</v>
      </c>
      <c r="G12" s="699">
        <f t="shared" si="21"/>
        <v>10</v>
      </c>
      <c r="H12" s="700">
        <f t="shared" si="3"/>
        <v>0.4</v>
      </c>
      <c r="I12" s="700">
        <f t="shared" si="19"/>
        <v>13.600000000000001</v>
      </c>
      <c r="J12" s="700">
        <f t="shared" si="4"/>
        <v>25</v>
      </c>
      <c r="K12" s="700">
        <f t="shared" si="5"/>
        <v>1</v>
      </c>
      <c r="L12" s="699">
        <f t="shared" si="6"/>
        <v>34</v>
      </c>
      <c r="M12" s="699">
        <f t="shared" si="7"/>
        <v>6</v>
      </c>
      <c r="N12" s="701">
        <f t="shared" si="8"/>
        <v>3200</v>
      </c>
      <c r="O12" s="701" t="str" cm="1">
        <f t="array" ref="O12">_xlfn.IFS(P12&lt;=0.3,"Bad",AND(P12&lt;0.5,P12&gt;0.3),"Macro",P12&gt;=0.5,"Norm")</f>
        <v>Norm</v>
      </c>
      <c r="P12" s="48">
        <f t="shared" si="9"/>
        <v>0.82352941176470584</v>
      </c>
      <c r="Q12" s="728">
        <f t="shared" si="10"/>
        <v>2.5</v>
      </c>
      <c r="R12" s="726">
        <f t="shared" si="11"/>
        <v>2.7777777777777777</v>
      </c>
      <c r="S12" s="697" t="str">
        <f t="shared" si="22"/>
        <v/>
      </c>
      <c r="U12" s="727">
        <v>10</v>
      </c>
      <c r="V12" s="724" t="str">
        <f t="shared" ca="1" si="12"/>
        <v/>
      </c>
      <c r="W12" s="724" t="str">
        <f t="shared" ca="1" si="12"/>
        <v/>
      </c>
      <c r="X12" s="724" t="str">
        <f t="shared" ca="1" si="12"/>
        <v/>
      </c>
      <c r="Y12" s="724" t="str">
        <f t="shared" ca="1" si="12"/>
        <v/>
      </c>
      <c r="Z12" s="724" t="str">
        <f t="shared" ca="1" si="12"/>
        <v/>
      </c>
      <c r="AA12" s="724" t="str">
        <f t="shared" ca="1" si="12"/>
        <v/>
      </c>
      <c r="AB12" s="724" t="str">
        <f t="shared" ca="1" si="12"/>
        <v/>
      </c>
      <c r="AC12" s="724" t="str">
        <f t="shared" ca="1" si="12"/>
        <v/>
      </c>
      <c r="AD12" s="724" t="str">
        <f t="shared" ca="1" si="12"/>
        <v/>
      </c>
      <c r="AE12" s="724" t="str">
        <f t="shared" ca="1" si="12"/>
        <v/>
      </c>
      <c r="AF12" s="724" t="str">
        <f t="shared" ca="1" si="12"/>
        <v/>
      </c>
      <c r="AG12" s="724" t="str">
        <f t="shared" ca="1" si="12"/>
        <v/>
      </c>
      <c r="AH12" s="724" t="str">
        <f t="shared" ca="1" si="12"/>
        <v/>
      </c>
      <c r="AI12" s="724" t="str">
        <f t="shared" ca="1" si="12"/>
        <v/>
      </c>
      <c r="AJ12" s="724" t="str">
        <f t="shared" ca="1" si="12"/>
        <v/>
      </c>
      <c r="AK12" s="724" t="str">
        <f t="shared" ca="1" si="12"/>
        <v/>
      </c>
      <c r="AL12" s="724" t="str">
        <f t="shared" ca="1" si="13"/>
        <v/>
      </c>
      <c r="AM12" s="724" t="str">
        <f t="shared" ca="1" si="13"/>
        <v/>
      </c>
      <c r="AN12" s="724" t="str">
        <f t="shared" ca="1" si="13"/>
        <v/>
      </c>
      <c r="AO12" s="724" t="str">
        <f t="shared" ca="1" si="13"/>
        <v/>
      </c>
      <c r="AP12" s="724" t="str">
        <f t="shared" ca="1" si="13"/>
        <v/>
      </c>
      <c r="AQ12" s="724" t="str">
        <f t="shared" ca="1" si="13"/>
        <v/>
      </c>
      <c r="AR12" s="724" t="str">
        <f t="shared" ca="1" si="13"/>
        <v/>
      </c>
      <c r="AS12" s="724" t="str">
        <f t="shared" ca="1" si="13"/>
        <v/>
      </c>
      <c r="AT12" s="724" t="str">
        <f t="shared" ca="1" si="13"/>
        <v/>
      </c>
      <c r="AU12" s="724" t="str">
        <f t="shared" ca="1" si="13"/>
        <v/>
      </c>
      <c r="AV12" s="724" t="str">
        <f t="shared" ca="1" si="13"/>
        <v/>
      </c>
      <c r="AW12" s="724" t="str">
        <f t="shared" ca="1" si="13"/>
        <v/>
      </c>
      <c r="AX12" s="724" t="str">
        <f t="shared" ca="1" si="13"/>
        <v/>
      </c>
      <c r="AY12" s="724" t="str">
        <f t="shared" ca="1" si="13"/>
        <v/>
      </c>
      <c r="AZ12" s="724" t="str">
        <f t="shared" ca="1" si="13"/>
        <v/>
      </c>
      <c r="BA12" s="724" t="str">
        <f t="shared" ca="1" si="13"/>
        <v/>
      </c>
      <c r="BB12" s="724" t="str">
        <f t="shared" ca="1" si="14"/>
        <v/>
      </c>
      <c r="BC12" s="724" t="str">
        <f t="shared" ca="1" si="14"/>
        <v/>
      </c>
      <c r="BD12" s="724" t="str">
        <f t="shared" ca="1" si="14"/>
        <v/>
      </c>
      <c r="BE12" s="724" t="str">
        <f t="shared" ca="1" si="14"/>
        <v/>
      </c>
      <c r="BF12" s="724" t="str">
        <f t="shared" ca="1" si="14"/>
        <v/>
      </c>
      <c r="BG12" s="724" t="str">
        <f t="shared" ca="1" si="14"/>
        <v/>
      </c>
      <c r="BH12" s="724" t="str">
        <f t="shared" ca="1" si="14"/>
        <v/>
      </c>
      <c r="BI12" s="724" t="str">
        <f t="shared" ca="1" si="14"/>
        <v/>
      </c>
      <c r="BJ12" s="724" t="str">
        <f t="shared" ca="1" si="14"/>
        <v/>
      </c>
      <c r="BK12" s="724" t="str">
        <f t="shared" ca="1" si="14"/>
        <v/>
      </c>
      <c r="BL12" s="724" t="str">
        <f t="shared" ca="1" si="14"/>
        <v/>
      </c>
      <c r="BM12" s="724" t="str">
        <f t="shared" ca="1" si="14"/>
        <v/>
      </c>
      <c r="BN12" s="724" t="str">
        <f t="shared" ca="1" si="14"/>
        <v/>
      </c>
      <c r="BO12" s="724" t="str">
        <f t="shared" ca="1" si="14"/>
        <v/>
      </c>
      <c r="BP12" s="724" t="str">
        <f t="shared" ca="1" si="14"/>
        <v/>
      </c>
      <c r="BQ12" s="724" t="str">
        <f t="shared" ca="1" si="14"/>
        <v/>
      </c>
      <c r="BR12" s="724" t="str">
        <f t="shared" ca="1" si="15"/>
        <v/>
      </c>
      <c r="BS12" s="724" t="str">
        <f t="shared" ca="1" si="15"/>
        <v/>
      </c>
      <c r="BT12" s="724" t="str">
        <f t="shared" ca="1" si="15"/>
        <v/>
      </c>
      <c r="BU12" s="724" t="str">
        <f t="shared" ca="1" si="15"/>
        <v/>
      </c>
      <c r="BV12" s="724" t="str">
        <f t="shared" ca="1" si="15"/>
        <v/>
      </c>
      <c r="BW12" s="724" t="str">
        <f t="shared" ca="1" si="15"/>
        <v/>
      </c>
      <c r="BX12" s="724" t="str">
        <f t="shared" ca="1" si="15"/>
        <v/>
      </c>
      <c r="BY12" s="724" t="str">
        <f t="shared" ca="1" si="15"/>
        <v/>
      </c>
      <c r="BZ12" s="724" t="str">
        <f t="shared" ca="1" si="15"/>
        <v/>
      </c>
      <c r="CA12" s="724" t="str">
        <f t="shared" ca="1" si="15"/>
        <v/>
      </c>
      <c r="CB12" s="724" t="str">
        <f t="shared" ca="1" si="15"/>
        <v/>
      </c>
      <c r="CC12" s="724" t="str">
        <f t="shared" ca="1" si="15"/>
        <v/>
      </c>
      <c r="CD12" s="724" t="str">
        <f t="shared" ca="1" si="15"/>
        <v/>
      </c>
      <c r="CE12" s="724" t="str">
        <f t="shared" ca="1" si="15"/>
        <v/>
      </c>
      <c r="CF12" s="724" t="str">
        <f t="shared" ca="1" si="15"/>
        <v/>
      </c>
      <c r="CG12" s="724" t="str">
        <f t="shared" ca="1" si="15"/>
        <v/>
      </c>
      <c r="CH12" s="724" t="str">
        <f t="shared" ca="1" si="16"/>
        <v/>
      </c>
      <c r="CI12" s="724" t="str">
        <f t="shared" ca="1" si="16"/>
        <v/>
      </c>
      <c r="CJ12" s="724" t="str">
        <f t="shared" ca="1" si="16"/>
        <v/>
      </c>
      <c r="CK12" s="724" t="str">
        <f t="shared" ca="1" si="16"/>
        <v/>
      </c>
      <c r="CL12" s="724" t="str">
        <f t="shared" ca="1" si="16"/>
        <v/>
      </c>
      <c r="CM12" s="724" t="str">
        <f t="shared" ca="1" si="16"/>
        <v/>
      </c>
      <c r="CN12" s="724" t="str">
        <f t="shared" ca="1" si="16"/>
        <v/>
      </c>
      <c r="CO12" s="724" t="str">
        <f t="shared" ca="1" si="16"/>
        <v/>
      </c>
      <c r="CP12" s="724" t="str">
        <f t="shared" ca="1" si="16"/>
        <v/>
      </c>
      <c r="CQ12" s="724" t="str">
        <f t="shared" ca="1" si="16"/>
        <v/>
      </c>
      <c r="CR12" s="724" t="str">
        <f t="shared" ca="1" si="16"/>
        <v/>
      </c>
      <c r="CS12" s="724" t="str">
        <f t="shared" ca="1" si="16"/>
        <v/>
      </c>
      <c r="CT12" s="724" t="str">
        <f t="shared" ca="1" si="16"/>
        <v/>
      </c>
      <c r="CU12" s="724" t="str">
        <f t="shared" ca="1" si="16"/>
        <v/>
      </c>
      <c r="CV12" s="724" t="str">
        <f t="shared" ca="1" si="16"/>
        <v/>
      </c>
      <c r="CW12" s="724" t="str">
        <f t="shared" ca="1" si="16"/>
        <v/>
      </c>
      <c r="CX12" s="724" t="str">
        <f t="shared" ca="1" si="17"/>
        <v/>
      </c>
      <c r="CY12" s="724" t="str">
        <f t="shared" ca="1" si="17"/>
        <v/>
      </c>
      <c r="CZ12" s="724" t="str">
        <f t="shared" ca="1" si="17"/>
        <v/>
      </c>
      <c r="DA12" s="724" t="str">
        <f t="shared" ca="1" si="17"/>
        <v/>
      </c>
      <c r="DB12" s="724" t="str">
        <f t="shared" ca="1" si="17"/>
        <v/>
      </c>
      <c r="DC12" s="724" t="str">
        <f t="shared" ca="1" si="17"/>
        <v/>
      </c>
      <c r="DD12" s="724" t="str">
        <f t="shared" ca="1" si="17"/>
        <v/>
      </c>
      <c r="DE12" s="724" t="str">
        <f t="shared" ca="1" si="17"/>
        <v/>
      </c>
      <c r="DF12" s="724" t="str">
        <f t="shared" ca="1" si="17"/>
        <v/>
      </c>
      <c r="DG12" s="724" t="str">
        <f t="shared" ca="1" si="17"/>
        <v/>
      </c>
      <c r="DH12" s="724" t="str">
        <f t="shared" ca="1" si="17"/>
        <v/>
      </c>
      <c r="DI12" s="724" t="str">
        <f t="shared" ca="1" si="17"/>
        <v/>
      </c>
      <c r="DJ12" s="724" t="str">
        <f t="shared" ca="1" si="17"/>
        <v/>
      </c>
      <c r="DK12" s="724" t="str">
        <f t="shared" ca="1" si="17"/>
        <v/>
      </c>
      <c r="DL12" s="724" t="str">
        <f t="shared" ca="1" si="17"/>
        <v/>
      </c>
      <c r="DM12" s="724" t="str">
        <f t="shared" ca="1" si="17"/>
        <v/>
      </c>
      <c r="DN12" s="724" t="str">
        <f t="shared" ca="1" si="18"/>
        <v/>
      </c>
      <c r="DO12" s="724" t="str">
        <f t="shared" ca="1" si="18"/>
        <v/>
      </c>
      <c r="DP12" s="724" t="str">
        <f t="shared" ca="1" si="18"/>
        <v/>
      </c>
      <c r="DQ12" s="724" t="str">
        <f t="shared" ca="1" si="18"/>
        <v/>
      </c>
    </row>
    <row r="13" spans="2:121" ht="14" customHeight="1" x14ac:dyDescent="0.15">
      <c r="B13" s="826" t="s">
        <v>207</v>
      </c>
      <c r="C13" s="827"/>
      <c r="D13" s="824">
        <v>1</v>
      </c>
      <c r="F13" s="698">
        <f t="shared" si="2"/>
        <v>25</v>
      </c>
      <c r="G13" s="699">
        <f t="shared" si="21"/>
        <v>11</v>
      </c>
      <c r="H13" s="700">
        <f t="shared" si="3"/>
        <v>0.36363636363636365</v>
      </c>
      <c r="I13" s="700">
        <f t="shared" si="19"/>
        <v>12.727272727272728</v>
      </c>
      <c r="J13" s="700">
        <f t="shared" si="4"/>
        <v>25</v>
      </c>
      <c r="K13" s="700">
        <f t="shared" si="5"/>
        <v>1</v>
      </c>
      <c r="L13" s="699">
        <f t="shared" si="6"/>
        <v>35</v>
      </c>
      <c r="M13" s="699">
        <f t="shared" si="7"/>
        <v>7</v>
      </c>
      <c r="N13" s="701">
        <f t="shared" si="8"/>
        <v>2909.090909090909</v>
      </c>
      <c r="O13" s="701" t="str" cm="1">
        <f t="array" ref="O13">_xlfn.IFS(P13&lt;=0.3,"Bad",AND(P13&lt;0.5,P13&gt;0.3),"Macro",P13&gt;=0.5,"Norm")</f>
        <v>Norm</v>
      </c>
      <c r="P13" s="48">
        <f t="shared" si="9"/>
        <v>0.8</v>
      </c>
      <c r="Q13" s="728">
        <f t="shared" si="10"/>
        <v>2.2727272727272729</v>
      </c>
      <c r="R13" s="726">
        <f t="shared" si="11"/>
        <v>2.5</v>
      </c>
      <c r="S13" s="697" t="str">
        <f t="shared" si="22"/>
        <v/>
      </c>
      <c r="U13" s="723">
        <v>11</v>
      </c>
      <c r="V13" s="724" t="str">
        <f t="shared" ca="1" si="12"/>
        <v/>
      </c>
      <c r="W13" s="724" t="str">
        <f t="shared" ca="1" si="12"/>
        <v/>
      </c>
      <c r="X13" s="724" t="str">
        <f t="shared" ca="1" si="12"/>
        <v/>
      </c>
      <c r="Y13" s="724" t="str">
        <f t="shared" ca="1" si="12"/>
        <v/>
      </c>
      <c r="Z13" s="724" t="str">
        <f t="shared" ca="1" si="12"/>
        <v/>
      </c>
      <c r="AA13" s="724" t="str">
        <f t="shared" ca="1" si="12"/>
        <v/>
      </c>
      <c r="AB13" s="724" t="str">
        <f t="shared" ca="1" si="12"/>
        <v/>
      </c>
      <c r="AC13" s="724" t="str">
        <f t="shared" ca="1" si="12"/>
        <v/>
      </c>
      <c r="AD13" s="724" t="str">
        <f t="shared" ca="1" si="12"/>
        <v/>
      </c>
      <c r="AE13" s="724" t="str">
        <f t="shared" ca="1" si="12"/>
        <v/>
      </c>
      <c r="AF13" s="724" t="str">
        <f t="shared" ca="1" si="12"/>
        <v/>
      </c>
      <c r="AG13" s="724" t="str">
        <f t="shared" ca="1" si="12"/>
        <v/>
      </c>
      <c r="AH13" s="724" t="str">
        <f t="shared" ca="1" si="12"/>
        <v/>
      </c>
      <c r="AI13" s="724" t="str">
        <f t="shared" ca="1" si="12"/>
        <v/>
      </c>
      <c r="AJ13" s="724" t="str">
        <f t="shared" ca="1" si="12"/>
        <v/>
      </c>
      <c r="AK13" s="724" t="str">
        <f t="shared" ca="1" si="12"/>
        <v/>
      </c>
      <c r="AL13" s="724" t="str">
        <f t="shared" ca="1" si="13"/>
        <v/>
      </c>
      <c r="AM13" s="724" t="str">
        <f t="shared" ca="1" si="13"/>
        <v/>
      </c>
      <c r="AN13" s="724" t="str">
        <f t="shared" ca="1" si="13"/>
        <v/>
      </c>
      <c r="AO13" s="724" t="str">
        <f t="shared" ca="1" si="13"/>
        <v/>
      </c>
      <c r="AP13" s="724" t="str">
        <f t="shared" ca="1" si="13"/>
        <v/>
      </c>
      <c r="AQ13" s="724" t="str">
        <f t="shared" ca="1" si="13"/>
        <v/>
      </c>
      <c r="AR13" s="724" t="str">
        <f t="shared" ca="1" si="13"/>
        <v/>
      </c>
      <c r="AS13" s="724" t="str">
        <f t="shared" ca="1" si="13"/>
        <v/>
      </c>
      <c r="AT13" s="724" t="str">
        <f t="shared" ca="1" si="13"/>
        <v/>
      </c>
      <c r="AU13" s="724" t="str">
        <f t="shared" ca="1" si="13"/>
        <v/>
      </c>
      <c r="AV13" s="724" t="str">
        <f t="shared" ca="1" si="13"/>
        <v/>
      </c>
      <c r="AW13" s="724" t="str">
        <f t="shared" ca="1" si="13"/>
        <v/>
      </c>
      <c r="AX13" s="724" t="str">
        <f t="shared" ca="1" si="13"/>
        <v/>
      </c>
      <c r="AY13" s="724" t="str">
        <f t="shared" ca="1" si="13"/>
        <v/>
      </c>
      <c r="AZ13" s="724" t="str">
        <f t="shared" ca="1" si="13"/>
        <v/>
      </c>
      <c r="BA13" s="724" t="str">
        <f t="shared" ca="1" si="13"/>
        <v/>
      </c>
      <c r="BB13" s="724" t="str">
        <f t="shared" ca="1" si="14"/>
        <v/>
      </c>
      <c r="BC13" s="724" t="str">
        <f t="shared" ca="1" si="14"/>
        <v/>
      </c>
      <c r="BD13" s="724" t="str">
        <f t="shared" ca="1" si="14"/>
        <v/>
      </c>
      <c r="BE13" s="724" t="str">
        <f t="shared" ca="1" si="14"/>
        <v/>
      </c>
      <c r="BF13" s="724" t="str">
        <f t="shared" ca="1" si="14"/>
        <v/>
      </c>
      <c r="BG13" s="724" t="str">
        <f t="shared" ca="1" si="14"/>
        <v/>
      </c>
      <c r="BH13" s="724" t="str">
        <f t="shared" ca="1" si="14"/>
        <v/>
      </c>
      <c r="BI13" s="724" t="str">
        <f t="shared" ca="1" si="14"/>
        <v/>
      </c>
      <c r="BJ13" s="724" t="str">
        <f t="shared" ca="1" si="14"/>
        <v/>
      </c>
      <c r="BK13" s="724" t="str">
        <f t="shared" ca="1" si="14"/>
        <v/>
      </c>
      <c r="BL13" s="724" t="str">
        <f t="shared" ca="1" si="14"/>
        <v/>
      </c>
      <c r="BM13" s="724" t="str">
        <f t="shared" ca="1" si="14"/>
        <v/>
      </c>
      <c r="BN13" s="724" t="str">
        <f t="shared" ca="1" si="14"/>
        <v/>
      </c>
      <c r="BO13" s="724" t="str">
        <f t="shared" ca="1" si="14"/>
        <v/>
      </c>
      <c r="BP13" s="724" t="str">
        <f t="shared" ca="1" si="14"/>
        <v/>
      </c>
      <c r="BQ13" s="724" t="str">
        <f t="shared" ca="1" si="14"/>
        <v/>
      </c>
      <c r="BR13" s="724" t="str">
        <f t="shared" ca="1" si="15"/>
        <v/>
      </c>
      <c r="BS13" s="724" t="str">
        <f t="shared" ca="1" si="15"/>
        <v/>
      </c>
      <c r="BT13" s="724" t="str">
        <f t="shared" ca="1" si="15"/>
        <v/>
      </c>
      <c r="BU13" s="724" t="str">
        <f t="shared" ca="1" si="15"/>
        <v/>
      </c>
      <c r="BV13" s="724" t="str">
        <f t="shared" ca="1" si="15"/>
        <v/>
      </c>
      <c r="BW13" s="724" t="str">
        <f t="shared" ca="1" si="15"/>
        <v/>
      </c>
      <c r="BX13" s="724" t="str">
        <f t="shared" ca="1" si="15"/>
        <v/>
      </c>
      <c r="BY13" s="724" t="str">
        <f t="shared" ca="1" si="15"/>
        <v/>
      </c>
      <c r="BZ13" s="724" t="str">
        <f t="shared" ca="1" si="15"/>
        <v/>
      </c>
      <c r="CA13" s="724" t="str">
        <f t="shared" ca="1" si="15"/>
        <v/>
      </c>
      <c r="CB13" s="724" t="str">
        <f t="shared" ca="1" si="15"/>
        <v/>
      </c>
      <c r="CC13" s="724" t="str">
        <f t="shared" ca="1" si="15"/>
        <v/>
      </c>
      <c r="CD13" s="724" t="str">
        <f t="shared" ca="1" si="15"/>
        <v/>
      </c>
      <c r="CE13" s="724" t="str">
        <f t="shared" ca="1" si="15"/>
        <v/>
      </c>
      <c r="CF13" s="724" t="str">
        <f t="shared" ca="1" si="15"/>
        <v/>
      </c>
      <c r="CG13" s="724" t="str">
        <f t="shared" ca="1" si="15"/>
        <v/>
      </c>
      <c r="CH13" s="724" t="str">
        <f t="shared" ca="1" si="16"/>
        <v/>
      </c>
      <c r="CI13" s="724" t="str">
        <f t="shared" ca="1" si="16"/>
        <v/>
      </c>
      <c r="CJ13" s="724" t="str">
        <f t="shared" ca="1" si="16"/>
        <v/>
      </c>
      <c r="CK13" s="724" t="str">
        <f t="shared" ca="1" si="16"/>
        <v/>
      </c>
      <c r="CL13" s="724" t="str">
        <f t="shared" ca="1" si="16"/>
        <v/>
      </c>
      <c r="CM13" s="724" t="str">
        <f t="shared" ca="1" si="16"/>
        <v/>
      </c>
      <c r="CN13" s="724" t="str">
        <f t="shared" ca="1" si="16"/>
        <v/>
      </c>
      <c r="CO13" s="724" t="str">
        <f t="shared" ca="1" si="16"/>
        <v/>
      </c>
      <c r="CP13" s="724" t="str">
        <f t="shared" ca="1" si="16"/>
        <v/>
      </c>
      <c r="CQ13" s="724" t="str">
        <f t="shared" ca="1" si="16"/>
        <v/>
      </c>
      <c r="CR13" s="724" t="str">
        <f t="shared" ca="1" si="16"/>
        <v/>
      </c>
      <c r="CS13" s="724" t="str">
        <f t="shared" ca="1" si="16"/>
        <v/>
      </c>
      <c r="CT13" s="724" t="str">
        <f t="shared" ca="1" si="16"/>
        <v/>
      </c>
      <c r="CU13" s="724" t="str">
        <f t="shared" ca="1" si="16"/>
        <v/>
      </c>
      <c r="CV13" s="724" t="str">
        <f t="shared" ca="1" si="16"/>
        <v/>
      </c>
      <c r="CW13" s="724" t="str">
        <f t="shared" ca="1" si="16"/>
        <v/>
      </c>
      <c r="CX13" s="724" t="str">
        <f t="shared" ca="1" si="17"/>
        <v/>
      </c>
      <c r="CY13" s="724" t="str">
        <f t="shared" ca="1" si="17"/>
        <v/>
      </c>
      <c r="CZ13" s="724" t="str">
        <f t="shared" ca="1" si="17"/>
        <v/>
      </c>
      <c r="DA13" s="724" t="str">
        <f t="shared" ca="1" si="17"/>
        <v/>
      </c>
      <c r="DB13" s="724" t="str">
        <f t="shared" ca="1" si="17"/>
        <v/>
      </c>
      <c r="DC13" s="724" t="str">
        <f t="shared" ca="1" si="17"/>
        <v/>
      </c>
      <c r="DD13" s="724" t="str">
        <f t="shared" ca="1" si="17"/>
        <v/>
      </c>
      <c r="DE13" s="724" t="str">
        <f t="shared" ca="1" si="17"/>
        <v/>
      </c>
      <c r="DF13" s="724" t="str">
        <f t="shared" ca="1" si="17"/>
        <v/>
      </c>
      <c r="DG13" s="724" t="str">
        <f t="shared" ca="1" si="17"/>
        <v/>
      </c>
      <c r="DH13" s="724" t="str">
        <f t="shared" ca="1" si="17"/>
        <v/>
      </c>
      <c r="DI13" s="724" t="str">
        <f t="shared" ca="1" si="17"/>
        <v/>
      </c>
      <c r="DJ13" s="724" t="str">
        <f t="shared" ca="1" si="17"/>
        <v/>
      </c>
      <c r="DK13" s="724" t="str">
        <f t="shared" ca="1" si="17"/>
        <v/>
      </c>
      <c r="DL13" s="724" t="str">
        <f t="shared" ca="1" si="17"/>
        <v/>
      </c>
      <c r="DM13" s="724" t="str">
        <f t="shared" ca="1" si="17"/>
        <v/>
      </c>
      <c r="DN13" s="724" t="str">
        <f t="shared" ca="1" si="18"/>
        <v/>
      </c>
      <c r="DO13" s="724" t="str">
        <f t="shared" ca="1" si="18"/>
        <v/>
      </c>
      <c r="DP13" s="724" t="str">
        <f t="shared" ca="1" si="18"/>
        <v/>
      </c>
      <c r="DQ13" s="724" t="str">
        <f t="shared" ca="1" si="18"/>
        <v/>
      </c>
    </row>
    <row r="14" spans="2:121" ht="15" thickBot="1" x14ac:dyDescent="0.2">
      <c r="B14" s="823"/>
      <c r="C14" s="789"/>
      <c r="D14" s="825"/>
      <c r="F14" s="698">
        <f t="shared" si="2"/>
        <v>25</v>
      </c>
      <c r="G14" s="699">
        <f t="shared" si="21"/>
        <v>12</v>
      </c>
      <c r="H14" s="700">
        <f t="shared" si="3"/>
        <v>0.33333333333333331</v>
      </c>
      <c r="I14" s="700">
        <f t="shared" si="19"/>
        <v>12</v>
      </c>
      <c r="J14" s="700">
        <f t="shared" si="4"/>
        <v>25</v>
      </c>
      <c r="K14" s="700">
        <f t="shared" si="5"/>
        <v>1</v>
      </c>
      <c r="L14" s="699">
        <f t="shared" si="6"/>
        <v>36</v>
      </c>
      <c r="M14" s="699">
        <f t="shared" si="7"/>
        <v>8</v>
      </c>
      <c r="N14" s="701">
        <f t="shared" si="8"/>
        <v>2666.6666666666665</v>
      </c>
      <c r="O14" s="701" t="str" cm="1">
        <f t="array" ref="O14">_xlfn.IFS(P14&lt;=0.3,"Bad",AND(P14&lt;0.5,P14&gt;0.3),"Macro",P14&gt;=0.5,"Norm")</f>
        <v>Norm</v>
      </c>
      <c r="P14" s="48">
        <f t="shared" si="9"/>
        <v>0.77777777777777779</v>
      </c>
      <c r="Q14" s="728">
        <f t="shared" si="10"/>
        <v>2.0833333333333335</v>
      </c>
      <c r="R14" s="726">
        <f t="shared" si="11"/>
        <v>2.2727272727272729</v>
      </c>
      <c r="S14" s="697" t="str">
        <f t="shared" si="22"/>
        <v/>
      </c>
      <c r="U14" s="727">
        <v>12</v>
      </c>
      <c r="V14" s="724" t="str">
        <f t="shared" ca="1" si="12"/>
        <v/>
      </c>
      <c r="W14" s="724" t="str">
        <f t="shared" ca="1" si="12"/>
        <v/>
      </c>
      <c r="X14" s="724" t="str">
        <f t="shared" ca="1" si="12"/>
        <v/>
      </c>
      <c r="Y14" s="724" t="str">
        <f t="shared" ca="1" si="12"/>
        <v/>
      </c>
      <c r="Z14" s="724" t="str">
        <f t="shared" ca="1" si="12"/>
        <v/>
      </c>
      <c r="AA14" s="724" t="str">
        <f t="shared" ca="1" si="12"/>
        <v/>
      </c>
      <c r="AB14" s="724" t="str">
        <f t="shared" ca="1" si="12"/>
        <v/>
      </c>
      <c r="AC14" s="724" t="str">
        <f t="shared" ca="1" si="12"/>
        <v/>
      </c>
      <c r="AD14" s="724" t="str">
        <f t="shared" ca="1" si="12"/>
        <v/>
      </c>
      <c r="AE14" s="724" t="str">
        <f t="shared" ca="1" si="12"/>
        <v/>
      </c>
      <c r="AF14" s="724" t="str">
        <f t="shared" ca="1" si="12"/>
        <v/>
      </c>
      <c r="AG14" s="724" t="str">
        <f t="shared" ca="1" si="12"/>
        <v/>
      </c>
      <c r="AH14" s="724" t="str">
        <f t="shared" ca="1" si="12"/>
        <v/>
      </c>
      <c r="AI14" s="724" t="str">
        <f t="shared" ca="1" si="12"/>
        <v/>
      </c>
      <c r="AJ14" s="724" t="str">
        <f t="shared" ca="1" si="12"/>
        <v/>
      </c>
      <c r="AK14" s="724" t="str">
        <f t="shared" ca="1" si="12"/>
        <v/>
      </c>
      <c r="AL14" s="724" t="str">
        <f t="shared" ca="1" si="13"/>
        <v/>
      </c>
      <c r="AM14" s="724" t="str">
        <f t="shared" ca="1" si="13"/>
        <v/>
      </c>
      <c r="AN14" s="724" t="str">
        <f t="shared" ca="1" si="13"/>
        <v/>
      </c>
      <c r="AO14" s="724" t="str">
        <f t="shared" ca="1" si="13"/>
        <v/>
      </c>
      <c r="AP14" s="724" t="str">
        <f t="shared" ca="1" si="13"/>
        <v/>
      </c>
      <c r="AQ14" s="724" t="str">
        <f t="shared" ca="1" si="13"/>
        <v/>
      </c>
      <c r="AR14" s="724" t="str">
        <f t="shared" ca="1" si="13"/>
        <v/>
      </c>
      <c r="AS14" s="724" t="str">
        <f t="shared" ca="1" si="13"/>
        <v/>
      </c>
      <c r="AT14" s="724" t="str">
        <f t="shared" ca="1" si="13"/>
        <v/>
      </c>
      <c r="AU14" s="724" t="str">
        <f t="shared" ca="1" si="13"/>
        <v/>
      </c>
      <c r="AV14" s="724" t="str">
        <f t="shared" ca="1" si="13"/>
        <v/>
      </c>
      <c r="AW14" s="724" t="str">
        <f t="shared" ca="1" si="13"/>
        <v/>
      </c>
      <c r="AX14" s="724" t="str">
        <f t="shared" ca="1" si="13"/>
        <v/>
      </c>
      <c r="AY14" s="724" t="str">
        <f t="shared" ca="1" si="13"/>
        <v/>
      </c>
      <c r="AZ14" s="724" t="str">
        <f t="shared" ca="1" si="13"/>
        <v/>
      </c>
      <c r="BA14" s="724" t="str">
        <f t="shared" ca="1" si="13"/>
        <v/>
      </c>
      <c r="BB14" s="724" t="str">
        <f t="shared" ca="1" si="14"/>
        <v/>
      </c>
      <c r="BC14" s="724" t="str">
        <f t="shared" ca="1" si="14"/>
        <v/>
      </c>
      <c r="BD14" s="724" t="str">
        <f t="shared" ca="1" si="14"/>
        <v/>
      </c>
      <c r="BE14" s="724" t="str">
        <f t="shared" ca="1" si="14"/>
        <v/>
      </c>
      <c r="BF14" s="724" t="str">
        <f t="shared" ca="1" si="14"/>
        <v/>
      </c>
      <c r="BG14" s="724" t="str">
        <f t="shared" ca="1" si="14"/>
        <v/>
      </c>
      <c r="BH14" s="724" t="str">
        <f t="shared" ca="1" si="14"/>
        <v/>
      </c>
      <c r="BI14" s="724" t="str">
        <f t="shared" ca="1" si="14"/>
        <v/>
      </c>
      <c r="BJ14" s="724" t="str">
        <f t="shared" ca="1" si="14"/>
        <v/>
      </c>
      <c r="BK14" s="724" t="str">
        <f t="shared" ca="1" si="14"/>
        <v/>
      </c>
      <c r="BL14" s="724" t="str">
        <f t="shared" ca="1" si="14"/>
        <v/>
      </c>
      <c r="BM14" s="724" t="str">
        <f t="shared" ca="1" si="14"/>
        <v/>
      </c>
      <c r="BN14" s="724" t="str">
        <f t="shared" ca="1" si="14"/>
        <v/>
      </c>
      <c r="BO14" s="724" t="str">
        <f t="shared" ca="1" si="14"/>
        <v/>
      </c>
      <c r="BP14" s="724" t="str">
        <f t="shared" ca="1" si="14"/>
        <v/>
      </c>
      <c r="BQ14" s="724" t="str">
        <f t="shared" ca="1" si="14"/>
        <v/>
      </c>
      <c r="BR14" s="724" t="str">
        <f t="shared" ca="1" si="15"/>
        <v/>
      </c>
      <c r="BS14" s="724" t="str">
        <f t="shared" ca="1" si="15"/>
        <v/>
      </c>
      <c r="BT14" s="724" t="str">
        <f t="shared" ca="1" si="15"/>
        <v/>
      </c>
      <c r="BU14" s="724" t="str">
        <f t="shared" ca="1" si="15"/>
        <v/>
      </c>
      <c r="BV14" s="724" t="str">
        <f t="shared" ca="1" si="15"/>
        <v/>
      </c>
      <c r="BW14" s="724" t="str">
        <f t="shared" ca="1" si="15"/>
        <v/>
      </c>
      <c r="BX14" s="724" t="str">
        <f t="shared" ca="1" si="15"/>
        <v/>
      </c>
      <c r="BY14" s="724" t="str">
        <f t="shared" ca="1" si="15"/>
        <v/>
      </c>
      <c r="BZ14" s="724" t="str">
        <f t="shared" ca="1" si="15"/>
        <v/>
      </c>
      <c r="CA14" s="724" t="str">
        <f t="shared" ca="1" si="15"/>
        <v/>
      </c>
      <c r="CB14" s="724" t="str">
        <f t="shared" ca="1" si="15"/>
        <v/>
      </c>
      <c r="CC14" s="724" t="str">
        <f t="shared" ca="1" si="15"/>
        <v/>
      </c>
      <c r="CD14" s="724" t="str">
        <f t="shared" ca="1" si="15"/>
        <v/>
      </c>
      <c r="CE14" s="724" t="str">
        <f t="shared" ca="1" si="15"/>
        <v/>
      </c>
      <c r="CF14" s="724" t="str">
        <f t="shared" ca="1" si="15"/>
        <v/>
      </c>
      <c r="CG14" s="724" t="str">
        <f t="shared" ca="1" si="15"/>
        <v/>
      </c>
      <c r="CH14" s="724" t="str">
        <f t="shared" ca="1" si="16"/>
        <v/>
      </c>
      <c r="CI14" s="724" t="str">
        <f t="shared" ca="1" si="16"/>
        <v/>
      </c>
      <c r="CJ14" s="724" t="str">
        <f t="shared" ca="1" si="16"/>
        <v/>
      </c>
      <c r="CK14" s="724" t="str">
        <f t="shared" ca="1" si="16"/>
        <v/>
      </c>
      <c r="CL14" s="724" t="str">
        <f t="shared" ca="1" si="16"/>
        <v/>
      </c>
      <c r="CM14" s="724" t="str">
        <f t="shared" ca="1" si="16"/>
        <v/>
      </c>
      <c r="CN14" s="724" t="str">
        <f t="shared" ca="1" si="16"/>
        <v/>
      </c>
      <c r="CO14" s="724" t="str">
        <f t="shared" ca="1" si="16"/>
        <v/>
      </c>
      <c r="CP14" s="724" t="str">
        <f t="shared" ca="1" si="16"/>
        <v/>
      </c>
      <c r="CQ14" s="724" t="str">
        <f t="shared" ca="1" si="16"/>
        <v/>
      </c>
      <c r="CR14" s="724" t="str">
        <f t="shared" ca="1" si="16"/>
        <v/>
      </c>
      <c r="CS14" s="724" t="str">
        <f t="shared" ca="1" si="16"/>
        <v/>
      </c>
      <c r="CT14" s="724" t="str">
        <f t="shared" ca="1" si="16"/>
        <v/>
      </c>
      <c r="CU14" s="724" t="str">
        <f t="shared" ca="1" si="16"/>
        <v/>
      </c>
      <c r="CV14" s="724" t="str">
        <f t="shared" ca="1" si="16"/>
        <v/>
      </c>
      <c r="CW14" s="724" t="str">
        <f t="shared" ca="1" si="16"/>
        <v/>
      </c>
      <c r="CX14" s="724" t="str">
        <f t="shared" ca="1" si="17"/>
        <v/>
      </c>
      <c r="CY14" s="724" t="str">
        <f t="shared" ca="1" si="17"/>
        <v/>
      </c>
      <c r="CZ14" s="724" t="str">
        <f t="shared" ca="1" si="17"/>
        <v/>
      </c>
      <c r="DA14" s="724" t="str">
        <f t="shared" ca="1" si="17"/>
        <v/>
      </c>
      <c r="DB14" s="724" t="str">
        <f t="shared" ca="1" si="17"/>
        <v/>
      </c>
      <c r="DC14" s="724" t="str">
        <f t="shared" ca="1" si="17"/>
        <v/>
      </c>
      <c r="DD14" s="724" t="str">
        <f t="shared" ca="1" si="17"/>
        <v/>
      </c>
      <c r="DE14" s="724" t="str">
        <f t="shared" ca="1" si="17"/>
        <v/>
      </c>
      <c r="DF14" s="724" t="str">
        <f t="shared" ca="1" si="17"/>
        <v/>
      </c>
      <c r="DG14" s="724" t="str">
        <f t="shared" ca="1" si="17"/>
        <v/>
      </c>
      <c r="DH14" s="724" t="str">
        <f t="shared" ca="1" si="17"/>
        <v/>
      </c>
      <c r="DI14" s="724" t="str">
        <f t="shared" ca="1" si="17"/>
        <v/>
      </c>
      <c r="DJ14" s="724" t="str">
        <f t="shared" ca="1" si="17"/>
        <v/>
      </c>
      <c r="DK14" s="724" t="str">
        <f t="shared" ca="1" si="17"/>
        <v/>
      </c>
      <c r="DL14" s="724" t="str">
        <f t="shared" ca="1" si="17"/>
        <v/>
      </c>
      <c r="DM14" s="724" t="str">
        <f t="shared" ca="1" si="17"/>
        <v/>
      </c>
      <c r="DN14" s="724" t="str">
        <f t="shared" ca="1" si="18"/>
        <v/>
      </c>
      <c r="DO14" s="724" t="str">
        <f t="shared" ca="1" si="18"/>
        <v/>
      </c>
      <c r="DP14" s="724" t="str">
        <f t="shared" ca="1" si="18"/>
        <v/>
      </c>
      <c r="DQ14" s="724" t="str">
        <f t="shared" ca="1" si="18"/>
        <v/>
      </c>
    </row>
    <row r="15" spans="2:121" ht="14" customHeight="1" thickBot="1" x14ac:dyDescent="0.2">
      <c r="B15" s="689" t="s">
        <v>208</v>
      </c>
      <c r="C15" s="690"/>
      <c r="D15" s="691">
        <f>IF(OR(D9="",D11="",D13=""),"",(D9+D11-1)*D13)</f>
        <v>28</v>
      </c>
      <c r="F15" s="698">
        <f t="shared" si="2"/>
        <v>25</v>
      </c>
      <c r="G15" s="699">
        <f t="shared" si="21"/>
        <v>13</v>
      </c>
      <c r="H15" s="700">
        <f t="shared" si="3"/>
        <v>0.30769230769230771</v>
      </c>
      <c r="I15" s="700">
        <f t="shared" si="19"/>
        <v>11.384615384615385</v>
      </c>
      <c r="J15" s="700">
        <f t="shared" si="4"/>
        <v>25</v>
      </c>
      <c r="K15" s="700">
        <f t="shared" si="5"/>
        <v>1</v>
      </c>
      <c r="L15" s="699">
        <f t="shared" si="6"/>
        <v>37</v>
      </c>
      <c r="M15" s="699">
        <f t="shared" si="7"/>
        <v>9</v>
      </c>
      <c r="N15" s="701">
        <f t="shared" si="8"/>
        <v>2461.5384615384614</v>
      </c>
      <c r="O15" s="701" t="str" cm="1">
        <f t="array" ref="O15">_xlfn.IFS(P15&lt;=0.3,"Bad",AND(P15&lt;0.5,P15&gt;0.3),"Macro",P15&gt;=0.5,"Norm")</f>
        <v>Norm</v>
      </c>
      <c r="P15" s="48">
        <f t="shared" si="9"/>
        <v>0.7567567567567568</v>
      </c>
      <c r="Q15" s="728">
        <f t="shared" si="10"/>
        <v>1.9230769230769231</v>
      </c>
      <c r="R15" s="726">
        <f t="shared" si="11"/>
        <v>2.0833333333333335</v>
      </c>
      <c r="S15" s="697" t="str">
        <f t="shared" si="22"/>
        <v/>
      </c>
      <c r="U15" s="723">
        <v>13</v>
      </c>
      <c r="V15" s="724" t="str">
        <f t="shared" ca="1" si="12"/>
        <v/>
      </c>
      <c r="W15" s="724" t="str">
        <f t="shared" ca="1" si="12"/>
        <v/>
      </c>
      <c r="X15" s="724" t="str">
        <f t="shared" ca="1" si="12"/>
        <v/>
      </c>
      <c r="Y15" s="724" t="str">
        <f t="shared" ca="1" si="12"/>
        <v/>
      </c>
      <c r="Z15" s="724" t="str">
        <f t="shared" ca="1" si="12"/>
        <v/>
      </c>
      <c r="AA15" s="724" t="str">
        <f t="shared" ca="1" si="12"/>
        <v/>
      </c>
      <c r="AB15" s="724" t="str">
        <f t="shared" ca="1" si="12"/>
        <v/>
      </c>
      <c r="AC15" s="724" t="str">
        <f t="shared" ca="1" si="12"/>
        <v/>
      </c>
      <c r="AD15" s="724" t="str">
        <f t="shared" ca="1" si="12"/>
        <v/>
      </c>
      <c r="AE15" s="724" t="str">
        <f t="shared" ca="1" si="12"/>
        <v/>
      </c>
      <c r="AF15" s="724" t="str">
        <f t="shared" ca="1" si="12"/>
        <v/>
      </c>
      <c r="AG15" s="724" t="str">
        <f t="shared" ca="1" si="12"/>
        <v/>
      </c>
      <c r="AH15" s="724" t="str">
        <f t="shared" ca="1" si="12"/>
        <v/>
      </c>
      <c r="AI15" s="724" t="str">
        <f t="shared" ca="1" si="12"/>
        <v/>
      </c>
      <c r="AJ15" s="724" t="str">
        <f t="shared" ca="1" si="12"/>
        <v/>
      </c>
      <c r="AK15" s="724" t="str">
        <f t="shared" ca="1" si="12"/>
        <v/>
      </c>
      <c r="AL15" s="724" t="str">
        <f t="shared" ca="1" si="13"/>
        <v/>
      </c>
      <c r="AM15" s="724" t="str">
        <f t="shared" ca="1" si="13"/>
        <v/>
      </c>
      <c r="AN15" s="724" t="str">
        <f t="shared" ca="1" si="13"/>
        <v/>
      </c>
      <c r="AO15" s="724" t="str">
        <f t="shared" ca="1" si="13"/>
        <v/>
      </c>
      <c r="AP15" s="724" t="str">
        <f t="shared" ca="1" si="13"/>
        <v/>
      </c>
      <c r="AQ15" s="724" t="str">
        <f t="shared" ca="1" si="13"/>
        <v/>
      </c>
      <c r="AR15" s="724" t="str">
        <f t="shared" ca="1" si="13"/>
        <v/>
      </c>
      <c r="AS15" s="724" t="str">
        <f t="shared" ca="1" si="13"/>
        <v/>
      </c>
      <c r="AT15" s="724" t="str">
        <f t="shared" ca="1" si="13"/>
        <v/>
      </c>
      <c r="AU15" s="724" t="str">
        <f t="shared" ca="1" si="13"/>
        <v/>
      </c>
      <c r="AV15" s="724" t="str">
        <f t="shared" ca="1" si="13"/>
        <v/>
      </c>
      <c r="AW15" s="724" t="str">
        <f t="shared" ca="1" si="13"/>
        <v/>
      </c>
      <c r="AX15" s="724" t="str">
        <f t="shared" ca="1" si="13"/>
        <v/>
      </c>
      <c r="AY15" s="724" t="str">
        <f t="shared" ca="1" si="13"/>
        <v/>
      </c>
      <c r="AZ15" s="724" t="str">
        <f t="shared" ca="1" si="13"/>
        <v/>
      </c>
      <c r="BA15" s="724" t="str">
        <f t="shared" ca="1" si="13"/>
        <v/>
      </c>
      <c r="BB15" s="724" t="str">
        <f t="shared" ca="1" si="14"/>
        <v/>
      </c>
      <c r="BC15" s="724" t="str">
        <f t="shared" ca="1" si="14"/>
        <v/>
      </c>
      <c r="BD15" s="724" t="str">
        <f t="shared" ca="1" si="14"/>
        <v/>
      </c>
      <c r="BE15" s="724" t="str">
        <f t="shared" ca="1" si="14"/>
        <v/>
      </c>
      <c r="BF15" s="724" t="str">
        <f t="shared" ca="1" si="14"/>
        <v/>
      </c>
      <c r="BG15" s="724" t="str">
        <f t="shared" ca="1" si="14"/>
        <v/>
      </c>
      <c r="BH15" s="724" t="str">
        <f t="shared" ca="1" si="14"/>
        <v/>
      </c>
      <c r="BI15" s="724" t="str">
        <f t="shared" ca="1" si="14"/>
        <v/>
      </c>
      <c r="BJ15" s="724" t="str">
        <f t="shared" ca="1" si="14"/>
        <v/>
      </c>
      <c r="BK15" s="724" t="str">
        <f t="shared" ca="1" si="14"/>
        <v/>
      </c>
      <c r="BL15" s="724" t="str">
        <f t="shared" ca="1" si="14"/>
        <v/>
      </c>
      <c r="BM15" s="724" t="str">
        <f t="shared" ca="1" si="14"/>
        <v/>
      </c>
      <c r="BN15" s="724" t="str">
        <f t="shared" ca="1" si="14"/>
        <v/>
      </c>
      <c r="BO15" s="724" t="str">
        <f t="shared" ca="1" si="14"/>
        <v/>
      </c>
      <c r="BP15" s="724" t="str">
        <f t="shared" ca="1" si="14"/>
        <v/>
      </c>
      <c r="BQ15" s="724" t="str">
        <f t="shared" ca="1" si="14"/>
        <v/>
      </c>
      <c r="BR15" s="724" t="str">
        <f t="shared" ca="1" si="15"/>
        <v/>
      </c>
      <c r="BS15" s="724" t="str">
        <f t="shared" ca="1" si="15"/>
        <v/>
      </c>
      <c r="BT15" s="724" t="str">
        <f t="shared" ca="1" si="15"/>
        <v/>
      </c>
      <c r="BU15" s="724" t="str">
        <f t="shared" ca="1" si="15"/>
        <v/>
      </c>
      <c r="BV15" s="724" t="str">
        <f t="shared" ca="1" si="15"/>
        <v/>
      </c>
      <c r="BW15" s="724" t="str">
        <f t="shared" ca="1" si="15"/>
        <v/>
      </c>
      <c r="BX15" s="724" t="str">
        <f t="shared" ca="1" si="15"/>
        <v/>
      </c>
      <c r="BY15" s="724" t="str">
        <f t="shared" ca="1" si="15"/>
        <v/>
      </c>
      <c r="BZ15" s="724" t="str">
        <f t="shared" ca="1" si="15"/>
        <v/>
      </c>
      <c r="CA15" s="724" t="str">
        <f t="shared" ca="1" si="15"/>
        <v/>
      </c>
      <c r="CB15" s="724" t="str">
        <f t="shared" ca="1" si="15"/>
        <v/>
      </c>
      <c r="CC15" s="724" t="str">
        <f t="shared" ca="1" si="15"/>
        <v/>
      </c>
      <c r="CD15" s="724" t="str">
        <f t="shared" ca="1" si="15"/>
        <v/>
      </c>
      <c r="CE15" s="724" t="str">
        <f t="shared" ca="1" si="15"/>
        <v/>
      </c>
      <c r="CF15" s="724" t="str">
        <f t="shared" ca="1" si="15"/>
        <v/>
      </c>
      <c r="CG15" s="724" t="str">
        <f t="shared" ca="1" si="15"/>
        <v/>
      </c>
      <c r="CH15" s="724" t="str">
        <f t="shared" ca="1" si="16"/>
        <v/>
      </c>
      <c r="CI15" s="724" t="str">
        <f t="shared" ca="1" si="16"/>
        <v/>
      </c>
      <c r="CJ15" s="724" t="str">
        <f t="shared" ca="1" si="16"/>
        <v/>
      </c>
      <c r="CK15" s="724" t="str">
        <f t="shared" ca="1" si="16"/>
        <v/>
      </c>
      <c r="CL15" s="724" t="str">
        <f t="shared" ca="1" si="16"/>
        <v/>
      </c>
      <c r="CM15" s="724" t="str">
        <f t="shared" ca="1" si="16"/>
        <v/>
      </c>
      <c r="CN15" s="724" t="str">
        <f t="shared" ca="1" si="16"/>
        <v/>
      </c>
      <c r="CO15" s="724" t="str">
        <f t="shared" ca="1" si="16"/>
        <v/>
      </c>
      <c r="CP15" s="724" t="str">
        <f t="shared" ca="1" si="16"/>
        <v/>
      </c>
      <c r="CQ15" s="724" t="str">
        <f t="shared" ca="1" si="16"/>
        <v/>
      </c>
      <c r="CR15" s="724" t="str">
        <f t="shared" ca="1" si="16"/>
        <v/>
      </c>
      <c r="CS15" s="724" t="str">
        <f t="shared" ca="1" si="16"/>
        <v/>
      </c>
      <c r="CT15" s="724" t="str">
        <f t="shared" ca="1" si="16"/>
        <v/>
      </c>
      <c r="CU15" s="724" t="str">
        <f t="shared" ca="1" si="16"/>
        <v/>
      </c>
      <c r="CV15" s="724" t="str">
        <f t="shared" ca="1" si="16"/>
        <v/>
      </c>
      <c r="CW15" s="724" t="str">
        <f t="shared" ca="1" si="16"/>
        <v/>
      </c>
      <c r="CX15" s="724" t="str">
        <f t="shared" ca="1" si="17"/>
        <v/>
      </c>
      <c r="CY15" s="724" t="str">
        <f t="shared" ca="1" si="17"/>
        <v/>
      </c>
      <c r="CZ15" s="724" t="str">
        <f t="shared" ca="1" si="17"/>
        <v/>
      </c>
      <c r="DA15" s="724" t="str">
        <f t="shared" ca="1" si="17"/>
        <v/>
      </c>
      <c r="DB15" s="724" t="str">
        <f t="shared" ca="1" si="17"/>
        <v/>
      </c>
      <c r="DC15" s="724" t="str">
        <f t="shared" ca="1" si="17"/>
        <v/>
      </c>
      <c r="DD15" s="724" t="str">
        <f t="shared" ca="1" si="17"/>
        <v/>
      </c>
      <c r="DE15" s="724" t="str">
        <f t="shared" ca="1" si="17"/>
        <v/>
      </c>
      <c r="DF15" s="724" t="str">
        <f t="shared" ca="1" si="17"/>
        <v/>
      </c>
      <c r="DG15" s="724" t="str">
        <f t="shared" ca="1" si="17"/>
        <v/>
      </c>
      <c r="DH15" s="724" t="str">
        <f t="shared" ca="1" si="17"/>
        <v/>
      </c>
      <c r="DI15" s="724" t="str">
        <f t="shared" ca="1" si="17"/>
        <v/>
      </c>
      <c r="DJ15" s="724" t="str">
        <f t="shared" ca="1" si="17"/>
        <v/>
      </c>
      <c r="DK15" s="724" t="str">
        <f t="shared" ca="1" si="17"/>
        <v/>
      </c>
      <c r="DL15" s="724" t="str">
        <f t="shared" ca="1" si="17"/>
        <v/>
      </c>
      <c r="DM15" s="724" t="str">
        <f t="shared" ca="1" si="17"/>
        <v/>
      </c>
      <c r="DN15" s="724" t="str">
        <f t="shared" ca="1" si="18"/>
        <v/>
      </c>
      <c r="DO15" s="724" t="str">
        <f t="shared" ca="1" si="18"/>
        <v/>
      </c>
      <c r="DP15" s="724" t="str">
        <f t="shared" ca="1" si="18"/>
        <v/>
      </c>
      <c r="DQ15" s="724" t="str">
        <f t="shared" ca="1" si="18"/>
        <v/>
      </c>
    </row>
    <row r="16" spans="2:121" ht="15" thickBot="1" x14ac:dyDescent="0.2">
      <c r="B16" s="722"/>
      <c r="C16" s="722"/>
      <c r="D16" s="722"/>
      <c r="F16" s="698">
        <f t="shared" si="2"/>
        <v>25</v>
      </c>
      <c r="G16" s="699">
        <f t="shared" si="21"/>
        <v>14</v>
      </c>
      <c r="H16" s="700">
        <f t="shared" si="3"/>
        <v>0.2857142857142857</v>
      </c>
      <c r="I16" s="700">
        <f t="shared" si="19"/>
        <v>10.857142857142856</v>
      </c>
      <c r="J16" s="700">
        <f t="shared" si="4"/>
        <v>25</v>
      </c>
      <c r="K16" s="700">
        <f t="shared" si="5"/>
        <v>1</v>
      </c>
      <c r="L16" s="699">
        <f t="shared" si="6"/>
        <v>38</v>
      </c>
      <c r="M16" s="699">
        <f t="shared" si="7"/>
        <v>10</v>
      </c>
      <c r="N16" s="701">
        <f t="shared" si="8"/>
        <v>2285.7142857142858</v>
      </c>
      <c r="O16" s="701" t="str" cm="1">
        <f t="array" ref="O16">_xlfn.IFS(P16&lt;=0.3,"Bad",AND(P16&lt;0.5,P16&gt;0.3),"Macro",P16&gt;=0.5,"Norm")</f>
        <v>Norm</v>
      </c>
      <c r="P16" s="48">
        <f t="shared" si="9"/>
        <v>0.73684210526315785</v>
      </c>
      <c r="Q16" s="728">
        <f t="shared" si="10"/>
        <v>1.7857142857142858</v>
      </c>
      <c r="R16" s="726">
        <f t="shared" si="11"/>
        <v>1.9230769230769231</v>
      </c>
      <c r="S16" s="697" t="str">
        <f t="shared" si="22"/>
        <v/>
      </c>
      <c r="U16" s="727">
        <v>14</v>
      </c>
      <c r="V16" s="724" t="str">
        <f t="shared" ca="1" si="12"/>
        <v/>
      </c>
      <c r="W16" s="724" t="str">
        <f t="shared" ca="1" si="12"/>
        <v/>
      </c>
      <c r="X16" s="724" t="str">
        <f t="shared" ca="1" si="12"/>
        <v/>
      </c>
      <c r="Y16" s="724" t="str">
        <f t="shared" ca="1" si="12"/>
        <v/>
      </c>
      <c r="Z16" s="724" t="str">
        <f t="shared" ca="1" si="12"/>
        <v/>
      </c>
      <c r="AA16" s="724" t="str">
        <f t="shared" ca="1" si="12"/>
        <v/>
      </c>
      <c r="AB16" s="724" t="str">
        <f t="shared" ca="1" si="12"/>
        <v/>
      </c>
      <c r="AC16" s="724" t="str">
        <f t="shared" ca="1" si="12"/>
        <v/>
      </c>
      <c r="AD16" s="724" t="str">
        <f t="shared" ca="1" si="12"/>
        <v/>
      </c>
      <c r="AE16" s="724" t="str">
        <f t="shared" ca="1" si="12"/>
        <v/>
      </c>
      <c r="AF16" s="724" t="str">
        <f t="shared" ca="1" si="12"/>
        <v/>
      </c>
      <c r="AG16" s="724" t="str">
        <f t="shared" ca="1" si="12"/>
        <v/>
      </c>
      <c r="AH16" s="724" t="str">
        <f t="shared" ca="1" si="12"/>
        <v/>
      </c>
      <c r="AI16" s="724" t="str">
        <f t="shared" ca="1" si="12"/>
        <v/>
      </c>
      <c r="AJ16" s="724" t="str">
        <f t="shared" ca="1" si="12"/>
        <v/>
      </c>
      <c r="AK16" s="724" t="str">
        <f t="shared" ca="1" si="12"/>
        <v/>
      </c>
      <c r="AL16" s="724" t="str">
        <f t="shared" ca="1" si="13"/>
        <v/>
      </c>
      <c r="AM16" s="724" t="str">
        <f t="shared" ca="1" si="13"/>
        <v/>
      </c>
      <c r="AN16" s="724" t="str">
        <f t="shared" ca="1" si="13"/>
        <v/>
      </c>
      <c r="AO16" s="724" t="str">
        <f t="shared" ca="1" si="13"/>
        <v/>
      </c>
      <c r="AP16" s="724" t="str">
        <f t="shared" ca="1" si="13"/>
        <v/>
      </c>
      <c r="AQ16" s="724" t="str">
        <f t="shared" ca="1" si="13"/>
        <v/>
      </c>
      <c r="AR16" s="724" t="str">
        <f t="shared" ca="1" si="13"/>
        <v/>
      </c>
      <c r="AS16" s="724" t="str">
        <f t="shared" ca="1" si="13"/>
        <v/>
      </c>
      <c r="AT16" s="724" t="str">
        <f t="shared" ca="1" si="13"/>
        <v/>
      </c>
      <c r="AU16" s="724" t="str">
        <f t="shared" ca="1" si="13"/>
        <v/>
      </c>
      <c r="AV16" s="724" t="str">
        <f t="shared" ca="1" si="13"/>
        <v/>
      </c>
      <c r="AW16" s="724" t="str">
        <f t="shared" ca="1" si="13"/>
        <v/>
      </c>
      <c r="AX16" s="724" t="str">
        <f t="shared" ca="1" si="13"/>
        <v/>
      </c>
      <c r="AY16" s="724" t="str">
        <f t="shared" ca="1" si="13"/>
        <v/>
      </c>
      <c r="AZ16" s="724" t="str">
        <f t="shared" ca="1" si="13"/>
        <v/>
      </c>
      <c r="BA16" s="724" t="str">
        <f t="shared" ca="1" si="13"/>
        <v/>
      </c>
      <c r="BB16" s="724" t="str">
        <f t="shared" ca="1" si="14"/>
        <v/>
      </c>
      <c r="BC16" s="724" t="str">
        <f t="shared" ca="1" si="14"/>
        <v/>
      </c>
      <c r="BD16" s="724" t="str">
        <f t="shared" ca="1" si="14"/>
        <v/>
      </c>
      <c r="BE16" s="724" t="str">
        <f t="shared" ca="1" si="14"/>
        <v/>
      </c>
      <c r="BF16" s="724" t="str">
        <f t="shared" ca="1" si="14"/>
        <v/>
      </c>
      <c r="BG16" s="724" t="str">
        <f t="shared" ca="1" si="14"/>
        <v/>
      </c>
      <c r="BH16" s="724" t="str">
        <f t="shared" ca="1" si="14"/>
        <v/>
      </c>
      <c r="BI16" s="724" t="str">
        <f t="shared" ca="1" si="14"/>
        <v/>
      </c>
      <c r="BJ16" s="724" t="str">
        <f t="shared" ca="1" si="14"/>
        <v/>
      </c>
      <c r="BK16" s="724" t="str">
        <f t="shared" ca="1" si="14"/>
        <v/>
      </c>
      <c r="BL16" s="724" t="str">
        <f t="shared" ca="1" si="14"/>
        <v/>
      </c>
      <c r="BM16" s="724" t="str">
        <f t="shared" ca="1" si="14"/>
        <v/>
      </c>
      <c r="BN16" s="724" t="str">
        <f t="shared" ca="1" si="14"/>
        <v/>
      </c>
      <c r="BO16" s="724" t="str">
        <f t="shared" ca="1" si="14"/>
        <v/>
      </c>
      <c r="BP16" s="724" t="str">
        <f t="shared" ca="1" si="14"/>
        <v/>
      </c>
      <c r="BQ16" s="724" t="str">
        <f t="shared" ca="1" si="14"/>
        <v/>
      </c>
      <c r="BR16" s="724" t="str">
        <f t="shared" ca="1" si="15"/>
        <v/>
      </c>
      <c r="BS16" s="724" t="str">
        <f t="shared" ca="1" si="15"/>
        <v/>
      </c>
      <c r="BT16" s="724" t="str">
        <f t="shared" ca="1" si="15"/>
        <v/>
      </c>
      <c r="BU16" s="724" t="str">
        <f t="shared" ca="1" si="15"/>
        <v/>
      </c>
      <c r="BV16" s="724" t="str">
        <f t="shared" ca="1" si="15"/>
        <v/>
      </c>
      <c r="BW16" s="724" t="str">
        <f t="shared" ca="1" si="15"/>
        <v/>
      </c>
      <c r="BX16" s="724" t="str">
        <f t="shared" ca="1" si="15"/>
        <v/>
      </c>
      <c r="BY16" s="724" t="str">
        <f t="shared" ca="1" si="15"/>
        <v/>
      </c>
      <c r="BZ16" s="724" t="str">
        <f t="shared" ca="1" si="15"/>
        <v/>
      </c>
      <c r="CA16" s="724" t="str">
        <f t="shared" ca="1" si="15"/>
        <v/>
      </c>
      <c r="CB16" s="724" t="str">
        <f t="shared" ca="1" si="15"/>
        <v/>
      </c>
      <c r="CC16" s="724" t="str">
        <f t="shared" ca="1" si="15"/>
        <v/>
      </c>
      <c r="CD16" s="724" t="str">
        <f t="shared" ca="1" si="15"/>
        <v/>
      </c>
      <c r="CE16" s="724" t="str">
        <f t="shared" ca="1" si="15"/>
        <v/>
      </c>
      <c r="CF16" s="724" t="str">
        <f t="shared" ca="1" si="15"/>
        <v/>
      </c>
      <c r="CG16" s="724" t="str">
        <f t="shared" ca="1" si="15"/>
        <v/>
      </c>
      <c r="CH16" s="724" t="str">
        <f t="shared" ca="1" si="16"/>
        <v/>
      </c>
      <c r="CI16" s="724" t="str">
        <f t="shared" ca="1" si="16"/>
        <v/>
      </c>
      <c r="CJ16" s="724" t="str">
        <f t="shared" ca="1" si="16"/>
        <v/>
      </c>
      <c r="CK16" s="724" t="str">
        <f t="shared" ca="1" si="16"/>
        <v/>
      </c>
      <c r="CL16" s="724" t="str">
        <f t="shared" ca="1" si="16"/>
        <v/>
      </c>
      <c r="CM16" s="724" t="str">
        <f t="shared" ca="1" si="16"/>
        <v/>
      </c>
      <c r="CN16" s="724" t="str">
        <f t="shared" ca="1" si="16"/>
        <v/>
      </c>
      <c r="CO16" s="724" t="str">
        <f t="shared" ca="1" si="16"/>
        <v/>
      </c>
      <c r="CP16" s="724" t="str">
        <f t="shared" ca="1" si="16"/>
        <v/>
      </c>
      <c r="CQ16" s="724" t="str">
        <f t="shared" ca="1" si="16"/>
        <v/>
      </c>
      <c r="CR16" s="724" t="str">
        <f t="shared" ca="1" si="16"/>
        <v/>
      </c>
      <c r="CS16" s="724" t="str">
        <f t="shared" ca="1" si="16"/>
        <v/>
      </c>
      <c r="CT16" s="724" t="str">
        <f t="shared" ca="1" si="16"/>
        <v/>
      </c>
      <c r="CU16" s="724" t="str">
        <f t="shared" ca="1" si="16"/>
        <v/>
      </c>
      <c r="CV16" s="724" t="str">
        <f t="shared" ca="1" si="16"/>
        <v/>
      </c>
      <c r="CW16" s="724" t="str">
        <f t="shared" ca="1" si="16"/>
        <v/>
      </c>
      <c r="CX16" s="724" t="str">
        <f t="shared" ca="1" si="17"/>
        <v/>
      </c>
      <c r="CY16" s="724" t="str">
        <f t="shared" ca="1" si="17"/>
        <v/>
      </c>
      <c r="CZ16" s="724" t="str">
        <f t="shared" ca="1" si="17"/>
        <v/>
      </c>
      <c r="DA16" s="724" t="str">
        <f t="shared" ca="1" si="17"/>
        <v/>
      </c>
      <c r="DB16" s="724" t="str">
        <f t="shared" ca="1" si="17"/>
        <v/>
      </c>
      <c r="DC16" s="724" t="str">
        <f t="shared" ca="1" si="17"/>
        <v/>
      </c>
      <c r="DD16" s="724" t="str">
        <f t="shared" ca="1" si="17"/>
        <v/>
      </c>
      <c r="DE16" s="724" t="str">
        <f t="shared" ca="1" si="17"/>
        <v/>
      </c>
      <c r="DF16" s="724" t="str">
        <f t="shared" ca="1" si="17"/>
        <v/>
      </c>
      <c r="DG16" s="724" t="str">
        <f t="shared" ca="1" si="17"/>
        <v/>
      </c>
      <c r="DH16" s="724" t="str">
        <f t="shared" ca="1" si="17"/>
        <v/>
      </c>
      <c r="DI16" s="724" t="str">
        <f t="shared" ca="1" si="17"/>
        <v/>
      </c>
      <c r="DJ16" s="724" t="str">
        <f t="shared" ca="1" si="17"/>
        <v/>
      </c>
      <c r="DK16" s="724" t="str">
        <f t="shared" ca="1" si="17"/>
        <v/>
      </c>
      <c r="DL16" s="724" t="str">
        <f t="shared" ca="1" si="17"/>
        <v/>
      </c>
      <c r="DM16" s="724" t="str">
        <f t="shared" ca="1" si="17"/>
        <v/>
      </c>
      <c r="DN16" s="724" t="str">
        <f t="shared" ca="1" si="18"/>
        <v/>
      </c>
      <c r="DO16" s="724" t="str">
        <f t="shared" ca="1" si="18"/>
        <v/>
      </c>
      <c r="DP16" s="724" t="str">
        <f t="shared" ca="1" si="18"/>
        <v/>
      </c>
      <c r="DQ16" s="724" t="str">
        <f t="shared" ca="1" si="18"/>
        <v/>
      </c>
    </row>
    <row r="17" spans="2:121" ht="14" customHeight="1" x14ac:dyDescent="0.15">
      <c r="B17" s="802" t="s">
        <v>216</v>
      </c>
      <c r="C17" s="803"/>
      <c r="D17" s="804"/>
      <c r="F17" s="698">
        <f t="shared" si="2"/>
        <v>25</v>
      </c>
      <c r="G17" s="699">
        <f t="shared" si="21"/>
        <v>15</v>
      </c>
      <c r="H17" s="700">
        <f t="shared" si="3"/>
        <v>0.26666666666666666</v>
      </c>
      <c r="I17" s="700">
        <f t="shared" si="19"/>
        <v>10.4</v>
      </c>
      <c r="J17" s="700">
        <f t="shared" si="4"/>
        <v>25</v>
      </c>
      <c r="K17" s="700">
        <f t="shared" si="5"/>
        <v>1</v>
      </c>
      <c r="L17" s="699">
        <f t="shared" si="6"/>
        <v>39</v>
      </c>
      <c r="M17" s="699">
        <f t="shared" si="7"/>
        <v>11</v>
      </c>
      <c r="N17" s="701">
        <f t="shared" si="8"/>
        <v>2133.3333333333335</v>
      </c>
      <c r="O17" s="701" t="str" cm="1">
        <f t="array" ref="O17">_xlfn.IFS(P17&lt;=0.3,"Bad",AND(P17&lt;0.5,P17&gt;0.3),"Macro",P17&gt;=0.5,"Norm")</f>
        <v>Norm</v>
      </c>
      <c r="P17" s="48">
        <f t="shared" si="9"/>
        <v>0.71794871794871795</v>
      </c>
      <c r="Q17" s="728">
        <f t="shared" si="10"/>
        <v>1.6666666666666667</v>
      </c>
      <c r="R17" s="726">
        <f t="shared" si="11"/>
        <v>1.7857142857142858</v>
      </c>
      <c r="S17" s="697" t="str">
        <f t="shared" si="22"/>
        <v/>
      </c>
      <c r="U17" s="723">
        <v>15</v>
      </c>
      <c r="V17" s="724" t="str">
        <f t="shared" ca="1" si="12"/>
        <v/>
      </c>
      <c r="W17" s="724" t="str">
        <f t="shared" ca="1" si="12"/>
        <v/>
      </c>
      <c r="X17" s="724" t="str">
        <f t="shared" ca="1" si="12"/>
        <v/>
      </c>
      <c r="Y17" s="724" t="str">
        <f t="shared" ca="1" si="12"/>
        <v/>
      </c>
      <c r="Z17" s="724" t="str">
        <f t="shared" ca="1" si="12"/>
        <v/>
      </c>
      <c r="AA17" s="724" t="str">
        <f t="shared" ca="1" si="12"/>
        <v/>
      </c>
      <c r="AB17" s="724" t="str">
        <f t="shared" ca="1" si="12"/>
        <v/>
      </c>
      <c r="AC17" s="724" t="str">
        <f t="shared" ca="1" si="12"/>
        <v/>
      </c>
      <c r="AD17" s="724" t="str">
        <f t="shared" ca="1" si="12"/>
        <v/>
      </c>
      <c r="AE17" s="724" t="str">
        <f t="shared" ca="1" si="12"/>
        <v/>
      </c>
      <c r="AF17" s="724" t="str">
        <f t="shared" ca="1" si="12"/>
        <v/>
      </c>
      <c r="AG17" s="724" t="str">
        <f t="shared" ca="1" si="12"/>
        <v/>
      </c>
      <c r="AH17" s="724" t="str">
        <f t="shared" ca="1" si="12"/>
        <v/>
      </c>
      <c r="AI17" s="724" t="str">
        <f t="shared" ca="1" si="12"/>
        <v/>
      </c>
      <c r="AJ17" s="724" t="str">
        <f t="shared" ca="1" si="12"/>
        <v/>
      </c>
      <c r="AK17" s="724" t="str">
        <f t="shared" ca="1" si="12"/>
        <v/>
      </c>
      <c r="AL17" s="724" t="str">
        <f t="shared" ca="1" si="13"/>
        <v/>
      </c>
      <c r="AM17" s="724" t="str">
        <f t="shared" ca="1" si="13"/>
        <v/>
      </c>
      <c r="AN17" s="724" t="str">
        <f t="shared" ca="1" si="13"/>
        <v/>
      </c>
      <c r="AO17" s="724" t="str">
        <f t="shared" ca="1" si="13"/>
        <v/>
      </c>
      <c r="AP17" s="724" t="str">
        <f t="shared" ca="1" si="13"/>
        <v/>
      </c>
      <c r="AQ17" s="724" t="str">
        <f t="shared" ca="1" si="13"/>
        <v/>
      </c>
      <c r="AR17" s="724" t="str">
        <f t="shared" ca="1" si="13"/>
        <v/>
      </c>
      <c r="AS17" s="724" t="str">
        <f t="shared" ca="1" si="13"/>
        <v/>
      </c>
      <c r="AT17" s="724" t="str">
        <f t="shared" ca="1" si="13"/>
        <v/>
      </c>
      <c r="AU17" s="724" t="str">
        <f t="shared" ca="1" si="13"/>
        <v/>
      </c>
      <c r="AV17" s="724" t="str">
        <f t="shared" ca="1" si="13"/>
        <v/>
      </c>
      <c r="AW17" s="724" t="str">
        <f t="shared" ca="1" si="13"/>
        <v/>
      </c>
      <c r="AX17" s="724" t="str">
        <f t="shared" ca="1" si="13"/>
        <v/>
      </c>
      <c r="AY17" s="724" t="str">
        <f t="shared" ca="1" si="13"/>
        <v/>
      </c>
      <c r="AZ17" s="724" t="str">
        <f t="shared" ca="1" si="13"/>
        <v/>
      </c>
      <c r="BA17" s="724" t="str">
        <f t="shared" ca="1" si="13"/>
        <v/>
      </c>
      <c r="BB17" s="724" t="str">
        <f t="shared" ca="1" si="14"/>
        <v/>
      </c>
      <c r="BC17" s="724" t="str">
        <f t="shared" ca="1" si="14"/>
        <v/>
      </c>
      <c r="BD17" s="724" t="str">
        <f t="shared" ca="1" si="14"/>
        <v/>
      </c>
      <c r="BE17" s="724" t="str">
        <f t="shared" ca="1" si="14"/>
        <v/>
      </c>
      <c r="BF17" s="724" t="str">
        <f t="shared" ca="1" si="14"/>
        <v/>
      </c>
      <c r="BG17" s="724" t="str">
        <f t="shared" ca="1" si="14"/>
        <v/>
      </c>
      <c r="BH17" s="724" t="str">
        <f t="shared" ca="1" si="14"/>
        <v/>
      </c>
      <c r="BI17" s="724" t="str">
        <f t="shared" ca="1" si="14"/>
        <v/>
      </c>
      <c r="BJ17" s="724" t="str">
        <f t="shared" ca="1" si="14"/>
        <v/>
      </c>
      <c r="BK17" s="724" t="str">
        <f t="shared" ca="1" si="14"/>
        <v/>
      </c>
      <c r="BL17" s="724" t="str">
        <f t="shared" ca="1" si="14"/>
        <v/>
      </c>
      <c r="BM17" s="724" t="str">
        <f t="shared" ca="1" si="14"/>
        <v/>
      </c>
      <c r="BN17" s="724" t="str">
        <f t="shared" ca="1" si="14"/>
        <v/>
      </c>
      <c r="BO17" s="724" t="str">
        <f t="shared" ca="1" si="14"/>
        <v/>
      </c>
      <c r="BP17" s="724" t="str">
        <f t="shared" ca="1" si="14"/>
        <v/>
      </c>
      <c r="BQ17" s="724" t="str">
        <f t="shared" ca="1" si="14"/>
        <v/>
      </c>
      <c r="BR17" s="724" t="str">
        <f t="shared" ca="1" si="15"/>
        <v/>
      </c>
      <c r="BS17" s="724" t="str">
        <f t="shared" ca="1" si="15"/>
        <v/>
      </c>
      <c r="BT17" s="724" t="str">
        <f t="shared" ca="1" si="15"/>
        <v/>
      </c>
      <c r="BU17" s="724" t="str">
        <f t="shared" ca="1" si="15"/>
        <v/>
      </c>
      <c r="BV17" s="724" t="str">
        <f t="shared" ca="1" si="15"/>
        <v/>
      </c>
      <c r="BW17" s="724" t="str">
        <f t="shared" ca="1" si="15"/>
        <v/>
      </c>
      <c r="BX17" s="724" t="str">
        <f t="shared" ca="1" si="15"/>
        <v/>
      </c>
      <c r="BY17" s="724" t="str">
        <f t="shared" ca="1" si="15"/>
        <v/>
      </c>
      <c r="BZ17" s="724" t="str">
        <f t="shared" ca="1" si="15"/>
        <v/>
      </c>
      <c r="CA17" s="724" t="str">
        <f t="shared" ca="1" si="15"/>
        <v/>
      </c>
      <c r="CB17" s="724" t="str">
        <f t="shared" ca="1" si="15"/>
        <v/>
      </c>
      <c r="CC17" s="724" t="str">
        <f t="shared" ca="1" si="15"/>
        <v/>
      </c>
      <c r="CD17" s="724" t="str">
        <f t="shared" ca="1" si="15"/>
        <v/>
      </c>
      <c r="CE17" s="724" t="str">
        <f t="shared" ca="1" si="15"/>
        <v/>
      </c>
      <c r="CF17" s="724" t="str">
        <f t="shared" ca="1" si="15"/>
        <v/>
      </c>
      <c r="CG17" s="724" t="str">
        <f t="shared" ca="1" si="15"/>
        <v/>
      </c>
      <c r="CH17" s="724" t="str">
        <f t="shared" ca="1" si="16"/>
        <v/>
      </c>
      <c r="CI17" s="724" t="str">
        <f t="shared" ca="1" si="16"/>
        <v/>
      </c>
      <c r="CJ17" s="724" t="str">
        <f t="shared" ca="1" si="16"/>
        <v/>
      </c>
      <c r="CK17" s="724" t="str">
        <f t="shared" ca="1" si="16"/>
        <v/>
      </c>
      <c r="CL17" s="724" t="str">
        <f t="shared" ca="1" si="16"/>
        <v/>
      </c>
      <c r="CM17" s="724" t="str">
        <f t="shared" ca="1" si="16"/>
        <v/>
      </c>
      <c r="CN17" s="724" t="str">
        <f t="shared" ca="1" si="16"/>
        <v/>
      </c>
      <c r="CO17" s="724" t="str">
        <f t="shared" ca="1" si="16"/>
        <v/>
      </c>
      <c r="CP17" s="724" t="str">
        <f t="shared" ca="1" si="16"/>
        <v/>
      </c>
      <c r="CQ17" s="724" t="str">
        <f t="shared" ca="1" si="16"/>
        <v/>
      </c>
      <c r="CR17" s="724" t="str">
        <f t="shared" ca="1" si="16"/>
        <v/>
      </c>
      <c r="CS17" s="724" t="str">
        <f t="shared" ca="1" si="16"/>
        <v/>
      </c>
      <c r="CT17" s="724" t="str">
        <f t="shared" ca="1" si="16"/>
        <v/>
      </c>
      <c r="CU17" s="724" t="str">
        <f t="shared" ca="1" si="16"/>
        <v/>
      </c>
      <c r="CV17" s="724" t="str">
        <f t="shared" ca="1" si="16"/>
        <v/>
      </c>
      <c r="CW17" s="724" t="str">
        <f t="shared" ca="1" si="16"/>
        <v/>
      </c>
      <c r="CX17" s="724" t="str">
        <f t="shared" ca="1" si="17"/>
        <v/>
      </c>
      <c r="CY17" s="724" t="str">
        <f t="shared" ca="1" si="17"/>
        <v/>
      </c>
      <c r="CZ17" s="724" t="str">
        <f t="shared" ca="1" si="17"/>
        <v/>
      </c>
      <c r="DA17" s="724" t="str">
        <f t="shared" ca="1" si="17"/>
        <v/>
      </c>
      <c r="DB17" s="724" t="str">
        <f t="shared" ca="1" si="17"/>
        <v/>
      </c>
      <c r="DC17" s="724" t="str">
        <f t="shared" ca="1" si="17"/>
        <v/>
      </c>
      <c r="DD17" s="724" t="str">
        <f t="shared" ca="1" si="17"/>
        <v/>
      </c>
      <c r="DE17" s="724" t="str">
        <f t="shared" ca="1" si="17"/>
        <v/>
      </c>
      <c r="DF17" s="724" t="str">
        <f t="shared" ca="1" si="17"/>
        <v/>
      </c>
      <c r="DG17" s="724" t="str">
        <f t="shared" ca="1" si="17"/>
        <v/>
      </c>
      <c r="DH17" s="724" t="str">
        <f t="shared" ca="1" si="17"/>
        <v/>
      </c>
      <c r="DI17" s="724" t="str">
        <f t="shared" ca="1" si="17"/>
        <v/>
      </c>
      <c r="DJ17" s="724" t="str">
        <f t="shared" ca="1" si="17"/>
        <v/>
      </c>
      <c r="DK17" s="724" t="str">
        <f t="shared" ca="1" si="17"/>
        <v/>
      </c>
      <c r="DL17" s="724" t="str">
        <f t="shared" ca="1" si="17"/>
        <v/>
      </c>
      <c r="DM17" s="724" t="str">
        <f t="shared" ca="1" si="17"/>
        <v/>
      </c>
      <c r="DN17" s="724" t="str">
        <f t="shared" ca="1" si="18"/>
        <v/>
      </c>
      <c r="DO17" s="724" t="str">
        <f t="shared" ca="1" si="18"/>
        <v/>
      </c>
      <c r="DP17" s="724" t="str">
        <f t="shared" ca="1" si="18"/>
        <v/>
      </c>
      <c r="DQ17" s="724" t="str">
        <f t="shared" ca="1" si="18"/>
        <v/>
      </c>
    </row>
    <row r="18" spans="2:121" ht="14" customHeight="1" thickBot="1" x14ac:dyDescent="0.2">
      <c r="B18" s="805"/>
      <c r="C18" s="806"/>
      <c r="D18" s="807"/>
      <c r="F18" s="698">
        <f t="shared" si="2"/>
        <v>25</v>
      </c>
      <c r="G18" s="699">
        <f t="shared" si="21"/>
        <v>16</v>
      </c>
      <c r="H18" s="700">
        <f t="shared" si="3"/>
        <v>0.25</v>
      </c>
      <c r="I18" s="700">
        <f t="shared" si="19"/>
        <v>10</v>
      </c>
      <c r="J18" s="700">
        <f t="shared" si="4"/>
        <v>25</v>
      </c>
      <c r="K18" s="700">
        <f t="shared" si="5"/>
        <v>1</v>
      </c>
      <c r="L18" s="699">
        <f t="shared" si="6"/>
        <v>40</v>
      </c>
      <c r="M18" s="699">
        <f t="shared" si="7"/>
        <v>12</v>
      </c>
      <c r="N18" s="701">
        <f t="shared" si="8"/>
        <v>2000</v>
      </c>
      <c r="O18" s="701" t="str" cm="1">
        <f t="array" ref="O18">_xlfn.IFS(P18&lt;=0.3,"Bad",AND(P18&lt;0.5,P18&gt;0.3),"Macro",P18&gt;=0.5,"Norm")</f>
        <v>Norm</v>
      </c>
      <c r="P18" s="48">
        <f t="shared" si="9"/>
        <v>0.7</v>
      </c>
      <c r="Q18" s="728">
        <f t="shared" si="10"/>
        <v>1.5625</v>
      </c>
      <c r="R18" s="726">
        <f t="shared" si="11"/>
        <v>1.6666666666666667</v>
      </c>
      <c r="S18" s="697" t="str">
        <f t="shared" si="22"/>
        <v/>
      </c>
      <c r="U18" s="727">
        <v>16</v>
      </c>
      <c r="V18" s="724" t="str">
        <f t="shared" ca="1" si="12"/>
        <v/>
      </c>
      <c r="W18" s="724" t="str">
        <f t="shared" ca="1" si="12"/>
        <v/>
      </c>
      <c r="X18" s="724" t="str">
        <f t="shared" ca="1" si="12"/>
        <v/>
      </c>
      <c r="Y18" s="724" t="str">
        <f t="shared" ca="1" si="12"/>
        <v/>
      </c>
      <c r="Z18" s="724" t="str">
        <f t="shared" ca="1" si="12"/>
        <v/>
      </c>
      <c r="AA18" s="724" t="str">
        <f t="shared" ca="1" si="12"/>
        <v/>
      </c>
      <c r="AB18" s="724" t="str">
        <f t="shared" ca="1" si="12"/>
        <v/>
      </c>
      <c r="AC18" s="724" t="str">
        <f t="shared" ca="1" si="12"/>
        <v/>
      </c>
      <c r="AD18" s="724" t="str">
        <f t="shared" ca="1" si="12"/>
        <v/>
      </c>
      <c r="AE18" s="724" t="str">
        <f t="shared" ca="1" si="12"/>
        <v/>
      </c>
      <c r="AF18" s="724" t="str">
        <f t="shared" ca="1" si="12"/>
        <v/>
      </c>
      <c r="AG18" s="724" t="str">
        <f t="shared" ca="1" si="12"/>
        <v/>
      </c>
      <c r="AH18" s="724" t="str">
        <f t="shared" ca="1" si="12"/>
        <v/>
      </c>
      <c r="AI18" s="724" t="str">
        <f t="shared" ca="1" si="12"/>
        <v/>
      </c>
      <c r="AJ18" s="724" t="str">
        <f t="shared" ca="1" si="12"/>
        <v/>
      </c>
      <c r="AK18" s="724" t="str">
        <f t="shared" ca="1" si="12"/>
        <v/>
      </c>
      <c r="AL18" s="724" t="str">
        <f t="shared" ca="1" si="13"/>
        <v/>
      </c>
      <c r="AM18" s="724" t="str">
        <f t="shared" ca="1" si="13"/>
        <v/>
      </c>
      <c r="AN18" s="724" t="str">
        <f t="shared" ca="1" si="13"/>
        <v/>
      </c>
      <c r="AO18" s="724" t="str">
        <f t="shared" ca="1" si="13"/>
        <v/>
      </c>
      <c r="AP18" s="724" t="str">
        <f t="shared" ca="1" si="13"/>
        <v/>
      </c>
      <c r="AQ18" s="724" t="str">
        <f t="shared" ca="1" si="13"/>
        <v/>
      </c>
      <c r="AR18" s="724" t="str">
        <f t="shared" ca="1" si="13"/>
        <v/>
      </c>
      <c r="AS18" s="724" t="str">
        <f t="shared" ca="1" si="13"/>
        <v/>
      </c>
      <c r="AT18" s="724" t="str">
        <f t="shared" ca="1" si="13"/>
        <v/>
      </c>
      <c r="AU18" s="724" t="str">
        <f t="shared" ca="1" si="13"/>
        <v/>
      </c>
      <c r="AV18" s="724" t="str">
        <f t="shared" ca="1" si="13"/>
        <v/>
      </c>
      <c r="AW18" s="724" t="str">
        <f t="shared" ca="1" si="13"/>
        <v/>
      </c>
      <c r="AX18" s="724" t="str">
        <f t="shared" ca="1" si="13"/>
        <v/>
      </c>
      <c r="AY18" s="724" t="str">
        <f t="shared" ca="1" si="13"/>
        <v/>
      </c>
      <c r="AZ18" s="724" t="str">
        <f t="shared" ca="1" si="13"/>
        <v/>
      </c>
      <c r="BA18" s="724" t="str">
        <f t="shared" ca="1" si="13"/>
        <v/>
      </c>
      <c r="BB18" s="724" t="str">
        <f t="shared" ca="1" si="14"/>
        <v/>
      </c>
      <c r="BC18" s="724" t="str">
        <f t="shared" ca="1" si="14"/>
        <v/>
      </c>
      <c r="BD18" s="724" t="str">
        <f t="shared" ca="1" si="14"/>
        <v/>
      </c>
      <c r="BE18" s="724" t="str">
        <f t="shared" ca="1" si="14"/>
        <v/>
      </c>
      <c r="BF18" s="724" t="str">
        <f t="shared" ca="1" si="14"/>
        <v/>
      </c>
      <c r="BG18" s="724" t="str">
        <f t="shared" ca="1" si="14"/>
        <v/>
      </c>
      <c r="BH18" s="724" t="str">
        <f t="shared" ca="1" si="14"/>
        <v/>
      </c>
      <c r="BI18" s="724" t="str">
        <f t="shared" ca="1" si="14"/>
        <v/>
      </c>
      <c r="BJ18" s="724" t="str">
        <f t="shared" ca="1" si="14"/>
        <v/>
      </c>
      <c r="BK18" s="724" t="str">
        <f t="shared" ca="1" si="14"/>
        <v/>
      </c>
      <c r="BL18" s="724" t="str">
        <f t="shared" ca="1" si="14"/>
        <v/>
      </c>
      <c r="BM18" s="724" t="str">
        <f t="shared" ca="1" si="14"/>
        <v/>
      </c>
      <c r="BN18" s="724" t="str">
        <f t="shared" ca="1" si="14"/>
        <v/>
      </c>
      <c r="BO18" s="724" t="str">
        <f t="shared" ca="1" si="14"/>
        <v/>
      </c>
      <c r="BP18" s="724" t="str">
        <f t="shared" ca="1" si="14"/>
        <v/>
      </c>
      <c r="BQ18" s="724" t="str">
        <f t="shared" ca="1" si="14"/>
        <v/>
      </c>
      <c r="BR18" s="724" t="str">
        <f t="shared" ca="1" si="15"/>
        <v/>
      </c>
      <c r="BS18" s="724" t="str">
        <f t="shared" ca="1" si="15"/>
        <v/>
      </c>
      <c r="BT18" s="724" t="str">
        <f t="shared" ca="1" si="15"/>
        <v/>
      </c>
      <c r="BU18" s="724" t="str">
        <f t="shared" ca="1" si="15"/>
        <v/>
      </c>
      <c r="BV18" s="724" t="str">
        <f t="shared" ca="1" si="15"/>
        <v/>
      </c>
      <c r="BW18" s="724" t="str">
        <f t="shared" ca="1" si="15"/>
        <v/>
      </c>
      <c r="BX18" s="724" t="str">
        <f t="shared" ca="1" si="15"/>
        <v/>
      </c>
      <c r="BY18" s="724" t="str">
        <f t="shared" ca="1" si="15"/>
        <v/>
      </c>
      <c r="BZ18" s="724" t="str">
        <f t="shared" ca="1" si="15"/>
        <v/>
      </c>
      <c r="CA18" s="724" t="str">
        <f t="shared" ca="1" si="15"/>
        <v/>
      </c>
      <c r="CB18" s="724" t="str">
        <f t="shared" ca="1" si="15"/>
        <v/>
      </c>
      <c r="CC18" s="724" t="str">
        <f t="shared" ca="1" si="15"/>
        <v/>
      </c>
      <c r="CD18" s="724" t="str">
        <f t="shared" ca="1" si="15"/>
        <v/>
      </c>
      <c r="CE18" s="724" t="str">
        <f t="shared" ca="1" si="15"/>
        <v/>
      </c>
      <c r="CF18" s="724" t="str">
        <f t="shared" ca="1" si="15"/>
        <v/>
      </c>
      <c r="CG18" s="724" t="str">
        <f t="shared" ca="1" si="15"/>
        <v/>
      </c>
      <c r="CH18" s="724" t="str">
        <f t="shared" ca="1" si="16"/>
        <v/>
      </c>
      <c r="CI18" s="724" t="str">
        <f t="shared" ca="1" si="16"/>
        <v/>
      </c>
      <c r="CJ18" s="724" t="str">
        <f t="shared" ca="1" si="16"/>
        <v/>
      </c>
      <c r="CK18" s="724" t="str">
        <f t="shared" ca="1" si="16"/>
        <v/>
      </c>
      <c r="CL18" s="724" t="str">
        <f t="shared" ca="1" si="16"/>
        <v/>
      </c>
      <c r="CM18" s="724" t="str">
        <f t="shared" ca="1" si="16"/>
        <v/>
      </c>
      <c r="CN18" s="724" t="str">
        <f t="shared" ca="1" si="16"/>
        <v/>
      </c>
      <c r="CO18" s="724" t="str">
        <f t="shared" ca="1" si="16"/>
        <v/>
      </c>
      <c r="CP18" s="724" t="str">
        <f t="shared" ca="1" si="16"/>
        <v/>
      </c>
      <c r="CQ18" s="724" t="str">
        <f t="shared" ca="1" si="16"/>
        <v/>
      </c>
      <c r="CR18" s="724" t="str">
        <f t="shared" ca="1" si="16"/>
        <v/>
      </c>
      <c r="CS18" s="724" t="str">
        <f t="shared" ca="1" si="16"/>
        <v/>
      </c>
      <c r="CT18" s="724" t="str">
        <f t="shared" ca="1" si="16"/>
        <v/>
      </c>
      <c r="CU18" s="724" t="str">
        <f t="shared" ca="1" si="16"/>
        <v/>
      </c>
      <c r="CV18" s="724" t="str">
        <f t="shared" ca="1" si="16"/>
        <v/>
      </c>
      <c r="CW18" s="724" t="str">
        <f t="shared" ca="1" si="16"/>
        <v/>
      </c>
      <c r="CX18" s="724" t="str">
        <f t="shared" ca="1" si="17"/>
        <v/>
      </c>
      <c r="CY18" s="724" t="str">
        <f t="shared" ca="1" si="17"/>
        <v/>
      </c>
      <c r="CZ18" s="724" t="str">
        <f t="shared" ca="1" si="17"/>
        <v/>
      </c>
      <c r="DA18" s="724" t="str">
        <f t="shared" ca="1" si="17"/>
        <v/>
      </c>
      <c r="DB18" s="724" t="str">
        <f t="shared" ca="1" si="17"/>
        <v/>
      </c>
      <c r="DC18" s="724" t="str">
        <f t="shared" ca="1" si="17"/>
        <v/>
      </c>
      <c r="DD18" s="724" t="str">
        <f t="shared" ca="1" si="17"/>
        <v/>
      </c>
      <c r="DE18" s="724" t="str">
        <f t="shared" ca="1" si="17"/>
        <v/>
      </c>
      <c r="DF18" s="724" t="str">
        <f t="shared" ca="1" si="17"/>
        <v/>
      </c>
      <c r="DG18" s="724" t="str">
        <f t="shared" ca="1" si="17"/>
        <v/>
      </c>
      <c r="DH18" s="724" t="str">
        <f t="shared" ca="1" si="17"/>
        <v/>
      </c>
      <c r="DI18" s="724" t="str">
        <f t="shared" ca="1" si="17"/>
        <v/>
      </c>
      <c r="DJ18" s="724" t="str">
        <f t="shared" ca="1" si="17"/>
        <v/>
      </c>
      <c r="DK18" s="724" t="str">
        <f t="shared" ca="1" si="17"/>
        <v/>
      </c>
      <c r="DL18" s="724" t="str">
        <f t="shared" ca="1" si="17"/>
        <v/>
      </c>
      <c r="DM18" s="724" t="str">
        <f t="shared" ca="1" si="17"/>
        <v/>
      </c>
      <c r="DN18" s="724" t="str">
        <f t="shared" ca="1" si="18"/>
        <v/>
      </c>
      <c r="DO18" s="724" t="str">
        <f t="shared" ca="1" si="18"/>
        <v/>
      </c>
      <c r="DP18" s="724" t="str">
        <f t="shared" ca="1" si="18"/>
        <v/>
      </c>
      <c r="DQ18" s="724" t="str">
        <f t="shared" ca="1" si="18"/>
        <v/>
      </c>
    </row>
    <row r="19" spans="2:121" x14ac:dyDescent="0.15">
      <c r="B19" s="816" t="s">
        <v>217</v>
      </c>
      <c r="C19" s="817"/>
      <c r="D19" s="820">
        <v>8000</v>
      </c>
      <c r="F19" s="698">
        <f t="shared" si="2"/>
        <v>25</v>
      </c>
      <c r="G19" s="699">
        <f t="shared" si="21"/>
        <v>17</v>
      </c>
      <c r="H19" s="700">
        <f t="shared" si="3"/>
        <v>0.23529411764705882</v>
      </c>
      <c r="I19" s="700">
        <f t="shared" si="19"/>
        <v>9.6470588235294112</v>
      </c>
      <c r="J19" s="700">
        <f t="shared" si="4"/>
        <v>25</v>
      </c>
      <c r="K19" s="700">
        <f t="shared" si="5"/>
        <v>1</v>
      </c>
      <c r="L19" s="699">
        <f t="shared" si="6"/>
        <v>41</v>
      </c>
      <c r="M19" s="699">
        <f t="shared" si="7"/>
        <v>13</v>
      </c>
      <c r="N19" s="701">
        <f t="shared" si="8"/>
        <v>1882.3529411764705</v>
      </c>
      <c r="O19" s="701" t="str" cm="1">
        <f t="array" ref="O19">_xlfn.IFS(P19&lt;=0.3,"Bad",AND(P19&lt;0.5,P19&gt;0.3),"Macro",P19&gt;=0.5,"Norm")</f>
        <v>Norm</v>
      </c>
      <c r="P19" s="48">
        <f t="shared" si="9"/>
        <v>0.68292682926829273</v>
      </c>
      <c r="Q19" s="728">
        <f t="shared" si="10"/>
        <v>1.4705882352941178</v>
      </c>
      <c r="R19" s="726">
        <f t="shared" si="11"/>
        <v>1.5625</v>
      </c>
      <c r="S19" s="697"/>
      <c r="U19" s="723">
        <v>17</v>
      </c>
      <c r="V19" s="724" t="str">
        <f t="shared" ca="1" si="12"/>
        <v/>
      </c>
      <c r="W19" s="724" t="str">
        <f t="shared" ca="1" si="12"/>
        <v/>
      </c>
      <c r="X19" s="724" t="str">
        <f t="shared" ca="1" si="12"/>
        <v/>
      </c>
      <c r="Y19" s="724" t="str">
        <f t="shared" ca="1" si="12"/>
        <v/>
      </c>
      <c r="Z19" s="724" t="str">
        <f t="shared" ca="1" si="12"/>
        <v/>
      </c>
      <c r="AA19" s="724" t="str">
        <f t="shared" ca="1" si="12"/>
        <v/>
      </c>
      <c r="AB19" s="724" t="str">
        <f t="shared" ca="1" si="12"/>
        <v/>
      </c>
      <c r="AC19" s="724" t="str">
        <f t="shared" ca="1" si="12"/>
        <v/>
      </c>
      <c r="AD19" s="724" t="str">
        <f t="shared" ca="1" si="12"/>
        <v/>
      </c>
      <c r="AE19" s="724" t="str">
        <f t="shared" ca="1" si="12"/>
        <v/>
      </c>
      <c r="AF19" s="724" t="str">
        <f t="shared" ca="1" si="12"/>
        <v/>
      </c>
      <c r="AG19" s="724" t="str">
        <f t="shared" ca="1" si="12"/>
        <v/>
      </c>
      <c r="AH19" s="724" t="str">
        <f t="shared" ca="1" si="12"/>
        <v/>
      </c>
      <c r="AI19" s="724" t="str">
        <f t="shared" ca="1" si="12"/>
        <v/>
      </c>
      <c r="AJ19" s="724" t="str">
        <f t="shared" ca="1" si="12"/>
        <v/>
      </c>
      <c r="AK19" s="724" t="str">
        <f t="shared" ref="AK19:AZ35" ca="1" si="23">IF($U19&lt;=$D$11,IF(COLUMN()&lt;22+$D$13,"",OFFSET(AK18,0,-$D$13,1,1)),"")</f>
        <v/>
      </c>
      <c r="AL19" s="724" t="str">
        <f t="shared" ca="1" si="13"/>
        <v/>
      </c>
      <c r="AM19" s="724" t="str">
        <f t="shared" ca="1" si="13"/>
        <v/>
      </c>
      <c r="AN19" s="724" t="str">
        <f t="shared" ca="1" si="13"/>
        <v/>
      </c>
      <c r="AO19" s="724" t="str">
        <f t="shared" ca="1" si="13"/>
        <v/>
      </c>
      <c r="AP19" s="724" t="str">
        <f t="shared" ca="1" si="13"/>
        <v/>
      </c>
      <c r="AQ19" s="724" t="str">
        <f t="shared" ca="1" si="13"/>
        <v/>
      </c>
      <c r="AR19" s="724" t="str">
        <f t="shared" ca="1" si="13"/>
        <v/>
      </c>
      <c r="AS19" s="724" t="str">
        <f t="shared" ca="1" si="13"/>
        <v/>
      </c>
      <c r="AT19" s="724" t="str">
        <f t="shared" ca="1" si="13"/>
        <v/>
      </c>
      <c r="AU19" s="724" t="str">
        <f t="shared" ca="1" si="13"/>
        <v/>
      </c>
      <c r="AV19" s="724" t="str">
        <f t="shared" ca="1" si="13"/>
        <v/>
      </c>
      <c r="AW19" s="724" t="str">
        <f t="shared" ca="1" si="13"/>
        <v/>
      </c>
      <c r="AX19" s="724" t="str">
        <f t="shared" ca="1" si="13"/>
        <v/>
      </c>
      <c r="AY19" s="724" t="str">
        <f t="shared" ca="1" si="13"/>
        <v/>
      </c>
      <c r="AZ19" s="724" t="str">
        <f t="shared" ca="1" si="13"/>
        <v/>
      </c>
      <c r="BA19" s="724" t="str">
        <f t="shared" ref="BA19:BP35" ca="1" si="24">IF($U19&lt;=$D$11,IF(COLUMN()&lt;22+$D$13,"",OFFSET(BA18,0,-$D$13,1,1)),"")</f>
        <v/>
      </c>
      <c r="BB19" s="724" t="str">
        <f t="shared" ca="1" si="14"/>
        <v/>
      </c>
      <c r="BC19" s="724" t="str">
        <f t="shared" ca="1" si="14"/>
        <v/>
      </c>
      <c r="BD19" s="724" t="str">
        <f t="shared" ca="1" si="14"/>
        <v/>
      </c>
      <c r="BE19" s="724" t="str">
        <f t="shared" ca="1" si="14"/>
        <v/>
      </c>
      <c r="BF19" s="724" t="str">
        <f t="shared" ca="1" si="14"/>
        <v/>
      </c>
      <c r="BG19" s="724" t="str">
        <f t="shared" ca="1" si="14"/>
        <v/>
      </c>
      <c r="BH19" s="724" t="str">
        <f t="shared" ca="1" si="14"/>
        <v/>
      </c>
      <c r="BI19" s="724" t="str">
        <f t="shared" ca="1" si="14"/>
        <v/>
      </c>
      <c r="BJ19" s="724" t="str">
        <f t="shared" ca="1" si="14"/>
        <v/>
      </c>
      <c r="BK19" s="724" t="str">
        <f t="shared" ca="1" si="14"/>
        <v/>
      </c>
      <c r="BL19" s="724" t="str">
        <f t="shared" ca="1" si="14"/>
        <v/>
      </c>
      <c r="BM19" s="724" t="str">
        <f t="shared" ca="1" si="14"/>
        <v/>
      </c>
      <c r="BN19" s="724" t="str">
        <f t="shared" ca="1" si="14"/>
        <v/>
      </c>
      <c r="BO19" s="724" t="str">
        <f t="shared" ca="1" si="14"/>
        <v/>
      </c>
      <c r="BP19" s="724" t="str">
        <f t="shared" ca="1" si="14"/>
        <v/>
      </c>
      <c r="BQ19" s="724" t="str">
        <f t="shared" ref="BQ19:CF35" ca="1" si="25">IF($U19&lt;=$D$11,IF(COLUMN()&lt;22+$D$13,"",OFFSET(BQ18,0,-$D$13,1,1)),"")</f>
        <v/>
      </c>
      <c r="BR19" s="724" t="str">
        <f t="shared" ca="1" si="15"/>
        <v/>
      </c>
      <c r="BS19" s="724" t="str">
        <f t="shared" ca="1" si="15"/>
        <v/>
      </c>
      <c r="BT19" s="724" t="str">
        <f t="shared" ca="1" si="15"/>
        <v/>
      </c>
      <c r="BU19" s="724" t="str">
        <f t="shared" ca="1" si="15"/>
        <v/>
      </c>
      <c r="BV19" s="724" t="str">
        <f t="shared" ca="1" si="15"/>
        <v/>
      </c>
      <c r="BW19" s="724" t="str">
        <f t="shared" ca="1" si="15"/>
        <v/>
      </c>
      <c r="BX19" s="724" t="str">
        <f t="shared" ca="1" si="15"/>
        <v/>
      </c>
      <c r="BY19" s="724" t="str">
        <f t="shared" ca="1" si="15"/>
        <v/>
      </c>
      <c r="BZ19" s="724" t="str">
        <f t="shared" ca="1" si="15"/>
        <v/>
      </c>
      <c r="CA19" s="724" t="str">
        <f t="shared" ca="1" si="15"/>
        <v/>
      </c>
      <c r="CB19" s="724" t="str">
        <f t="shared" ca="1" si="15"/>
        <v/>
      </c>
      <c r="CC19" s="724" t="str">
        <f t="shared" ca="1" si="15"/>
        <v/>
      </c>
      <c r="CD19" s="724" t="str">
        <f t="shared" ca="1" si="15"/>
        <v/>
      </c>
      <c r="CE19" s="724" t="str">
        <f t="shared" ca="1" si="15"/>
        <v/>
      </c>
      <c r="CF19" s="724" t="str">
        <f t="shared" ca="1" si="15"/>
        <v/>
      </c>
      <c r="CG19" s="724" t="str">
        <f t="shared" ref="CG19:CV35" ca="1" si="26">IF($U19&lt;=$D$11,IF(COLUMN()&lt;22+$D$13,"",OFFSET(CG18,0,-$D$13,1,1)),"")</f>
        <v/>
      </c>
      <c r="CH19" s="724" t="str">
        <f t="shared" ca="1" si="16"/>
        <v/>
      </c>
      <c r="CI19" s="724" t="str">
        <f t="shared" ca="1" si="16"/>
        <v/>
      </c>
      <c r="CJ19" s="724" t="str">
        <f t="shared" ca="1" si="16"/>
        <v/>
      </c>
      <c r="CK19" s="724" t="str">
        <f t="shared" ca="1" si="16"/>
        <v/>
      </c>
      <c r="CL19" s="724" t="str">
        <f t="shared" ca="1" si="16"/>
        <v/>
      </c>
      <c r="CM19" s="724" t="str">
        <f t="shared" ca="1" si="16"/>
        <v/>
      </c>
      <c r="CN19" s="724" t="str">
        <f t="shared" ca="1" si="16"/>
        <v/>
      </c>
      <c r="CO19" s="724" t="str">
        <f t="shared" ca="1" si="16"/>
        <v/>
      </c>
      <c r="CP19" s="724" t="str">
        <f t="shared" ca="1" si="16"/>
        <v/>
      </c>
      <c r="CQ19" s="724" t="str">
        <f t="shared" ca="1" si="16"/>
        <v/>
      </c>
      <c r="CR19" s="724" t="str">
        <f t="shared" ca="1" si="16"/>
        <v/>
      </c>
      <c r="CS19" s="724" t="str">
        <f t="shared" ca="1" si="16"/>
        <v/>
      </c>
      <c r="CT19" s="724" t="str">
        <f t="shared" ca="1" si="16"/>
        <v/>
      </c>
      <c r="CU19" s="724" t="str">
        <f t="shared" ca="1" si="16"/>
        <v/>
      </c>
      <c r="CV19" s="724" t="str">
        <f t="shared" ca="1" si="16"/>
        <v/>
      </c>
      <c r="CW19" s="724" t="str">
        <f t="shared" ref="CW19:DL35" ca="1" si="27">IF($U19&lt;=$D$11,IF(COLUMN()&lt;22+$D$13,"",OFFSET(CW18,0,-$D$13,1,1)),"")</f>
        <v/>
      </c>
      <c r="CX19" s="724" t="str">
        <f t="shared" ca="1" si="17"/>
        <v/>
      </c>
      <c r="CY19" s="724" t="str">
        <f t="shared" ca="1" si="17"/>
        <v/>
      </c>
      <c r="CZ19" s="724" t="str">
        <f t="shared" ca="1" si="17"/>
        <v/>
      </c>
      <c r="DA19" s="724" t="str">
        <f t="shared" ca="1" si="17"/>
        <v/>
      </c>
      <c r="DB19" s="724" t="str">
        <f t="shared" ca="1" si="17"/>
        <v/>
      </c>
      <c r="DC19" s="724" t="str">
        <f t="shared" ca="1" si="17"/>
        <v/>
      </c>
      <c r="DD19" s="724" t="str">
        <f t="shared" ca="1" si="17"/>
        <v/>
      </c>
      <c r="DE19" s="724" t="str">
        <f t="shared" ca="1" si="17"/>
        <v/>
      </c>
      <c r="DF19" s="724" t="str">
        <f t="shared" ca="1" si="17"/>
        <v/>
      </c>
      <c r="DG19" s="724" t="str">
        <f t="shared" ca="1" si="17"/>
        <v/>
      </c>
      <c r="DH19" s="724" t="str">
        <f t="shared" ca="1" si="17"/>
        <v/>
      </c>
      <c r="DI19" s="724" t="str">
        <f t="shared" ca="1" si="17"/>
        <v/>
      </c>
      <c r="DJ19" s="724" t="str">
        <f t="shared" ca="1" si="17"/>
        <v/>
      </c>
      <c r="DK19" s="724" t="str">
        <f t="shared" ca="1" si="17"/>
        <v/>
      </c>
      <c r="DL19" s="724" t="str">
        <f t="shared" ca="1" si="17"/>
        <v/>
      </c>
      <c r="DM19" s="724" t="str">
        <f t="shared" ref="DM19:DQ35" ca="1" si="28">IF($U19&lt;=$D$11,IF(COLUMN()&lt;22+$D$13,"",OFFSET(DM18,0,-$D$13,1,1)),"")</f>
        <v/>
      </c>
      <c r="DN19" s="724" t="str">
        <f t="shared" ca="1" si="18"/>
        <v/>
      </c>
      <c r="DO19" s="724" t="str">
        <f t="shared" ca="1" si="18"/>
        <v/>
      </c>
      <c r="DP19" s="724" t="str">
        <f t="shared" ca="1" si="18"/>
        <v/>
      </c>
      <c r="DQ19" s="724" t="str">
        <f t="shared" ca="1" si="18"/>
        <v/>
      </c>
    </row>
    <row r="20" spans="2:121" ht="15" thickBot="1" x14ac:dyDescent="0.2">
      <c r="B20" s="818"/>
      <c r="C20" s="819"/>
      <c r="D20" s="821"/>
      <c r="F20" s="698">
        <f t="shared" si="2"/>
        <v>25</v>
      </c>
      <c r="G20" s="699">
        <f t="shared" si="21"/>
        <v>18</v>
      </c>
      <c r="H20" s="700">
        <f t="shared" si="3"/>
        <v>0.22222222222222221</v>
      </c>
      <c r="I20" s="700">
        <f t="shared" si="19"/>
        <v>9.3333333333333321</v>
      </c>
      <c r="J20" s="700">
        <f t="shared" si="4"/>
        <v>25</v>
      </c>
      <c r="K20" s="700">
        <f t="shared" si="5"/>
        <v>1</v>
      </c>
      <c r="L20" s="699">
        <f t="shared" si="6"/>
        <v>42</v>
      </c>
      <c r="M20" s="699">
        <f t="shared" si="7"/>
        <v>14</v>
      </c>
      <c r="N20" s="701">
        <f t="shared" si="8"/>
        <v>1777.7777777777778</v>
      </c>
      <c r="O20" s="701" t="str" cm="1">
        <f t="array" ref="O20">_xlfn.IFS(P20&lt;=0.3,"Bad",AND(P20&lt;0.5,P20&gt;0.3),"Macro",P20&gt;=0.5,"Norm")</f>
        <v>Norm</v>
      </c>
      <c r="P20" s="48">
        <f t="shared" si="9"/>
        <v>0.66666666666666663</v>
      </c>
      <c r="Q20" s="728">
        <f t="shared" si="10"/>
        <v>1.3888888888888888</v>
      </c>
      <c r="R20" s="726">
        <f t="shared" si="11"/>
        <v>1.4705882352941178</v>
      </c>
      <c r="S20" s="697" t="str">
        <f t="shared" ref="S20:S39" si="29">IF(ROW(S20)=$S$2+3,"x","")</f>
        <v/>
      </c>
      <c r="U20" s="727">
        <v>18</v>
      </c>
      <c r="V20" s="724" t="str">
        <f t="shared" ref="V20:AJ36" ca="1" si="30">IF($U20&lt;=$D$11,IF(COLUMN()&lt;22+$D$13,"",OFFSET(V19,0,-$D$13,1,1)),"")</f>
        <v/>
      </c>
      <c r="W20" s="724" t="str">
        <f t="shared" ca="1" si="30"/>
        <v/>
      </c>
      <c r="X20" s="724" t="str">
        <f t="shared" ca="1" si="30"/>
        <v/>
      </c>
      <c r="Y20" s="724" t="str">
        <f t="shared" ca="1" si="30"/>
        <v/>
      </c>
      <c r="Z20" s="724" t="str">
        <f t="shared" ca="1" si="30"/>
        <v/>
      </c>
      <c r="AA20" s="724" t="str">
        <f t="shared" ca="1" si="30"/>
        <v/>
      </c>
      <c r="AB20" s="724" t="str">
        <f t="shared" ca="1" si="30"/>
        <v/>
      </c>
      <c r="AC20" s="724" t="str">
        <f t="shared" ca="1" si="30"/>
        <v/>
      </c>
      <c r="AD20" s="724" t="str">
        <f t="shared" ca="1" si="30"/>
        <v/>
      </c>
      <c r="AE20" s="724" t="str">
        <f t="shared" ca="1" si="30"/>
        <v/>
      </c>
      <c r="AF20" s="724" t="str">
        <f t="shared" ca="1" si="30"/>
        <v/>
      </c>
      <c r="AG20" s="724" t="str">
        <f t="shared" ca="1" si="30"/>
        <v/>
      </c>
      <c r="AH20" s="724" t="str">
        <f t="shared" ca="1" si="30"/>
        <v/>
      </c>
      <c r="AI20" s="724" t="str">
        <f t="shared" ca="1" si="30"/>
        <v/>
      </c>
      <c r="AJ20" s="724" t="str">
        <f t="shared" ca="1" si="30"/>
        <v/>
      </c>
      <c r="AK20" s="724" t="str">
        <f t="shared" ca="1" si="23"/>
        <v/>
      </c>
      <c r="AL20" s="724" t="str">
        <f t="shared" ca="1" si="23"/>
        <v/>
      </c>
      <c r="AM20" s="724" t="str">
        <f t="shared" ca="1" si="23"/>
        <v/>
      </c>
      <c r="AN20" s="724" t="str">
        <f t="shared" ca="1" si="23"/>
        <v/>
      </c>
      <c r="AO20" s="724" t="str">
        <f t="shared" ca="1" si="23"/>
        <v/>
      </c>
      <c r="AP20" s="724" t="str">
        <f t="shared" ca="1" si="23"/>
        <v/>
      </c>
      <c r="AQ20" s="724" t="str">
        <f t="shared" ca="1" si="23"/>
        <v/>
      </c>
      <c r="AR20" s="724" t="str">
        <f t="shared" ca="1" si="23"/>
        <v/>
      </c>
      <c r="AS20" s="724" t="str">
        <f t="shared" ca="1" si="23"/>
        <v/>
      </c>
      <c r="AT20" s="724" t="str">
        <f t="shared" ca="1" si="23"/>
        <v/>
      </c>
      <c r="AU20" s="724" t="str">
        <f t="shared" ca="1" si="23"/>
        <v/>
      </c>
      <c r="AV20" s="724" t="str">
        <f t="shared" ca="1" si="23"/>
        <v/>
      </c>
      <c r="AW20" s="724" t="str">
        <f t="shared" ca="1" si="23"/>
        <v/>
      </c>
      <c r="AX20" s="724" t="str">
        <f t="shared" ca="1" si="23"/>
        <v/>
      </c>
      <c r="AY20" s="724" t="str">
        <f t="shared" ca="1" si="23"/>
        <v/>
      </c>
      <c r="AZ20" s="724" t="str">
        <f t="shared" ca="1" si="23"/>
        <v/>
      </c>
      <c r="BA20" s="724" t="str">
        <f t="shared" ca="1" si="24"/>
        <v/>
      </c>
      <c r="BB20" s="724" t="str">
        <f t="shared" ca="1" si="24"/>
        <v/>
      </c>
      <c r="BC20" s="724" t="str">
        <f t="shared" ca="1" si="24"/>
        <v/>
      </c>
      <c r="BD20" s="724" t="str">
        <f t="shared" ca="1" si="24"/>
        <v/>
      </c>
      <c r="BE20" s="724" t="str">
        <f t="shared" ca="1" si="24"/>
        <v/>
      </c>
      <c r="BF20" s="724" t="str">
        <f t="shared" ca="1" si="24"/>
        <v/>
      </c>
      <c r="BG20" s="724" t="str">
        <f t="shared" ca="1" si="24"/>
        <v/>
      </c>
      <c r="BH20" s="724" t="str">
        <f t="shared" ca="1" si="24"/>
        <v/>
      </c>
      <c r="BI20" s="724" t="str">
        <f t="shared" ca="1" si="24"/>
        <v/>
      </c>
      <c r="BJ20" s="724" t="str">
        <f t="shared" ca="1" si="24"/>
        <v/>
      </c>
      <c r="BK20" s="724" t="str">
        <f t="shared" ca="1" si="24"/>
        <v/>
      </c>
      <c r="BL20" s="724" t="str">
        <f t="shared" ca="1" si="24"/>
        <v/>
      </c>
      <c r="BM20" s="724" t="str">
        <f t="shared" ca="1" si="24"/>
        <v/>
      </c>
      <c r="BN20" s="724" t="str">
        <f t="shared" ca="1" si="24"/>
        <v/>
      </c>
      <c r="BO20" s="724" t="str">
        <f t="shared" ca="1" si="24"/>
        <v/>
      </c>
      <c r="BP20" s="724" t="str">
        <f t="shared" ca="1" si="24"/>
        <v/>
      </c>
      <c r="BQ20" s="724" t="str">
        <f t="shared" ca="1" si="25"/>
        <v/>
      </c>
      <c r="BR20" s="724" t="str">
        <f t="shared" ca="1" si="25"/>
        <v/>
      </c>
      <c r="BS20" s="724" t="str">
        <f t="shared" ca="1" si="25"/>
        <v/>
      </c>
      <c r="BT20" s="724" t="str">
        <f t="shared" ca="1" si="25"/>
        <v/>
      </c>
      <c r="BU20" s="724" t="str">
        <f t="shared" ca="1" si="25"/>
        <v/>
      </c>
      <c r="BV20" s="724" t="str">
        <f t="shared" ca="1" si="25"/>
        <v/>
      </c>
      <c r="BW20" s="724" t="str">
        <f t="shared" ca="1" si="25"/>
        <v/>
      </c>
      <c r="BX20" s="724" t="str">
        <f t="shared" ca="1" si="25"/>
        <v/>
      </c>
      <c r="BY20" s="724" t="str">
        <f t="shared" ca="1" si="25"/>
        <v/>
      </c>
      <c r="BZ20" s="724" t="str">
        <f t="shared" ca="1" si="25"/>
        <v/>
      </c>
      <c r="CA20" s="724" t="str">
        <f t="shared" ca="1" si="25"/>
        <v/>
      </c>
      <c r="CB20" s="724" t="str">
        <f t="shared" ca="1" si="25"/>
        <v/>
      </c>
      <c r="CC20" s="724" t="str">
        <f t="shared" ca="1" si="25"/>
        <v/>
      </c>
      <c r="CD20" s="724" t="str">
        <f t="shared" ca="1" si="25"/>
        <v/>
      </c>
      <c r="CE20" s="724" t="str">
        <f t="shared" ca="1" si="25"/>
        <v/>
      </c>
      <c r="CF20" s="724" t="str">
        <f t="shared" ca="1" si="25"/>
        <v/>
      </c>
      <c r="CG20" s="724" t="str">
        <f t="shared" ca="1" si="26"/>
        <v/>
      </c>
      <c r="CH20" s="724" t="str">
        <f t="shared" ca="1" si="26"/>
        <v/>
      </c>
      <c r="CI20" s="724" t="str">
        <f t="shared" ca="1" si="26"/>
        <v/>
      </c>
      <c r="CJ20" s="724" t="str">
        <f t="shared" ca="1" si="26"/>
        <v/>
      </c>
      <c r="CK20" s="724" t="str">
        <f t="shared" ca="1" si="26"/>
        <v/>
      </c>
      <c r="CL20" s="724" t="str">
        <f t="shared" ca="1" si="26"/>
        <v/>
      </c>
      <c r="CM20" s="724" t="str">
        <f t="shared" ca="1" si="26"/>
        <v/>
      </c>
      <c r="CN20" s="724" t="str">
        <f t="shared" ca="1" si="26"/>
        <v/>
      </c>
      <c r="CO20" s="724" t="str">
        <f t="shared" ca="1" si="26"/>
        <v/>
      </c>
      <c r="CP20" s="724" t="str">
        <f t="shared" ca="1" si="26"/>
        <v/>
      </c>
      <c r="CQ20" s="724" t="str">
        <f t="shared" ca="1" si="26"/>
        <v/>
      </c>
      <c r="CR20" s="724" t="str">
        <f t="shared" ca="1" si="26"/>
        <v/>
      </c>
      <c r="CS20" s="724" t="str">
        <f t="shared" ca="1" si="26"/>
        <v/>
      </c>
      <c r="CT20" s="724" t="str">
        <f t="shared" ca="1" si="26"/>
        <v/>
      </c>
      <c r="CU20" s="724" t="str">
        <f t="shared" ca="1" si="26"/>
        <v/>
      </c>
      <c r="CV20" s="724" t="str">
        <f t="shared" ca="1" si="26"/>
        <v/>
      </c>
      <c r="CW20" s="724" t="str">
        <f t="shared" ca="1" si="27"/>
        <v/>
      </c>
      <c r="CX20" s="724" t="str">
        <f t="shared" ca="1" si="27"/>
        <v/>
      </c>
      <c r="CY20" s="724" t="str">
        <f t="shared" ca="1" si="27"/>
        <v/>
      </c>
      <c r="CZ20" s="724" t="str">
        <f t="shared" ca="1" si="27"/>
        <v/>
      </c>
      <c r="DA20" s="724" t="str">
        <f t="shared" ca="1" si="27"/>
        <v/>
      </c>
      <c r="DB20" s="724" t="str">
        <f t="shared" ca="1" si="27"/>
        <v/>
      </c>
      <c r="DC20" s="724" t="str">
        <f t="shared" ca="1" si="27"/>
        <v/>
      </c>
      <c r="DD20" s="724" t="str">
        <f t="shared" ca="1" si="27"/>
        <v/>
      </c>
      <c r="DE20" s="724" t="str">
        <f t="shared" ca="1" si="27"/>
        <v/>
      </c>
      <c r="DF20" s="724" t="str">
        <f t="shared" ca="1" si="27"/>
        <v/>
      </c>
      <c r="DG20" s="724" t="str">
        <f t="shared" ca="1" si="27"/>
        <v/>
      </c>
      <c r="DH20" s="724" t="str">
        <f t="shared" ca="1" si="27"/>
        <v/>
      </c>
      <c r="DI20" s="724" t="str">
        <f t="shared" ca="1" si="27"/>
        <v/>
      </c>
      <c r="DJ20" s="724" t="str">
        <f t="shared" ca="1" si="27"/>
        <v/>
      </c>
      <c r="DK20" s="724" t="str">
        <f t="shared" ca="1" si="27"/>
        <v/>
      </c>
      <c r="DL20" s="724" t="str">
        <f t="shared" ca="1" si="27"/>
        <v/>
      </c>
      <c r="DM20" s="724" t="str">
        <f t="shared" ca="1" si="28"/>
        <v/>
      </c>
      <c r="DN20" s="724" t="str">
        <f t="shared" ca="1" si="28"/>
        <v/>
      </c>
      <c r="DO20" s="724" t="str">
        <f t="shared" ca="1" si="28"/>
        <v/>
      </c>
      <c r="DP20" s="724" t="str">
        <f t="shared" ca="1" si="28"/>
        <v/>
      </c>
      <c r="DQ20" s="724" t="str">
        <f t="shared" ca="1" si="28"/>
        <v/>
      </c>
    </row>
    <row r="21" spans="2:121" ht="14" customHeight="1" x14ac:dyDescent="0.15">
      <c r="B21" s="816" t="s">
        <v>218</v>
      </c>
      <c r="C21" s="817"/>
      <c r="D21" s="820">
        <v>1000</v>
      </c>
      <c r="F21" s="698">
        <f t="shared" si="2"/>
        <v>25</v>
      </c>
      <c r="G21" s="699">
        <f t="shared" si="21"/>
        <v>19</v>
      </c>
      <c r="H21" s="700">
        <f t="shared" si="3"/>
        <v>0.21052631578947367</v>
      </c>
      <c r="I21" s="700">
        <f t="shared" si="19"/>
        <v>9.0526315789473681</v>
      </c>
      <c r="J21" s="700">
        <f t="shared" si="4"/>
        <v>25</v>
      </c>
      <c r="K21" s="700">
        <f t="shared" si="5"/>
        <v>1</v>
      </c>
      <c r="L21" s="699">
        <f t="shared" si="6"/>
        <v>43</v>
      </c>
      <c r="M21" s="699">
        <f t="shared" si="7"/>
        <v>15</v>
      </c>
      <c r="N21" s="701">
        <f t="shared" si="8"/>
        <v>1684.2105263157894</v>
      </c>
      <c r="O21" s="701" t="str" cm="1">
        <f t="array" ref="O21">_xlfn.IFS(P21&lt;=0.3,"Bad",AND(P21&lt;0.5,P21&gt;0.3),"Macro",P21&gt;=0.5,"Norm")</f>
        <v>Norm</v>
      </c>
      <c r="P21" s="48">
        <f t="shared" si="9"/>
        <v>0.65116279069767447</v>
      </c>
      <c r="Q21" s="728">
        <f t="shared" si="10"/>
        <v>1.3157894736842106</v>
      </c>
      <c r="R21" s="726">
        <f t="shared" si="11"/>
        <v>1.3888888888888888</v>
      </c>
      <c r="S21" s="697" t="str">
        <f t="shared" si="29"/>
        <v/>
      </c>
      <c r="U21" s="723">
        <v>19</v>
      </c>
      <c r="V21" s="724" t="str">
        <f t="shared" ca="1" si="30"/>
        <v/>
      </c>
      <c r="W21" s="724" t="str">
        <f t="shared" ca="1" si="30"/>
        <v/>
      </c>
      <c r="X21" s="724" t="str">
        <f t="shared" ca="1" si="30"/>
        <v/>
      </c>
      <c r="Y21" s="724" t="str">
        <f t="shared" ca="1" si="30"/>
        <v/>
      </c>
      <c r="Z21" s="724" t="str">
        <f t="shared" ca="1" si="30"/>
        <v/>
      </c>
      <c r="AA21" s="724" t="str">
        <f t="shared" ca="1" si="30"/>
        <v/>
      </c>
      <c r="AB21" s="724" t="str">
        <f t="shared" ca="1" si="30"/>
        <v/>
      </c>
      <c r="AC21" s="724" t="str">
        <f t="shared" ca="1" si="30"/>
        <v/>
      </c>
      <c r="AD21" s="724" t="str">
        <f t="shared" ca="1" si="30"/>
        <v/>
      </c>
      <c r="AE21" s="724" t="str">
        <f t="shared" ca="1" si="30"/>
        <v/>
      </c>
      <c r="AF21" s="724" t="str">
        <f t="shared" ca="1" si="30"/>
        <v/>
      </c>
      <c r="AG21" s="724" t="str">
        <f t="shared" ca="1" si="30"/>
        <v/>
      </c>
      <c r="AH21" s="724" t="str">
        <f t="shared" ca="1" si="30"/>
        <v/>
      </c>
      <c r="AI21" s="724" t="str">
        <f t="shared" ca="1" si="30"/>
        <v/>
      </c>
      <c r="AJ21" s="724" t="str">
        <f t="shared" ca="1" si="30"/>
        <v/>
      </c>
      <c r="AK21" s="724" t="str">
        <f t="shared" ca="1" si="23"/>
        <v/>
      </c>
      <c r="AL21" s="724" t="str">
        <f t="shared" ca="1" si="23"/>
        <v/>
      </c>
      <c r="AM21" s="724" t="str">
        <f t="shared" ca="1" si="23"/>
        <v/>
      </c>
      <c r="AN21" s="724" t="str">
        <f t="shared" ca="1" si="23"/>
        <v/>
      </c>
      <c r="AO21" s="724" t="str">
        <f t="shared" ca="1" si="23"/>
        <v/>
      </c>
      <c r="AP21" s="724" t="str">
        <f t="shared" ca="1" si="23"/>
        <v/>
      </c>
      <c r="AQ21" s="724" t="str">
        <f t="shared" ca="1" si="23"/>
        <v/>
      </c>
      <c r="AR21" s="724" t="str">
        <f t="shared" ca="1" si="23"/>
        <v/>
      </c>
      <c r="AS21" s="724" t="str">
        <f t="shared" ca="1" si="23"/>
        <v/>
      </c>
      <c r="AT21" s="724" t="str">
        <f t="shared" ca="1" si="23"/>
        <v/>
      </c>
      <c r="AU21" s="724" t="str">
        <f t="shared" ca="1" si="23"/>
        <v/>
      </c>
      <c r="AV21" s="724" t="str">
        <f t="shared" ca="1" si="23"/>
        <v/>
      </c>
      <c r="AW21" s="724" t="str">
        <f t="shared" ca="1" si="23"/>
        <v/>
      </c>
      <c r="AX21" s="724" t="str">
        <f t="shared" ca="1" si="23"/>
        <v/>
      </c>
      <c r="AY21" s="724" t="str">
        <f t="shared" ca="1" si="23"/>
        <v/>
      </c>
      <c r="AZ21" s="724" t="str">
        <f t="shared" ca="1" si="23"/>
        <v/>
      </c>
      <c r="BA21" s="724" t="str">
        <f t="shared" ca="1" si="24"/>
        <v/>
      </c>
      <c r="BB21" s="724" t="str">
        <f t="shared" ca="1" si="24"/>
        <v/>
      </c>
      <c r="BC21" s="724" t="str">
        <f t="shared" ca="1" si="24"/>
        <v/>
      </c>
      <c r="BD21" s="724" t="str">
        <f t="shared" ca="1" si="24"/>
        <v/>
      </c>
      <c r="BE21" s="724" t="str">
        <f t="shared" ca="1" si="24"/>
        <v/>
      </c>
      <c r="BF21" s="724" t="str">
        <f t="shared" ca="1" si="24"/>
        <v/>
      </c>
      <c r="BG21" s="724" t="str">
        <f t="shared" ca="1" si="24"/>
        <v/>
      </c>
      <c r="BH21" s="724" t="str">
        <f t="shared" ca="1" si="24"/>
        <v/>
      </c>
      <c r="BI21" s="724" t="str">
        <f t="shared" ca="1" si="24"/>
        <v/>
      </c>
      <c r="BJ21" s="724" t="str">
        <f t="shared" ca="1" si="24"/>
        <v/>
      </c>
      <c r="BK21" s="724" t="str">
        <f t="shared" ca="1" si="24"/>
        <v/>
      </c>
      <c r="BL21" s="724" t="str">
        <f t="shared" ca="1" si="24"/>
        <v/>
      </c>
      <c r="BM21" s="724" t="str">
        <f t="shared" ca="1" si="24"/>
        <v/>
      </c>
      <c r="BN21" s="724" t="str">
        <f t="shared" ca="1" si="24"/>
        <v/>
      </c>
      <c r="BO21" s="724" t="str">
        <f t="shared" ca="1" si="24"/>
        <v/>
      </c>
      <c r="BP21" s="724" t="str">
        <f t="shared" ca="1" si="24"/>
        <v/>
      </c>
      <c r="BQ21" s="724" t="str">
        <f t="shared" ca="1" si="25"/>
        <v/>
      </c>
      <c r="BR21" s="724" t="str">
        <f t="shared" ca="1" si="25"/>
        <v/>
      </c>
      <c r="BS21" s="724" t="str">
        <f t="shared" ca="1" si="25"/>
        <v/>
      </c>
      <c r="BT21" s="724" t="str">
        <f t="shared" ca="1" si="25"/>
        <v/>
      </c>
      <c r="BU21" s="724" t="str">
        <f t="shared" ca="1" si="25"/>
        <v/>
      </c>
      <c r="BV21" s="724" t="str">
        <f t="shared" ca="1" si="25"/>
        <v/>
      </c>
      <c r="BW21" s="724" t="str">
        <f t="shared" ca="1" si="25"/>
        <v/>
      </c>
      <c r="BX21" s="724" t="str">
        <f t="shared" ca="1" si="25"/>
        <v/>
      </c>
      <c r="BY21" s="724" t="str">
        <f t="shared" ca="1" si="25"/>
        <v/>
      </c>
      <c r="BZ21" s="724" t="str">
        <f t="shared" ca="1" si="25"/>
        <v/>
      </c>
      <c r="CA21" s="724" t="str">
        <f t="shared" ca="1" si="25"/>
        <v/>
      </c>
      <c r="CB21" s="724" t="str">
        <f t="shared" ca="1" si="25"/>
        <v/>
      </c>
      <c r="CC21" s="724" t="str">
        <f t="shared" ca="1" si="25"/>
        <v/>
      </c>
      <c r="CD21" s="724" t="str">
        <f t="shared" ca="1" si="25"/>
        <v/>
      </c>
      <c r="CE21" s="724" t="str">
        <f t="shared" ca="1" si="25"/>
        <v/>
      </c>
      <c r="CF21" s="724" t="str">
        <f t="shared" ca="1" si="25"/>
        <v/>
      </c>
      <c r="CG21" s="724" t="str">
        <f t="shared" ca="1" si="26"/>
        <v/>
      </c>
      <c r="CH21" s="724" t="str">
        <f t="shared" ca="1" si="26"/>
        <v/>
      </c>
      <c r="CI21" s="724" t="str">
        <f t="shared" ca="1" si="26"/>
        <v/>
      </c>
      <c r="CJ21" s="724" t="str">
        <f t="shared" ca="1" si="26"/>
        <v/>
      </c>
      <c r="CK21" s="724" t="str">
        <f t="shared" ca="1" si="26"/>
        <v/>
      </c>
      <c r="CL21" s="724" t="str">
        <f t="shared" ca="1" si="26"/>
        <v/>
      </c>
      <c r="CM21" s="724" t="str">
        <f t="shared" ca="1" si="26"/>
        <v/>
      </c>
      <c r="CN21" s="724" t="str">
        <f t="shared" ca="1" si="26"/>
        <v/>
      </c>
      <c r="CO21" s="724" t="str">
        <f t="shared" ca="1" si="26"/>
        <v/>
      </c>
      <c r="CP21" s="724" t="str">
        <f t="shared" ca="1" si="26"/>
        <v/>
      </c>
      <c r="CQ21" s="724" t="str">
        <f t="shared" ca="1" si="26"/>
        <v/>
      </c>
      <c r="CR21" s="724" t="str">
        <f t="shared" ca="1" si="26"/>
        <v/>
      </c>
      <c r="CS21" s="724" t="str">
        <f t="shared" ca="1" si="26"/>
        <v/>
      </c>
      <c r="CT21" s="724" t="str">
        <f t="shared" ca="1" si="26"/>
        <v/>
      </c>
      <c r="CU21" s="724" t="str">
        <f t="shared" ca="1" si="26"/>
        <v/>
      </c>
      <c r="CV21" s="724" t="str">
        <f t="shared" ca="1" si="26"/>
        <v/>
      </c>
      <c r="CW21" s="724" t="str">
        <f t="shared" ca="1" si="27"/>
        <v/>
      </c>
      <c r="CX21" s="724" t="str">
        <f t="shared" ca="1" si="27"/>
        <v/>
      </c>
      <c r="CY21" s="724" t="str">
        <f t="shared" ca="1" si="27"/>
        <v/>
      </c>
      <c r="CZ21" s="724" t="str">
        <f t="shared" ca="1" si="27"/>
        <v/>
      </c>
      <c r="DA21" s="724" t="str">
        <f t="shared" ca="1" si="27"/>
        <v/>
      </c>
      <c r="DB21" s="724" t="str">
        <f t="shared" ca="1" si="27"/>
        <v/>
      </c>
      <c r="DC21" s="724" t="str">
        <f t="shared" ca="1" si="27"/>
        <v/>
      </c>
      <c r="DD21" s="724" t="str">
        <f t="shared" ca="1" si="27"/>
        <v/>
      </c>
      <c r="DE21" s="724" t="str">
        <f t="shared" ca="1" si="27"/>
        <v/>
      </c>
      <c r="DF21" s="724" t="str">
        <f t="shared" ca="1" si="27"/>
        <v/>
      </c>
      <c r="DG21" s="724" t="str">
        <f t="shared" ca="1" si="27"/>
        <v/>
      </c>
      <c r="DH21" s="724" t="str">
        <f t="shared" ca="1" si="27"/>
        <v/>
      </c>
      <c r="DI21" s="724" t="str">
        <f t="shared" ca="1" si="27"/>
        <v/>
      </c>
      <c r="DJ21" s="724" t="str">
        <f t="shared" ca="1" si="27"/>
        <v/>
      </c>
      <c r="DK21" s="724" t="str">
        <f t="shared" ca="1" si="27"/>
        <v/>
      </c>
      <c r="DL21" s="724" t="str">
        <f t="shared" ca="1" si="27"/>
        <v/>
      </c>
      <c r="DM21" s="724" t="str">
        <f t="shared" ca="1" si="28"/>
        <v/>
      </c>
      <c r="DN21" s="724" t="str">
        <f t="shared" ca="1" si="28"/>
        <v/>
      </c>
      <c r="DO21" s="724" t="str">
        <f t="shared" ca="1" si="28"/>
        <v/>
      </c>
      <c r="DP21" s="724" t="str">
        <f t="shared" ca="1" si="28"/>
        <v/>
      </c>
      <c r="DQ21" s="724" t="str">
        <f t="shared" ca="1" si="28"/>
        <v/>
      </c>
    </row>
    <row r="22" spans="2:121" ht="13.5" customHeight="1" thickBot="1" x14ac:dyDescent="0.2">
      <c r="B22" s="818"/>
      <c r="C22" s="819"/>
      <c r="D22" s="821"/>
      <c r="F22" s="698">
        <f t="shared" si="2"/>
        <v>25</v>
      </c>
      <c r="G22" s="699">
        <f t="shared" si="21"/>
        <v>20</v>
      </c>
      <c r="H22" s="700">
        <f t="shared" si="3"/>
        <v>0.2</v>
      </c>
      <c r="I22" s="700">
        <f t="shared" si="19"/>
        <v>8.8000000000000007</v>
      </c>
      <c r="J22" s="700">
        <f t="shared" si="4"/>
        <v>25</v>
      </c>
      <c r="K22" s="700">
        <f t="shared" si="5"/>
        <v>1</v>
      </c>
      <c r="L22" s="699">
        <f t="shared" si="6"/>
        <v>44</v>
      </c>
      <c r="M22" s="699">
        <f t="shared" si="7"/>
        <v>16</v>
      </c>
      <c r="N22" s="701">
        <f t="shared" si="8"/>
        <v>1600</v>
      </c>
      <c r="O22" s="701" t="str" cm="1">
        <f t="array" ref="O22">_xlfn.IFS(P22&lt;=0.3,"Bad",AND(P22&lt;0.5,P22&gt;0.3),"Macro",P22&gt;=0.5,"Norm")</f>
        <v>Norm</v>
      </c>
      <c r="P22" s="48">
        <f t="shared" si="9"/>
        <v>0.63636363636363635</v>
      </c>
      <c r="Q22" s="728">
        <f t="shared" si="10"/>
        <v>1.25</v>
      </c>
      <c r="R22" s="726">
        <f t="shared" si="11"/>
        <v>1.3157894736842106</v>
      </c>
      <c r="S22" s="697" t="str">
        <f t="shared" si="29"/>
        <v/>
      </c>
      <c r="U22" s="727">
        <v>20</v>
      </c>
      <c r="V22" s="724" t="str">
        <f t="shared" ca="1" si="30"/>
        <v/>
      </c>
      <c r="W22" s="724" t="str">
        <f t="shared" ca="1" si="30"/>
        <v/>
      </c>
      <c r="X22" s="724" t="str">
        <f t="shared" ca="1" si="30"/>
        <v/>
      </c>
      <c r="Y22" s="724" t="str">
        <f t="shared" ca="1" si="30"/>
        <v/>
      </c>
      <c r="Z22" s="724" t="str">
        <f t="shared" ca="1" si="30"/>
        <v/>
      </c>
      <c r="AA22" s="724" t="str">
        <f t="shared" ca="1" si="30"/>
        <v/>
      </c>
      <c r="AB22" s="724" t="str">
        <f t="shared" ca="1" si="30"/>
        <v/>
      </c>
      <c r="AC22" s="724" t="str">
        <f t="shared" ca="1" si="30"/>
        <v/>
      </c>
      <c r="AD22" s="724" t="str">
        <f t="shared" ca="1" si="30"/>
        <v/>
      </c>
      <c r="AE22" s="724" t="str">
        <f t="shared" ca="1" si="30"/>
        <v/>
      </c>
      <c r="AF22" s="724" t="str">
        <f t="shared" ca="1" si="30"/>
        <v/>
      </c>
      <c r="AG22" s="724" t="str">
        <f t="shared" ca="1" si="30"/>
        <v/>
      </c>
      <c r="AH22" s="724" t="str">
        <f t="shared" ca="1" si="30"/>
        <v/>
      </c>
      <c r="AI22" s="724" t="str">
        <f t="shared" ca="1" si="30"/>
        <v/>
      </c>
      <c r="AJ22" s="724" t="str">
        <f t="shared" ca="1" si="30"/>
        <v/>
      </c>
      <c r="AK22" s="724" t="str">
        <f t="shared" ca="1" si="23"/>
        <v/>
      </c>
      <c r="AL22" s="724" t="str">
        <f t="shared" ca="1" si="23"/>
        <v/>
      </c>
      <c r="AM22" s="724" t="str">
        <f t="shared" ca="1" si="23"/>
        <v/>
      </c>
      <c r="AN22" s="724" t="str">
        <f t="shared" ca="1" si="23"/>
        <v/>
      </c>
      <c r="AO22" s="724" t="str">
        <f t="shared" ca="1" si="23"/>
        <v/>
      </c>
      <c r="AP22" s="724" t="str">
        <f t="shared" ca="1" si="23"/>
        <v/>
      </c>
      <c r="AQ22" s="724" t="str">
        <f t="shared" ca="1" si="23"/>
        <v/>
      </c>
      <c r="AR22" s="724" t="str">
        <f t="shared" ca="1" si="23"/>
        <v/>
      </c>
      <c r="AS22" s="724" t="str">
        <f t="shared" ca="1" si="23"/>
        <v/>
      </c>
      <c r="AT22" s="724" t="str">
        <f t="shared" ca="1" si="23"/>
        <v/>
      </c>
      <c r="AU22" s="724" t="str">
        <f t="shared" ca="1" si="23"/>
        <v/>
      </c>
      <c r="AV22" s="724" t="str">
        <f t="shared" ca="1" si="23"/>
        <v/>
      </c>
      <c r="AW22" s="724" t="str">
        <f t="shared" ca="1" si="23"/>
        <v/>
      </c>
      <c r="AX22" s="724" t="str">
        <f t="shared" ca="1" si="23"/>
        <v/>
      </c>
      <c r="AY22" s="724" t="str">
        <f t="shared" ca="1" si="23"/>
        <v/>
      </c>
      <c r="AZ22" s="724" t="str">
        <f t="shared" ca="1" si="23"/>
        <v/>
      </c>
      <c r="BA22" s="724" t="str">
        <f t="shared" ca="1" si="24"/>
        <v/>
      </c>
      <c r="BB22" s="724" t="str">
        <f t="shared" ca="1" si="24"/>
        <v/>
      </c>
      <c r="BC22" s="724" t="str">
        <f t="shared" ca="1" si="24"/>
        <v/>
      </c>
      <c r="BD22" s="724" t="str">
        <f t="shared" ca="1" si="24"/>
        <v/>
      </c>
      <c r="BE22" s="724" t="str">
        <f t="shared" ca="1" si="24"/>
        <v/>
      </c>
      <c r="BF22" s="724" t="str">
        <f t="shared" ca="1" si="24"/>
        <v/>
      </c>
      <c r="BG22" s="724" t="str">
        <f t="shared" ca="1" si="24"/>
        <v/>
      </c>
      <c r="BH22" s="724" t="str">
        <f t="shared" ca="1" si="24"/>
        <v/>
      </c>
      <c r="BI22" s="724" t="str">
        <f t="shared" ca="1" si="24"/>
        <v/>
      </c>
      <c r="BJ22" s="724" t="str">
        <f t="shared" ca="1" si="24"/>
        <v/>
      </c>
      <c r="BK22" s="724" t="str">
        <f t="shared" ca="1" si="24"/>
        <v/>
      </c>
      <c r="BL22" s="724" t="str">
        <f t="shared" ca="1" si="24"/>
        <v/>
      </c>
      <c r="BM22" s="724" t="str">
        <f t="shared" ca="1" si="24"/>
        <v/>
      </c>
      <c r="BN22" s="724" t="str">
        <f t="shared" ca="1" si="24"/>
        <v/>
      </c>
      <c r="BO22" s="724" t="str">
        <f t="shared" ca="1" si="24"/>
        <v/>
      </c>
      <c r="BP22" s="724" t="str">
        <f t="shared" ca="1" si="24"/>
        <v/>
      </c>
      <c r="BQ22" s="724" t="str">
        <f t="shared" ca="1" si="25"/>
        <v/>
      </c>
      <c r="BR22" s="724" t="str">
        <f t="shared" ca="1" si="25"/>
        <v/>
      </c>
      <c r="BS22" s="724" t="str">
        <f t="shared" ca="1" si="25"/>
        <v/>
      </c>
      <c r="BT22" s="724" t="str">
        <f t="shared" ca="1" si="25"/>
        <v/>
      </c>
      <c r="BU22" s="724" t="str">
        <f t="shared" ca="1" si="25"/>
        <v/>
      </c>
      <c r="BV22" s="724" t="str">
        <f t="shared" ca="1" si="25"/>
        <v/>
      </c>
      <c r="BW22" s="724" t="str">
        <f t="shared" ca="1" si="25"/>
        <v/>
      </c>
      <c r="BX22" s="724" t="str">
        <f t="shared" ca="1" si="25"/>
        <v/>
      </c>
      <c r="BY22" s="724" t="str">
        <f t="shared" ca="1" si="25"/>
        <v/>
      </c>
      <c r="BZ22" s="724" t="str">
        <f t="shared" ca="1" si="25"/>
        <v/>
      </c>
      <c r="CA22" s="724" t="str">
        <f t="shared" ca="1" si="25"/>
        <v/>
      </c>
      <c r="CB22" s="724" t="str">
        <f t="shared" ca="1" si="25"/>
        <v/>
      </c>
      <c r="CC22" s="724" t="str">
        <f t="shared" ca="1" si="25"/>
        <v/>
      </c>
      <c r="CD22" s="724" t="str">
        <f t="shared" ca="1" si="25"/>
        <v/>
      </c>
      <c r="CE22" s="724" t="str">
        <f t="shared" ca="1" si="25"/>
        <v/>
      </c>
      <c r="CF22" s="724" t="str">
        <f t="shared" ca="1" si="25"/>
        <v/>
      </c>
      <c r="CG22" s="724" t="str">
        <f t="shared" ca="1" si="26"/>
        <v/>
      </c>
      <c r="CH22" s="724" t="str">
        <f t="shared" ca="1" si="26"/>
        <v/>
      </c>
      <c r="CI22" s="724" t="str">
        <f t="shared" ca="1" si="26"/>
        <v/>
      </c>
      <c r="CJ22" s="724" t="str">
        <f t="shared" ca="1" si="26"/>
        <v/>
      </c>
      <c r="CK22" s="724" t="str">
        <f t="shared" ca="1" si="26"/>
        <v/>
      </c>
      <c r="CL22" s="724" t="str">
        <f t="shared" ca="1" si="26"/>
        <v/>
      </c>
      <c r="CM22" s="724" t="str">
        <f t="shared" ca="1" si="26"/>
        <v/>
      </c>
      <c r="CN22" s="724" t="str">
        <f t="shared" ca="1" si="26"/>
        <v/>
      </c>
      <c r="CO22" s="724" t="str">
        <f t="shared" ca="1" si="26"/>
        <v/>
      </c>
      <c r="CP22" s="724" t="str">
        <f t="shared" ca="1" si="26"/>
        <v/>
      </c>
      <c r="CQ22" s="724" t="str">
        <f t="shared" ca="1" si="26"/>
        <v/>
      </c>
      <c r="CR22" s="724" t="str">
        <f t="shared" ca="1" si="26"/>
        <v/>
      </c>
      <c r="CS22" s="724" t="str">
        <f t="shared" ca="1" si="26"/>
        <v/>
      </c>
      <c r="CT22" s="724" t="str">
        <f t="shared" ca="1" si="26"/>
        <v/>
      </c>
      <c r="CU22" s="724" t="str">
        <f t="shared" ca="1" si="26"/>
        <v/>
      </c>
      <c r="CV22" s="724" t="str">
        <f t="shared" ca="1" si="26"/>
        <v/>
      </c>
      <c r="CW22" s="724" t="str">
        <f t="shared" ca="1" si="27"/>
        <v/>
      </c>
      <c r="CX22" s="724" t="str">
        <f t="shared" ca="1" si="27"/>
        <v/>
      </c>
      <c r="CY22" s="724" t="str">
        <f t="shared" ca="1" si="27"/>
        <v/>
      </c>
      <c r="CZ22" s="724" t="str">
        <f t="shared" ca="1" si="27"/>
        <v/>
      </c>
      <c r="DA22" s="724" t="str">
        <f t="shared" ca="1" si="27"/>
        <v/>
      </c>
      <c r="DB22" s="724" t="str">
        <f t="shared" ca="1" si="27"/>
        <v/>
      </c>
      <c r="DC22" s="724" t="str">
        <f t="shared" ca="1" si="27"/>
        <v/>
      </c>
      <c r="DD22" s="724" t="str">
        <f t="shared" ca="1" si="27"/>
        <v/>
      </c>
      <c r="DE22" s="724" t="str">
        <f t="shared" ca="1" si="27"/>
        <v/>
      </c>
      <c r="DF22" s="724" t="str">
        <f t="shared" ca="1" si="27"/>
        <v/>
      </c>
      <c r="DG22" s="724" t="str">
        <f t="shared" ca="1" si="27"/>
        <v/>
      </c>
      <c r="DH22" s="724" t="str">
        <f t="shared" ca="1" si="27"/>
        <v/>
      </c>
      <c r="DI22" s="724" t="str">
        <f t="shared" ca="1" si="27"/>
        <v/>
      </c>
      <c r="DJ22" s="724" t="str">
        <f t="shared" ca="1" si="27"/>
        <v/>
      </c>
      <c r="DK22" s="724" t="str">
        <f t="shared" ca="1" si="27"/>
        <v/>
      </c>
      <c r="DL22" s="724" t="str">
        <f t="shared" ca="1" si="27"/>
        <v/>
      </c>
      <c r="DM22" s="724" t="str">
        <f t="shared" ca="1" si="28"/>
        <v/>
      </c>
      <c r="DN22" s="724" t="str">
        <f t="shared" ca="1" si="28"/>
        <v/>
      </c>
      <c r="DO22" s="724" t="str">
        <f t="shared" ca="1" si="28"/>
        <v/>
      </c>
      <c r="DP22" s="724" t="str">
        <f t="shared" ca="1" si="28"/>
        <v/>
      </c>
      <c r="DQ22" s="724" t="str">
        <f t="shared" ca="1" si="28"/>
        <v/>
      </c>
    </row>
    <row r="23" spans="2:121" ht="14" customHeight="1" x14ac:dyDescent="0.15">
      <c r="B23" s="816" t="s">
        <v>219</v>
      </c>
      <c r="C23" s="817"/>
      <c r="D23" s="820">
        <v>10000</v>
      </c>
      <c r="F23" s="698">
        <f t="shared" si="2"/>
        <v>25</v>
      </c>
      <c r="G23" s="699">
        <f t="shared" si="21"/>
        <v>21</v>
      </c>
      <c r="H23" s="700">
        <f t="shared" si="3"/>
        <v>0.19047619047619047</v>
      </c>
      <c r="I23" s="700">
        <f t="shared" si="19"/>
        <v>8.5714285714285712</v>
      </c>
      <c r="J23" s="700">
        <f t="shared" si="4"/>
        <v>25</v>
      </c>
      <c r="K23" s="700">
        <f t="shared" si="5"/>
        <v>1</v>
      </c>
      <c r="L23" s="699">
        <f t="shared" si="6"/>
        <v>45</v>
      </c>
      <c r="M23" s="699">
        <f t="shared" si="7"/>
        <v>17</v>
      </c>
      <c r="N23" s="701">
        <f t="shared" si="8"/>
        <v>1523.8095238095239</v>
      </c>
      <c r="O23" s="701" t="str" cm="1">
        <f t="array" ref="O23">_xlfn.IFS(P23&lt;=0.3,"Bad",AND(P23&lt;0.5,P23&gt;0.3),"Macro",P23&gt;=0.5,"Norm")</f>
        <v>Norm</v>
      </c>
      <c r="P23" s="48">
        <f t="shared" si="9"/>
        <v>0.62222222222222223</v>
      </c>
      <c r="Q23" s="728">
        <f t="shared" si="10"/>
        <v>1.1904761904761905</v>
      </c>
      <c r="R23" s="726">
        <f t="shared" si="11"/>
        <v>1.25</v>
      </c>
      <c r="S23" s="697" t="str">
        <f t="shared" si="29"/>
        <v/>
      </c>
      <c r="U23" s="723">
        <v>21</v>
      </c>
      <c r="V23" s="724" t="str">
        <f t="shared" ca="1" si="30"/>
        <v/>
      </c>
      <c r="W23" s="724" t="str">
        <f t="shared" ca="1" si="30"/>
        <v/>
      </c>
      <c r="X23" s="724" t="str">
        <f t="shared" ca="1" si="30"/>
        <v/>
      </c>
      <c r="Y23" s="724" t="str">
        <f t="shared" ca="1" si="30"/>
        <v/>
      </c>
      <c r="Z23" s="724" t="str">
        <f t="shared" ca="1" si="30"/>
        <v/>
      </c>
      <c r="AA23" s="724" t="str">
        <f t="shared" ca="1" si="30"/>
        <v/>
      </c>
      <c r="AB23" s="724" t="str">
        <f t="shared" ca="1" si="30"/>
        <v/>
      </c>
      <c r="AC23" s="724" t="str">
        <f t="shared" ca="1" si="30"/>
        <v/>
      </c>
      <c r="AD23" s="724" t="str">
        <f t="shared" ca="1" si="30"/>
        <v/>
      </c>
      <c r="AE23" s="724" t="str">
        <f t="shared" ca="1" si="30"/>
        <v/>
      </c>
      <c r="AF23" s="724" t="str">
        <f t="shared" ca="1" si="30"/>
        <v/>
      </c>
      <c r="AG23" s="724" t="str">
        <f t="shared" ca="1" si="30"/>
        <v/>
      </c>
      <c r="AH23" s="724" t="str">
        <f t="shared" ca="1" si="30"/>
        <v/>
      </c>
      <c r="AI23" s="724" t="str">
        <f t="shared" ca="1" si="30"/>
        <v/>
      </c>
      <c r="AJ23" s="724" t="str">
        <f t="shared" ca="1" si="30"/>
        <v/>
      </c>
      <c r="AK23" s="724" t="str">
        <f t="shared" ca="1" si="23"/>
        <v/>
      </c>
      <c r="AL23" s="724" t="str">
        <f t="shared" ca="1" si="23"/>
        <v/>
      </c>
      <c r="AM23" s="724" t="str">
        <f t="shared" ca="1" si="23"/>
        <v/>
      </c>
      <c r="AN23" s="724" t="str">
        <f t="shared" ca="1" si="23"/>
        <v/>
      </c>
      <c r="AO23" s="724" t="str">
        <f t="shared" ca="1" si="23"/>
        <v/>
      </c>
      <c r="AP23" s="724" t="str">
        <f t="shared" ca="1" si="23"/>
        <v/>
      </c>
      <c r="AQ23" s="724" t="str">
        <f t="shared" ca="1" si="23"/>
        <v/>
      </c>
      <c r="AR23" s="724" t="str">
        <f t="shared" ca="1" si="23"/>
        <v/>
      </c>
      <c r="AS23" s="724" t="str">
        <f t="shared" ca="1" si="23"/>
        <v/>
      </c>
      <c r="AT23" s="724" t="str">
        <f t="shared" ca="1" si="23"/>
        <v/>
      </c>
      <c r="AU23" s="724" t="str">
        <f t="shared" ca="1" si="23"/>
        <v/>
      </c>
      <c r="AV23" s="724" t="str">
        <f t="shared" ca="1" si="23"/>
        <v/>
      </c>
      <c r="AW23" s="724" t="str">
        <f t="shared" ca="1" si="23"/>
        <v/>
      </c>
      <c r="AX23" s="724" t="str">
        <f t="shared" ca="1" si="23"/>
        <v/>
      </c>
      <c r="AY23" s="724" t="str">
        <f t="shared" ca="1" si="23"/>
        <v/>
      </c>
      <c r="AZ23" s="724" t="str">
        <f t="shared" ca="1" si="23"/>
        <v/>
      </c>
      <c r="BA23" s="724" t="str">
        <f t="shared" ca="1" si="24"/>
        <v/>
      </c>
      <c r="BB23" s="724" t="str">
        <f t="shared" ca="1" si="24"/>
        <v/>
      </c>
      <c r="BC23" s="724" t="str">
        <f t="shared" ca="1" si="24"/>
        <v/>
      </c>
      <c r="BD23" s="724" t="str">
        <f t="shared" ca="1" si="24"/>
        <v/>
      </c>
      <c r="BE23" s="724" t="str">
        <f t="shared" ca="1" si="24"/>
        <v/>
      </c>
      <c r="BF23" s="724" t="str">
        <f t="shared" ca="1" si="24"/>
        <v/>
      </c>
      <c r="BG23" s="724" t="str">
        <f t="shared" ca="1" si="24"/>
        <v/>
      </c>
      <c r="BH23" s="724" t="str">
        <f t="shared" ca="1" si="24"/>
        <v/>
      </c>
      <c r="BI23" s="724" t="str">
        <f t="shared" ca="1" si="24"/>
        <v/>
      </c>
      <c r="BJ23" s="724" t="str">
        <f t="shared" ca="1" si="24"/>
        <v/>
      </c>
      <c r="BK23" s="724" t="str">
        <f t="shared" ca="1" si="24"/>
        <v/>
      </c>
      <c r="BL23" s="724" t="str">
        <f t="shared" ca="1" si="24"/>
        <v/>
      </c>
      <c r="BM23" s="724" t="str">
        <f t="shared" ca="1" si="24"/>
        <v/>
      </c>
      <c r="BN23" s="724" t="str">
        <f t="shared" ca="1" si="24"/>
        <v/>
      </c>
      <c r="BO23" s="724" t="str">
        <f t="shared" ca="1" si="24"/>
        <v/>
      </c>
      <c r="BP23" s="724" t="str">
        <f t="shared" ca="1" si="24"/>
        <v/>
      </c>
      <c r="BQ23" s="724" t="str">
        <f t="shared" ca="1" si="25"/>
        <v/>
      </c>
      <c r="BR23" s="724" t="str">
        <f t="shared" ca="1" si="25"/>
        <v/>
      </c>
      <c r="BS23" s="724" t="str">
        <f t="shared" ca="1" si="25"/>
        <v/>
      </c>
      <c r="BT23" s="724" t="str">
        <f t="shared" ca="1" si="25"/>
        <v/>
      </c>
      <c r="BU23" s="724" t="str">
        <f t="shared" ca="1" si="25"/>
        <v/>
      </c>
      <c r="BV23" s="724" t="str">
        <f t="shared" ca="1" si="25"/>
        <v/>
      </c>
      <c r="BW23" s="724" t="str">
        <f t="shared" ca="1" si="25"/>
        <v/>
      </c>
      <c r="BX23" s="724" t="str">
        <f t="shared" ca="1" si="25"/>
        <v/>
      </c>
      <c r="BY23" s="724" t="str">
        <f t="shared" ca="1" si="25"/>
        <v/>
      </c>
      <c r="BZ23" s="724" t="str">
        <f t="shared" ca="1" si="25"/>
        <v/>
      </c>
      <c r="CA23" s="724" t="str">
        <f t="shared" ca="1" si="25"/>
        <v/>
      </c>
      <c r="CB23" s="724" t="str">
        <f t="shared" ca="1" si="25"/>
        <v/>
      </c>
      <c r="CC23" s="724" t="str">
        <f t="shared" ca="1" si="25"/>
        <v/>
      </c>
      <c r="CD23" s="724" t="str">
        <f t="shared" ca="1" si="25"/>
        <v/>
      </c>
      <c r="CE23" s="724" t="str">
        <f t="shared" ca="1" si="25"/>
        <v/>
      </c>
      <c r="CF23" s="724" t="str">
        <f t="shared" ca="1" si="25"/>
        <v/>
      </c>
      <c r="CG23" s="724" t="str">
        <f t="shared" ca="1" si="26"/>
        <v/>
      </c>
      <c r="CH23" s="724" t="str">
        <f t="shared" ca="1" si="26"/>
        <v/>
      </c>
      <c r="CI23" s="724" t="str">
        <f t="shared" ca="1" si="26"/>
        <v/>
      </c>
      <c r="CJ23" s="724" t="str">
        <f t="shared" ca="1" si="26"/>
        <v/>
      </c>
      <c r="CK23" s="724" t="str">
        <f t="shared" ca="1" si="26"/>
        <v/>
      </c>
      <c r="CL23" s="724" t="str">
        <f t="shared" ca="1" si="26"/>
        <v/>
      </c>
      <c r="CM23" s="724" t="str">
        <f t="shared" ca="1" si="26"/>
        <v/>
      </c>
      <c r="CN23" s="724" t="str">
        <f t="shared" ca="1" si="26"/>
        <v/>
      </c>
      <c r="CO23" s="724" t="str">
        <f t="shared" ca="1" si="26"/>
        <v/>
      </c>
      <c r="CP23" s="724" t="str">
        <f t="shared" ca="1" si="26"/>
        <v/>
      </c>
      <c r="CQ23" s="724" t="str">
        <f t="shared" ca="1" si="26"/>
        <v/>
      </c>
      <c r="CR23" s="724" t="str">
        <f t="shared" ca="1" si="26"/>
        <v/>
      </c>
      <c r="CS23" s="724" t="str">
        <f t="shared" ca="1" si="26"/>
        <v/>
      </c>
      <c r="CT23" s="724" t="str">
        <f t="shared" ca="1" si="26"/>
        <v/>
      </c>
      <c r="CU23" s="724" t="str">
        <f t="shared" ca="1" si="26"/>
        <v/>
      </c>
      <c r="CV23" s="724" t="str">
        <f t="shared" ca="1" si="26"/>
        <v/>
      </c>
      <c r="CW23" s="724" t="str">
        <f t="shared" ca="1" si="27"/>
        <v/>
      </c>
      <c r="CX23" s="724" t="str">
        <f t="shared" ca="1" si="27"/>
        <v/>
      </c>
      <c r="CY23" s="724" t="str">
        <f t="shared" ca="1" si="27"/>
        <v/>
      </c>
      <c r="CZ23" s="724" t="str">
        <f t="shared" ca="1" si="27"/>
        <v/>
      </c>
      <c r="DA23" s="724" t="str">
        <f t="shared" ca="1" si="27"/>
        <v/>
      </c>
      <c r="DB23" s="724" t="str">
        <f t="shared" ca="1" si="27"/>
        <v/>
      </c>
      <c r="DC23" s="724" t="str">
        <f t="shared" ca="1" si="27"/>
        <v/>
      </c>
      <c r="DD23" s="724" t="str">
        <f t="shared" ca="1" si="27"/>
        <v/>
      </c>
      <c r="DE23" s="724" t="str">
        <f t="shared" ca="1" si="27"/>
        <v/>
      </c>
      <c r="DF23" s="724" t="str">
        <f t="shared" ca="1" si="27"/>
        <v/>
      </c>
      <c r="DG23" s="724" t="str">
        <f t="shared" ca="1" si="27"/>
        <v/>
      </c>
      <c r="DH23" s="724" t="str">
        <f t="shared" ca="1" si="27"/>
        <v/>
      </c>
      <c r="DI23" s="724" t="str">
        <f t="shared" ca="1" si="27"/>
        <v/>
      </c>
      <c r="DJ23" s="724" t="str">
        <f t="shared" ca="1" si="27"/>
        <v/>
      </c>
      <c r="DK23" s="724" t="str">
        <f t="shared" ca="1" si="27"/>
        <v/>
      </c>
      <c r="DL23" s="724" t="str">
        <f t="shared" ca="1" si="27"/>
        <v/>
      </c>
      <c r="DM23" s="724" t="str">
        <f t="shared" ca="1" si="28"/>
        <v/>
      </c>
      <c r="DN23" s="724" t="str">
        <f t="shared" ca="1" si="28"/>
        <v/>
      </c>
      <c r="DO23" s="724" t="str">
        <f t="shared" ca="1" si="28"/>
        <v/>
      </c>
      <c r="DP23" s="724" t="str">
        <f t="shared" ca="1" si="28"/>
        <v/>
      </c>
      <c r="DQ23" s="724" t="str">
        <f t="shared" ca="1" si="28"/>
        <v/>
      </c>
    </row>
    <row r="24" spans="2:121" ht="13.5" customHeight="1" thickBot="1" x14ac:dyDescent="0.2">
      <c r="B24" s="818"/>
      <c r="C24" s="819"/>
      <c r="D24" s="821"/>
      <c r="F24" s="698">
        <f t="shared" si="2"/>
        <v>25</v>
      </c>
      <c r="G24" s="699">
        <f t="shared" si="21"/>
        <v>22</v>
      </c>
      <c r="H24" s="700">
        <f t="shared" si="3"/>
        <v>0.18181818181818182</v>
      </c>
      <c r="I24" s="700">
        <f t="shared" si="19"/>
        <v>8.3636363636363633</v>
      </c>
      <c r="J24" s="700">
        <f t="shared" si="4"/>
        <v>25</v>
      </c>
      <c r="K24" s="700">
        <f t="shared" si="5"/>
        <v>1</v>
      </c>
      <c r="L24" s="699">
        <f t="shared" si="6"/>
        <v>46</v>
      </c>
      <c r="M24" s="699">
        <f t="shared" si="7"/>
        <v>18</v>
      </c>
      <c r="N24" s="701">
        <f t="shared" si="8"/>
        <v>1454.5454545454545</v>
      </c>
      <c r="O24" s="701" t="str" cm="1">
        <f t="array" ref="O24">_xlfn.IFS(P24&lt;=0.3,"Bad",AND(P24&lt;0.5,P24&gt;0.3),"Macro",P24&gt;=0.5,"Norm")</f>
        <v>Norm</v>
      </c>
      <c r="P24" s="48">
        <f t="shared" si="9"/>
        <v>0.60869565217391308</v>
      </c>
      <c r="Q24" s="728">
        <f t="shared" si="10"/>
        <v>1.1363636363636365</v>
      </c>
      <c r="R24" s="726">
        <f t="shared" si="11"/>
        <v>1.1904761904761905</v>
      </c>
      <c r="S24" s="697" t="str">
        <f t="shared" si="29"/>
        <v/>
      </c>
      <c r="U24" s="727">
        <v>22</v>
      </c>
      <c r="V24" s="724" t="str">
        <f t="shared" ca="1" si="30"/>
        <v/>
      </c>
      <c r="W24" s="724" t="str">
        <f t="shared" ca="1" si="30"/>
        <v/>
      </c>
      <c r="X24" s="724" t="str">
        <f t="shared" ca="1" si="30"/>
        <v/>
      </c>
      <c r="Y24" s="724" t="str">
        <f t="shared" ca="1" si="30"/>
        <v/>
      </c>
      <c r="Z24" s="724" t="str">
        <f t="shared" ca="1" si="30"/>
        <v/>
      </c>
      <c r="AA24" s="724" t="str">
        <f t="shared" ca="1" si="30"/>
        <v/>
      </c>
      <c r="AB24" s="724" t="str">
        <f t="shared" ca="1" si="30"/>
        <v/>
      </c>
      <c r="AC24" s="724" t="str">
        <f t="shared" ca="1" si="30"/>
        <v/>
      </c>
      <c r="AD24" s="724" t="str">
        <f t="shared" ca="1" si="30"/>
        <v/>
      </c>
      <c r="AE24" s="724" t="str">
        <f t="shared" ca="1" si="30"/>
        <v/>
      </c>
      <c r="AF24" s="724" t="str">
        <f t="shared" ca="1" si="30"/>
        <v/>
      </c>
      <c r="AG24" s="724" t="str">
        <f t="shared" ca="1" si="30"/>
        <v/>
      </c>
      <c r="AH24" s="724" t="str">
        <f t="shared" ca="1" si="30"/>
        <v/>
      </c>
      <c r="AI24" s="724" t="str">
        <f t="shared" ca="1" si="30"/>
        <v/>
      </c>
      <c r="AJ24" s="724" t="str">
        <f t="shared" ca="1" si="30"/>
        <v/>
      </c>
      <c r="AK24" s="724" t="str">
        <f t="shared" ca="1" si="23"/>
        <v/>
      </c>
      <c r="AL24" s="724" t="str">
        <f t="shared" ca="1" si="23"/>
        <v/>
      </c>
      <c r="AM24" s="724" t="str">
        <f t="shared" ca="1" si="23"/>
        <v/>
      </c>
      <c r="AN24" s="724" t="str">
        <f t="shared" ca="1" si="23"/>
        <v/>
      </c>
      <c r="AO24" s="724" t="str">
        <f t="shared" ca="1" si="23"/>
        <v/>
      </c>
      <c r="AP24" s="724" t="str">
        <f t="shared" ca="1" si="23"/>
        <v/>
      </c>
      <c r="AQ24" s="724" t="str">
        <f t="shared" ca="1" si="23"/>
        <v/>
      </c>
      <c r="AR24" s="724" t="str">
        <f t="shared" ca="1" si="23"/>
        <v/>
      </c>
      <c r="AS24" s="724" t="str">
        <f t="shared" ca="1" si="23"/>
        <v/>
      </c>
      <c r="AT24" s="724" t="str">
        <f t="shared" ca="1" si="23"/>
        <v/>
      </c>
      <c r="AU24" s="724" t="str">
        <f t="shared" ca="1" si="23"/>
        <v/>
      </c>
      <c r="AV24" s="724" t="str">
        <f t="shared" ca="1" si="23"/>
        <v/>
      </c>
      <c r="AW24" s="724" t="str">
        <f t="shared" ca="1" si="23"/>
        <v/>
      </c>
      <c r="AX24" s="724" t="str">
        <f t="shared" ca="1" si="23"/>
        <v/>
      </c>
      <c r="AY24" s="724" t="str">
        <f t="shared" ca="1" si="23"/>
        <v/>
      </c>
      <c r="AZ24" s="724" t="str">
        <f t="shared" ca="1" si="23"/>
        <v/>
      </c>
      <c r="BA24" s="724" t="str">
        <f t="shared" ca="1" si="24"/>
        <v/>
      </c>
      <c r="BB24" s="724" t="str">
        <f t="shared" ca="1" si="24"/>
        <v/>
      </c>
      <c r="BC24" s="724" t="str">
        <f t="shared" ca="1" si="24"/>
        <v/>
      </c>
      <c r="BD24" s="724" t="str">
        <f t="shared" ca="1" si="24"/>
        <v/>
      </c>
      <c r="BE24" s="724" t="str">
        <f t="shared" ca="1" si="24"/>
        <v/>
      </c>
      <c r="BF24" s="724" t="str">
        <f t="shared" ca="1" si="24"/>
        <v/>
      </c>
      <c r="BG24" s="724" t="str">
        <f t="shared" ca="1" si="24"/>
        <v/>
      </c>
      <c r="BH24" s="724" t="str">
        <f t="shared" ca="1" si="24"/>
        <v/>
      </c>
      <c r="BI24" s="724" t="str">
        <f t="shared" ca="1" si="24"/>
        <v/>
      </c>
      <c r="BJ24" s="724" t="str">
        <f t="shared" ca="1" si="24"/>
        <v/>
      </c>
      <c r="BK24" s="724" t="str">
        <f t="shared" ca="1" si="24"/>
        <v/>
      </c>
      <c r="BL24" s="724" t="str">
        <f t="shared" ca="1" si="24"/>
        <v/>
      </c>
      <c r="BM24" s="724" t="str">
        <f t="shared" ca="1" si="24"/>
        <v/>
      </c>
      <c r="BN24" s="724" t="str">
        <f t="shared" ca="1" si="24"/>
        <v/>
      </c>
      <c r="BO24" s="724" t="str">
        <f t="shared" ca="1" si="24"/>
        <v/>
      </c>
      <c r="BP24" s="724" t="str">
        <f t="shared" ca="1" si="24"/>
        <v/>
      </c>
      <c r="BQ24" s="724" t="str">
        <f t="shared" ca="1" si="25"/>
        <v/>
      </c>
      <c r="BR24" s="724" t="str">
        <f t="shared" ca="1" si="25"/>
        <v/>
      </c>
      <c r="BS24" s="724" t="str">
        <f t="shared" ca="1" si="25"/>
        <v/>
      </c>
      <c r="BT24" s="724" t="str">
        <f t="shared" ca="1" si="25"/>
        <v/>
      </c>
      <c r="BU24" s="724" t="str">
        <f t="shared" ca="1" si="25"/>
        <v/>
      </c>
      <c r="BV24" s="724" t="str">
        <f t="shared" ca="1" si="25"/>
        <v/>
      </c>
      <c r="BW24" s="724" t="str">
        <f t="shared" ca="1" si="25"/>
        <v/>
      </c>
      <c r="BX24" s="724" t="str">
        <f t="shared" ca="1" si="25"/>
        <v/>
      </c>
      <c r="BY24" s="724" t="str">
        <f t="shared" ca="1" si="25"/>
        <v/>
      </c>
      <c r="BZ24" s="724" t="str">
        <f t="shared" ca="1" si="25"/>
        <v/>
      </c>
      <c r="CA24" s="724" t="str">
        <f t="shared" ca="1" si="25"/>
        <v/>
      </c>
      <c r="CB24" s="724" t="str">
        <f t="shared" ca="1" si="25"/>
        <v/>
      </c>
      <c r="CC24" s="724" t="str">
        <f t="shared" ca="1" si="25"/>
        <v/>
      </c>
      <c r="CD24" s="724" t="str">
        <f t="shared" ca="1" si="25"/>
        <v/>
      </c>
      <c r="CE24" s="724" t="str">
        <f t="shared" ca="1" si="25"/>
        <v/>
      </c>
      <c r="CF24" s="724" t="str">
        <f t="shared" ca="1" si="25"/>
        <v/>
      </c>
      <c r="CG24" s="724" t="str">
        <f t="shared" ca="1" si="26"/>
        <v/>
      </c>
      <c r="CH24" s="724" t="str">
        <f t="shared" ca="1" si="26"/>
        <v/>
      </c>
      <c r="CI24" s="724" t="str">
        <f t="shared" ca="1" si="26"/>
        <v/>
      </c>
      <c r="CJ24" s="724" t="str">
        <f t="shared" ca="1" si="26"/>
        <v/>
      </c>
      <c r="CK24" s="724" t="str">
        <f t="shared" ca="1" si="26"/>
        <v/>
      </c>
      <c r="CL24" s="724" t="str">
        <f t="shared" ca="1" si="26"/>
        <v/>
      </c>
      <c r="CM24" s="724" t="str">
        <f t="shared" ca="1" si="26"/>
        <v/>
      </c>
      <c r="CN24" s="724" t="str">
        <f t="shared" ca="1" si="26"/>
        <v/>
      </c>
      <c r="CO24" s="724" t="str">
        <f t="shared" ca="1" si="26"/>
        <v/>
      </c>
      <c r="CP24" s="724" t="str">
        <f t="shared" ca="1" si="26"/>
        <v/>
      </c>
      <c r="CQ24" s="724" t="str">
        <f t="shared" ca="1" si="26"/>
        <v/>
      </c>
      <c r="CR24" s="724" t="str">
        <f t="shared" ca="1" si="26"/>
        <v/>
      </c>
      <c r="CS24" s="724" t="str">
        <f t="shared" ca="1" si="26"/>
        <v/>
      </c>
      <c r="CT24" s="724" t="str">
        <f t="shared" ca="1" si="26"/>
        <v/>
      </c>
      <c r="CU24" s="724" t="str">
        <f t="shared" ca="1" si="26"/>
        <v/>
      </c>
      <c r="CV24" s="724" t="str">
        <f t="shared" ca="1" si="26"/>
        <v/>
      </c>
      <c r="CW24" s="724" t="str">
        <f t="shared" ca="1" si="27"/>
        <v/>
      </c>
      <c r="CX24" s="724" t="str">
        <f t="shared" ca="1" si="27"/>
        <v/>
      </c>
      <c r="CY24" s="724" t="str">
        <f t="shared" ca="1" si="27"/>
        <v/>
      </c>
      <c r="CZ24" s="724" t="str">
        <f t="shared" ca="1" si="27"/>
        <v/>
      </c>
      <c r="DA24" s="724" t="str">
        <f t="shared" ca="1" si="27"/>
        <v/>
      </c>
      <c r="DB24" s="724" t="str">
        <f t="shared" ca="1" si="27"/>
        <v/>
      </c>
      <c r="DC24" s="724" t="str">
        <f t="shared" ca="1" si="27"/>
        <v/>
      </c>
      <c r="DD24" s="724" t="str">
        <f t="shared" ca="1" si="27"/>
        <v/>
      </c>
      <c r="DE24" s="724" t="str">
        <f t="shared" ca="1" si="27"/>
        <v/>
      </c>
      <c r="DF24" s="724" t="str">
        <f t="shared" ca="1" si="27"/>
        <v/>
      </c>
      <c r="DG24" s="724" t="str">
        <f t="shared" ca="1" si="27"/>
        <v/>
      </c>
      <c r="DH24" s="724" t="str">
        <f t="shared" ca="1" si="27"/>
        <v/>
      </c>
      <c r="DI24" s="724" t="str">
        <f t="shared" ca="1" si="27"/>
        <v/>
      </c>
      <c r="DJ24" s="724" t="str">
        <f t="shared" ca="1" si="27"/>
        <v/>
      </c>
      <c r="DK24" s="724" t="str">
        <f t="shared" ca="1" si="27"/>
        <v/>
      </c>
      <c r="DL24" s="724" t="str">
        <f t="shared" ca="1" si="27"/>
        <v/>
      </c>
      <c r="DM24" s="724" t="str">
        <f t="shared" ca="1" si="28"/>
        <v/>
      </c>
      <c r="DN24" s="724" t="str">
        <f t="shared" ca="1" si="28"/>
        <v/>
      </c>
      <c r="DO24" s="724" t="str">
        <f t="shared" ca="1" si="28"/>
        <v/>
      </c>
      <c r="DP24" s="724" t="str">
        <f t="shared" ca="1" si="28"/>
        <v/>
      </c>
      <c r="DQ24" s="724" t="str">
        <f t="shared" ca="1" si="28"/>
        <v/>
      </c>
    </row>
    <row r="25" spans="2:121" ht="14.75" customHeight="1" thickBot="1" x14ac:dyDescent="0.2">
      <c r="B25" s="729" t="s">
        <v>220</v>
      </c>
      <c r="C25" s="730"/>
      <c r="D25" s="49">
        <f>IF(OR(D11="",D19=""),"",D11*D19)</f>
        <v>32000</v>
      </c>
      <c r="F25" s="698">
        <f t="shared" si="2"/>
        <v>25</v>
      </c>
      <c r="G25" s="699">
        <f t="shared" si="21"/>
        <v>23</v>
      </c>
      <c r="H25" s="700">
        <f t="shared" si="3"/>
        <v>0.17391304347826086</v>
      </c>
      <c r="I25" s="700">
        <f t="shared" si="19"/>
        <v>8.1739130434782599</v>
      </c>
      <c r="J25" s="700">
        <f t="shared" si="4"/>
        <v>25</v>
      </c>
      <c r="K25" s="700">
        <f t="shared" si="5"/>
        <v>1</v>
      </c>
      <c r="L25" s="699">
        <f t="shared" si="6"/>
        <v>47</v>
      </c>
      <c r="M25" s="699">
        <f t="shared" si="7"/>
        <v>19</v>
      </c>
      <c r="N25" s="701">
        <f t="shared" si="8"/>
        <v>1391.304347826087</v>
      </c>
      <c r="O25" s="701" t="str" cm="1">
        <f t="array" ref="O25">_xlfn.IFS(P25&lt;=0.3,"Bad",AND(P25&lt;0.5,P25&gt;0.3),"Macro",P25&gt;=0.5,"Norm")</f>
        <v>Norm</v>
      </c>
      <c r="P25" s="48">
        <f t="shared" si="9"/>
        <v>0.5957446808510638</v>
      </c>
      <c r="Q25" s="728">
        <f t="shared" si="10"/>
        <v>1.0869565217391304</v>
      </c>
      <c r="R25" s="726">
        <f t="shared" si="11"/>
        <v>1.1363636363636365</v>
      </c>
      <c r="S25" s="697" t="str">
        <f t="shared" si="29"/>
        <v/>
      </c>
      <c r="U25" s="723">
        <v>23</v>
      </c>
      <c r="V25" s="724" t="str">
        <f t="shared" ca="1" si="30"/>
        <v/>
      </c>
      <c r="W25" s="724" t="str">
        <f t="shared" ca="1" si="30"/>
        <v/>
      </c>
      <c r="X25" s="724" t="str">
        <f t="shared" ca="1" si="30"/>
        <v/>
      </c>
      <c r="Y25" s="724" t="str">
        <f t="shared" ca="1" si="30"/>
        <v/>
      </c>
      <c r="Z25" s="724" t="str">
        <f t="shared" ca="1" si="30"/>
        <v/>
      </c>
      <c r="AA25" s="724" t="str">
        <f t="shared" ca="1" si="30"/>
        <v/>
      </c>
      <c r="AB25" s="724" t="str">
        <f t="shared" ca="1" si="30"/>
        <v/>
      </c>
      <c r="AC25" s="724" t="str">
        <f t="shared" ca="1" si="30"/>
        <v/>
      </c>
      <c r="AD25" s="724" t="str">
        <f t="shared" ca="1" si="30"/>
        <v/>
      </c>
      <c r="AE25" s="724" t="str">
        <f t="shared" ca="1" si="30"/>
        <v/>
      </c>
      <c r="AF25" s="724" t="str">
        <f t="shared" ca="1" si="30"/>
        <v/>
      </c>
      <c r="AG25" s="724" t="str">
        <f t="shared" ca="1" si="30"/>
        <v/>
      </c>
      <c r="AH25" s="724" t="str">
        <f t="shared" ca="1" si="30"/>
        <v/>
      </c>
      <c r="AI25" s="724" t="str">
        <f t="shared" ca="1" si="30"/>
        <v/>
      </c>
      <c r="AJ25" s="724" t="str">
        <f t="shared" ca="1" si="30"/>
        <v/>
      </c>
      <c r="AK25" s="724" t="str">
        <f t="shared" ca="1" si="23"/>
        <v/>
      </c>
      <c r="AL25" s="724" t="str">
        <f t="shared" ca="1" si="23"/>
        <v/>
      </c>
      <c r="AM25" s="724" t="str">
        <f t="shared" ca="1" si="23"/>
        <v/>
      </c>
      <c r="AN25" s="724" t="str">
        <f t="shared" ca="1" si="23"/>
        <v/>
      </c>
      <c r="AO25" s="724" t="str">
        <f t="shared" ca="1" si="23"/>
        <v/>
      </c>
      <c r="AP25" s="724" t="str">
        <f t="shared" ca="1" si="23"/>
        <v/>
      </c>
      <c r="AQ25" s="724" t="str">
        <f t="shared" ca="1" si="23"/>
        <v/>
      </c>
      <c r="AR25" s="724" t="str">
        <f t="shared" ca="1" si="23"/>
        <v/>
      </c>
      <c r="AS25" s="724" t="str">
        <f t="shared" ca="1" si="23"/>
        <v/>
      </c>
      <c r="AT25" s="724" t="str">
        <f t="shared" ca="1" si="23"/>
        <v/>
      </c>
      <c r="AU25" s="724" t="str">
        <f t="shared" ca="1" si="23"/>
        <v/>
      </c>
      <c r="AV25" s="724" t="str">
        <f t="shared" ca="1" si="23"/>
        <v/>
      </c>
      <c r="AW25" s="724" t="str">
        <f t="shared" ca="1" si="23"/>
        <v/>
      </c>
      <c r="AX25" s="724" t="str">
        <f t="shared" ca="1" si="23"/>
        <v/>
      </c>
      <c r="AY25" s="724" t="str">
        <f t="shared" ca="1" si="23"/>
        <v/>
      </c>
      <c r="AZ25" s="724" t="str">
        <f t="shared" ca="1" si="23"/>
        <v/>
      </c>
      <c r="BA25" s="724" t="str">
        <f t="shared" ca="1" si="24"/>
        <v/>
      </c>
      <c r="BB25" s="724" t="str">
        <f t="shared" ca="1" si="24"/>
        <v/>
      </c>
      <c r="BC25" s="724" t="str">
        <f t="shared" ca="1" si="24"/>
        <v/>
      </c>
      <c r="BD25" s="724" t="str">
        <f t="shared" ca="1" si="24"/>
        <v/>
      </c>
      <c r="BE25" s="724" t="str">
        <f t="shared" ca="1" si="24"/>
        <v/>
      </c>
      <c r="BF25" s="724" t="str">
        <f t="shared" ca="1" si="24"/>
        <v/>
      </c>
      <c r="BG25" s="724" t="str">
        <f t="shared" ca="1" si="24"/>
        <v/>
      </c>
      <c r="BH25" s="724" t="str">
        <f t="shared" ca="1" si="24"/>
        <v/>
      </c>
      <c r="BI25" s="724" t="str">
        <f t="shared" ca="1" si="24"/>
        <v/>
      </c>
      <c r="BJ25" s="724" t="str">
        <f t="shared" ca="1" si="24"/>
        <v/>
      </c>
      <c r="BK25" s="724" t="str">
        <f t="shared" ca="1" si="24"/>
        <v/>
      </c>
      <c r="BL25" s="724" t="str">
        <f t="shared" ca="1" si="24"/>
        <v/>
      </c>
      <c r="BM25" s="724" t="str">
        <f t="shared" ca="1" si="24"/>
        <v/>
      </c>
      <c r="BN25" s="724" t="str">
        <f t="shared" ca="1" si="24"/>
        <v/>
      </c>
      <c r="BO25" s="724" t="str">
        <f t="shared" ca="1" si="24"/>
        <v/>
      </c>
      <c r="BP25" s="724" t="str">
        <f t="shared" ca="1" si="24"/>
        <v/>
      </c>
      <c r="BQ25" s="724" t="str">
        <f t="shared" ca="1" si="25"/>
        <v/>
      </c>
      <c r="BR25" s="724" t="str">
        <f t="shared" ca="1" si="25"/>
        <v/>
      </c>
      <c r="BS25" s="724" t="str">
        <f t="shared" ca="1" si="25"/>
        <v/>
      </c>
      <c r="BT25" s="724" t="str">
        <f t="shared" ca="1" si="25"/>
        <v/>
      </c>
      <c r="BU25" s="724" t="str">
        <f t="shared" ca="1" si="25"/>
        <v/>
      </c>
      <c r="BV25" s="724" t="str">
        <f t="shared" ca="1" si="25"/>
        <v/>
      </c>
      <c r="BW25" s="724" t="str">
        <f t="shared" ca="1" si="25"/>
        <v/>
      </c>
      <c r="BX25" s="724" t="str">
        <f t="shared" ca="1" si="25"/>
        <v/>
      </c>
      <c r="BY25" s="724" t="str">
        <f t="shared" ca="1" si="25"/>
        <v/>
      </c>
      <c r="BZ25" s="724" t="str">
        <f t="shared" ca="1" si="25"/>
        <v/>
      </c>
      <c r="CA25" s="724" t="str">
        <f t="shared" ca="1" si="25"/>
        <v/>
      </c>
      <c r="CB25" s="724" t="str">
        <f t="shared" ca="1" si="25"/>
        <v/>
      </c>
      <c r="CC25" s="724" t="str">
        <f t="shared" ca="1" si="25"/>
        <v/>
      </c>
      <c r="CD25" s="724" t="str">
        <f t="shared" ca="1" si="25"/>
        <v/>
      </c>
      <c r="CE25" s="724" t="str">
        <f t="shared" ca="1" si="25"/>
        <v/>
      </c>
      <c r="CF25" s="724" t="str">
        <f t="shared" ca="1" si="25"/>
        <v/>
      </c>
      <c r="CG25" s="724" t="str">
        <f t="shared" ca="1" si="26"/>
        <v/>
      </c>
      <c r="CH25" s="724" t="str">
        <f t="shared" ca="1" si="26"/>
        <v/>
      </c>
      <c r="CI25" s="724" t="str">
        <f t="shared" ca="1" si="26"/>
        <v/>
      </c>
      <c r="CJ25" s="724" t="str">
        <f t="shared" ca="1" si="26"/>
        <v/>
      </c>
      <c r="CK25" s="724" t="str">
        <f t="shared" ca="1" si="26"/>
        <v/>
      </c>
      <c r="CL25" s="724" t="str">
        <f t="shared" ca="1" si="26"/>
        <v/>
      </c>
      <c r="CM25" s="724" t="str">
        <f t="shared" ca="1" si="26"/>
        <v/>
      </c>
      <c r="CN25" s="724" t="str">
        <f t="shared" ca="1" si="26"/>
        <v/>
      </c>
      <c r="CO25" s="724" t="str">
        <f t="shared" ca="1" si="26"/>
        <v/>
      </c>
      <c r="CP25" s="724" t="str">
        <f t="shared" ca="1" si="26"/>
        <v/>
      </c>
      <c r="CQ25" s="724" t="str">
        <f t="shared" ca="1" si="26"/>
        <v/>
      </c>
      <c r="CR25" s="724" t="str">
        <f t="shared" ca="1" si="26"/>
        <v/>
      </c>
      <c r="CS25" s="724" t="str">
        <f t="shared" ca="1" si="26"/>
        <v/>
      </c>
      <c r="CT25" s="724" t="str">
        <f t="shared" ca="1" si="26"/>
        <v/>
      </c>
      <c r="CU25" s="724" t="str">
        <f t="shared" ca="1" si="26"/>
        <v/>
      </c>
      <c r="CV25" s="724" t="str">
        <f t="shared" ca="1" si="26"/>
        <v/>
      </c>
      <c r="CW25" s="724" t="str">
        <f t="shared" ca="1" si="27"/>
        <v/>
      </c>
      <c r="CX25" s="724" t="str">
        <f t="shared" ca="1" si="27"/>
        <v/>
      </c>
      <c r="CY25" s="724" t="str">
        <f t="shared" ca="1" si="27"/>
        <v/>
      </c>
      <c r="CZ25" s="724" t="str">
        <f t="shared" ca="1" si="27"/>
        <v/>
      </c>
      <c r="DA25" s="724" t="str">
        <f t="shared" ca="1" si="27"/>
        <v/>
      </c>
      <c r="DB25" s="724" t="str">
        <f t="shared" ca="1" si="27"/>
        <v/>
      </c>
      <c r="DC25" s="724" t="str">
        <f t="shared" ca="1" si="27"/>
        <v/>
      </c>
      <c r="DD25" s="724" t="str">
        <f t="shared" ca="1" si="27"/>
        <v/>
      </c>
      <c r="DE25" s="724" t="str">
        <f t="shared" ca="1" si="27"/>
        <v/>
      </c>
      <c r="DF25" s="724" t="str">
        <f t="shared" ca="1" si="27"/>
        <v/>
      </c>
      <c r="DG25" s="724" t="str">
        <f t="shared" ca="1" si="27"/>
        <v/>
      </c>
      <c r="DH25" s="724" t="str">
        <f t="shared" ca="1" si="27"/>
        <v/>
      </c>
      <c r="DI25" s="724" t="str">
        <f t="shared" ca="1" si="27"/>
        <v/>
      </c>
      <c r="DJ25" s="724" t="str">
        <f t="shared" ca="1" si="27"/>
        <v/>
      </c>
      <c r="DK25" s="724" t="str">
        <f t="shared" ca="1" si="27"/>
        <v/>
      </c>
      <c r="DL25" s="724" t="str">
        <f t="shared" ca="1" si="27"/>
        <v/>
      </c>
      <c r="DM25" s="724" t="str">
        <f t="shared" ca="1" si="28"/>
        <v/>
      </c>
      <c r="DN25" s="724" t="str">
        <f t="shared" ca="1" si="28"/>
        <v/>
      </c>
      <c r="DO25" s="724" t="str">
        <f t="shared" ca="1" si="28"/>
        <v/>
      </c>
      <c r="DP25" s="724" t="str">
        <f t="shared" ca="1" si="28"/>
        <v/>
      </c>
      <c r="DQ25" s="724" t="str">
        <f t="shared" ca="1" si="28"/>
        <v/>
      </c>
    </row>
    <row r="26" spans="2:121" ht="14" customHeight="1" thickBot="1" x14ac:dyDescent="0.2">
      <c r="F26" s="698">
        <f t="shared" si="2"/>
        <v>25</v>
      </c>
      <c r="G26" s="699">
        <f t="shared" si="21"/>
        <v>24</v>
      </c>
      <c r="H26" s="700">
        <f t="shared" si="3"/>
        <v>0.16666666666666666</v>
      </c>
      <c r="I26" s="700">
        <f t="shared" si="19"/>
        <v>8</v>
      </c>
      <c r="J26" s="700">
        <f t="shared" si="4"/>
        <v>25</v>
      </c>
      <c r="K26" s="700">
        <f t="shared" si="5"/>
        <v>1</v>
      </c>
      <c r="L26" s="699">
        <f t="shared" si="6"/>
        <v>48</v>
      </c>
      <c r="M26" s="699">
        <f t="shared" si="7"/>
        <v>20</v>
      </c>
      <c r="N26" s="701">
        <f t="shared" si="8"/>
        <v>1333.3333333333333</v>
      </c>
      <c r="O26" s="701" t="str" cm="1">
        <f t="array" ref="O26">_xlfn.IFS(P26&lt;=0.3,"Bad",AND(P26&lt;0.5,P26&gt;0.3),"Macro",P26&gt;=0.5,"Norm")</f>
        <v>Norm</v>
      </c>
      <c r="P26" s="48">
        <f t="shared" si="9"/>
        <v>0.58333333333333337</v>
      </c>
      <c r="Q26" s="728">
        <f t="shared" si="10"/>
        <v>1.0416666666666667</v>
      </c>
      <c r="R26" s="726">
        <f t="shared" si="11"/>
        <v>1.0869565217391304</v>
      </c>
      <c r="S26" s="697" t="str">
        <f t="shared" si="29"/>
        <v/>
      </c>
      <c r="U26" s="727">
        <v>24</v>
      </c>
      <c r="V26" s="724" t="str">
        <f t="shared" ca="1" si="30"/>
        <v/>
      </c>
      <c r="W26" s="724" t="str">
        <f t="shared" ca="1" si="30"/>
        <v/>
      </c>
      <c r="X26" s="724" t="str">
        <f t="shared" ca="1" si="30"/>
        <v/>
      </c>
      <c r="Y26" s="724" t="str">
        <f t="shared" ca="1" si="30"/>
        <v/>
      </c>
      <c r="Z26" s="724" t="str">
        <f t="shared" ca="1" si="30"/>
        <v/>
      </c>
      <c r="AA26" s="724" t="str">
        <f t="shared" ca="1" si="30"/>
        <v/>
      </c>
      <c r="AB26" s="724" t="str">
        <f t="shared" ca="1" si="30"/>
        <v/>
      </c>
      <c r="AC26" s="724" t="str">
        <f t="shared" ca="1" si="30"/>
        <v/>
      </c>
      <c r="AD26" s="724" t="str">
        <f t="shared" ca="1" si="30"/>
        <v/>
      </c>
      <c r="AE26" s="724" t="str">
        <f t="shared" ca="1" si="30"/>
        <v/>
      </c>
      <c r="AF26" s="724" t="str">
        <f t="shared" ca="1" si="30"/>
        <v/>
      </c>
      <c r="AG26" s="724" t="str">
        <f t="shared" ca="1" si="30"/>
        <v/>
      </c>
      <c r="AH26" s="724" t="str">
        <f t="shared" ca="1" si="30"/>
        <v/>
      </c>
      <c r="AI26" s="724" t="str">
        <f t="shared" ca="1" si="30"/>
        <v/>
      </c>
      <c r="AJ26" s="724" t="str">
        <f t="shared" ca="1" si="30"/>
        <v/>
      </c>
      <c r="AK26" s="724" t="str">
        <f t="shared" ca="1" si="23"/>
        <v/>
      </c>
      <c r="AL26" s="724" t="str">
        <f t="shared" ca="1" si="23"/>
        <v/>
      </c>
      <c r="AM26" s="724" t="str">
        <f t="shared" ca="1" si="23"/>
        <v/>
      </c>
      <c r="AN26" s="724" t="str">
        <f t="shared" ca="1" si="23"/>
        <v/>
      </c>
      <c r="AO26" s="724" t="str">
        <f t="shared" ca="1" si="23"/>
        <v/>
      </c>
      <c r="AP26" s="724" t="str">
        <f t="shared" ca="1" si="23"/>
        <v/>
      </c>
      <c r="AQ26" s="724" t="str">
        <f t="shared" ca="1" si="23"/>
        <v/>
      </c>
      <c r="AR26" s="724" t="str">
        <f t="shared" ca="1" si="23"/>
        <v/>
      </c>
      <c r="AS26" s="724" t="str">
        <f t="shared" ca="1" si="23"/>
        <v/>
      </c>
      <c r="AT26" s="724" t="str">
        <f t="shared" ca="1" si="23"/>
        <v/>
      </c>
      <c r="AU26" s="724" t="str">
        <f t="shared" ca="1" si="23"/>
        <v/>
      </c>
      <c r="AV26" s="724" t="str">
        <f t="shared" ca="1" si="23"/>
        <v/>
      </c>
      <c r="AW26" s="724" t="str">
        <f t="shared" ca="1" si="23"/>
        <v/>
      </c>
      <c r="AX26" s="724" t="str">
        <f t="shared" ca="1" si="23"/>
        <v/>
      </c>
      <c r="AY26" s="724" t="str">
        <f t="shared" ca="1" si="23"/>
        <v/>
      </c>
      <c r="AZ26" s="724" t="str">
        <f t="shared" ca="1" si="23"/>
        <v/>
      </c>
      <c r="BA26" s="724" t="str">
        <f t="shared" ca="1" si="24"/>
        <v/>
      </c>
      <c r="BB26" s="724" t="str">
        <f t="shared" ca="1" si="24"/>
        <v/>
      </c>
      <c r="BC26" s="724" t="str">
        <f t="shared" ca="1" si="24"/>
        <v/>
      </c>
      <c r="BD26" s="724" t="str">
        <f t="shared" ca="1" si="24"/>
        <v/>
      </c>
      <c r="BE26" s="724" t="str">
        <f t="shared" ca="1" si="24"/>
        <v/>
      </c>
      <c r="BF26" s="724" t="str">
        <f t="shared" ca="1" si="24"/>
        <v/>
      </c>
      <c r="BG26" s="724" t="str">
        <f t="shared" ca="1" si="24"/>
        <v/>
      </c>
      <c r="BH26" s="724" t="str">
        <f t="shared" ca="1" si="24"/>
        <v/>
      </c>
      <c r="BI26" s="724" t="str">
        <f t="shared" ca="1" si="24"/>
        <v/>
      </c>
      <c r="BJ26" s="724" t="str">
        <f t="shared" ca="1" si="24"/>
        <v/>
      </c>
      <c r="BK26" s="724" t="str">
        <f t="shared" ca="1" si="24"/>
        <v/>
      </c>
      <c r="BL26" s="724" t="str">
        <f t="shared" ca="1" si="24"/>
        <v/>
      </c>
      <c r="BM26" s="724" t="str">
        <f t="shared" ca="1" si="24"/>
        <v/>
      </c>
      <c r="BN26" s="724" t="str">
        <f t="shared" ca="1" si="24"/>
        <v/>
      </c>
      <c r="BO26" s="724" t="str">
        <f t="shared" ca="1" si="24"/>
        <v/>
      </c>
      <c r="BP26" s="724" t="str">
        <f t="shared" ca="1" si="24"/>
        <v/>
      </c>
      <c r="BQ26" s="724" t="str">
        <f t="shared" ca="1" si="25"/>
        <v/>
      </c>
      <c r="BR26" s="724" t="str">
        <f t="shared" ca="1" si="25"/>
        <v/>
      </c>
      <c r="BS26" s="724" t="str">
        <f t="shared" ca="1" si="25"/>
        <v/>
      </c>
      <c r="BT26" s="724" t="str">
        <f t="shared" ca="1" si="25"/>
        <v/>
      </c>
      <c r="BU26" s="724" t="str">
        <f t="shared" ca="1" si="25"/>
        <v/>
      </c>
      <c r="BV26" s="724" t="str">
        <f t="shared" ca="1" si="25"/>
        <v/>
      </c>
      <c r="BW26" s="724" t="str">
        <f t="shared" ca="1" si="25"/>
        <v/>
      </c>
      <c r="BX26" s="724" t="str">
        <f t="shared" ca="1" si="25"/>
        <v/>
      </c>
      <c r="BY26" s="724" t="str">
        <f t="shared" ca="1" si="25"/>
        <v/>
      </c>
      <c r="BZ26" s="724" t="str">
        <f t="shared" ca="1" si="25"/>
        <v/>
      </c>
      <c r="CA26" s="724" t="str">
        <f t="shared" ca="1" si="25"/>
        <v/>
      </c>
      <c r="CB26" s="724" t="str">
        <f t="shared" ca="1" si="25"/>
        <v/>
      </c>
      <c r="CC26" s="724" t="str">
        <f t="shared" ca="1" si="25"/>
        <v/>
      </c>
      <c r="CD26" s="724" t="str">
        <f t="shared" ca="1" si="25"/>
        <v/>
      </c>
      <c r="CE26" s="724" t="str">
        <f t="shared" ca="1" si="25"/>
        <v/>
      </c>
      <c r="CF26" s="724" t="str">
        <f t="shared" ca="1" si="25"/>
        <v/>
      </c>
      <c r="CG26" s="724" t="str">
        <f t="shared" ca="1" si="26"/>
        <v/>
      </c>
      <c r="CH26" s="724" t="str">
        <f t="shared" ca="1" si="26"/>
        <v/>
      </c>
      <c r="CI26" s="724" t="str">
        <f t="shared" ca="1" si="26"/>
        <v/>
      </c>
      <c r="CJ26" s="724" t="str">
        <f t="shared" ca="1" si="26"/>
        <v/>
      </c>
      <c r="CK26" s="724" t="str">
        <f t="shared" ca="1" si="26"/>
        <v/>
      </c>
      <c r="CL26" s="724" t="str">
        <f t="shared" ca="1" si="26"/>
        <v/>
      </c>
      <c r="CM26" s="724" t="str">
        <f t="shared" ca="1" si="26"/>
        <v/>
      </c>
      <c r="CN26" s="724" t="str">
        <f t="shared" ca="1" si="26"/>
        <v/>
      </c>
      <c r="CO26" s="724" t="str">
        <f t="shared" ca="1" si="26"/>
        <v/>
      </c>
      <c r="CP26" s="724" t="str">
        <f t="shared" ca="1" si="26"/>
        <v/>
      </c>
      <c r="CQ26" s="724" t="str">
        <f t="shared" ca="1" si="26"/>
        <v/>
      </c>
      <c r="CR26" s="724" t="str">
        <f t="shared" ca="1" si="26"/>
        <v/>
      </c>
      <c r="CS26" s="724" t="str">
        <f t="shared" ca="1" si="26"/>
        <v/>
      </c>
      <c r="CT26" s="724" t="str">
        <f t="shared" ca="1" si="26"/>
        <v/>
      </c>
      <c r="CU26" s="724" t="str">
        <f t="shared" ca="1" si="26"/>
        <v/>
      </c>
      <c r="CV26" s="724" t="str">
        <f t="shared" ca="1" si="26"/>
        <v/>
      </c>
      <c r="CW26" s="724" t="str">
        <f t="shared" ca="1" si="27"/>
        <v/>
      </c>
      <c r="CX26" s="724" t="str">
        <f t="shared" ca="1" si="27"/>
        <v/>
      </c>
      <c r="CY26" s="724" t="str">
        <f t="shared" ca="1" si="27"/>
        <v/>
      </c>
      <c r="CZ26" s="724" t="str">
        <f t="shared" ca="1" si="27"/>
        <v/>
      </c>
      <c r="DA26" s="724" t="str">
        <f t="shared" ca="1" si="27"/>
        <v/>
      </c>
      <c r="DB26" s="724" t="str">
        <f t="shared" ca="1" si="27"/>
        <v/>
      </c>
      <c r="DC26" s="724" t="str">
        <f t="shared" ca="1" si="27"/>
        <v/>
      </c>
      <c r="DD26" s="724" t="str">
        <f t="shared" ca="1" si="27"/>
        <v/>
      </c>
      <c r="DE26" s="724" t="str">
        <f t="shared" ca="1" si="27"/>
        <v/>
      </c>
      <c r="DF26" s="724" t="str">
        <f t="shared" ca="1" si="27"/>
        <v/>
      </c>
      <c r="DG26" s="724" t="str">
        <f t="shared" ca="1" si="27"/>
        <v/>
      </c>
      <c r="DH26" s="724" t="str">
        <f t="shared" ca="1" si="27"/>
        <v/>
      </c>
      <c r="DI26" s="724" t="str">
        <f t="shared" ca="1" si="27"/>
        <v/>
      </c>
      <c r="DJ26" s="724" t="str">
        <f t="shared" ca="1" si="27"/>
        <v/>
      </c>
      <c r="DK26" s="724" t="str">
        <f t="shared" ca="1" si="27"/>
        <v/>
      </c>
      <c r="DL26" s="724" t="str">
        <f t="shared" ca="1" si="27"/>
        <v/>
      </c>
      <c r="DM26" s="724" t="str">
        <f t="shared" ca="1" si="28"/>
        <v/>
      </c>
      <c r="DN26" s="724" t="str">
        <f t="shared" ca="1" si="28"/>
        <v/>
      </c>
      <c r="DO26" s="724" t="str">
        <f t="shared" ca="1" si="28"/>
        <v/>
      </c>
      <c r="DP26" s="724" t="str">
        <f t="shared" ca="1" si="28"/>
        <v/>
      </c>
      <c r="DQ26" s="724" t="str">
        <f t="shared" ca="1" si="28"/>
        <v/>
      </c>
    </row>
    <row r="27" spans="2:121" ht="14" customHeight="1" x14ac:dyDescent="0.15">
      <c r="B27" s="802" t="s">
        <v>221</v>
      </c>
      <c r="C27" s="803"/>
      <c r="D27" s="804"/>
      <c r="F27" s="698">
        <f t="shared" si="2"/>
        <v>25</v>
      </c>
      <c r="G27" s="699">
        <f t="shared" si="21"/>
        <v>25</v>
      </c>
      <c r="H27" s="700">
        <f t="shared" si="3"/>
        <v>0.16</v>
      </c>
      <c r="I27" s="700">
        <f t="shared" si="19"/>
        <v>7.84</v>
      </c>
      <c r="J27" s="700">
        <f t="shared" si="4"/>
        <v>25</v>
      </c>
      <c r="K27" s="700">
        <f t="shared" si="5"/>
        <v>1</v>
      </c>
      <c r="L27" s="699">
        <f t="shared" si="6"/>
        <v>49</v>
      </c>
      <c r="M27" s="699">
        <f t="shared" si="7"/>
        <v>21</v>
      </c>
      <c r="N27" s="701">
        <f t="shared" si="8"/>
        <v>1280</v>
      </c>
      <c r="O27" s="701" t="str" cm="1">
        <f t="array" ref="O27">_xlfn.IFS(P27&lt;=0.3,"Bad",AND(P27&lt;0.5,P27&gt;0.3),"Macro",P27&gt;=0.5,"Norm")</f>
        <v>Norm</v>
      </c>
      <c r="P27" s="48">
        <f t="shared" si="9"/>
        <v>0.5714285714285714</v>
      </c>
      <c r="Q27" s="728">
        <f t="shared" si="10"/>
        <v>1</v>
      </c>
      <c r="R27" s="726">
        <f t="shared" si="11"/>
        <v>1.0416666666666667</v>
      </c>
      <c r="S27" s="697" t="str">
        <f t="shared" si="29"/>
        <v/>
      </c>
      <c r="U27" s="723">
        <v>25</v>
      </c>
      <c r="V27" s="724" t="str">
        <f t="shared" ca="1" si="30"/>
        <v/>
      </c>
      <c r="W27" s="724" t="str">
        <f t="shared" ca="1" si="30"/>
        <v/>
      </c>
      <c r="X27" s="724" t="str">
        <f t="shared" ca="1" si="30"/>
        <v/>
      </c>
      <c r="Y27" s="724" t="str">
        <f t="shared" ca="1" si="30"/>
        <v/>
      </c>
      <c r="Z27" s="724" t="str">
        <f t="shared" ca="1" si="30"/>
        <v/>
      </c>
      <c r="AA27" s="724" t="str">
        <f t="shared" ca="1" si="30"/>
        <v/>
      </c>
      <c r="AB27" s="724" t="str">
        <f t="shared" ca="1" si="30"/>
        <v/>
      </c>
      <c r="AC27" s="724" t="str">
        <f t="shared" ca="1" si="30"/>
        <v/>
      </c>
      <c r="AD27" s="724" t="str">
        <f t="shared" ca="1" si="30"/>
        <v/>
      </c>
      <c r="AE27" s="724" t="str">
        <f t="shared" ca="1" si="30"/>
        <v/>
      </c>
      <c r="AF27" s="724" t="str">
        <f t="shared" ca="1" si="30"/>
        <v/>
      </c>
      <c r="AG27" s="724" t="str">
        <f t="shared" ca="1" si="30"/>
        <v/>
      </c>
      <c r="AH27" s="724" t="str">
        <f t="shared" ca="1" si="30"/>
        <v/>
      </c>
      <c r="AI27" s="724" t="str">
        <f t="shared" ca="1" si="30"/>
        <v/>
      </c>
      <c r="AJ27" s="724" t="str">
        <f t="shared" ca="1" si="30"/>
        <v/>
      </c>
      <c r="AK27" s="724" t="str">
        <f t="shared" ca="1" si="23"/>
        <v/>
      </c>
      <c r="AL27" s="724" t="str">
        <f t="shared" ca="1" si="23"/>
        <v/>
      </c>
      <c r="AM27" s="724" t="str">
        <f t="shared" ca="1" si="23"/>
        <v/>
      </c>
      <c r="AN27" s="724" t="str">
        <f t="shared" ca="1" si="23"/>
        <v/>
      </c>
      <c r="AO27" s="724" t="str">
        <f t="shared" ca="1" si="23"/>
        <v/>
      </c>
      <c r="AP27" s="724" t="str">
        <f t="shared" ca="1" si="23"/>
        <v/>
      </c>
      <c r="AQ27" s="724" t="str">
        <f t="shared" ca="1" si="23"/>
        <v/>
      </c>
      <c r="AR27" s="724" t="str">
        <f t="shared" ca="1" si="23"/>
        <v/>
      </c>
      <c r="AS27" s="724" t="str">
        <f t="shared" ca="1" si="23"/>
        <v/>
      </c>
      <c r="AT27" s="724" t="str">
        <f t="shared" ca="1" si="23"/>
        <v/>
      </c>
      <c r="AU27" s="724" t="str">
        <f t="shared" ca="1" si="23"/>
        <v/>
      </c>
      <c r="AV27" s="724" t="str">
        <f t="shared" ca="1" si="23"/>
        <v/>
      </c>
      <c r="AW27" s="724" t="str">
        <f t="shared" ca="1" si="23"/>
        <v/>
      </c>
      <c r="AX27" s="724" t="str">
        <f t="shared" ca="1" si="23"/>
        <v/>
      </c>
      <c r="AY27" s="724" t="str">
        <f t="shared" ca="1" si="23"/>
        <v/>
      </c>
      <c r="AZ27" s="724" t="str">
        <f t="shared" ca="1" si="23"/>
        <v/>
      </c>
      <c r="BA27" s="724" t="str">
        <f t="shared" ca="1" si="24"/>
        <v/>
      </c>
      <c r="BB27" s="724" t="str">
        <f t="shared" ca="1" si="24"/>
        <v/>
      </c>
      <c r="BC27" s="724" t="str">
        <f t="shared" ca="1" si="24"/>
        <v/>
      </c>
      <c r="BD27" s="724" t="str">
        <f t="shared" ca="1" si="24"/>
        <v/>
      </c>
      <c r="BE27" s="724" t="str">
        <f t="shared" ca="1" si="24"/>
        <v/>
      </c>
      <c r="BF27" s="724" t="str">
        <f t="shared" ca="1" si="24"/>
        <v/>
      </c>
      <c r="BG27" s="724" t="str">
        <f t="shared" ca="1" si="24"/>
        <v/>
      </c>
      <c r="BH27" s="724" t="str">
        <f t="shared" ca="1" si="24"/>
        <v/>
      </c>
      <c r="BI27" s="724" t="str">
        <f t="shared" ca="1" si="24"/>
        <v/>
      </c>
      <c r="BJ27" s="724" t="str">
        <f t="shared" ca="1" si="24"/>
        <v/>
      </c>
      <c r="BK27" s="724" t="str">
        <f t="shared" ca="1" si="24"/>
        <v/>
      </c>
      <c r="BL27" s="724" t="str">
        <f t="shared" ca="1" si="24"/>
        <v/>
      </c>
      <c r="BM27" s="724" t="str">
        <f t="shared" ca="1" si="24"/>
        <v/>
      </c>
      <c r="BN27" s="724" t="str">
        <f t="shared" ca="1" si="24"/>
        <v/>
      </c>
      <c r="BO27" s="724" t="str">
        <f t="shared" ca="1" si="24"/>
        <v/>
      </c>
      <c r="BP27" s="724" t="str">
        <f t="shared" ca="1" si="24"/>
        <v/>
      </c>
      <c r="BQ27" s="724" t="str">
        <f t="shared" ca="1" si="25"/>
        <v/>
      </c>
      <c r="BR27" s="724" t="str">
        <f t="shared" ca="1" si="25"/>
        <v/>
      </c>
      <c r="BS27" s="724" t="str">
        <f t="shared" ca="1" si="25"/>
        <v/>
      </c>
      <c r="BT27" s="724" t="str">
        <f t="shared" ca="1" si="25"/>
        <v/>
      </c>
      <c r="BU27" s="724" t="str">
        <f t="shared" ca="1" si="25"/>
        <v/>
      </c>
      <c r="BV27" s="724" t="str">
        <f t="shared" ca="1" si="25"/>
        <v/>
      </c>
      <c r="BW27" s="724" t="str">
        <f t="shared" ca="1" si="25"/>
        <v/>
      </c>
      <c r="BX27" s="724" t="str">
        <f t="shared" ca="1" si="25"/>
        <v/>
      </c>
      <c r="BY27" s="724" t="str">
        <f t="shared" ca="1" si="25"/>
        <v/>
      </c>
      <c r="BZ27" s="724" t="str">
        <f t="shared" ca="1" si="25"/>
        <v/>
      </c>
      <c r="CA27" s="724" t="str">
        <f t="shared" ca="1" si="25"/>
        <v/>
      </c>
      <c r="CB27" s="724" t="str">
        <f t="shared" ca="1" si="25"/>
        <v/>
      </c>
      <c r="CC27" s="724" t="str">
        <f t="shared" ca="1" si="25"/>
        <v/>
      </c>
      <c r="CD27" s="724" t="str">
        <f t="shared" ca="1" si="25"/>
        <v/>
      </c>
      <c r="CE27" s="724" t="str">
        <f t="shared" ca="1" si="25"/>
        <v/>
      </c>
      <c r="CF27" s="724" t="str">
        <f t="shared" ca="1" si="25"/>
        <v/>
      </c>
      <c r="CG27" s="724" t="str">
        <f t="shared" ca="1" si="26"/>
        <v/>
      </c>
      <c r="CH27" s="724" t="str">
        <f t="shared" ca="1" si="26"/>
        <v/>
      </c>
      <c r="CI27" s="724" t="str">
        <f t="shared" ca="1" si="26"/>
        <v/>
      </c>
      <c r="CJ27" s="724" t="str">
        <f t="shared" ca="1" si="26"/>
        <v/>
      </c>
      <c r="CK27" s="724" t="str">
        <f t="shared" ca="1" si="26"/>
        <v/>
      </c>
      <c r="CL27" s="724" t="str">
        <f t="shared" ca="1" si="26"/>
        <v/>
      </c>
      <c r="CM27" s="724" t="str">
        <f t="shared" ca="1" si="26"/>
        <v/>
      </c>
      <c r="CN27" s="724" t="str">
        <f t="shared" ca="1" si="26"/>
        <v/>
      </c>
      <c r="CO27" s="724" t="str">
        <f t="shared" ca="1" si="26"/>
        <v/>
      </c>
      <c r="CP27" s="724" t="str">
        <f t="shared" ca="1" si="26"/>
        <v/>
      </c>
      <c r="CQ27" s="724" t="str">
        <f t="shared" ca="1" si="26"/>
        <v/>
      </c>
      <c r="CR27" s="724" t="str">
        <f t="shared" ca="1" si="26"/>
        <v/>
      </c>
      <c r="CS27" s="724" t="str">
        <f t="shared" ca="1" si="26"/>
        <v/>
      </c>
      <c r="CT27" s="724" t="str">
        <f t="shared" ca="1" si="26"/>
        <v/>
      </c>
      <c r="CU27" s="724" t="str">
        <f t="shared" ca="1" si="26"/>
        <v/>
      </c>
      <c r="CV27" s="724" t="str">
        <f t="shared" ca="1" si="26"/>
        <v/>
      </c>
      <c r="CW27" s="724" t="str">
        <f t="shared" ca="1" si="27"/>
        <v/>
      </c>
      <c r="CX27" s="724" t="str">
        <f t="shared" ca="1" si="27"/>
        <v/>
      </c>
      <c r="CY27" s="724" t="str">
        <f t="shared" ca="1" si="27"/>
        <v/>
      </c>
      <c r="CZ27" s="724" t="str">
        <f t="shared" ca="1" si="27"/>
        <v/>
      </c>
      <c r="DA27" s="724" t="str">
        <f t="shared" ca="1" si="27"/>
        <v/>
      </c>
      <c r="DB27" s="724" t="str">
        <f t="shared" ca="1" si="27"/>
        <v/>
      </c>
      <c r="DC27" s="724" t="str">
        <f t="shared" ca="1" si="27"/>
        <v/>
      </c>
      <c r="DD27" s="724" t="str">
        <f t="shared" ca="1" si="27"/>
        <v/>
      </c>
      <c r="DE27" s="724" t="str">
        <f t="shared" ca="1" si="27"/>
        <v/>
      </c>
      <c r="DF27" s="724" t="str">
        <f t="shared" ca="1" si="27"/>
        <v/>
      </c>
      <c r="DG27" s="724" t="str">
        <f t="shared" ca="1" si="27"/>
        <v/>
      </c>
      <c r="DH27" s="724" t="str">
        <f t="shared" ca="1" si="27"/>
        <v/>
      </c>
      <c r="DI27" s="724" t="str">
        <f t="shared" ca="1" si="27"/>
        <v/>
      </c>
      <c r="DJ27" s="724" t="str">
        <f t="shared" ca="1" si="27"/>
        <v/>
      </c>
      <c r="DK27" s="724" t="str">
        <f t="shared" ca="1" si="27"/>
        <v/>
      </c>
      <c r="DL27" s="724" t="str">
        <f t="shared" ca="1" si="27"/>
        <v/>
      </c>
      <c r="DM27" s="724" t="str">
        <f t="shared" ca="1" si="28"/>
        <v/>
      </c>
      <c r="DN27" s="724" t="str">
        <f t="shared" ca="1" si="28"/>
        <v/>
      </c>
      <c r="DO27" s="724" t="str">
        <f t="shared" ca="1" si="28"/>
        <v/>
      </c>
      <c r="DP27" s="724" t="str">
        <f t="shared" ca="1" si="28"/>
        <v/>
      </c>
      <c r="DQ27" s="724" t="str">
        <f t="shared" ca="1" si="28"/>
        <v/>
      </c>
    </row>
    <row r="28" spans="2:121" ht="14" customHeight="1" thickBot="1" x14ac:dyDescent="0.2">
      <c r="B28" s="805"/>
      <c r="C28" s="806"/>
      <c r="D28" s="807"/>
      <c r="F28" s="698">
        <f t="shared" si="2"/>
        <v>25</v>
      </c>
      <c r="G28" s="699">
        <f t="shared" si="21"/>
        <v>26</v>
      </c>
      <c r="H28" s="700">
        <f t="shared" si="3"/>
        <v>0.15384615384615385</v>
      </c>
      <c r="I28" s="700">
        <f t="shared" si="19"/>
        <v>7.6923076923076925</v>
      </c>
      <c r="J28" s="700">
        <f t="shared" si="4"/>
        <v>25</v>
      </c>
      <c r="K28" s="700">
        <f t="shared" si="5"/>
        <v>1</v>
      </c>
      <c r="L28" s="699">
        <f t="shared" si="6"/>
        <v>50</v>
      </c>
      <c r="M28" s="699">
        <f t="shared" si="7"/>
        <v>22</v>
      </c>
      <c r="N28" s="701">
        <f t="shared" si="8"/>
        <v>1230.7692307692307</v>
      </c>
      <c r="O28" s="701" t="str" cm="1">
        <f t="array" ref="O28">_xlfn.IFS(P28&lt;=0.3,"Bad",AND(P28&lt;0.5,P28&gt;0.3),"Macro",P28&gt;=0.5,"Norm")</f>
        <v>Norm</v>
      </c>
      <c r="P28" s="48">
        <f t="shared" si="9"/>
        <v>0.56000000000000005</v>
      </c>
      <c r="Q28" s="728">
        <f t="shared" si="10"/>
        <v>0.96153846153846156</v>
      </c>
      <c r="R28" s="726">
        <f t="shared" si="11"/>
        <v>1</v>
      </c>
      <c r="S28" s="697" t="str">
        <f t="shared" si="29"/>
        <v/>
      </c>
      <c r="U28" s="727">
        <v>26</v>
      </c>
      <c r="V28" s="724" t="str">
        <f t="shared" ca="1" si="30"/>
        <v/>
      </c>
      <c r="W28" s="724" t="str">
        <f t="shared" ca="1" si="30"/>
        <v/>
      </c>
      <c r="X28" s="724" t="str">
        <f t="shared" ca="1" si="30"/>
        <v/>
      </c>
      <c r="Y28" s="724" t="str">
        <f t="shared" ca="1" si="30"/>
        <v/>
      </c>
      <c r="Z28" s="724" t="str">
        <f t="shared" ca="1" si="30"/>
        <v/>
      </c>
      <c r="AA28" s="724" t="str">
        <f t="shared" ca="1" si="30"/>
        <v/>
      </c>
      <c r="AB28" s="724" t="str">
        <f t="shared" ca="1" si="30"/>
        <v/>
      </c>
      <c r="AC28" s="724" t="str">
        <f t="shared" ca="1" si="30"/>
        <v/>
      </c>
      <c r="AD28" s="724" t="str">
        <f t="shared" ca="1" si="30"/>
        <v/>
      </c>
      <c r="AE28" s="724" t="str">
        <f t="shared" ca="1" si="30"/>
        <v/>
      </c>
      <c r="AF28" s="724" t="str">
        <f t="shared" ca="1" si="30"/>
        <v/>
      </c>
      <c r="AG28" s="724" t="str">
        <f t="shared" ca="1" si="30"/>
        <v/>
      </c>
      <c r="AH28" s="724" t="str">
        <f t="shared" ca="1" si="30"/>
        <v/>
      </c>
      <c r="AI28" s="724" t="str">
        <f t="shared" ca="1" si="30"/>
        <v/>
      </c>
      <c r="AJ28" s="724" t="str">
        <f t="shared" ca="1" si="30"/>
        <v/>
      </c>
      <c r="AK28" s="724" t="str">
        <f t="shared" ca="1" si="23"/>
        <v/>
      </c>
      <c r="AL28" s="724" t="str">
        <f t="shared" ca="1" si="23"/>
        <v/>
      </c>
      <c r="AM28" s="724" t="str">
        <f t="shared" ca="1" si="23"/>
        <v/>
      </c>
      <c r="AN28" s="724" t="str">
        <f t="shared" ca="1" si="23"/>
        <v/>
      </c>
      <c r="AO28" s="724" t="str">
        <f t="shared" ca="1" si="23"/>
        <v/>
      </c>
      <c r="AP28" s="724" t="str">
        <f t="shared" ca="1" si="23"/>
        <v/>
      </c>
      <c r="AQ28" s="724" t="str">
        <f t="shared" ca="1" si="23"/>
        <v/>
      </c>
      <c r="AR28" s="724" t="str">
        <f t="shared" ca="1" si="23"/>
        <v/>
      </c>
      <c r="AS28" s="724" t="str">
        <f t="shared" ca="1" si="23"/>
        <v/>
      </c>
      <c r="AT28" s="724" t="str">
        <f t="shared" ca="1" si="23"/>
        <v/>
      </c>
      <c r="AU28" s="724" t="str">
        <f t="shared" ca="1" si="23"/>
        <v/>
      </c>
      <c r="AV28" s="724" t="str">
        <f t="shared" ca="1" si="23"/>
        <v/>
      </c>
      <c r="AW28" s="724" t="str">
        <f t="shared" ca="1" si="23"/>
        <v/>
      </c>
      <c r="AX28" s="724" t="str">
        <f t="shared" ca="1" si="23"/>
        <v/>
      </c>
      <c r="AY28" s="724" t="str">
        <f t="shared" ca="1" si="23"/>
        <v/>
      </c>
      <c r="AZ28" s="724" t="str">
        <f t="shared" ca="1" si="23"/>
        <v/>
      </c>
      <c r="BA28" s="724" t="str">
        <f t="shared" ca="1" si="24"/>
        <v/>
      </c>
      <c r="BB28" s="724" t="str">
        <f t="shared" ca="1" si="24"/>
        <v/>
      </c>
      <c r="BC28" s="724" t="str">
        <f t="shared" ca="1" si="24"/>
        <v/>
      </c>
      <c r="BD28" s="724" t="str">
        <f t="shared" ca="1" si="24"/>
        <v/>
      </c>
      <c r="BE28" s="724" t="str">
        <f t="shared" ca="1" si="24"/>
        <v/>
      </c>
      <c r="BF28" s="724" t="str">
        <f t="shared" ca="1" si="24"/>
        <v/>
      </c>
      <c r="BG28" s="724" t="str">
        <f t="shared" ca="1" si="24"/>
        <v/>
      </c>
      <c r="BH28" s="724" t="str">
        <f t="shared" ca="1" si="24"/>
        <v/>
      </c>
      <c r="BI28" s="724" t="str">
        <f t="shared" ca="1" si="24"/>
        <v/>
      </c>
      <c r="BJ28" s="724" t="str">
        <f t="shared" ca="1" si="24"/>
        <v/>
      </c>
      <c r="BK28" s="724" t="str">
        <f t="shared" ca="1" si="24"/>
        <v/>
      </c>
      <c r="BL28" s="724" t="str">
        <f t="shared" ca="1" si="24"/>
        <v/>
      </c>
      <c r="BM28" s="724" t="str">
        <f t="shared" ca="1" si="24"/>
        <v/>
      </c>
      <c r="BN28" s="724" t="str">
        <f t="shared" ca="1" si="24"/>
        <v/>
      </c>
      <c r="BO28" s="724" t="str">
        <f t="shared" ca="1" si="24"/>
        <v/>
      </c>
      <c r="BP28" s="724" t="str">
        <f t="shared" ca="1" si="24"/>
        <v/>
      </c>
      <c r="BQ28" s="724" t="str">
        <f t="shared" ca="1" si="25"/>
        <v/>
      </c>
      <c r="BR28" s="724" t="str">
        <f t="shared" ca="1" si="25"/>
        <v/>
      </c>
      <c r="BS28" s="724" t="str">
        <f t="shared" ca="1" si="25"/>
        <v/>
      </c>
      <c r="BT28" s="724" t="str">
        <f t="shared" ca="1" si="25"/>
        <v/>
      </c>
      <c r="BU28" s="724" t="str">
        <f t="shared" ca="1" si="25"/>
        <v/>
      </c>
      <c r="BV28" s="724" t="str">
        <f t="shared" ca="1" si="25"/>
        <v/>
      </c>
      <c r="BW28" s="724" t="str">
        <f t="shared" ca="1" si="25"/>
        <v/>
      </c>
      <c r="BX28" s="724" t="str">
        <f t="shared" ca="1" si="25"/>
        <v/>
      </c>
      <c r="BY28" s="724" t="str">
        <f t="shared" ca="1" si="25"/>
        <v/>
      </c>
      <c r="BZ28" s="724" t="str">
        <f t="shared" ca="1" si="25"/>
        <v/>
      </c>
      <c r="CA28" s="724" t="str">
        <f t="shared" ca="1" si="25"/>
        <v/>
      </c>
      <c r="CB28" s="724" t="str">
        <f t="shared" ca="1" si="25"/>
        <v/>
      </c>
      <c r="CC28" s="724" t="str">
        <f t="shared" ca="1" si="25"/>
        <v/>
      </c>
      <c r="CD28" s="724" t="str">
        <f t="shared" ca="1" si="25"/>
        <v/>
      </c>
      <c r="CE28" s="724" t="str">
        <f t="shared" ca="1" si="25"/>
        <v/>
      </c>
      <c r="CF28" s="724" t="str">
        <f t="shared" ca="1" si="25"/>
        <v/>
      </c>
      <c r="CG28" s="724" t="str">
        <f t="shared" ca="1" si="26"/>
        <v/>
      </c>
      <c r="CH28" s="724" t="str">
        <f t="shared" ca="1" si="26"/>
        <v/>
      </c>
      <c r="CI28" s="724" t="str">
        <f t="shared" ca="1" si="26"/>
        <v/>
      </c>
      <c r="CJ28" s="724" t="str">
        <f t="shared" ca="1" si="26"/>
        <v/>
      </c>
      <c r="CK28" s="724" t="str">
        <f t="shared" ca="1" si="26"/>
        <v/>
      </c>
      <c r="CL28" s="724" t="str">
        <f t="shared" ca="1" si="26"/>
        <v/>
      </c>
      <c r="CM28" s="724" t="str">
        <f t="shared" ca="1" si="26"/>
        <v/>
      </c>
      <c r="CN28" s="724" t="str">
        <f t="shared" ca="1" si="26"/>
        <v/>
      </c>
      <c r="CO28" s="724" t="str">
        <f t="shared" ca="1" si="26"/>
        <v/>
      </c>
      <c r="CP28" s="724" t="str">
        <f t="shared" ca="1" si="26"/>
        <v/>
      </c>
      <c r="CQ28" s="724" t="str">
        <f t="shared" ca="1" si="26"/>
        <v/>
      </c>
      <c r="CR28" s="724" t="str">
        <f t="shared" ca="1" si="26"/>
        <v/>
      </c>
      <c r="CS28" s="724" t="str">
        <f t="shared" ca="1" si="26"/>
        <v/>
      </c>
      <c r="CT28" s="724" t="str">
        <f t="shared" ca="1" si="26"/>
        <v/>
      </c>
      <c r="CU28" s="724" t="str">
        <f t="shared" ca="1" si="26"/>
        <v/>
      </c>
      <c r="CV28" s="724" t="str">
        <f t="shared" ca="1" si="26"/>
        <v/>
      </c>
      <c r="CW28" s="724" t="str">
        <f t="shared" ca="1" si="27"/>
        <v/>
      </c>
      <c r="CX28" s="724" t="str">
        <f t="shared" ca="1" si="27"/>
        <v/>
      </c>
      <c r="CY28" s="724" t="str">
        <f t="shared" ca="1" si="27"/>
        <v/>
      </c>
      <c r="CZ28" s="724" t="str">
        <f t="shared" ca="1" si="27"/>
        <v/>
      </c>
      <c r="DA28" s="724" t="str">
        <f t="shared" ca="1" si="27"/>
        <v/>
      </c>
      <c r="DB28" s="724" t="str">
        <f t="shared" ca="1" si="27"/>
        <v/>
      </c>
      <c r="DC28" s="724" t="str">
        <f t="shared" ca="1" si="27"/>
        <v/>
      </c>
      <c r="DD28" s="724" t="str">
        <f t="shared" ca="1" si="27"/>
        <v/>
      </c>
      <c r="DE28" s="724" t="str">
        <f t="shared" ca="1" si="27"/>
        <v/>
      </c>
      <c r="DF28" s="724" t="str">
        <f t="shared" ca="1" si="27"/>
        <v/>
      </c>
      <c r="DG28" s="724" t="str">
        <f t="shared" ca="1" si="27"/>
        <v/>
      </c>
      <c r="DH28" s="724" t="str">
        <f t="shared" ca="1" si="27"/>
        <v/>
      </c>
      <c r="DI28" s="724" t="str">
        <f t="shared" ca="1" si="27"/>
        <v/>
      </c>
      <c r="DJ28" s="724" t="str">
        <f t="shared" ca="1" si="27"/>
        <v/>
      </c>
      <c r="DK28" s="724" t="str">
        <f t="shared" ca="1" si="27"/>
        <v/>
      </c>
      <c r="DL28" s="724" t="str">
        <f t="shared" ca="1" si="27"/>
        <v/>
      </c>
      <c r="DM28" s="724" t="str">
        <f t="shared" ca="1" si="28"/>
        <v/>
      </c>
      <c r="DN28" s="724" t="str">
        <f t="shared" ca="1" si="28"/>
        <v/>
      </c>
      <c r="DO28" s="724" t="str">
        <f t="shared" ca="1" si="28"/>
        <v/>
      </c>
      <c r="DP28" s="724" t="str">
        <f t="shared" ca="1" si="28"/>
        <v/>
      </c>
      <c r="DQ28" s="724" t="str">
        <f t="shared" ca="1" si="28"/>
        <v/>
      </c>
    </row>
    <row r="29" spans="2:121" ht="15" thickBot="1" x14ac:dyDescent="0.2">
      <c r="B29" s="711" t="s">
        <v>222</v>
      </c>
      <c r="C29" s="711" t="s">
        <v>207</v>
      </c>
      <c r="D29" s="712" t="s">
        <v>208</v>
      </c>
      <c r="F29" s="698">
        <f t="shared" si="2"/>
        <v>25</v>
      </c>
      <c r="G29" s="699">
        <f t="shared" si="21"/>
        <v>27</v>
      </c>
      <c r="H29" s="700">
        <f t="shared" si="3"/>
        <v>0.14814814814814814</v>
      </c>
      <c r="I29" s="700">
        <f t="shared" si="19"/>
        <v>7.5555555555555554</v>
      </c>
      <c r="J29" s="700">
        <f t="shared" si="4"/>
        <v>25</v>
      </c>
      <c r="K29" s="700">
        <f t="shared" si="5"/>
        <v>1</v>
      </c>
      <c r="L29" s="699">
        <f t="shared" si="6"/>
        <v>51</v>
      </c>
      <c r="M29" s="699">
        <f t="shared" si="7"/>
        <v>23</v>
      </c>
      <c r="N29" s="701">
        <f t="shared" si="8"/>
        <v>1185.1851851851852</v>
      </c>
      <c r="O29" s="701" t="str" cm="1">
        <f t="array" ref="O29">_xlfn.IFS(P29&lt;=0.3,"Bad",AND(P29&lt;0.5,P29&gt;0.3),"Macro",P29&gt;=0.5,"Norm")</f>
        <v>Norm</v>
      </c>
      <c r="P29" s="48">
        <f t="shared" si="9"/>
        <v>0.5490196078431373</v>
      </c>
      <c r="Q29" s="728">
        <f t="shared" si="10"/>
        <v>0.92592592592592593</v>
      </c>
      <c r="R29" s="726">
        <f t="shared" si="11"/>
        <v>0.96153846153846156</v>
      </c>
      <c r="S29" s="697" t="str">
        <f t="shared" si="29"/>
        <v/>
      </c>
      <c r="U29" s="723">
        <v>27</v>
      </c>
      <c r="V29" s="724" t="str">
        <f t="shared" ca="1" si="30"/>
        <v/>
      </c>
      <c r="W29" s="724" t="str">
        <f t="shared" ca="1" si="30"/>
        <v/>
      </c>
      <c r="X29" s="724" t="str">
        <f t="shared" ca="1" si="30"/>
        <v/>
      </c>
      <c r="Y29" s="724" t="str">
        <f t="shared" ca="1" si="30"/>
        <v/>
      </c>
      <c r="Z29" s="724" t="str">
        <f t="shared" ca="1" si="30"/>
        <v/>
      </c>
      <c r="AA29" s="724" t="str">
        <f t="shared" ca="1" si="30"/>
        <v/>
      </c>
      <c r="AB29" s="724" t="str">
        <f t="shared" ca="1" si="30"/>
        <v/>
      </c>
      <c r="AC29" s="724" t="str">
        <f t="shared" ca="1" si="30"/>
        <v/>
      </c>
      <c r="AD29" s="724" t="str">
        <f t="shared" ca="1" si="30"/>
        <v/>
      </c>
      <c r="AE29" s="724" t="str">
        <f t="shared" ca="1" si="30"/>
        <v/>
      </c>
      <c r="AF29" s="724" t="str">
        <f t="shared" ca="1" si="30"/>
        <v/>
      </c>
      <c r="AG29" s="724" t="str">
        <f t="shared" ca="1" si="30"/>
        <v/>
      </c>
      <c r="AH29" s="724" t="str">
        <f t="shared" ca="1" si="30"/>
        <v/>
      </c>
      <c r="AI29" s="724" t="str">
        <f t="shared" ca="1" si="30"/>
        <v/>
      </c>
      <c r="AJ29" s="724" t="str">
        <f t="shared" ca="1" si="30"/>
        <v/>
      </c>
      <c r="AK29" s="724" t="str">
        <f t="shared" ca="1" si="23"/>
        <v/>
      </c>
      <c r="AL29" s="724" t="str">
        <f t="shared" ca="1" si="23"/>
        <v/>
      </c>
      <c r="AM29" s="724" t="str">
        <f t="shared" ca="1" si="23"/>
        <v/>
      </c>
      <c r="AN29" s="724" t="str">
        <f t="shared" ca="1" si="23"/>
        <v/>
      </c>
      <c r="AO29" s="724" t="str">
        <f t="shared" ca="1" si="23"/>
        <v/>
      </c>
      <c r="AP29" s="724" t="str">
        <f t="shared" ca="1" si="23"/>
        <v/>
      </c>
      <c r="AQ29" s="724" t="str">
        <f t="shared" ca="1" si="23"/>
        <v/>
      </c>
      <c r="AR29" s="724" t="str">
        <f t="shared" ca="1" si="23"/>
        <v/>
      </c>
      <c r="AS29" s="724" t="str">
        <f t="shared" ca="1" si="23"/>
        <v/>
      </c>
      <c r="AT29" s="724" t="str">
        <f t="shared" ca="1" si="23"/>
        <v/>
      </c>
      <c r="AU29" s="724" t="str">
        <f t="shared" ca="1" si="23"/>
        <v/>
      </c>
      <c r="AV29" s="724" t="str">
        <f t="shared" ca="1" si="23"/>
        <v/>
      </c>
      <c r="AW29" s="724" t="str">
        <f t="shared" ca="1" si="23"/>
        <v/>
      </c>
      <c r="AX29" s="724" t="str">
        <f t="shared" ca="1" si="23"/>
        <v/>
      </c>
      <c r="AY29" s="724" t="str">
        <f t="shared" ca="1" si="23"/>
        <v/>
      </c>
      <c r="AZ29" s="724" t="str">
        <f t="shared" ca="1" si="23"/>
        <v/>
      </c>
      <c r="BA29" s="724" t="str">
        <f t="shared" ca="1" si="24"/>
        <v/>
      </c>
      <c r="BB29" s="724" t="str">
        <f t="shared" ca="1" si="24"/>
        <v/>
      </c>
      <c r="BC29" s="724" t="str">
        <f t="shared" ca="1" si="24"/>
        <v/>
      </c>
      <c r="BD29" s="724" t="str">
        <f t="shared" ca="1" si="24"/>
        <v/>
      </c>
      <c r="BE29" s="724" t="str">
        <f t="shared" ca="1" si="24"/>
        <v/>
      </c>
      <c r="BF29" s="724" t="str">
        <f t="shared" ca="1" si="24"/>
        <v/>
      </c>
      <c r="BG29" s="724" t="str">
        <f t="shared" ca="1" si="24"/>
        <v/>
      </c>
      <c r="BH29" s="724" t="str">
        <f t="shared" ca="1" si="24"/>
        <v/>
      </c>
      <c r="BI29" s="724" t="str">
        <f t="shared" ca="1" si="24"/>
        <v/>
      </c>
      <c r="BJ29" s="724" t="str">
        <f t="shared" ca="1" si="24"/>
        <v/>
      </c>
      <c r="BK29" s="724" t="str">
        <f t="shared" ca="1" si="24"/>
        <v/>
      </c>
      <c r="BL29" s="724" t="str">
        <f t="shared" ca="1" si="24"/>
        <v/>
      </c>
      <c r="BM29" s="724" t="str">
        <f t="shared" ca="1" si="24"/>
        <v/>
      </c>
      <c r="BN29" s="724" t="str">
        <f t="shared" ca="1" si="24"/>
        <v/>
      </c>
      <c r="BO29" s="724" t="str">
        <f t="shared" ca="1" si="24"/>
        <v/>
      </c>
      <c r="BP29" s="724" t="str">
        <f t="shared" ca="1" si="24"/>
        <v/>
      </c>
      <c r="BQ29" s="724" t="str">
        <f t="shared" ca="1" si="25"/>
        <v/>
      </c>
      <c r="BR29" s="724" t="str">
        <f t="shared" ca="1" si="25"/>
        <v/>
      </c>
      <c r="BS29" s="724" t="str">
        <f t="shared" ca="1" si="25"/>
        <v/>
      </c>
      <c r="BT29" s="724" t="str">
        <f t="shared" ca="1" si="25"/>
        <v/>
      </c>
      <c r="BU29" s="724" t="str">
        <f t="shared" ca="1" si="25"/>
        <v/>
      </c>
      <c r="BV29" s="724" t="str">
        <f t="shared" ca="1" si="25"/>
        <v/>
      </c>
      <c r="BW29" s="724" t="str">
        <f t="shared" ca="1" si="25"/>
        <v/>
      </c>
      <c r="BX29" s="724" t="str">
        <f t="shared" ca="1" si="25"/>
        <v/>
      </c>
      <c r="BY29" s="724" t="str">
        <f t="shared" ca="1" si="25"/>
        <v/>
      </c>
      <c r="BZ29" s="724" t="str">
        <f t="shared" ca="1" si="25"/>
        <v/>
      </c>
      <c r="CA29" s="724" t="str">
        <f t="shared" ca="1" si="25"/>
        <v/>
      </c>
      <c r="CB29" s="724" t="str">
        <f t="shared" ca="1" si="25"/>
        <v/>
      </c>
      <c r="CC29" s="724" t="str">
        <f t="shared" ca="1" si="25"/>
        <v/>
      </c>
      <c r="CD29" s="724" t="str">
        <f t="shared" ca="1" si="25"/>
        <v/>
      </c>
      <c r="CE29" s="724" t="str">
        <f t="shared" ca="1" si="25"/>
        <v/>
      </c>
      <c r="CF29" s="724" t="str">
        <f t="shared" ca="1" si="25"/>
        <v/>
      </c>
      <c r="CG29" s="724" t="str">
        <f t="shared" ca="1" si="26"/>
        <v/>
      </c>
      <c r="CH29" s="724" t="str">
        <f t="shared" ca="1" si="26"/>
        <v/>
      </c>
      <c r="CI29" s="724" t="str">
        <f t="shared" ca="1" si="26"/>
        <v/>
      </c>
      <c r="CJ29" s="724" t="str">
        <f t="shared" ca="1" si="26"/>
        <v/>
      </c>
      <c r="CK29" s="724" t="str">
        <f t="shared" ca="1" si="26"/>
        <v/>
      </c>
      <c r="CL29" s="724" t="str">
        <f t="shared" ca="1" si="26"/>
        <v/>
      </c>
      <c r="CM29" s="724" t="str">
        <f t="shared" ca="1" si="26"/>
        <v/>
      </c>
      <c r="CN29" s="724" t="str">
        <f t="shared" ca="1" si="26"/>
        <v/>
      </c>
      <c r="CO29" s="724" t="str">
        <f t="shared" ca="1" si="26"/>
        <v/>
      </c>
      <c r="CP29" s="724" t="str">
        <f t="shared" ca="1" si="26"/>
        <v/>
      </c>
      <c r="CQ29" s="724" t="str">
        <f t="shared" ca="1" si="26"/>
        <v/>
      </c>
      <c r="CR29" s="724" t="str">
        <f t="shared" ca="1" si="26"/>
        <v/>
      </c>
      <c r="CS29" s="724" t="str">
        <f t="shared" ca="1" si="26"/>
        <v/>
      </c>
      <c r="CT29" s="724" t="str">
        <f t="shared" ca="1" si="26"/>
        <v/>
      </c>
      <c r="CU29" s="724" t="str">
        <f t="shared" ca="1" si="26"/>
        <v/>
      </c>
      <c r="CV29" s="724" t="str">
        <f t="shared" ca="1" si="26"/>
        <v/>
      </c>
      <c r="CW29" s="724" t="str">
        <f t="shared" ca="1" si="27"/>
        <v/>
      </c>
      <c r="CX29" s="724" t="str">
        <f t="shared" ca="1" si="27"/>
        <v/>
      </c>
      <c r="CY29" s="724" t="str">
        <f t="shared" ca="1" si="27"/>
        <v/>
      </c>
      <c r="CZ29" s="724" t="str">
        <f t="shared" ca="1" si="27"/>
        <v/>
      </c>
      <c r="DA29" s="724" t="str">
        <f t="shared" ca="1" si="27"/>
        <v/>
      </c>
      <c r="DB29" s="724" t="str">
        <f t="shared" ca="1" si="27"/>
        <v/>
      </c>
      <c r="DC29" s="724" t="str">
        <f t="shared" ca="1" si="27"/>
        <v/>
      </c>
      <c r="DD29" s="724" t="str">
        <f t="shared" ca="1" si="27"/>
        <v/>
      </c>
      <c r="DE29" s="724" t="str">
        <f t="shared" ca="1" si="27"/>
        <v/>
      </c>
      <c r="DF29" s="724" t="str">
        <f t="shared" ca="1" si="27"/>
        <v/>
      </c>
      <c r="DG29" s="724" t="str">
        <f t="shared" ca="1" si="27"/>
        <v/>
      </c>
      <c r="DH29" s="724" t="str">
        <f t="shared" ca="1" si="27"/>
        <v/>
      </c>
      <c r="DI29" s="724" t="str">
        <f t="shared" ca="1" si="27"/>
        <v/>
      </c>
      <c r="DJ29" s="724" t="str">
        <f t="shared" ca="1" si="27"/>
        <v/>
      </c>
      <c r="DK29" s="724" t="str">
        <f t="shared" ca="1" si="27"/>
        <v/>
      </c>
      <c r="DL29" s="724" t="str">
        <f t="shared" ca="1" si="27"/>
        <v/>
      </c>
      <c r="DM29" s="724" t="str">
        <f t="shared" ca="1" si="28"/>
        <v/>
      </c>
      <c r="DN29" s="724" t="str">
        <f t="shared" ca="1" si="28"/>
        <v/>
      </c>
      <c r="DO29" s="724" t="str">
        <f t="shared" ca="1" si="28"/>
        <v/>
      </c>
      <c r="DP29" s="724" t="str">
        <f t="shared" ca="1" si="28"/>
        <v/>
      </c>
      <c r="DQ29" s="724" t="str">
        <f t="shared" ca="1" si="28"/>
        <v/>
      </c>
    </row>
    <row r="30" spans="2:121" x14ac:dyDescent="0.15">
      <c r="B30" s="713">
        <f t="shared" ref="B30:B39" si="31">IFERROR(ROUNDUP($D$11*$D$13*1/C30,0),"")</f>
        <v>4</v>
      </c>
      <c r="C30" s="714">
        <f>IF($D$13="","",$D$13/$D$13)</f>
        <v>1</v>
      </c>
      <c r="D30" s="715">
        <f t="shared" ref="D30:D39" si="32">IFERROR(($D$9+B30-1)*C30,"")</f>
        <v>28</v>
      </c>
      <c r="F30" s="698">
        <f t="shared" si="2"/>
        <v>25</v>
      </c>
      <c r="G30" s="699">
        <f t="shared" si="21"/>
        <v>28</v>
      </c>
      <c r="H30" s="700">
        <f t="shared" si="3"/>
        <v>0.14285714285714285</v>
      </c>
      <c r="I30" s="700">
        <f t="shared" si="19"/>
        <v>7.4285714285714279</v>
      </c>
      <c r="J30" s="700">
        <f t="shared" si="4"/>
        <v>25</v>
      </c>
      <c r="K30" s="700">
        <f t="shared" si="5"/>
        <v>1</v>
      </c>
      <c r="L30" s="699">
        <f t="shared" si="6"/>
        <v>52</v>
      </c>
      <c r="M30" s="699">
        <f t="shared" si="7"/>
        <v>24</v>
      </c>
      <c r="N30" s="701">
        <f t="shared" si="8"/>
        <v>1142.8571428571429</v>
      </c>
      <c r="O30" s="701" t="str" cm="1">
        <f t="array" ref="O30">_xlfn.IFS(P30&lt;=0.3,"Bad",AND(P30&lt;0.5,P30&gt;0.3),"Macro",P30&gt;=0.5,"Norm")</f>
        <v>Norm</v>
      </c>
      <c r="P30" s="48">
        <f t="shared" si="9"/>
        <v>0.53846153846153844</v>
      </c>
      <c r="Q30" s="728">
        <f t="shared" si="10"/>
        <v>0.8928571428571429</v>
      </c>
      <c r="R30" s="726">
        <f t="shared" si="11"/>
        <v>0.92592592592592593</v>
      </c>
      <c r="S30" s="697" t="str">
        <f t="shared" si="29"/>
        <v/>
      </c>
      <c r="U30" s="727">
        <v>28</v>
      </c>
      <c r="V30" s="724" t="str">
        <f t="shared" ca="1" si="30"/>
        <v/>
      </c>
      <c r="W30" s="724" t="str">
        <f t="shared" ca="1" si="30"/>
        <v/>
      </c>
      <c r="X30" s="724" t="str">
        <f t="shared" ca="1" si="30"/>
        <v/>
      </c>
      <c r="Y30" s="724" t="str">
        <f t="shared" ca="1" si="30"/>
        <v/>
      </c>
      <c r="Z30" s="724" t="str">
        <f t="shared" ca="1" si="30"/>
        <v/>
      </c>
      <c r="AA30" s="724" t="str">
        <f t="shared" ca="1" si="30"/>
        <v/>
      </c>
      <c r="AB30" s="724" t="str">
        <f t="shared" ca="1" si="30"/>
        <v/>
      </c>
      <c r="AC30" s="724" t="str">
        <f t="shared" ca="1" si="30"/>
        <v/>
      </c>
      <c r="AD30" s="724" t="str">
        <f t="shared" ca="1" si="30"/>
        <v/>
      </c>
      <c r="AE30" s="724" t="str">
        <f t="shared" ca="1" si="30"/>
        <v/>
      </c>
      <c r="AF30" s="724" t="str">
        <f t="shared" ca="1" si="30"/>
        <v/>
      </c>
      <c r="AG30" s="724" t="str">
        <f t="shared" ca="1" si="30"/>
        <v/>
      </c>
      <c r="AH30" s="724" t="str">
        <f t="shared" ca="1" si="30"/>
        <v/>
      </c>
      <c r="AI30" s="724" t="str">
        <f t="shared" ca="1" si="30"/>
        <v/>
      </c>
      <c r="AJ30" s="724" t="str">
        <f t="shared" ca="1" si="30"/>
        <v/>
      </c>
      <c r="AK30" s="724" t="str">
        <f t="shared" ca="1" si="23"/>
        <v/>
      </c>
      <c r="AL30" s="724" t="str">
        <f t="shared" ca="1" si="23"/>
        <v/>
      </c>
      <c r="AM30" s="724" t="str">
        <f t="shared" ca="1" si="23"/>
        <v/>
      </c>
      <c r="AN30" s="724" t="str">
        <f t="shared" ca="1" si="23"/>
        <v/>
      </c>
      <c r="AO30" s="724" t="str">
        <f t="shared" ca="1" si="23"/>
        <v/>
      </c>
      <c r="AP30" s="724" t="str">
        <f t="shared" ca="1" si="23"/>
        <v/>
      </c>
      <c r="AQ30" s="724" t="str">
        <f t="shared" ca="1" si="23"/>
        <v/>
      </c>
      <c r="AR30" s="724" t="str">
        <f t="shared" ca="1" si="23"/>
        <v/>
      </c>
      <c r="AS30" s="724" t="str">
        <f t="shared" ca="1" si="23"/>
        <v/>
      </c>
      <c r="AT30" s="724" t="str">
        <f t="shared" ca="1" si="23"/>
        <v/>
      </c>
      <c r="AU30" s="724" t="str">
        <f t="shared" ca="1" si="23"/>
        <v/>
      </c>
      <c r="AV30" s="724" t="str">
        <f t="shared" ca="1" si="23"/>
        <v/>
      </c>
      <c r="AW30" s="724" t="str">
        <f t="shared" ca="1" si="23"/>
        <v/>
      </c>
      <c r="AX30" s="724" t="str">
        <f t="shared" ca="1" si="23"/>
        <v/>
      </c>
      <c r="AY30" s="724" t="str">
        <f t="shared" ca="1" si="23"/>
        <v/>
      </c>
      <c r="AZ30" s="724" t="str">
        <f t="shared" ca="1" si="23"/>
        <v/>
      </c>
      <c r="BA30" s="724" t="str">
        <f t="shared" ca="1" si="24"/>
        <v/>
      </c>
      <c r="BB30" s="724" t="str">
        <f t="shared" ca="1" si="24"/>
        <v/>
      </c>
      <c r="BC30" s="724" t="str">
        <f t="shared" ca="1" si="24"/>
        <v/>
      </c>
      <c r="BD30" s="724" t="str">
        <f t="shared" ca="1" si="24"/>
        <v/>
      </c>
      <c r="BE30" s="724" t="str">
        <f t="shared" ca="1" si="24"/>
        <v/>
      </c>
      <c r="BF30" s="724" t="str">
        <f t="shared" ca="1" si="24"/>
        <v/>
      </c>
      <c r="BG30" s="724" t="str">
        <f t="shared" ca="1" si="24"/>
        <v/>
      </c>
      <c r="BH30" s="724" t="str">
        <f t="shared" ca="1" si="24"/>
        <v/>
      </c>
      <c r="BI30" s="724" t="str">
        <f t="shared" ca="1" si="24"/>
        <v/>
      </c>
      <c r="BJ30" s="724" t="str">
        <f t="shared" ca="1" si="24"/>
        <v/>
      </c>
      <c r="BK30" s="724" t="str">
        <f t="shared" ca="1" si="24"/>
        <v/>
      </c>
      <c r="BL30" s="724" t="str">
        <f t="shared" ca="1" si="24"/>
        <v/>
      </c>
      <c r="BM30" s="724" t="str">
        <f t="shared" ca="1" si="24"/>
        <v/>
      </c>
      <c r="BN30" s="724" t="str">
        <f t="shared" ca="1" si="24"/>
        <v/>
      </c>
      <c r="BO30" s="724" t="str">
        <f t="shared" ca="1" si="24"/>
        <v/>
      </c>
      <c r="BP30" s="724" t="str">
        <f t="shared" ca="1" si="24"/>
        <v/>
      </c>
      <c r="BQ30" s="724" t="str">
        <f t="shared" ca="1" si="25"/>
        <v/>
      </c>
      <c r="BR30" s="724" t="str">
        <f t="shared" ca="1" si="25"/>
        <v/>
      </c>
      <c r="BS30" s="724" t="str">
        <f t="shared" ca="1" si="25"/>
        <v/>
      </c>
      <c r="BT30" s="724" t="str">
        <f t="shared" ca="1" si="25"/>
        <v/>
      </c>
      <c r="BU30" s="724" t="str">
        <f t="shared" ca="1" si="25"/>
        <v/>
      </c>
      <c r="BV30" s="724" t="str">
        <f t="shared" ca="1" si="25"/>
        <v/>
      </c>
      <c r="BW30" s="724" t="str">
        <f t="shared" ca="1" si="25"/>
        <v/>
      </c>
      <c r="BX30" s="724" t="str">
        <f t="shared" ca="1" si="25"/>
        <v/>
      </c>
      <c r="BY30" s="724" t="str">
        <f t="shared" ca="1" si="25"/>
        <v/>
      </c>
      <c r="BZ30" s="724" t="str">
        <f t="shared" ca="1" si="25"/>
        <v/>
      </c>
      <c r="CA30" s="724" t="str">
        <f t="shared" ca="1" si="25"/>
        <v/>
      </c>
      <c r="CB30" s="724" t="str">
        <f t="shared" ca="1" si="25"/>
        <v/>
      </c>
      <c r="CC30" s="724" t="str">
        <f t="shared" ca="1" si="25"/>
        <v/>
      </c>
      <c r="CD30" s="724" t="str">
        <f t="shared" ca="1" si="25"/>
        <v/>
      </c>
      <c r="CE30" s="724" t="str">
        <f t="shared" ca="1" si="25"/>
        <v/>
      </c>
      <c r="CF30" s="724" t="str">
        <f t="shared" ca="1" si="25"/>
        <v/>
      </c>
      <c r="CG30" s="724" t="str">
        <f t="shared" ca="1" si="26"/>
        <v/>
      </c>
      <c r="CH30" s="724" t="str">
        <f t="shared" ca="1" si="26"/>
        <v/>
      </c>
      <c r="CI30" s="724" t="str">
        <f t="shared" ca="1" si="26"/>
        <v/>
      </c>
      <c r="CJ30" s="724" t="str">
        <f t="shared" ca="1" si="26"/>
        <v/>
      </c>
      <c r="CK30" s="724" t="str">
        <f t="shared" ca="1" si="26"/>
        <v/>
      </c>
      <c r="CL30" s="724" t="str">
        <f t="shared" ca="1" si="26"/>
        <v/>
      </c>
      <c r="CM30" s="724" t="str">
        <f t="shared" ca="1" si="26"/>
        <v/>
      </c>
      <c r="CN30" s="724" t="str">
        <f t="shared" ca="1" si="26"/>
        <v/>
      </c>
      <c r="CO30" s="724" t="str">
        <f t="shared" ca="1" si="26"/>
        <v/>
      </c>
      <c r="CP30" s="724" t="str">
        <f t="shared" ca="1" si="26"/>
        <v/>
      </c>
      <c r="CQ30" s="724" t="str">
        <f t="shared" ca="1" si="26"/>
        <v/>
      </c>
      <c r="CR30" s="724" t="str">
        <f t="shared" ca="1" si="26"/>
        <v/>
      </c>
      <c r="CS30" s="724" t="str">
        <f t="shared" ca="1" si="26"/>
        <v/>
      </c>
      <c r="CT30" s="724" t="str">
        <f t="shared" ca="1" si="26"/>
        <v/>
      </c>
      <c r="CU30" s="724" t="str">
        <f t="shared" ca="1" si="26"/>
        <v/>
      </c>
      <c r="CV30" s="724" t="str">
        <f t="shared" ca="1" si="26"/>
        <v/>
      </c>
      <c r="CW30" s="724" t="str">
        <f t="shared" ca="1" si="27"/>
        <v/>
      </c>
      <c r="CX30" s="724" t="str">
        <f t="shared" ca="1" si="27"/>
        <v/>
      </c>
      <c r="CY30" s="724" t="str">
        <f t="shared" ca="1" si="27"/>
        <v/>
      </c>
      <c r="CZ30" s="724" t="str">
        <f t="shared" ca="1" si="27"/>
        <v/>
      </c>
      <c r="DA30" s="724" t="str">
        <f t="shared" ca="1" si="27"/>
        <v/>
      </c>
      <c r="DB30" s="724" t="str">
        <f t="shared" ca="1" si="27"/>
        <v/>
      </c>
      <c r="DC30" s="724" t="str">
        <f t="shared" ca="1" si="27"/>
        <v/>
      </c>
      <c r="DD30" s="724" t="str">
        <f t="shared" ca="1" si="27"/>
        <v/>
      </c>
      <c r="DE30" s="724" t="str">
        <f t="shared" ca="1" si="27"/>
        <v/>
      </c>
      <c r="DF30" s="724" t="str">
        <f t="shared" ca="1" si="27"/>
        <v/>
      </c>
      <c r="DG30" s="724" t="str">
        <f t="shared" ca="1" si="27"/>
        <v/>
      </c>
      <c r="DH30" s="724" t="str">
        <f t="shared" ca="1" si="27"/>
        <v/>
      </c>
      <c r="DI30" s="724" t="str">
        <f t="shared" ca="1" si="27"/>
        <v/>
      </c>
      <c r="DJ30" s="724" t="str">
        <f t="shared" ca="1" si="27"/>
        <v/>
      </c>
      <c r="DK30" s="724" t="str">
        <f t="shared" ca="1" si="27"/>
        <v/>
      </c>
      <c r="DL30" s="724" t="str">
        <f t="shared" ca="1" si="27"/>
        <v/>
      </c>
      <c r="DM30" s="724" t="str">
        <f t="shared" ca="1" si="28"/>
        <v/>
      </c>
      <c r="DN30" s="724" t="str">
        <f t="shared" ca="1" si="28"/>
        <v/>
      </c>
      <c r="DO30" s="724" t="str">
        <f t="shared" ca="1" si="28"/>
        <v/>
      </c>
      <c r="DP30" s="724" t="str">
        <f t="shared" ca="1" si="28"/>
        <v/>
      </c>
      <c r="DQ30" s="724" t="str">
        <f t="shared" ca="1" si="28"/>
        <v/>
      </c>
    </row>
    <row r="31" spans="2:121" x14ac:dyDescent="0.15">
      <c r="B31" s="716">
        <f t="shared" si="31"/>
        <v>2</v>
      </c>
      <c r="C31" s="717">
        <f>IFERROR(C30+1,"")</f>
        <v>2</v>
      </c>
      <c r="D31" s="718">
        <f t="shared" si="32"/>
        <v>52</v>
      </c>
      <c r="F31" s="698">
        <f t="shared" si="2"/>
        <v>25</v>
      </c>
      <c r="G31" s="699">
        <f t="shared" si="21"/>
        <v>29</v>
      </c>
      <c r="H31" s="700">
        <f t="shared" si="3"/>
        <v>0.13793103448275862</v>
      </c>
      <c r="I31" s="700">
        <f t="shared" si="19"/>
        <v>7.3103448275862064</v>
      </c>
      <c r="J31" s="700">
        <f t="shared" si="4"/>
        <v>25</v>
      </c>
      <c r="K31" s="700">
        <f t="shared" si="5"/>
        <v>1</v>
      </c>
      <c r="L31" s="699">
        <f t="shared" si="6"/>
        <v>53</v>
      </c>
      <c r="M31" s="699">
        <f t="shared" si="7"/>
        <v>25</v>
      </c>
      <c r="N31" s="701">
        <f t="shared" si="8"/>
        <v>1103.4482758620691</v>
      </c>
      <c r="O31" s="701" t="str" cm="1">
        <f t="array" ref="O31">_xlfn.IFS(P31&lt;=0.3,"Bad",AND(P31&lt;0.5,P31&gt;0.3),"Macro",P31&gt;=0.5,"Norm")</f>
        <v>Norm</v>
      </c>
      <c r="P31" s="48">
        <f t="shared" si="9"/>
        <v>0.52830188679245282</v>
      </c>
      <c r="Q31" s="728">
        <f t="shared" si="10"/>
        <v>0.86206896551724133</v>
      </c>
      <c r="R31" s="726">
        <f t="shared" si="11"/>
        <v>0.8928571428571429</v>
      </c>
      <c r="S31" s="697" t="str">
        <f t="shared" si="29"/>
        <v/>
      </c>
      <c r="U31" s="723">
        <v>29</v>
      </c>
      <c r="V31" s="724" t="str">
        <f t="shared" ca="1" si="30"/>
        <v/>
      </c>
      <c r="W31" s="724" t="str">
        <f t="shared" ca="1" si="30"/>
        <v/>
      </c>
      <c r="X31" s="724" t="str">
        <f t="shared" ca="1" si="30"/>
        <v/>
      </c>
      <c r="Y31" s="724" t="str">
        <f t="shared" ca="1" si="30"/>
        <v/>
      </c>
      <c r="Z31" s="724" t="str">
        <f t="shared" ca="1" si="30"/>
        <v/>
      </c>
      <c r="AA31" s="724" t="str">
        <f t="shared" ca="1" si="30"/>
        <v/>
      </c>
      <c r="AB31" s="724" t="str">
        <f t="shared" ca="1" si="30"/>
        <v/>
      </c>
      <c r="AC31" s="724" t="str">
        <f t="shared" ca="1" si="30"/>
        <v/>
      </c>
      <c r="AD31" s="724" t="str">
        <f t="shared" ca="1" si="30"/>
        <v/>
      </c>
      <c r="AE31" s="724" t="str">
        <f t="shared" ca="1" si="30"/>
        <v/>
      </c>
      <c r="AF31" s="724" t="str">
        <f t="shared" ca="1" si="30"/>
        <v/>
      </c>
      <c r="AG31" s="724" t="str">
        <f t="shared" ca="1" si="30"/>
        <v/>
      </c>
      <c r="AH31" s="724" t="str">
        <f t="shared" ca="1" si="30"/>
        <v/>
      </c>
      <c r="AI31" s="724" t="str">
        <f t="shared" ca="1" si="30"/>
        <v/>
      </c>
      <c r="AJ31" s="724" t="str">
        <f t="shared" ca="1" si="30"/>
        <v/>
      </c>
      <c r="AK31" s="724" t="str">
        <f t="shared" ca="1" si="23"/>
        <v/>
      </c>
      <c r="AL31" s="724" t="str">
        <f t="shared" ca="1" si="23"/>
        <v/>
      </c>
      <c r="AM31" s="724" t="str">
        <f t="shared" ca="1" si="23"/>
        <v/>
      </c>
      <c r="AN31" s="724" t="str">
        <f t="shared" ca="1" si="23"/>
        <v/>
      </c>
      <c r="AO31" s="724" t="str">
        <f t="shared" ca="1" si="23"/>
        <v/>
      </c>
      <c r="AP31" s="724" t="str">
        <f t="shared" ca="1" si="23"/>
        <v/>
      </c>
      <c r="AQ31" s="724" t="str">
        <f t="shared" ca="1" si="23"/>
        <v/>
      </c>
      <c r="AR31" s="724" t="str">
        <f t="shared" ca="1" si="23"/>
        <v/>
      </c>
      <c r="AS31" s="724" t="str">
        <f t="shared" ca="1" si="23"/>
        <v/>
      </c>
      <c r="AT31" s="724" t="str">
        <f t="shared" ca="1" si="23"/>
        <v/>
      </c>
      <c r="AU31" s="724" t="str">
        <f t="shared" ca="1" si="23"/>
        <v/>
      </c>
      <c r="AV31" s="724" t="str">
        <f t="shared" ca="1" si="23"/>
        <v/>
      </c>
      <c r="AW31" s="724" t="str">
        <f t="shared" ca="1" si="23"/>
        <v/>
      </c>
      <c r="AX31" s="724" t="str">
        <f t="shared" ca="1" si="23"/>
        <v/>
      </c>
      <c r="AY31" s="724" t="str">
        <f t="shared" ca="1" si="23"/>
        <v/>
      </c>
      <c r="AZ31" s="724" t="str">
        <f t="shared" ca="1" si="23"/>
        <v/>
      </c>
      <c r="BA31" s="724" t="str">
        <f t="shared" ca="1" si="24"/>
        <v/>
      </c>
      <c r="BB31" s="724" t="str">
        <f t="shared" ca="1" si="24"/>
        <v/>
      </c>
      <c r="BC31" s="724" t="str">
        <f t="shared" ca="1" si="24"/>
        <v/>
      </c>
      <c r="BD31" s="724" t="str">
        <f t="shared" ca="1" si="24"/>
        <v/>
      </c>
      <c r="BE31" s="724" t="str">
        <f t="shared" ca="1" si="24"/>
        <v/>
      </c>
      <c r="BF31" s="724" t="str">
        <f t="shared" ca="1" si="24"/>
        <v/>
      </c>
      <c r="BG31" s="724" t="str">
        <f t="shared" ca="1" si="24"/>
        <v/>
      </c>
      <c r="BH31" s="724" t="str">
        <f t="shared" ca="1" si="24"/>
        <v/>
      </c>
      <c r="BI31" s="724" t="str">
        <f t="shared" ca="1" si="24"/>
        <v/>
      </c>
      <c r="BJ31" s="724" t="str">
        <f t="shared" ca="1" si="24"/>
        <v/>
      </c>
      <c r="BK31" s="724" t="str">
        <f t="shared" ca="1" si="24"/>
        <v/>
      </c>
      <c r="BL31" s="724" t="str">
        <f t="shared" ca="1" si="24"/>
        <v/>
      </c>
      <c r="BM31" s="724" t="str">
        <f t="shared" ca="1" si="24"/>
        <v/>
      </c>
      <c r="BN31" s="724" t="str">
        <f t="shared" ca="1" si="24"/>
        <v/>
      </c>
      <c r="BO31" s="724" t="str">
        <f t="shared" ca="1" si="24"/>
        <v/>
      </c>
      <c r="BP31" s="724" t="str">
        <f t="shared" ca="1" si="24"/>
        <v/>
      </c>
      <c r="BQ31" s="724" t="str">
        <f t="shared" ca="1" si="25"/>
        <v/>
      </c>
      <c r="BR31" s="724" t="str">
        <f t="shared" ca="1" si="25"/>
        <v/>
      </c>
      <c r="BS31" s="724" t="str">
        <f t="shared" ca="1" si="25"/>
        <v/>
      </c>
      <c r="BT31" s="724" t="str">
        <f t="shared" ca="1" si="25"/>
        <v/>
      </c>
      <c r="BU31" s="724" t="str">
        <f t="shared" ca="1" si="25"/>
        <v/>
      </c>
      <c r="BV31" s="724" t="str">
        <f t="shared" ca="1" si="25"/>
        <v/>
      </c>
      <c r="BW31" s="724" t="str">
        <f t="shared" ca="1" si="25"/>
        <v/>
      </c>
      <c r="BX31" s="724" t="str">
        <f t="shared" ca="1" si="25"/>
        <v/>
      </c>
      <c r="BY31" s="724" t="str">
        <f t="shared" ca="1" si="25"/>
        <v/>
      </c>
      <c r="BZ31" s="724" t="str">
        <f t="shared" ca="1" si="25"/>
        <v/>
      </c>
      <c r="CA31" s="724" t="str">
        <f t="shared" ca="1" si="25"/>
        <v/>
      </c>
      <c r="CB31" s="724" t="str">
        <f t="shared" ca="1" si="25"/>
        <v/>
      </c>
      <c r="CC31" s="724" t="str">
        <f t="shared" ca="1" si="25"/>
        <v/>
      </c>
      <c r="CD31" s="724" t="str">
        <f t="shared" ca="1" si="25"/>
        <v/>
      </c>
      <c r="CE31" s="724" t="str">
        <f t="shared" ca="1" si="25"/>
        <v/>
      </c>
      <c r="CF31" s="724" t="str">
        <f t="shared" ca="1" si="25"/>
        <v/>
      </c>
      <c r="CG31" s="724" t="str">
        <f t="shared" ca="1" si="26"/>
        <v/>
      </c>
      <c r="CH31" s="724" t="str">
        <f t="shared" ca="1" si="26"/>
        <v/>
      </c>
      <c r="CI31" s="724" t="str">
        <f t="shared" ca="1" si="26"/>
        <v/>
      </c>
      <c r="CJ31" s="724" t="str">
        <f t="shared" ca="1" si="26"/>
        <v/>
      </c>
      <c r="CK31" s="724" t="str">
        <f t="shared" ca="1" si="26"/>
        <v/>
      </c>
      <c r="CL31" s="724" t="str">
        <f t="shared" ca="1" si="26"/>
        <v/>
      </c>
      <c r="CM31" s="724" t="str">
        <f t="shared" ca="1" si="26"/>
        <v/>
      </c>
      <c r="CN31" s="724" t="str">
        <f t="shared" ca="1" si="26"/>
        <v/>
      </c>
      <c r="CO31" s="724" t="str">
        <f t="shared" ca="1" si="26"/>
        <v/>
      </c>
      <c r="CP31" s="724" t="str">
        <f t="shared" ca="1" si="26"/>
        <v/>
      </c>
      <c r="CQ31" s="724" t="str">
        <f t="shared" ca="1" si="26"/>
        <v/>
      </c>
      <c r="CR31" s="724" t="str">
        <f t="shared" ca="1" si="26"/>
        <v/>
      </c>
      <c r="CS31" s="724" t="str">
        <f t="shared" ca="1" si="26"/>
        <v/>
      </c>
      <c r="CT31" s="724" t="str">
        <f t="shared" ca="1" si="26"/>
        <v/>
      </c>
      <c r="CU31" s="724" t="str">
        <f t="shared" ca="1" si="26"/>
        <v/>
      </c>
      <c r="CV31" s="724" t="str">
        <f t="shared" ca="1" si="26"/>
        <v/>
      </c>
      <c r="CW31" s="724" t="str">
        <f t="shared" ca="1" si="27"/>
        <v/>
      </c>
      <c r="CX31" s="724" t="str">
        <f t="shared" ca="1" si="27"/>
        <v/>
      </c>
      <c r="CY31" s="724" t="str">
        <f t="shared" ca="1" si="27"/>
        <v/>
      </c>
      <c r="CZ31" s="724" t="str">
        <f t="shared" ca="1" si="27"/>
        <v/>
      </c>
      <c r="DA31" s="724" t="str">
        <f t="shared" ca="1" si="27"/>
        <v/>
      </c>
      <c r="DB31" s="724" t="str">
        <f t="shared" ca="1" si="27"/>
        <v/>
      </c>
      <c r="DC31" s="724" t="str">
        <f t="shared" ca="1" si="27"/>
        <v/>
      </c>
      <c r="DD31" s="724" t="str">
        <f t="shared" ca="1" si="27"/>
        <v/>
      </c>
      <c r="DE31" s="724" t="str">
        <f t="shared" ca="1" si="27"/>
        <v/>
      </c>
      <c r="DF31" s="724" t="str">
        <f t="shared" ca="1" si="27"/>
        <v/>
      </c>
      <c r="DG31" s="724" t="str">
        <f t="shared" ca="1" si="27"/>
        <v/>
      </c>
      <c r="DH31" s="724" t="str">
        <f t="shared" ca="1" si="27"/>
        <v/>
      </c>
      <c r="DI31" s="724" t="str">
        <f t="shared" ca="1" si="27"/>
        <v/>
      </c>
      <c r="DJ31" s="724" t="str">
        <f t="shared" ca="1" si="27"/>
        <v/>
      </c>
      <c r="DK31" s="724" t="str">
        <f t="shared" ca="1" si="27"/>
        <v/>
      </c>
      <c r="DL31" s="724" t="str">
        <f t="shared" ca="1" si="27"/>
        <v/>
      </c>
      <c r="DM31" s="724" t="str">
        <f t="shared" ca="1" si="28"/>
        <v/>
      </c>
      <c r="DN31" s="724" t="str">
        <f t="shared" ca="1" si="28"/>
        <v/>
      </c>
      <c r="DO31" s="724" t="str">
        <f t="shared" ca="1" si="28"/>
        <v/>
      </c>
      <c r="DP31" s="724" t="str">
        <f t="shared" ca="1" si="28"/>
        <v/>
      </c>
      <c r="DQ31" s="724" t="str">
        <f t="shared" ca="1" si="28"/>
        <v/>
      </c>
    </row>
    <row r="32" spans="2:121" x14ac:dyDescent="0.15">
      <c r="B32" s="716">
        <f t="shared" si="31"/>
        <v>2</v>
      </c>
      <c r="C32" s="717">
        <f t="shared" ref="C32:C39" si="33">IFERROR(C31+1,"")</f>
        <v>3</v>
      </c>
      <c r="D32" s="718">
        <f t="shared" si="32"/>
        <v>78</v>
      </c>
      <c r="F32" s="698">
        <f t="shared" si="2"/>
        <v>25</v>
      </c>
      <c r="G32" s="699">
        <f t="shared" si="21"/>
        <v>30</v>
      </c>
      <c r="H32" s="700">
        <f t="shared" si="3"/>
        <v>0.13333333333333333</v>
      </c>
      <c r="I32" s="700">
        <f t="shared" si="19"/>
        <v>7.2</v>
      </c>
      <c r="J32" s="700">
        <f t="shared" si="4"/>
        <v>25</v>
      </c>
      <c r="K32" s="700">
        <f t="shared" si="5"/>
        <v>1</v>
      </c>
      <c r="L32" s="699">
        <f t="shared" si="6"/>
        <v>54</v>
      </c>
      <c r="M32" s="699">
        <f t="shared" si="7"/>
        <v>26</v>
      </c>
      <c r="N32" s="701">
        <f t="shared" si="8"/>
        <v>1066.6666666666667</v>
      </c>
      <c r="O32" s="701" t="str" cm="1">
        <f t="array" ref="O32">_xlfn.IFS(P32&lt;=0.3,"Bad",AND(P32&lt;0.5,P32&gt;0.3),"Macro",P32&gt;=0.5,"Norm")</f>
        <v>Norm</v>
      </c>
      <c r="P32" s="48">
        <f t="shared" si="9"/>
        <v>0.51851851851851849</v>
      </c>
      <c r="Q32" s="728">
        <f t="shared" si="10"/>
        <v>0.83333333333333337</v>
      </c>
      <c r="R32" s="726">
        <f t="shared" si="11"/>
        <v>0.86206896551724133</v>
      </c>
      <c r="S32" s="697" t="str">
        <f t="shared" si="29"/>
        <v/>
      </c>
      <c r="U32" s="727">
        <v>30</v>
      </c>
      <c r="V32" s="724" t="str">
        <f t="shared" ca="1" si="30"/>
        <v/>
      </c>
      <c r="W32" s="724" t="str">
        <f t="shared" ca="1" si="30"/>
        <v/>
      </c>
      <c r="X32" s="724" t="str">
        <f t="shared" ca="1" si="30"/>
        <v/>
      </c>
      <c r="Y32" s="724" t="str">
        <f t="shared" ca="1" si="30"/>
        <v/>
      </c>
      <c r="Z32" s="724" t="str">
        <f t="shared" ca="1" si="30"/>
        <v/>
      </c>
      <c r="AA32" s="724" t="str">
        <f t="shared" ca="1" si="30"/>
        <v/>
      </c>
      <c r="AB32" s="724" t="str">
        <f t="shared" ca="1" si="30"/>
        <v/>
      </c>
      <c r="AC32" s="724" t="str">
        <f t="shared" ca="1" si="30"/>
        <v/>
      </c>
      <c r="AD32" s="724" t="str">
        <f t="shared" ca="1" si="30"/>
        <v/>
      </c>
      <c r="AE32" s="724" t="str">
        <f t="shared" ca="1" si="30"/>
        <v/>
      </c>
      <c r="AF32" s="724" t="str">
        <f t="shared" ca="1" si="30"/>
        <v/>
      </c>
      <c r="AG32" s="724" t="str">
        <f t="shared" ca="1" si="30"/>
        <v/>
      </c>
      <c r="AH32" s="724" t="str">
        <f t="shared" ca="1" si="30"/>
        <v/>
      </c>
      <c r="AI32" s="724" t="str">
        <f t="shared" ca="1" si="30"/>
        <v/>
      </c>
      <c r="AJ32" s="724" t="str">
        <f t="shared" ca="1" si="30"/>
        <v/>
      </c>
      <c r="AK32" s="724" t="str">
        <f t="shared" ca="1" si="23"/>
        <v/>
      </c>
      <c r="AL32" s="724" t="str">
        <f t="shared" ca="1" si="23"/>
        <v/>
      </c>
      <c r="AM32" s="724" t="str">
        <f t="shared" ca="1" si="23"/>
        <v/>
      </c>
      <c r="AN32" s="724" t="str">
        <f t="shared" ca="1" si="23"/>
        <v/>
      </c>
      <c r="AO32" s="724" t="str">
        <f t="shared" ca="1" si="23"/>
        <v/>
      </c>
      <c r="AP32" s="724" t="str">
        <f t="shared" ca="1" si="23"/>
        <v/>
      </c>
      <c r="AQ32" s="724" t="str">
        <f t="shared" ca="1" si="23"/>
        <v/>
      </c>
      <c r="AR32" s="724" t="str">
        <f t="shared" ca="1" si="23"/>
        <v/>
      </c>
      <c r="AS32" s="724" t="str">
        <f t="shared" ca="1" si="23"/>
        <v/>
      </c>
      <c r="AT32" s="724" t="str">
        <f t="shared" ca="1" si="23"/>
        <v/>
      </c>
      <c r="AU32" s="724" t="str">
        <f t="shared" ca="1" si="23"/>
        <v/>
      </c>
      <c r="AV32" s="724" t="str">
        <f t="shared" ca="1" si="23"/>
        <v/>
      </c>
      <c r="AW32" s="724" t="str">
        <f t="shared" ca="1" si="23"/>
        <v/>
      </c>
      <c r="AX32" s="724" t="str">
        <f t="shared" ca="1" si="23"/>
        <v/>
      </c>
      <c r="AY32" s="724" t="str">
        <f t="shared" ca="1" si="23"/>
        <v/>
      </c>
      <c r="AZ32" s="724" t="str">
        <f t="shared" ca="1" si="23"/>
        <v/>
      </c>
      <c r="BA32" s="724" t="str">
        <f t="shared" ca="1" si="24"/>
        <v/>
      </c>
      <c r="BB32" s="724" t="str">
        <f t="shared" ca="1" si="24"/>
        <v/>
      </c>
      <c r="BC32" s="724" t="str">
        <f t="shared" ca="1" si="24"/>
        <v/>
      </c>
      <c r="BD32" s="724" t="str">
        <f t="shared" ca="1" si="24"/>
        <v/>
      </c>
      <c r="BE32" s="724" t="str">
        <f t="shared" ca="1" si="24"/>
        <v/>
      </c>
      <c r="BF32" s="724" t="str">
        <f t="shared" ca="1" si="24"/>
        <v/>
      </c>
      <c r="BG32" s="724" t="str">
        <f t="shared" ca="1" si="24"/>
        <v/>
      </c>
      <c r="BH32" s="724" t="str">
        <f t="shared" ca="1" si="24"/>
        <v/>
      </c>
      <c r="BI32" s="724" t="str">
        <f t="shared" ca="1" si="24"/>
        <v/>
      </c>
      <c r="BJ32" s="724" t="str">
        <f t="shared" ca="1" si="24"/>
        <v/>
      </c>
      <c r="BK32" s="724" t="str">
        <f t="shared" ca="1" si="24"/>
        <v/>
      </c>
      <c r="BL32" s="724" t="str">
        <f t="shared" ca="1" si="24"/>
        <v/>
      </c>
      <c r="BM32" s="724" t="str">
        <f t="shared" ca="1" si="24"/>
        <v/>
      </c>
      <c r="BN32" s="724" t="str">
        <f t="shared" ca="1" si="24"/>
        <v/>
      </c>
      <c r="BO32" s="724" t="str">
        <f t="shared" ca="1" si="24"/>
        <v/>
      </c>
      <c r="BP32" s="724" t="str">
        <f t="shared" ca="1" si="24"/>
        <v/>
      </c>
      <c r="BQ32" s="724" t="str">
        <f t="shared" ca="1" si="25"/>
        <v/>
      </c>
      <c r="BR32" s="724" t="str">
        <f t="shared" ca="1" si="25"/>
        <v/>
      </c>
      <c r="BS32" s="724" t="str">
        <f t="shared" ca="1" si="25"/>
        <v/>
      </c>
      <c r="BT32" s="724" t="str">
        <f t="shared" ca="1" si="25"/>
        <v/>
      </c>
      <c r="BU32" s="724" t="str">
        <f t="shared" ca="1" si="25"/>
        <v/>
      </c>
      <c r="BV32" s="724" t="str">
        <f t="shared" ca="1" si="25"/>
        <v/>
      </c>
      <c r="BW32" s="724" t="str">
        <f t="shared" ca="1" si="25"/>
        <v/>
      </c>
      <c r="BX32" s="724" t="str">
        <f t="shared" ca="1" si="25"/>
        <v/>
      </c>
      <c r="BY32" s="724" t="str">
        <f t="shared" ca="1" si="25"/>
        <v/>
      </c>
      <c r="BZ32" s="724" t="str">
        <f t="shared" ca="1" si="25"/>
        <v/>
      </c>
      <c r="CA32" s="724" t="str">
        <f t="shared" ca="1" si="25"/>
        <v/>
      </c>
      <c r="CB32" s="724" t="str">
        <f t="shared" ca="1" si="25"/>
        <v/>
      </c>
      <c r="CC32" s="724" t="str">
        <f t="shared" ca="1" si="25"/>
        <v/>
      </c>
      <c r="CD32" s="724" t="str">
        <f t="shared" ca="1" si="25"/>
        <v/>
      </c>
      <c r="CE32" s="724" t="str">
        <f t="shared" ca="1" si="25"/>
        <v/>
      </c>
      <c r="CF32" s="724" t="str">
        <f t="shared" ca="1" si="25"/>
        <v/>
      </c>
      <c r="CG32" s="724" t="str">
        <f t="shared" ca="1" si="26"/>
        <v/>
      </c>
      <c r="CH32" s="724" t="str">
        <f t="shared" ca="1" si="26"/>
        <v/>
      </c>
      <c r="CI32" s="724" t="str">
        <f t="shared" ca="1" si="26"/>
        <v/>
      </c>
      <c r="CJ32" s="724" t="str">
        <f t="shared" ca="1" si="26"/>
        <v/>
      </c>
      <c r="CK32" s="724" t="str">
        <f t="shared" ca="1" si="26"/>
        <v/>
      </c>
      <c r="CL32" s="724" t="str">
        <f t="shared" ca="1" si="26"/>
        <v/>
      </c>
      <c r="CM32" s="724" t="str">
        <f t="shared" ca="1" si="26"/>
        <v/>
      </c>
      <c r="CN32" s="724" t="str">
        <f t="shared" ca="1" si="26"/>
        <v/>
      </c>
      <c r="CO32" s="724" t="str">
        <f t="shared" ca="1" si="26"/>
        <v/>
      </c>
      <c r="CP32" s="724" t="str">
        <f t="shared" ca="1" si="26"/>
        <v/>
      </c>
      <c r="CQ32" s="724" t="str">
        <f t="shared" ca="1" si="26"/>
        <v/>
      </c>
      <c r="CR32" s="724" t="str">
        <f t="shared" ca="1" si="26"/>
        <v/>
      </c>
      <c r="CS32" s="724" t="str">
        <f t="shared" ca="1" si="26"/>
        <v/>
      </c>
      <c r="CT32" s="724" t="str">
        <f t="shared" ca="1" si="26"/>
        <v/>
      </c>
      <c r="CU32" s="724" t="str">
        <f t="shared" ca="1" si="26"/>
        <v/>
      </c>
      <c r="CV32" s="724" t="str">
        <f t="shared" ca="1" si="26"/>
        <v/>
      </c>
      <c r="CW32" s="724" t="str">
        <f t="shared" ca="1" si="27"/>
        <v/>
      </c>
      <c r="CX32" s="724" t="str">
        <f t="shared" ca="1" si="27"/>
        <v/>
      </c>
      <c r="CY32" s="724" t="str">
        <f t="shared" ca="1" si="27"/>
        <v/>
      </c>
      <c r="CZ32" s="724" t="str">
        <f t="shared" ca="1" si="27"/>
        <v/>
      </c>
      <c r="DA32" s="724" t="str">
        <f t="shared" ca="1" si="27"/>
        <v/>
      </c>
      <c r="DB32" s="724" t="str">
        <f t="shared" ca="1" si="27"/>
        <v/>
      </c>
      <c r="DC32" s="724" t="str">
        <f t="shared" ca="1" si="27"/>
        <v/>
      </c>
      <c r="DD32" s="724" t="str">
        <f t="shared" ca="1" si="27"/>
        <v/>
      </c>
      <c r="DE32" s="724" t="str">
        <f t="shared" ca="1" si="27"/>
        <v/>
      </c>
      <c r="DF32" s="724" t="str">
        <f t="shared" ca="1" si="27"/>
        <v/>
      </c>
      <c r="DG32" s="724" t="str">
        <f t="shared" ca="1" si="27"/>
        <v/>
      </c>
      <c r="DH32" s="724" t="str">
        <f t="shared" ca="1" si="27"/>
        <v/>
      </c>
      <c r="DI32" s="724" t="str">
        <f t="shared" ca="1" si="27"/>
        <v/>
      </c>
      <c r="DJ32" s="724" t="str">
        <f t="shared" ca="1" si="27"/>
        <v/>
      </c>
      <c r="DK32" s="724" t="str">
        <f t="shared" ca="1" si="27"/>
        <v/>
      </c>
      <c r="DL32" s="724" t="str">
        <f t="shared" ca="1" si="27"/>
        <v/>
      </c>
      <c r="DM32" s="724" t="str">
        <f t="shared" ca="1" si="28"/>
        <v/>
      </c>
      <c r="DN32" s="724" t="str">
        <f t="shared" ca="1" si="28"/>
        <v/>
      </c>
      <c r="DO32" s="724" t="str">
        <f t="shared" ca="1" si="28"/>
        <v/>
      </c>
      <c r="DP32" s="724" t="str">
        <f t="shared" ca="1" si="28"/>
        <v/>
      </c>
      <c r="DQ32" s="724" t="str">
        <f t="shared" ca="1" si="28"/>
        <v/>
      </c>
    </row>
    <row r="33" spans="2:121" x14ac:dyDescent="0.15">
      <c r="B33" s="716">
        <f t="shared" si="31"/>
        <v>1</v>
      </c>
      <c r="C33" s="717">
        <f t="shared" si="33"/>
        <v>4</v>
      </c>
      <c r="D33" s="718">
        <f t="shared" si="32"/>
        <v>100</v>
      </c>
      <c r="F33" s="698">
        <f t="shared" si="2"/>
        <v>25</v>
      </c>
      <c r="G33" s="699">
        <f t="shared" si="21"/>
        <v>31</v>
      </c>
      <c r="H33" s="700">
        <f t="shared" si="3"/>
        <v>0.12903225806451613</v>
      </c>
      <c r="I33" s="700">
        <f t="shared" si="19"/>
        <v>7.096774193548387</v>
      </c>
      <c r="J33" s="700">
        <f t="shared" si="4"/>
        <v>25</v>
      </c>
      <c r="K33" s="700">
        <f t="shared" si="5"/>
        <v>1</v>
      </c>
      <c r="L33" s="699">
        <f t="shared" si="6"/>
        <v>55</v>
      </c>
      <c r="M33" s="699">
        <f t="shared" si="7"/>
        <v>27</v>
      </c>
      <c r="N33" s="701">
        <f t="shared" si="8"/>
        <v>1032.258064516129</v>
      </c>
      <c r="O33" s="701" t="str" cm="1">
        <f t="array" ref="O33">_xlfn.IFS(P33&lt;=0.3,"Bad",AND(P33&lt;0.5,P33&gt;0.3),"Macro",P33&gt;=0.5,"Norm")</f>
        <v>Norm</v>
      </c>
      <c r="P33" s="48">
        <f t="shared" si="9"/>
        <v>0.50909090909090904</v>
      </c>
      <c r="Q33" s="728">
        <f t="shared" si="10"/>
        <v>0.80645161290322576</v>
      </c>
      <c r="R33" s="726">
        <f t="shared" si="11"/>
        <v>0.83333333333333337</v>
      </c>
      <c r="S33" s="697" t="str">
        <f t="shared" si="29"/>
        <v/>
      </c>
      <c r="U33" s="723">
        <v>31</v>
      </c>
      <c r="V33" s="724" t="str">
        <f t="shared" ca="1" si="30"/>
        <v/>
      </c>
      <c r="W33" s="724" t="str">
        <f t="shared" ca="1" si="30"/>
        <v/>
      </c>
      <c r="X33" s="724" t="str">
        <f t="shared" ca="1" si="30"/>
        <v/>
      </c>
      <c r="Y33" s="724" t="str">
        <f t="shared" ca="1" si="30"/>
        <v/>
      </c>
      <c r="Z33" s="724" t="str">
        <f t="shared" ca="1" si="30"/>
        <v/>
      </c>
      <c r="AA33" s="724" t="str">
        <f t="shared" ca="1" si="30"/>
        <v/>
      </c>
      <c r="AB33" s="724" t="str">
        <f t="shared" ca="1" si="30"/>
        <v/>
      </c>
      <c r="AC33" s="724" t="str">
        <f t="shared" ca="1" si="30"/>
        <v/>
      </c>
      <c r="AD33" s="724" t="str">
        <f t="shared" ca="1" si="30"/>
        <v/>
      </c>
      <c r="AE33" s="724" t="str">
        <f t="shared" ca="1" si="30"/>
        <v/>
      </c>
      <c r="AF33" s="724" t="str">
        <f t="shared" ca="1" si="30"/>
        <v/>
      </c>
      <c r="AG33" s="724" t="str">
        <f t="shared" ca="1" si="30"/>
        <v/>
      </c>
      <c r="AH33" s="724" t="str">
        <f t="shared" ca="1" si="30"/>
        <v/>
      </c>
      <c r="AI33" s="724" t="str">
        <f t="shared" ca="1" si="30"/>
        <v/>
      </c>
      <c r="AJ33" s="724" t="str">
        <f t="shared" ca="1" si="30"/>
        <v/>
      </c>
      <c r="AK33" s="724" t="str">
        <f t="shared" ca="1" si="23"/>
        <v/>
      </c>
      <c r="AL33" s="724" t="str">
        <f t="shared" ca="1" si="23"/>
        <v/>
      </c>
      <c r="AM33" s="724" t="str">
        <f t="shared" ca="1" si="23"/>
        <v/>
      </c>
      <c r="AN33" s="724" t="str">
        <f t="shared" ca="1" si="23"/>
        <v/>
      </c>
      <c r="AO33" s="724" t="str">
        <f t="shared" ca="1" si="23"/>
        <v/>
      </c>
      <c r="AP33" s="724" t="str">
        <f t="shared" ca="1" si="23"/>
        <v/>
      </c>
      <c r="AQ33" s="724" t="str">
        <f t="shared" ca="1" si="23"/>
        <v/>
      </c>
      <c r="AR33" s="724" t="str">
        <f t="shared" ca="1" si="23"/>
        <v/>
      </c>
      <c r="AS33" s="724" t="str">
        <f t="shared" ca="1" si="23"/>
        <v/>
      </c>
      <c r="AT33" s="724" t="str">
        <f t="shared" ca="1" si="23"/>
        <v/>
      </c>
      <c r="AU33" s="724" t="str">
        <f t="shared" ca="1" si="23"/>
        <v/>
      </c>
      <c r="AV33" s="724" t="str">
        <f t="shared" ca="1" si="23"/>
        <v/>
      </c>
      <c r="AW33" s="724" t="str">
        <f t="shared" ca="1" si="23"/>
        <v/>
      </c>
      <c r="AX33" s="724" t="str">
        <f t="shared" ca="1" si="23"/>
        <v/>
      </c>
      <c r="AY33" s="724" t="str">
        <f t="shared" ca="1" si="23"/>
        <v/>
      </c>
      <c r="AZ33" s="724" t="str">
        <f t="shared" ca="1" si="23"/>
        <v/>
      </c>
      <c r="BA33" s="724" t="str">
        <f t="shared" ca="1" si="24"/>
        <v/>
      </c>
      <c r="BB33" s="724" t="str">
        <f t="shared" ca="1" si="24"/>
        <v/>
      </c>
      <c r="BC33" s="724" t="str">
        <f t="shared" ca="1" si="24"/>
        <v/>
      </c>
      <c r="BD33" s="724" t="str">
        <f t="shared" ca="1" si="24"/>
        <v/>
      </c>
      <c r="BE33" s="724" t="str">
        <f t="shared" ca="1" si="24"/>
        <v/>
      </c>
      <c r="BF33" s="724" t="str">
        <f t="shared" ca="1" si="24"/>
        <v/>
      </c>
      <c r="BG33" s="724" t="str">
        <f t="shared" ca="1" si="24"/>
        <v/>
      </c>
      <c r="BH33" s="724" t="str">
        <f t="shared" ca="1" si="24"/>
        <v/>
      </c>
      <c r="BI33" s="724" t="str">
        <f t="shared" ca="1" si="24"/>
        <v/>
      </c>
      <c r="BJ33" s="724" t="str">
        <f t="shared" ca="1" si="24"/>
        <v/>
      </c>
      <c r="BK33" s="724" t="str">
        <f t="shared" ca="1" si="24"/>
        <v/>
      </c>
      <c r="BL33" s="724" t="str">
        <f t="shared" ca="1" si="24"/>
        <v/>
      </c>
      <c r="BM33" s="724" t="str">
        <f t="shared" ca="1" si="24"/>
        <v/>
      </c>
      <c r="BN33" s="724" t="str">
        <f t="shared" ca="1" si="24"/>
        <v/>
      </c>
      <c r="BO33" s="724" t="str">
        <f t="shared" ca="1" si="24"/>
        <v/>
      </c>
      <c r="BP33" s="724" t="str">
        <f t="shared" ca="1" si="24"/>
        <v/>
      </c>
      <c r="BQ33" s="724" t="str">
        <f t="shared" ca="1" si="25"/>
        <v/>
      </c>
      <c r="BR33" s="724" t="str">
        <f t="shared" ca="1" si="25"/>
        <v/>
      </c>
      <c r="BS33" s="724" t="str">
        <f t="shared" ca="1" si="25"/>
        <v/>
      </c>
      <c r="BT33" s="724" t="str">
        <f t="shared" ca="1" si="25"/>
        <v/>
      </c>
      <c r="BU33" s="724" t="str">
        <f t="shared" ca="1" si="25"/>
        <v/>
      </c>
      <c r="BV33" s="724" t="str">
        <f t="shared" ca="1" si="25"/>
        <v/>
      </c>
      <c r="BW33" s="724" t="str">
        <f t="shared" ca="1" si="25"/>
        <v/>
      </c>
      <c r="BX33" s="724" t="str">
        <f t="shared" ca="1" si="25"/>
        <v/>
      </c>
      <c r="BY33" s="724" t="str">
        <f t="shared" ca="1" si="25"/>
        <v/>
      </c>
      <c r="BZ33" s="724" t="str">
        <f t="shared" ca="1" si="25"/>
        <v/>
      </c>
      <c r="CA33" s="724" t="str">
        <f t="shared" ca="1" si="25"/>
        <v/>
      </c>
      <c r="CB33" s="724" t="str">
        <f t="shared" ca="1" si="25"/>
        <v/>
      </c>
      <c r="CC33" s="724" t="str">
        <f t="shared" ca="1" si="25"/>
        <v/>
      </c>
      <c r="CD33" s="724" t="str">
        <f t="shared" ca="1" si="25"/>
        <v/>
      </c>
      <c r="CE33" s="724" t="str">
        <f t="shared" ca="1" si="25"/>
        <v/>
      </c>
      <c r="CF33" s="724" t="str">
        <f t="shared" ca="1" si="25"/>
        <v/>
      </c>
      <c r="CG33" s="724" t="str">
        <f t="shared" ca="1" si="26"/>
        <v/>
      </c>
      <c r="CH33" s="724" t="str">
        <f t="shared" ca="1" si="26"/>
        <v/>
      </c>
      <c r="CI33" s="724" t="str">
        <f t="shared" ca="1" si="26"/>
        <v/>
      </c>
      <c r="CJ33" s="724" t="str">
        <f t="shared" ca="1" si="26"/>
        <v/>
      </c>
      <c r="CK33" s="724" t="str">
        <f t="shared" ca="1" si="26"/>
        <v/>
      </c>
      <c r="CL33" s="724" t="str">
        <f t="shared" ca="1" si="26"/>
        <v/>
      </c>
      <c r="CM33" s="724" t="str">
        <f t="shared" ca="1" si="26"/>
        <v/>
      </c>
      <c r="CN33" s="724" t="str">
        <f t="shared" ca="1" si="26"/>
        <v/>
      </c>
      <c r="CO33" s="724" t="str">
        <f t="shared" ca="1" si="26"/>
        <v/>
      </c>
      <c r="CP33" s="724" t="str">
        <f t="shared" ca="1" si="26"/>
        <v/>
      </c>
      <c r="CQ33" s="724" t="str">
        <f t="shared" ca="1" si="26"/>
        <v/>
      </c>
      <c r="CR33" s="724" t="str">
        <f t="shared" ca="1" si="26"/>
        <v/>
      </c>
      <c r="CS33" s="724" t="str">
        <f t="shared" ca="1" si="26"/>
        <v/>
      </c>
      <c r="CT33" s="724" t="str">
        <f t="shared" ca="1" si="26"/>
        <v/>
      </c>
      <c r="CU33" s="724" t="str">
        <f t="shared" ca="1" si="26"/>
        <v/>
      </c>
      <c r="CV33" s="724" t="str">
        <f t="shared" ca="1" si="26"/>
        <v/>
      </c>
      <c r="CW33" s="724" t="str">
        <f t="shared" ca="1" si="27"/>
        <v/>
      </c>
      <c r="CX33" s="724" t="str">
        <f t="shared" ca="1" si="27"/>
        <v/>
      </c>
      <c r="CY33" s="724" t="str">
        <f t="shared" ca="1" si="27"/>
        <v/>
      </c>
      <c r="CZ33" s="724" t="str">
        <f t="shared" ca="1" si="27"/>
        <v/>
      </c>
      <c r="DA33" s="724" t="str">
        <f t="shared" ca="1" si="27"/>
        <v/>
      </c>
      <c r="DB33" s="724" t="str">
        <f t="shared" ca="1" si="27"/>
        <v/>
      </c>
      <c r="DC33" s="724" t="str">
        <f t="shared" ca="1" si="27"/>
        <v/>
      </c>
      <c r="DD33" s="724" t="str">
        <f t="shared" ca="1" si="27"/>
        <v/>
      </c>
      <c r="DE33" s="724" t="str">
        <f t="shared" ca="1" si="27"/>
        <v/>
      </c>
      <c r="DF33" s="724" t="str">
        <f t="shared" ca="1" si="27"/>
        <v/>
      </c>
      <c r="DG33" s="724" t="str">
        <f t="shared" ca="1" si="27"/>
        <v/>
      </c>
      <c r="DH33" s="724" t="str">
        <f t="shared" ca="1" si="27"/>
        <v/>
      </c>
      <c r="DI33" s="724" t="str">
        <f t="shared" ca="1" si="27"/>
        <v/>
      </c>
      <c r="DJ33" s="724" t="str">
        <f t="shared" ca="1" si="27"/>
        <v/>
      </c>
      <c r="DK33" s="724" t="str">
        <f t="shared" ca="1" si="27"/>
        <v/>
      </c>
      <c r="DL33" s="724" t="str">
        <f t="shared" ca="1" si="27"/>
        <v/>
      </c>
      <c r="DM33" s="724" t="str">
        <f t="shared" ca="1" si="28"/>
        <v/>
      </c>
      <c r="DN33" s="724" t="str">
        <f t="shared" ca="1" si="28"/>
        <v/>
      </c>
      <c r="DO33" s="724" t="str">
        <f t="shared" ca="1" si="28"/>
        <v/>
      </c>
      <c r="DP33" s="724" t="str">
        <f t="shared" ca="1" si="28"/>
        <v/>
      </c>
      <c r="DQ33" s="724" t="str">
        <f t="shared" ca="1" si="28"/>
        <v/>
      </c>
    </row>
    <row r="34" spans="2:121" x14ac:dyDescent="0.15">
      <c r="B34" s="716">
        <f t="shared" si="31"/>
        <v>1</v>
      </c>
      <c r="C34" s="717">
        <f t="shared" si="33"/>
        <v>5</v>
      </c>
      <c r="D34" s="718">
        <f t="shared" si="32"/>
        <v>125</v>
      </c>
      <c r="F34" s="702">
        <f t="shared" si="2"/>
        <v>25</v>
      </c>
      <c r="G34" s="703">
        <f t="shared" si="21"/>
        <v>32</v>
      </c>
      <c r="H34" s="704">
        <f t="shared" si="3"/>
        <v>0.125</v>
      </c>
      <c r="I34" s="704">
        <f t="shared" si="19"/>
        <v>7</v>
      </c>
      <c r="J34" s="704">
        <f t="shared" si="4"/>
        <v>25</v>
      </c>
      <c r="K34" s="704">
        <f t="shared" si="5"/>
        <v>1</v>
      </c>
      <c r="L34" s="703">
        <f t="shared" si="6"/>
        <v>56</v>
      </c>
      <c r="M34" s="703">
        <f t="shared" si="7"/>
        <v>28</v>
      </c>
      <c r="N34" s="705">
        <f t="shared" si="8"/>
        <v>1000</v>
      </c>
      <c r="O34" s="705" t="str" cm="1">
        <f t="array" ref="O34">_xlfn.IFS(P34&lt;=0.3,"Bad",AND(P34&lt;0.5,P34&gt;0.3),"Macro",P34&gt;=0.5,"Norm")</f>
        <v>Norm</v>
      </c>
      <c r="P34" s="50">
        <f t="shared" si="9"/>
        <v>0.5</v>
      </c>
      <c r="Q34" s="731">
        <f t="shared" si="10"/>
        <v>0.78125</v>
      </c>
      <c r="R34" s="726">
        <f t="shared" si="11"/>
        <v>0.80645161290322576</v>
      </c>
      <c r="S34" s="697" t="str">
        <f t="shared" si="29"/>
        <v/>
      </c>
      <c r="U34" s="727">
        <v>32</v>
      </c>
      <c r="V34" s="724" t="str">
        <f t="shared" ca="1" si="30"/>
        <v/>
      </c>
      <c r="W34" s="724" t="str">
        <f t="shared" ca="1" si="30"/>
        <v/>
      </c>
      <c r="X34" s="724" t="str">
        <f t="shared" ca="1" si="30"/>
        <v/>
      </c>
      <c r="Y34" s="724" t="str">
        <f t="shared" ca="1" si="30"/>
        <v/>
      </c>
      <c r="Z34" s="724" t="str">
        <f t="shared" ca="1" si="30"/>
        <v/>
      </c>
      <c r="AA34" s="724" t="str">
        <f t="shared" ca="1" si="30"/>
        <v/>
      </c>
      <c r="AB34" s="724" t="str">
        <f t="shared" ca="1" si="30"/>
        <v/>
      </c>
      <c r="AC34" s="724" t="str">
        <f t="shared" ca="1" si="30"/>
        <v/>
      </c>
      <c r="AD34" s="724" t="str">
        <f t="shared" ca="1" si="30"/>
        <v/>
      </c>
      <c r="AE34" s="724" t="str">
        <f t="shared" ca="1" si="30"/>
        <v/>
      </c>
      <c r="AF34" s="724" t="str">
        <f t="shared" ca="1" si="30"/>
        <v/>
      </c>
      <c r="AG34" s="724" t="str">
        <f t="shared" ca="1" si="30"/>
        <v/>
      </c>
      <c r="AH34" s="724" t="str">
        <f t="shared" ca="1" si="30"/>
        <v/>
      </c>
      <c r="AI34" s="724" t="str">
        <f t="shared" ca="1" si="30"/>
        <v/>
      </c>
      <c r="AJ34" s="724" t="str">
        <f t="shared" ca="1" si="30"/>
        <v/>
      </c>
      <c r="AK34" s="724" t="str">
        <f t="shared" ca="1" si="23"/>
        <v/>
      </c>
      <c r="AL34" s="724" t="str">
        <f t="shared" ca="1" si="23"/>
        <v/>
      </c>
      <c r="AM34" s="724" t="str">
        <f t="shared" ca="1" si="23"/>
        <v/>
      </c>
      <c r="AN34" s="724" t="str">
        <f t="shared" ca="1" si="23"/>
        <v/>
      </c>
      <c r="AO34" s="724" t="str">
        <f t="shared" ca="1" si="23"/>
        <v/>
      </c>
      <c r="AP34" s="724" t="str">
        <f t="shared" ca="1" si="23"/>
        <v/>
      </c>
      <c r="AQ34" s="724" t="str">
        <f t="shared" ca="1" si="23"/>
        <v/>
      </c>
      <c r="AR34" s="724" t="str">
        <f t="shared" ca="1" si="23"/>
        <v/>
      </c>
      <c r="AS34" s="724" t="str">
        <f t="shared" ca="1" si="23"/>
        <v/>
      </c>
      <c r="AT34" s="724" t="str">
        <f t="shared" ca="1" si="23"/>
        <v/>
      </c>
      <c r="AU34" s="724" t="str">
        <f t="shared" ca="1" si="23"/>
        <v/>
      </c>
      <c r="AV34" s="724" t="str">
        <f t="shared" ca="1" si="23"/>
        <v/>
      </c>
      <c r="AW34" s="724" t="str">
        <f t="shared" ca="1" si="23"/>
        <v/>
      </c>
      <c r="AX34" s="724" t="str">
        <f t="shared" ca="1" si="23"/>
        <v/>
      </c>
      <c r="AY34" s="724" t="str">
        <f t="shared" ca="1" si="23"/>
        <v/>
      </c>
      <c r="AZ34" s="724" t="str">
        <f t="shared" ca="1" si="23"/>
        <v/>
      </c>
      <c r="BA34" s="724" t="str">
        <f t="shared" ca="1" si="24"/>
        <v/>
      </c>
      <c r="BB34" s="724" t="str">
        <f t="shared" ca="1" si="24"/>
        <v/>
      </c>
      <c r="BC34" s="724" t="str">
        <f t="shared" ca="1" si="24"/>
        <v/>
      </c>
      <c r="BD34" s="724" t="str">
        <f t="shared" ca="1" si="24"/>
        <v/>
      </c>
      <c r="BE34" s="724" t="str">
        <f t="shared" ca="1" si="24"/>
        <v/>
      </c>
      <c r="BF34" s="724" t="str">
        <f t="shared" ca="1" si="24"/>
        <v/>
      </c>
      <c r="BG34" s="724" t="str">
        <f t="shared" ca="1" si="24"/>
        <v/>
      </c>
      <c r="BH34" s="724" t="str">
        <f t="shared" ca="1" si="24"/>
        <v/>
      </c>
      <c r="BI34" s="724" t="str">
        <f t="shared" ca="1" si="24"/>
        <v/>
      </c>
      <c r="BJ34" s="724" t="str">
        <f t="shared" ca="1" si="24"/>
        <v/>
      </c>
      <c r="BK34" s="724" t="str">
        <f t="shared" ca="1" si="24"/>
        <v/>
      </c>
      <c r="BL34" s="724" t="str">
        <f t="shared" ca="1" si="24"/>
        <v/>
      </c>
      <c r="BM34" s="724" t="str">
        <f t="shared" ca="1" si="24"/>
        <v/>
      </c>
      <c r="BN34" s="724" t="str">
        <f t="shared" ca="1" si="24"/>
        <v/>
      </c>
      <c r="BO34" s="724" t="str">
        <f t="shared" ca="1" si="24"/>
        <v/>
      </c>
      <c r="BP34" s="724" t="str">
        <f t="shared" ca="1" si="24"/>
        <v/>
      </c>
      <c r="BQ34" s="724" t="str">
        <f t="shared" ca="1" si="25"/>
        <v/>
      </c>
      <c r="BR34" s="724" t="str">
        <f t="shared" ca="1" si="25"/>
        <v/>
      </c>
      <c r="BS34" s="724" t="str">
        <f t="shared" ca="1" si="25"/>
        <v/>
      </c>
      <c r="BT34" s="724" t="str">
        <f t="shared" ca="1" si="25"/>
        <v/>
      </c>
      <c r="BU34" s="724" t="str">
        <f t="shared" ca="1" si="25"/>
        <v/>
      </c>
      <c r="BV34" s="724" t="str">
        <f t="shared" ca="1" si="25"/>
        <v/>
      </c>
      <c r="BW34" s="724" t="str">
        <f t="shared" ca="1" si="25"/>
        <v/>
      </c>
      <c r="BX34" s="724" t="str">
        <f t="shared" ca="1" si="25"/>
        <v/>
      </c>
      <c r="BY34" s="724" t="str">
        <f t="shared" ca="1" si="25"/>
        <v/>
      </c>
      <c r="BZ34" s="724" t="str">
        <f t="shared" ca="1" si="25"/>
        <v/>
      </c>
      <c r="CA34" s="724" t="str">
        <f t="shared" ca="1" si="25"/>
        <v/>
      </c>
      <c r="CB34" s="724" t="str">
        <f t="shared" ca="1" si="25"/>
        <v/>
      </c>
      <c r="CC34" s="724" t="str">
        <f t="shared" ca="1" si="25"/>
        <v/>
      </c>
      <c r="CD34" s="724" t="str">
        <f t="shared" ca="1" si="25"/>
        <v/>
      </c>
      <c r="CE34" s="724" t="str">
        <f t="shared" ca="1" si="25"/>
        <v/>
      </c>
      <c r="CF34" s="724" t="str">
        <f t="shared" ca="1" si="25"/>
        <v/>
      </c>
      <c r="CG34" s="724" t="str">
        <f t="shared" ca="1" si="26"/>
        <v/>
      </c>
      <c r="CH34" s="724" t="str">
        <f t="shared" ca="1" si="26"/>
        <v/>
      </c>
      <c r="CI34" s="724" t="str">
        <f t="shared" ca="1" si="26"/>
        <v/>
      </c>
      <c r="CJ34" s="724" t="str">
        <f t="shared" ca="1" si="26"/>
        <v/>
      </c>
      <c r="CK34" s="724" t="str">
        <f t="shared" ca="1" si="26"/>
        <v/>
      </c>
      <c r="CL34" s="724" t="str">
        <f t="shared" ca="1" si="26"/>
        <v/>
      </c>
      <c r="CM34" s="724" t="str">
        <f t="shared" ca="1" si="26"/>
        <v/>
      </c>
      <c r="CN34" s="724" t="str">
        <f t="shared" ca="1" si="26"/>
        <v/>
      </c>
      <c r="CO34" s="724" t="str">
        <f t="shared" ca="1" si="26"/>
        <v/>
      </c>
      <c r="CP34" s="724" t="str">
        <f t="shared" ca="1" si="26"/>
        <v/>
      </c>
      <c r="CQ34" s="724" t="str">
        <f t="shared" ca="1" si="26"/>
        <v/>
      </c>
      <c r="CR34" s="724" t="str">
        <f t="shared" ca="1" si="26"/>
        <v/>
      </c>
      <c r="CS34" s="724" t="str">
        <f t="shared" ca="1" si="26"/>
        <v/>
      </c>
      <c r="CT34" s="724" t="str">
        <f t="shared" ca="1" si="26"/>
        <v/>
      </c>
      <c r="CU34" s="724" t="str">
        <f t="shared" ca="1" si="26"/>
        <v/>
      </c>
      <c r="CV34" s="724" t="str">
        <f t="shared" ca="1" si="26"/>
        <v/>
      </c>
      <c r="CW34" s="724" t="str">
        <f t="shared" ca="1" si="27"/>
        <v/>
      </c>
      <c r="CX34" s="724" t="str">
        <f t="shared" ca="1" si="27"/>
        <v/>
      </c>
      <c r="CY34" s="724" t="str">
        <f t="shared" ca="1" si="27"/>
        <v/>
      </c>
      <c r="CZ34" s="724" t="str">
        <f t="shared" ca="1" si="27"/>
        <v/>
      </c>
      <c r="DA34" s="724" t="str">
        <f t="shared" ca="1" si="27"/>
        <v/>
      </c>
      <c r="DB34" s="724" t="str">
        <f t="shared" ca="1" si="27"/>
        <v/>
      </c>
      <c r="DC34" s="724" t="str">
        <f t="shared" ca="1" si="27"/>
        <v/>
      </c>
      <c r="DD34" s="724" t="str">
        <f t="shared" ca="1" si="27"/>
        <v/>
      </c>
      <c r="DE34" s="724" t="str">
        <f t="shared" ca="1" si="27"/>
        <v/>
      </c>
      <c r="DF34" s="724" t="str">
        <f t="shared" ca="1" si="27"/>
        <v/>
      </c>
      <c r="DG34" s="724" t="str">
        <f t="shared" ca="1" si="27"/>
        <v/>
      </c>
      <c r="DH34" s="724" t="str">
        <f t="shared" ca="1" si="27"/>
        <v/>
      </c>
      <c r="DI34" s="724" t="str">
        <f t="shared" ca="1" si="27"/>
        <v/>
      </c>
      <c r="DJ34" s="724" t="str">
        <f t="shared" ca="1" si="27"/>
        <v/>
      </c>
      <c r="DK34" s="724" t="str">
        <f t="shared" ca="1" si="27"/>
        <v/>
      </c>
      <c r="DL34" s="724" t="str">
        <f t="shared" ca="1" si="27"/>
        <v/>
      </c>
      <c r="DM34" s="724" t="str">
        <f t="shared" ca="1" si="28"/>
        <v/>
      </c>
      <c r="DN34" s="724" t="str">
        <f t="shared" ca="1" si="28"/>
        <v/>
      </c>
      <c r="DO34" s="724" t="str">
        <f t="shared" ca="1" si="28"/>
        <v/>
      </c>
      <c r="DP34" s="724" t="str">
        <f t="shared" ca="1" si="28"/>
        <v/>
      </c>
      <c r="DQ34" s="724" t="str">
        <f t="shared" ca="1" si="28"/>
        <v/>
      </c>
    </row>
    <row r="35" spans="2:121" x14ac:dyDescent="0.15">
      <c r="B35" s="716">
        <f t="shared" si="31"/>
        <v>1</v>
      </c>
      <c r="C35" s="717">
        <f t="shared" si="33"/>
        <v>6</v>
      </c>
      <c r="D35" s="718">
        <f t="shared" si="32"/>
        <v>150</v>
      </c>
      <c r="F35" s="698">
        <f t="shared" si="2"/>
        <v>25</v>
      </c>
      <c r="G35" s="699">
        <f t="shared" si="21"/>
        <v>33</v>
      </c>
      <c r="H35" s="700">
        <f t="shared" si="3"/>
        <v>0.12121212121212122</v>
      </c>
      <c r="I35" s="700">
        <f t="shared" si="19"/>
        <v>6.9090909090909092</v>
      </c>
      <c r="J35" s="700">
        <f t="shared" si="4"/>
        <v>25</v>
      </c>
      <c r="K35" s="700">
        <f t="shared" si="5"/>
        <v>1</v>
      </c>
      <c r="L35" s="699">
        <f t="shared" si="6"/>
        <v>57</v>
      </c>
      <c r="M35" s="699">
        <f t="shared" si="7"/>
        <v>29</v>
      </c>
      <c r="N35" s="701">
        <f t="shared" si="8"/>
        <v>969.69696969696975</v>
      </c>
      <c r="O35" s="701" t="str" cm="1">
        <f t="array" ref="O35">_xlfn.IFS(P35&lt;=0.3,"Bad",AND(P35&lt;0.5,P35&gt;0.3),"Macro",P35&gt;=0.5,"Norm")</f>
        <v>Macro</v>
      </c>
      <c r="P35" s="48">
        <f t="shared" si="9"/>
        <v>0.49122807017543857</v>
      </c>
      <c r="Q35" s="728">
        <f t="shared" si="10"/>
        <v>0.75757575757575757</v>
      </c>
      <c r="R35" s="726">
        <f t="shared" si="11"/>
        <v>0.78125</v>
      </c>
      <c r="S35" s="697" t="str">
        <f t="shared" si="29"/>
        <v/>
      </c>
      <c r="U35" s="723">
        <v>33</v>
      </c>
      <c r="V35" s="724" t="str">
        <f t="shared" ca="1" si="30"/>
        <v/>
      </c>
      <c r="W35" s="724" t="str">
        <f t="shared" ca="1" si="30"/>
        <v/>
      </c>
      <c r="X35" s="724" t="str">
        <f t="shared" ca="1" si="30"/>
        <v/>
      </c>
      <c r="Y35" s="724" t="str">
        <f t="shared" ca="1" si="30"/>
        <v/>
      </c>
      <c r="Z35" s="724" t="str">
        <f t="shared" ca="1" si="30"/>
        <v/>
      </c>
      <c r="AA35" s="724" t="str">
        <f t="shared" ca="1" si="30"/>
        <v/>
      </c>
      <c r="AB35" s="724" t="str">
        <f t="shared" ca="1" si="30"/>
        <v/>
      </c>
      <c r="AC35" s="724" t="str">
        <f t="shared" ca="1" si="30"/>
        <v/>
      </c>
      <c r="AD35" s="724" t="str">
        <f t="shared" ca="1" si="30"/>
        <v/>
      </c>
      <c r="AE35" s="724" t="str">
        <f t="shared" ca="1" si="30"/>
        <v/>
      </c>
      <c r="AF35" s="724" t="str">
        <f t="shared" ca="1" si="30"/>
        <v/>
      </c>
      <c r="AG35" s="724" t="str">
        <f t="shared" ca="1" si="30"/>
        <v/>
      </c>
      <c r="AH35" s="724" t="str">
        <f t="shared" ca="1" si="30"/>
        <v/>
      </c>
      <c r="AI35" s="724" t="str">
        <f t="shared" ca="1" si="30"/>
        <v/>
      </c>
      <c r="AJ35" s="724" t="str">
        <f t="shared" ca="1" si="30"/>
        <v/>
      </c>
      <c r="AK35" s="724" t="str">
        <f t="shared" ca="1" si="23"/>
        <v/>
      </c>
      <c r="AL35" s="724" t="str">
        <f t="shared" ca="1" si="23"/>
        <v/>
      </c>
      <c r="AM35" s="724" t="str">
        <f t="shared" ca="1" si="23"/>
        <v/>
      </c>
      <c r="AN35" s="724" t="str">
        <f t="shared" ca="1" si="23"/>
        <v/>
      </c>
      <c r="AO35" s="724" t="str">
        <f t="shared" ca="1" si="23"/>
        <v/>
      </c>
      <c r="AP35" s="724" t="str">
        <f t="shared" ca="1" si="23"/>
        <v/>
      </c>
      <c r="AQ35" s="724" t="str">
        <f t="shared" ca="1" si="23"/>
        <v/>
      </c>
      <c r="AR35" s="724" t="str">
        <f t="shared" ca="1" si="23"/>
        <v/>
      </c>
      <c r="AS35" s="724" t="str">
        <f t="shared" ca="1" si="23"/>
        <v/>
      </c>
      <c r="AT35" s="724" t="str">
        <f t="shared" ca="1" si="23"/>
        <v/>
      </c>
      <c r="AU35" s="724" t="str">
        <f t="shared" ca="1" si="23"/>
        <v/>
      </c>
      <c r="AV35" s="724" t="str">
        <f t="shared" ca="1" si="23"/>
        <v/>
      </c>
      <c r="AW35" s="724" t="str">
        <f t="shared" ca="1" si="23"/>
        <v/>
      </c>
      <c r="AX35" s="724" t="str">
        <f t="shared" ca="1" si="23"/>
        <v/>
      </c>
      <c r="AY35" s="724" t="str">
        <f t="shared" ref="AY35:BN42" ca="1" si="34">IF($U35&lt;=$D$11,IF(COLUMN()&lt;22+$D$13,"",OFFSET(AY34,0,-$D$13,1,1)),"")</f>
        <v/>
      </c>
      <c r="AZ35" s="724" t="str">
        <f t="shared" ca="1" si="34"/>
        <v/>
      </c>
      <c r="BA35" s="724" t="str">
        <f t="shared" ca="1" si="24"/>
        <v/>
      </c>
      <c r="BB35" s="724" t="str">
        <f t="shared" ca="1" si="24"/>
        <v/>
      </c>
      <c r="BC35" s="724" t="str">
        <f t="shared" ca="1" si="24"/>
        <v/>
      </c>
      <c r="BD35" s="724" t="str">
        <f t="shared" ca="1" si="24"/>
        <v/>
      </c>
      <c r="BE35" s="724" t="str">
        <f t="shared" ca="1" si="24"/>
        <v/>
      </c>
      <c r="BF35" s="724" t="str">
        <f t="shared" ca="1" si="24"/>
        <v/>
      </c>
      <c r="BG35" s="724" t="str">
        <f t="shared" ca="1" si="24"/>
        <v/>
      </c>
      <c r="BH35" s="724" t="str">
        <f t="shared" ca="1" si="24"/>
        <v/>
      </c>
      <c r="BI35" s="724" t="str">
        <f t="shared" ca="1" si="24"/>
        <v/>
      </c>
      <c r="BJ35" s="724" t="str">
        <f t="shared" ca="1" si="24"/>
        <v/>
      </c>
      <c r="BK35" s="724" t="str">
        <f t="shared" ca="1" si="24"/>
        <v/>
      </c>
      <c r="BL35" s="724" t="str">
        <f t="shared" ca="1" si="24"/>
        <v/>
      </c>
      <c r="BM35" s="724" t="str">
        <f t="shared" ca="1" si="24"/>
        <v/>
      </c>
      <c r="BN35" s="724" t="str">
        <f t="shared" ca="1" si="24"/>
        <v/>
      </c>
      <c r="BO35" s="724" t="str">
        <f t="shared" ref="BO35:CD42" ca="1" si="35">IF($U35&lt;=$D$11,IF(COLUMN()&lt;22+$D$13,"",OFFSET(BO34,0,-$D$13,1,1)),"")</f>
        <v/>
      </c>
      <c r="BP35" s="724" t="str">
        <f t="shared" ca="1" si="35"/>
        <v/>
      </c>
      <c r="BQ35" s="724" t="str">
        <f t="shared" ca="1" si="25"/>
        <v/>
      </c>
      <c r="BR35" s="724" t="str">
        <f t="shared" ca="1" si="25"/>
        <v/>
      </c>
      <c r="BS35" s="724" t="str">
        <f t="shared" ca="1" si="25"/>
        <v/>
      </c>
      <c r="BT35" s="724" t="str">
        <f t="shared" ca="1" si="25"/>
        <v/>
      </c>
      <c r="BU35" s="724" t="str">
        <f t="shared" ca="1" si="25"/>
        <v/>
      </c>
      <c r="BV35" s="724" t="str">
        <f t="shared" ca="1" si="25"/>
        <v/>
      </c>
      <c r="BW35" s="724" t="str">
        <f t="shared" ca="1" si="25"/>
        <v/>
      </c>
      <c r="BX35" s="724" t="str">
        <f t="shared" ca="1" si="25"/>
        <v/>
      </c>
      <c r="BY35" s="724" t="str">
        <f t="shared" ca="1" si="25"/>
        <v/>
      </c>
      <c r="BZ35" s="724" t="str">
        <f t="shared" ca="1" si="25"/>
        <v/>
      </c>
      <c r="CA35" s="724" t="str">
        <f t="shared" ca="1" si="25"/>
        <v/>
      </c>
      <c r="CB35" s="724" t="str">
        <f t="shared" ca="1" si="25"/>
        <v/>
      </c>
      <c r="CC35" s="724" t="str">
        <f t="shared" ca="1" si="25"/>
        <v/>
      </c>
      <c r="CD35" s="724" t="str">
        <f t="shared" ca="1" si="25"/>
        <v/>
      </c>
      <c r="CE35" s="724" t="str">
        <f t="shared" ref="CE35:CT42" ca="1" si="36">IF($U35&lt;=$D$11,IF(COLUMN()&lt;22+$D$13,"",OFFSET(CE34,0,-$D$13,1,1)),"")</f>
        <v/>
      </c>
      <c r="CF35" s="724" t="str">
        <f t="shared" ca="1" si="36"/>
        <v/>
      </c>
      <c r="CG35" s="724" t="str">
        <f t="shared" ca="1" si="26"/>
        <v/>
      </c>
      <c r="CH35" s="724" t="str">
        <f t="shared" ca="1" si="26"/>
        <v/>
      </c>
      <c r="CI35" s="724" t="str">
        <f t="shared" ca="1" si="26"/>
        <v/>
      </c>
      <c r="CJ35" s="724" t="str">
        <f t="shared" ca="1" si="26"/>
        <v/>
      </c>
      <c r="CK35" s="724" t="str">
        <f t="shared" ca="1" si="26"/>
        <v/>
      </c>
      <c r="CL35" s="724" t="str">
        <f t="shared" ca="1" si="26"/>
        <v/>
      </c>
      <c r="CM35" s="724" t="str">
        <f t="shared" ca="1" si="26"/>
        <v/>
      </c>
      <c r="CN35" s="724" t="str">
        <f t="shared" ca="1" si="26"/>
        <v/>
      </c>
      <c r="CO35" s="724" t="str">
        <f t="shared" ca="1" si="26"/>
        <v/>
      </c>
      <c r="CP35" s="724" t="str">
        <f t="shared" ca="1" si="26"/>
        <v/>
      </c>
      <c r="CQ35" s="724" t="str">
        <f t="shared" ca="1" si="26"/>
        <v/>
      </c>
      <c r="CR35" s="724" t="str">
        <f t="shared" ca="1" si="26"/>
        <v/>
      </c>
      <c r="CS35" s="724" t="str">
        <f t="shared" ca="1" si="26"/>
        <v/>
      </c>
      <c r="CT35" s="724" t="str">
        <f t="shared" ca="1" si="26"/>
        <v/>
      </c>
      <c r="CU35" s="724" t="str">
        <f t="shared" ref="CU35:DJ42" ca="1" si="37">IF($U35&lt;=$D$11,IF(COLUMN()&lt;22+$D$13,"",OFFSET(CU34,0,-$D$13,1,1)),"")</f>
        <v/>
      </c>
      <c r="CV35" s="724" t="str">
        <f t="shared" ca="1" si="37"/>
        <v/>
      </c>
      <c r="CW35" s="724" t="str">
        <f t="shared" ca="1" si="27"/>
        <v/>
      </c>
      <c r="CX35" s="724" t="str">
        <f t="shared" ca="1" si="27"/>
        <v/>
      </c>
      <c r="CY35" s="724" t="str">
        <f t="shared" ca="1" si="27"/>
        <v/>
      </c>
      <c r="CZ35" s="724" t="str">
        <f t="shared" ca="1" si="27"/>
        <v/>
      </c>
      <c r="DA35" s="724" t="str">
        <f t="shared" ca="1" si="27"/>
        <v/>
      </c>
      <c r="DB35" s="724" t="str">
        <f t="shared" ca="1" si="27"/>
        <v/>
      </c>
      <c r="DC35" s="724" t="str">
        <f t="shared" ca="1" si="27"/>
        <v/>
      </c>
      <c r="DD35" s="724" t="str">
        <f t="shared" ca="1" si="27"/>
        <v/>
      </c>
      <c r="DE35" s="724" t="str">
        <f t="shared" ca="1" si="27"/>
        <v/>
      </c>
      <c r="DF35" s="724" t="str">
        <f t="shared" ca="1" si="27"/>
        <v/>
      </c>
      <c r="DG35" s="724" t="str">
        <f t="shared" ca="1" si="27"/>
        <v/>
      </c>
      <c r="DH35" s="724" t="str">
        <f t="shared" ca="1" si="27"/>
        <v/>
      </c>
      <c r="DI35" s="724" t="str">
        <f t="shared" ca="1" si="27"/>
        <v/>
      </c>
      <c r="DJ35" s="724" t="str">
        <f t="shared" ca="1" si="27"/>
        <v/>
      </c>
      <c r="DK35" s="724" t="str">
        <f t="shared" ref="DK35:DQ42" ca="1" si="38">IF($U35&lt;=$D$11,IF(COLUMN()&lt;22+$D$13,"",OFFSET(DK34,0,-$D$13,1,1)),"")</f>
        <v/>
      </c>
      <c r="DL35" s="724" t="str">
        <f t="shared" ca="1" si="38"/>
        <v/>
      </c>
      <c r="DM35" s="724" t="str">
        <f t="shared" ca="1" si="28"/>
        <v/>
      </c>
      <c r="DN35" s="724" t="str">
        <f t="shared" ca="1" si="28"/>
        <v/>
      </c>
      <c r="DO35" s="724" t="str">
        <f t="shared" ca="1" si="28"/>
        <v/>
      </c>
      <c r="DP35" s="724" t="str">
        <f t="shared" ca="1" si="28"/>
        <v/>
      </c>
      <c r="DQ35" s="724" t="str">
        <f t="shared" ca="1" si="28"/>
        <v/>
      </c>
    </row>
    <row r="36" spans="2:121" x14ac:dyDescent="0.15">
      <c r="B36" s="716">
        <f t="shared" si="31"/>
        <v>1</v>
      </c>
      <c r="C36" s="717">
        <f t="shared" si="33"/>
        <v>7</v>
      </c>
      <c r="D36" s="718">
        <f t="shared" si="32"/>
        <v>175</v>
      </c>
      <c r="F36" s="698">
        <f t="shared" si="2"/>
        <v>25</v>
      </c>
      <c r="G36" s="699">
        <f t="shared" si="21"/>
        <v>34</v>
      </c>
      <c r="H36" s="700">
        <f t="shared" si="3"/>
        <v>0.11764705882352941</v>
      </c>
      <c r="I36" s="700">
        <f t="shared" si="19"/>
        <v>6.8235294117647056</v>
      </c>
      <c r="J36" s="700">
        <f t="shared" si="4"/>
        <v>25</v>
      </c>
      <c r="K36" s="700">
        <f t="shared" si="5"/>
        <v>1</v>
      </c>
      <c r="L36" s="699">
        <f t="shared" si="6"/>
        <v>58</v>
      </c>
      <c r="M36" s="699">
        <f t="shared" si="7"/>
        <v>30</v>
      </c>
      <c r="N36" s="701">
        <f t="shared" si="8"/>
        <v>941.17647058823525</v>
      </c>
      <c r="O36" s="701" t="str" cm="1">
        <f t="array" ref="O36">_xlfn.IFS(P36&lt;=0.3,"Bad",AND(P36&lt;0.5,P36&gt;0.3),"Macro",P36&gt;=0.5,"Norm")</f>
        <v>Macro</v>
      </c>
      <c r="P36" s="48">
        <f t="shared" si="9"/>
        <v>0.48275862068965519</v>
      </c>
      <c r="Q36" s="728">
        <f t="shared" si="10"/>
        <v>0.73529411764705888</v>
      </c>
      <c r="R36" s="726">
        <f t="shared" si="11"/>
        <v>0.75757575757575757</v>
      </c>
      <c r="S36" s="697" t="str">
        <f t="shared" si="29"/>
        <v/>
      </c>
      <c r="U36" s="727">
        <v>34</v>
      </c>
      <c r="V36" s="724" t="str">
        <f t="shared" ca="1" si="30"/>
        <v/>
      </c>
      <c r="W36" s="724" t="str">
        <f t="shared" ca="1" si="30"/>
        <v/>
      </c>
      <c r="X36" s="724" t="str">
        <f t="shared" ca="1" si="30"/>
        <v/>
      </c>
      <c r="Y36" s="724" t="str">
        <f t="shared" ca="1" si="30"/>
        <v/>
      </c>
      <c r="Z36" s="724" t="str">
        <f t="shared" ca="1" si="30"/>
        <v/>
      </c>
      <c r="AA36" s="724" t="str">
        <f t="shared" ca="1" si="30"/>
        <v/>
      </c>
      <c r="AB36" s="724" t="str">
        <f t="shared" ca="1" si="30"/>
        <v/>
      </c>
      <c r="AC36" s="724" t="str">
        <f t="shared" ca="1" si="30"/>
        <v/>
      </c>
      <c r="AD36" s="724" t="str">
        <f t="shared" ca="1" si="30"/>
        <v/>
      </c>
      <c r="AE36" s="724" t="str">
        <f t="shared" ca="1" si="30"/>
        <v/>
      </c>
      <c r="AF36" s="724" t="str">
        <f t="shared" ca="1" si="30"/>
        <v/>
      </c>
      <c r="AG36" s="724" t="str">
        <f t="shared" ca="1" si="30"/>
        <v/>
      </c>
      <c r="AH36" s="724" t="str">
        <f t="shared" ca="1" si="30"/>
        <v/>
      </c>
      <c r="AI36" s="724" t="str">
        <f t="shared" ca="1" si="30"/>
        <v/>
      </c>
      <c r="AJ36" s="724" t="str">
        <f t="shared" ca="1" si="30"/>
        <v/>
      </c>
      <c r="AK36" s="724" t="str">
        <f t="shared" ref="AK36:AZ42" ca="1" si="39">IF($U36&lt;=$D$11,IF(COLUMN()&lt;22+$D$13,"",OFFSET(AK35,0,-$D$13,1,1)),"")</f>
        <v/>
      </c>
      <c r="AL36" s="724" t="str">
        <f t="shared" ca="1" si="39"/>
        <v/>
      </c>
      <c r="AM36" s="724" t="str">
        <f t="shared" ca="1" si="39"/>
        <v/>
      </c>
      <c r="AN36" s="724" t="str">
        <f t="shared" ca="1" si="39"/>
        <v/>
      </c>
      <c r="AO36" s="724" t="str">
        <f t="shared" ca="1" si="39"/>
        <v/>
      </c>
      <c r="AP36" s="724" t="str">
        <f t="shared" ca="1" si="39"/>
        <v/>
      </c>
      <c r="AQ36" s="724" t="str">
        <f t="shared" ca="1" si="39"/>
        <v/>
      </c>
      <c r="AR36" s="724" t="str">
        <f t="shared" ca="1" si="39"/>
        <v/>
      </c>
      <c r="AS36" s="724" t="str">
        <f t="shared" ca="1" si="39"/>
        <v/>
      </c>
      <c r="AT36" s="724" t="str">
        <f t="shared" ca="1" si="39"/>
        <v/>
      </c>
      <c r="AU36" s="724" t="str">
        <f t="shared" ca="1" si="39"/>
        <v/>
      </c>
      <c r="AV36" s="724" t="str">
        <f t="shared" ca="1" si="39"/>
        <v/>
      </c>
      <c r="AW36" s="724" t="str">
        <f t="shared" ca="1" si="39"/>
        <v/>
      </c>
      <c r="AX36" s="724" t="str">
        <f t="shared" ca="1" si="39"/>
        <v/>
      </c>
      <c r="AY36" s="724" t="str">
        <f t="shared" ca="1" si="34"/>
        <v/>
      </c>
      <c r="AZ36" s="724" t="str">
        <f t="shared" ca="1" si="34"/>
        <v/>
      </c>
      <c r="BA36" s="724" t="str">
        <f t="shared" ca="1" si="34"/>
        <v/>
      </c>
      <c r="BB36" s="724" t="str">
        <f t="shared" ca="1" si="34"/>
        <v/>
      </c>
      <c r="BC36" s="724" t="str">
        <f t="shared" ca="1" si="34"/>
        <v/>
      </c>
      <c r="BD36" s="724" t="str">
        <f t="shared" ca="1" si="34"/>
        <v/>
      </c>
      <c r="BE36" s="724" t="str">
        <f t="shared" ca="1" si="34"/>
        <v/>
      </c>
      <c r="BF36" s="724" t="str">
        <f t="shared" ca="1" si="34"/>
        <v/>
      </c>
      <c r="BG36" s="724" t="str">
        <f t="shared" ca="1" si="34"/>
        <v/>
      </c>
      <c r="BH36" s="724" t="str">
        <f t="shared" ca="1" si="34"/>
        <v/>
      </c>
      <c r="BI36" s="724" t="str">
        <f t="shared" ca="1" si="34"/>
        <v/>
      </c>
      <c r="BJ36" s="724" t="str">
        <f t="shared" ca="1" si="34"/>
        <v/>
      </c>
      <c r="BK36" s="724" t="str">
        <f t="shared" ca="1" si="34"/>
        <v/>
      </c>
      <c r="BL36" s="724" t="str">
        <f t="shared" ca="1" si="34"/>
        <v/>
      </c>
      <c r="BM36" s="724" t="str">
        <f t="shared" ca="1" si="34"/>
        <v/>
      </c>
      <c r="BN36" s="724" t="str">
        <f t="shared" ca="1" si="34"/>
        <v/>
      </c>
      <c r="BO36" s="724" t="str">
        <f t="shared" ca="1" si="35"/>
        <v/>
      </c>
      <c r="BP36" s="724" t="str">
        <f t="shared" ca="1" si="35"/>
        <v/>
      </c>
      <c r="BQ36" s="724" t="str">
        <f t="shared" ca="1" si="35"/>
        <v/>
      </c>
      <c r="BR36" s="724" t="str">
        <f t="shared" ca="1" si="35"/>
        <v/>
      </c>
      <c r="BS36" s="724" t="str">
        <f t="shared" ca="1" si="35"/>
        <v/>
      </c>
      <c r="BT36" s="724" t="str">
        <f t="shared" ca="1" si="35"/>
        <v/>
      </c>
      <c r="BU36" s="724" t="str">
        <f t="shared" ca="1" si="35"/>
        <v/>
      </c>
      <c r="BV36" s="724" t="str">
        <f t="shared" ca="1" si="35"/>
        <v/>
      </c>
      <c r="BW36" s="724" t="str">
        <f t="shared" ca="1" si="35"/>
        <v/>
      </c>
      <c r="BX36" s="724" t="str">
        <f t="shared" ca="1" si="35"/>
        <v/>
      </c>
      <c r="BY36" s="724" t="str">
        <f t="shared" ca="1" si="35"/>
        <v/>
      </c>
      <c r="BZ36" s="724" t="str">
        <f t="shared" ca="1" si="35"/>
        <v/>
      </c>
      <c r="CA36" s="724" t="str">
        <f t="shared" ca="1" si="35"/>
        <v/>
      </c>
      <c r="CB36" s="724" t="str">
        <f t="shared" ca="1" si="35"/>
        <v/>
      </c>
      <c r="CC36" s="724" t="str">
        <f t="shared" ca="1" si="35"/>
        <v/>
      </c>
      <c r="CD36" s="724" t="str">
        <f t="shared" ca="1" si="35"/>
        <v/>
      </c>
      <c r="CE36" s="724" t="str">
        <f t="shared" ca="1" si="36"/>
        <v/>
      </c>
      <c r="CF36" s="724" t="str">
        <f t="shared" ca="1" si="36"/>
        <v/>
      </c>
      <c r="CG36" s="724" t="str">
        <f t="shared" ca="1" si="36"/>
        <v/>
      </c>
      <c r="CH36" s="724" t="str">
        <f t="shared" ca="1" si="36"/>
        <v/>
      </c>
      <c r="CI36" s="724" t="str">
        <f t="shared" ca="1" si="36"/>
        <v/>
      </c>
      <c r="CJ36" s="724" t="str">
        <f t="shared" ca="1" si="36"/>
        <v/>
      </c>
      <c r="CK36" s="724" t="str">
        <f t="shared" ca="1" si="36"/>
        <v/>
      </c>
      <c r="CL36" s="724" t="str">
        <f t="shared" ca="1" si="36"/>
        <v/>
      </c>
      <c r="CM36" s="724" t="str">
        <f t="shared" ca="1" si="36"/>
        <v/>
      </c>
      <c r="CN36" s="724" t="str">
        <f t="shared" ca="1" si="36"/>
        <v/>
      </c>
      <c r="CO36" s="724" t="str">
        <f t="shared" ca="1" si="36"/>
        <v/>
      </c>
      <c r="CP36" s="724" t="str">
        <f t="shared" ca="1" si="36"/>
        <v/>
      </c>
      <c r="CQ36" s="724" t="str">
        <f t="shared" ca="1" si="36"/>
        <v/>
      </c>
      <c r="CR36" s="724" t="str">
        <f t="shared" ca="1" si="36"/>
        <v/>
      </c>
      <c r="CS36" s="724" t="str">
        <f t="shared" ca="1" si="36"/>
        <v/>
      </c>
      <c r="CT36" s="724" t="str">
        <f t="shared" ca="1" si="36"/>
        <v/>
      </c>
      <c r="CU36" s="724" t="str">
        <f t="shared" ca="1" si="37"/>
        <v/>
      </c>
      <c r="CV36" s="724" t="str">
        <f t="shared" ca="1" si="37"/>
        <v/>
      </c>
      <c r="CW36" s="724" t="str">
        <f t="shared" ca="1" si="37"/>
        <v/>
      </c>
      <c r="CX36" s="724" t="str">
        <f t="shared" ca="1" si="37"/>
        <v/>
      </c>
      <c r="CY36" s="724" t="str">
        <f t="shared" ca="1" si="37"/>
        <v/>
      </c>
      <c r="CZ36" s="724" t="str">
        <f t="shared" ca="1" si="37"/>
        <v/>
      </c>
      <c r="DA36" s="724" t="str">
        <f t="shared" ca="1" si="37"/>
        <v/>
      </c>
      <c r="DB36" s="724" t="str">
        <f t="shared" ca="1" si="37"/>
        <v/>
      </c>
      <c r="DC36" s="724" t="str">
        <f t="shared" ca="1" si="37"/>
        <v/>
      </c>
      <c r="DD36" s="724" t="str">
        <f t="shared" ca="1" si="37"/>
        <v/>
      </c>
      <c r="DE36" s="724" t="str">
        <f t="shared" ca="1" si="37"/>
        <v/>
      </c>
      <c r="DF36" s="724" t="str">
        <f t="shared" ca="1" si="37"/>
        <v/>
      </c>
      <c r="DG36" s="724" t="str">
        <f t="shared" ca="1" si="37"/>
        <v/>
      </c>
      <c r="DH36" s="724" t="str">
        <f t="shared" ca="1" si="37"/>
        <v/>
      </c>
      <c r="DI36" s="724" t="str">
        <f t="shared" ca="1" si="37"/>
        <v/>
      </c>
      <c r="DJ36" s="724" t="str">
        <f t="shared" ca="1" si="37"/>
        <v/>
      </c>
      <c r="DK36" s="724" t="str">
        <f t="shared" ca="1" si="38"/>
        <v/>
      </c>
      <c r="DL36" s="724" t="str">
        <f t="shared" ca="1" si="38"/>
        <v/>
      </c>
      <c r="DM36" s="724" t="str">
        <f t="shared" ca="1" si="38"/>
        <v/>
      </c>
      <c r="DN36" s="724" t="str">
        <f t="shared" ca="1" si="38"/>
        <v/>
      </c>
      <c r="DO36" s="724" t="str">
        <f t="shared" ca="1" si="38"/>
        <v/>
      </c>
      <c r="DP36" s="724" t="str">
        <f t="shared" ca="1" si="38"/>
        <v/>
      </c>
      <c r="DQ36" s="724" t="str">
        <f t="shared" ca="1" si="38"/>
        <v/>
      </c>
    </row>
    <row r="37" spans="2:121" x14ac:dyDescent="0.15">
      <c r="B37" s="716">
        <f t="shared" si="31"/>
        <v>1</v>
      </c>
      <c r="C37" s="717">
        <f t="shared" si="33"/>
        <v>8</v>
      </c>
      <c r="D37" s="718">
        <f t="shared" si="32"/>
        <v>200</v>
      </c>
      <c r="F37" s="698">
        <f t="shared" si="2"/>
        <v>25</v>
      </c>
      <c r="G37" s="699">
        <f t="shared" si="21"/>
        <v>35</v>
      </c>
      <c r="H37" s="700">
        <f t="shared" si="3"/>
        <v>0.11428571428571428</v>
      </c>
      <c r="I37" s="700">
        <f t="shared" si="19"/>
        <v>6.7428571428571429</v>
      </c>
      <c r="J37" s="700">
        <f t="shared" si="4"/>
        <v>25</v>
      </c>
      <c r="K37" s="700">
        <f t="shared" si="5"/>
        <v>1</v>
      </c>
      <c r="L37" s="699">
        <f t="shared" si="6"/>
        <v>59</v>
      </c>
      <c r="M37" s="699">
        <f t="shared" si="7"/>
        <v>31</v>
      </c>
      <c r="N37" s="701">
        <f t="shared" si="8"/>
        <v>914.28571428571433</v>
      </c>
      <c r="O37" s="701" t="str" cm="1">
        <f t="array" ref="O37">_xlfn.IFS(P37&lt;=0.3,"Bad",AND(P37&lt;0.5,P37&gt;0.3),"Macro",P37&gt;=0.5,"Norm")</f>
        <v>Macro</v>
      </c>
      <c r="P37" s="48">
        <f t="shared" si="9"/>
        <v>0.47457627118644069</v>
      </c>
      <c r="Q37" s="728">
        <f t="shared" si="10"/>
        <v>0.7142857142857143</v>
      </c>
      <c r="R37" s="726">
        <f t="shared" si="11"/>
        <v>0.73529411764705888</v>
      </c>
      <c r="S37" s="697" t="str">
        <f t="shared" si="29"/>
        <v/>
      </c>
      <c r="U37" s="723">
        <v>35</v>
      </c>
      <c r="V37" s="724" t="str">
        <f t="shared" ref="V37:AK42" ca="1" si="40">IF($U37&lt;=$D$11,IF(COLUMN()&lt;22+$D$13,"",OFFSET(V36,0,-$D$13,1,1)),"")</f>
        <v/>
      </c>
      <c r="W37" s="724" t="str">
        <f t="shared" ca="1" si="40"/>
        <v/>
      </c>
      <c r="X37" s="724" t="str">
        <f t="shared" ca="1" si="40"/>
        <v/>
      </c>
      <c r="Y37" s="724" t="str">
        <f t="shared" ca="1" si="40"/>
        <v/>
      </c>
      <c r="Z37" s="724" t="str">
        <f t="shared" ca="1" si="40"/>
        <v/>
      </c>
      <c r="AA37" s="724" t="str">
        <f t="shared" ca="1" si="40"/>
        <v/>
      </c>
      <c r="AB37" s="724" t="str">
        <f t="shared" ca="1" si="40"/>
        <v/>
      </c>
      <c r="AC37" s="724" t="str">
        <f t="shared" ca="1" si="40"/>
        <v/>
      </c>
      <c r="AD37" s="724" t="str">
        <f t="shared" ca="1" si="40"/>
        <v/>
      </c>
      <c r="AE37" s="724" t="str">
        <f t="shared" ca="1" si="40"/>
        <v/>
      </c>
      <c r="AF37" s="724" t="str">
        <f t="shared" ca="1" si="40"/>
        <v/>
      </c>
      <c r="AG37" s="724" t="str">
        <f t="shared" ca="1" si="40"/>
        <v/>
      </c>
      <c r="AH37" s="724" t="str">
        <f t="shared" ca="1" si="40"/>
        <v/>
      </c>
      <c r="AI37" s="724" t="str">
        <f t="shared" ca="1" si="40"/>
        <v/>
      </c>
      <c r="AJ37" s="724" t="str">
        <f t="shared" ca="1" si="40"/>
        <v/>
      </c>
      <c r="AK37" s="724" t="str">
        <f t="shared" ca="1" si="39"/>
        <v/>
      </c>
      <c r="AL37" s="724" t="str">
        <f t="shared" ca="1" si="39"/>
        <v/>
      </c>
      <c r="AM37" s="724" t="str">
        <f t="shared" ca="1" si="39"/>
        <v/>
      </c>
      <c r="AN37" s="724" t="str">
        <f t="shared" ca="1" si="39"/>
        <v/>
      </c>
      <c r="AO37" s="724" t="str">
        <f t="shared" ca="1" si="39"/>
        <v/>
      </c>
      <c r="AP37" s="724" t="str">
        <f t="shared" ca="1" si="39"/>
        <v/>
      </c>
      <c r="AQ37" s="724" t="str">
        <f t="shared" ca="1" si="39"/>
        <v/>
      </c>
      <c r="AR37" s="724" t="str">
        <f t="shared" ca="1" si="39"/>
        <v/>
      </c>
      <c r="AS37" s="724" t="str">
        <f t="shared" ca="1" si="39"/>
        <v/>
      </c>
      <c r="AT37" s="724" t="str">
        <f t="shared" ca="1" si="39"/>
        <v/>
      </c>
      <c r="AU37" s="724" t="str">
        <f t="shared" ca="1" si="39"/>
        <v/>
      </c>
      <c r="AV37" s="724" t="str">
        <f t="shared" ca="1" si="39"/>
        <v/>
      </c>
      <c r="AW37" s="724" t="str">
        <f t="shared" ca="1" si="39"/>
        <v/>
      </c>
      <c r="AX37" s="724" t="str">
        <f t="shared" ca="1" si="39"/>
        <v/>
      </c>
      <c r="AY37" s="724" t="str">
        <f t="shared" ca="1" si="34"/>
        <v/>
      </c>
      <c r="AZ37" s="724" t="str">
        <f t="shared" ca="1" si="34"/>
        <v/>
      </c>
      <c r="BA37" s="724" t="str">
        <f t="shared" ca="1" si="34"/>
        <v/>
      </c>
      <c r="BB37" s="724" t="str">
        <f t="shared" ca="1" si="34"/>
        <v/>
      </c>
      <c r="BC37" s="724" t="str">
        <f t="shared" ca="1" si="34"/>
        <v/>
      </c>
      <c r="BD37" s="724" t="str">
        <f t="shared" ca="1" si="34"/>
        <v/>
      </c>
      <c r="BE37" s="724" t="str">
        <f t="shared" ca="1" si="34"/>
        <v/>
      </c>
      <c r="BF37" s="724" t="str">
        <f t="shared" ca="1" si="34"/>
        <v/>
      </c>
      <c r="BG37" s="724" t="str">
        <f t="shared" ca="1" si="34"/>
        <v/>
      </c>
      <c r="BH37" s="724" t="str">
        <f t="shared" ca="1" si="34"/>
        <v/>
      </c>
      <c r="BI37" s="724" t="str">
        <f t="shared" ca="1" si="34"/>
        <v/>
      </c>
      <c r="BJ37" s="724" t="str">
        <f t="shared" ca="1" si="34"/>
        <v/>
      </c>
      <c r="BK37" s="724" t="str">
        <f t="shared" ca="1" si="34"/>
        <v/>
      </c>
      <c r="BL37" s="724" t="str">
        <f t="shared" ca="1" si="34"/>
        <v/>
      </c>
      <c r="BM37" s="724" t="str">
        <f t="shared" ca="1" si="34"/>
        <v/>
      </c>
      <c r="BN37" s="724" t="str">
        <f t="shared" ca="1" si="34"/>
        <v/>
      </c>
      <c r="BO37" s="724" t="str">
        <f t="shared" ca="1" si="35"/>
        <v/>
      </c>
      <c r="BP37" s="724" t="str">
        <f t="shared" ca="1" si="35"/>
        <v/>
      </c>
      <c r="BQ37" s="724" t="str">
        <f t="shared" ca="1" si="35"/>
        <v/>
      </c>
      <c r="BR37" s="724" t="str">
        <f t="shared" ca="1" si="35"/>
        <v/>
      </c>
      <c r="BS37" s="724" t="str">
        <f t="shared" ca="1" si="35"/>
        <v/>
      </c>
      <c r="BT37" s="724" t="str">
        <f t="shared" ca="1" si="35"/>
        <v/>
      </c>
      <c r="BU37" s="724" t="str">
        <f t="shared" ca="1" si="35"/>
        <v/>
      </c>
      <c r="BV37" s="724" t="str">
        <f t="shared" ca="1" si="35"/>
        <v/>
      </c>
      <c r="BW37" s="724" t="str">
        <f t="shared" ca="1" si="35"/>
        <v/>
      </c>
      <c r="BX37" s="724" t="str">
        <f t="shared" ca="1" si="35"/>
        <v/>
      </c>
      <c r="BY37" s="724" t="str">
        <f t="shared" ca="1" si="35"/>
        <v/>
      </c>
      <c r="BZ37" s="724" t="str">
        <f t="shared" ca="1" si="35"/>
        <v/>
      </c>
      <c r="CA37" s="724" t="str">
        <f t="shared" ca="1" si="35"/>
        <v/>
      </c>
      <c r="CB37" s="724" t="str">
        <f t="shared" ca="1" si="35"/>
        <v/>
      </c>
      <c r="CC37" s="724" t="str">
        <f t="shared" ca="1" si="35"/>
        <v/>
      </c>
      <c r="CD37" s="724" t="str">
        <f t="shared" ca="1" si="35"/>
        <v/>
      </c>
      <c r="CE37" s="724" t="str">
        <f t="shared" ca="1" si="36"/>
        <v/>
      </c>
      <c r="CF37" s="724" t="str">
        <f t="shared" ca="1" si="36"/>
        <v/>
      </c>
      <c r="CG37" s="724" t="str">
        <f t="shared" ca="1" si="36"/>
        <v/>
      </c>
      <c r="CH37" s="724" t="str">
        <f t="shared" ca="1" si="36"/>
        <v/>
      </c>
      <c r="CI37" s="724" t="str">
        <f t="shared" ca="1" si="36"/>
        <v/>
      </c>
      <c r="CJ37" s="724" t="str">
        <f t="shared" ca="1" si="36"/>
        <v/>
      </c>
      <c r="CK37" s="724" t="str">
        <f t="shared" ca="1" si="36"/>
        <v/>
      </c>
      <c r="CL37" s="724" t="str">
        <f t="shared" ca="1" si="36"/>
        <v/>
      </c>
      <c r="CM37" s="724" t="str">
        <f t="shared" ca="1" si="36"/>
        <v/>
      </c>
      <c r="CN37" s="724" t="str">
        <f t="shared" ca="1" si="36"/>
        <v/>
      </c>
      <c r="CO37" s="724" t="str">
        <f t="shared" ca="1" si="36"/>
        <v/>
      </c>
      <c r="CP37" s="724" t="str">
        <f t="shared" ca="1" si="36"/>
        <v/>
      </c>
      <c r="CQ37" s="724" t="str">
        <f t="shared" ca="1" si="36"/>
        <v/>
      </c>
      <c r="CR37" s="724" t="str">
        <f t="shared" ca="1" si="36"/>
        <v/>
      </c>
      <c r="CS37" s="724" t="str">
        <f t="shared" ca="1" si="36"/>
        <v/>
      </c>
      <c r="CT37" s="724" t="str">
        <f t="shared" ca="1" si="36"/>
        <v/>
      </c>
      <c r="CU37" s="724" t="str">
        <f t="shared" ca="1" si="37"/>
        <v/>
      </c>
      <c r="CV37" s="724" t="str">
        <f t="shared" ca="1" si="37"/>
        <v/>
      </c>
      <c r="CW37" s="724" t="str">
        <f t="shared" ca="1" si="37"/>
        <v/>
      </c>
      <c r="CX37" s="724" t="str">
        <f t="shared" ca="1" si="37"/>
        <v/>
      </c>
      <c r="CY37" s="724" t="str">
        <f t="shared" ca="1" si="37"/>
        <v/>
      </c>
      <c r="CZ37" s="724" t="str">
        <f t="shared" ca="1" si="37"/>
        <v/>
      </c>
      <c r="DA37" s="724" t="str">
        <f t="shared" ca="1" si="37"/>
        <v/>
      </c>
      <c r="DB37" s="724" t="str">
        <f t="shared" ca="1" si="37"/>
        <v/>
      </c>
      <c r="DC37" s="724" t="str">
        <f t="shared" ca="1" si="37"/>
        <v/>
      </c>
      <c r="DD37" s="724" t="str">
        <f t="shared" ca="1" si="37"/>
        <v/>
      </c>
      <c r="DE37" s="724" t="str">
        <f t="shared" ca="1" si="37"/>
        <v/>
      </c>
      <c r="DF37" s="724" t="str">
        <f t="shared" ca="1" si="37"/>
        <v/>
      </c>
      <c r="DG37" s="724" t="str">
        <f t="shared" ca="1" si="37"/>
        <v/>
      </c>
      <c r="DH37" s="724" t="str">
        <f t="shared" ca="1" si="37"/>
        <v/>
      </c>
      <c r="DI37" s="724" t="str">
        <f t="shared" ca="1" si="37"/>
        <v/>
      </c>
      <c r="DJ37" s="724" t="str">
        <f t="shared" ca="1" si="37"/>
        <v/>
      </c>
      <c r="DK37" s="724" t="str">
        <f t="shared" ca="1" si="38"/>
        <v/>
      </c>
      <c r="DL37" s="724" t="str">
        <f t="shared" ca="1" si="38"/>
        <v/>
      </c>
      <c r="DM37" s="724" t="str">
        <f t="shared" ca="1" si="38"/>
        <v/>
      </c>
      <c r="DN37" s="724" t="str">
        <f t="shared" ca="1" si="38"/>
        <v/>
      </c>
      <c r="DO37" s="724" t="str">
        <f t="shared" ca="1" si="38"/>
        <v/>
      </c>
      <c r="DP37" s="724" t="str">
        <f t="shared" ca="1" si="38"/>
        <v/>
      </c>
      <c r="DQ37" s="724" t="str">
        <f t="shared" ca="1" si="38"/>
        <v/>
      </c>
    </row>
    <row r="38" spans="2:121" x14ac:dyDescent="0.15">
      <c r="B38" s="716">
        <f t="shared" si="31"/>
        <v>1</v>
      </c>
      <c r="C38" s="717">
        <f t="shared" si="33"/>
        <v>9</v>
      </c>
      <c r="D38" s="718">
        <f t="shared" si="32"/>
        <v>225</v>
      </c>
      <c r="F38" s="698">
        <f t="shared" si="2"/>
        <v>25</v>
      </c>
      <c r="G38" s="699">
        <f t="shared" si="21"/>
        <v>36</v>
      </c>
      <c r="H38" s="700">
        <f t="shared" si="3"/>
        <v>0.1111111111111111</v>
      </c>
      <c r="I38" s="700">
        <f t="shared" si="19"/>
        <v>6.6666666666666661</v>
      </c>
      <c r="J38" s="700">
        <f t="shared" si="4"/>
        <v>25</v>
      </c>
      <c r="K38" s="700">
        <f t="shared" si="5"/>
        <v>1</v>
      </c>
      <c r="L38" s="699">
        <f t="shared" si="6"/>
        <v>60</v>
      </c>
      <c r="M38" s="699">
        <f t="shared" si="7"/>
        <v>32</v>
      </c>
      <c r="N38" s="701">
        <f t="shared" si="8"/>
        <v>888.88888888888891</v>
      </c>
      <c r="O38" s="701" t="str" cm="1">
        <f t="array" ref="O38">_xlfn.IFS(P38&lt;=0.3,"Bad",AND(P38&lt;0.5,P38&gt;0.3),"Macro",P38&gt;=0.5,"Norm")</f>
        <v>Macro</v>
      </c>
      <c r="P38" s="48">
        <f t="shared" si="9"/>
        <v>0.46666666666666667</v>
      </c>
      <c r="Q38" s="728">
        <f t="shared" si="10"/>
        <v>0.69444444444444442</v>
      </c>
      <c r="R38" s="726">
        <f t="shared" si="11"/>
        <v>0.7142857142857143</v>
      </c>
      <c r="S38" s="697" t="str">
        <f t="shared" si="29"/>
        <v/>
      </c>
      <c r="U38" s="727">
        <v>36</v>
      </c>
      <c r="V38" s="724" t="str">
        <f t="shared" ca="1" si="40"/>
        <v/>
      </c>
      <c r="W38" s="724" t="str">
        <f t="shared" ca="1" si="40"/>
        <v/>
      </c>
      <c r="X38" s="724" t="str">
        <f t="shared" ca="1" si="40"/>
        <v/>
      </c>
      <c r="Y38" s="724" t="str">
        <f t="shared" ca="1" si="40"/>
        <v/>
      </c>
      <c r="Z38" s="724" t="str">
        <f t="shared" ca="1" si="40"/>
        <v/>
      </c>
      <c r="AA38" s="724" t="str">
        <f t="shared" ca="1" si="40"/>
        <v/>
      </c>
      <c r="AB38" s="724" t="str">
        <f t="shared" ca="1" si="40"/>
        <v/>
      </c>
      <c r="AC38" s="724" t="str">
        <f t="shared" ca="1" si="40"/>
        <v/>
      </c>
      <c r="AD38" s="724" t="str">
        <f t="shared" ca="1" si="40"/>
        <v/>
      </c>
      <c r="AE38" s="724" t="str">
        <f t="shared" ca="1" si="40"/>
        <v/>
      </c>
      <c r="AF38" s="724" t="str">
        <f t="shared" ca="1" si="40"/>
        <v/>
      </c>
      <c r="AG38" s="724" t="str">
        <f t="shared" ca="1" si="40"/>
        <v/>
      </c>
      <c r="AH38" s="724" t="str">
        <f t="shared" ca="1" si="40"/>
        <v/>
      </c>
      <c r="AI38" s="724" t="str">
        <f t="shared" ca="1" si="40"/>
        <v/>
      </c>
      <c r="AJ38" s="724" t="str">
        <f t="shared" ca="1" si="40"/>
        <v/>
      </c>
      <c r="AK38" s="724" t="str">
        <f t="shared" ca="1" si="39"/>
        <v/>
      </c>
      <c r="AL38" s="724" t="str">
        <f t="shared" ca="1" si="39"/>
        <v/>
      </c>
      <c r="AM38" s="724" t="str">
        <f t="shared" ca="1" si="39"/>
        <v/>
      </c>
      <c r="AN38" s="724" t="str">
        <f t="shared" ca="1" si="39"/>
        <v/>
      </c>
      <c r="AO38" s="724" t="str">
        <f t="shared" ca="1" si="39"/>
        <v/>
      </c>
      <c r="AP38" s="724" t="str">
        <f t="shared" ca="1" si="39"/>
        <v/>
      </c>
      <c r="AQ38" s="724" t="str">
        <f t="shared" ca="1" si="39"/>
        <v/>
      </c>
      <c r="AR38" s="724" t="str">
        <f t="shared" ca="1" si="39"/>
        <v/>
      </c>
      <c r="AS38" s="724" t="str">
        <f t="shared" ca="1" si="39"/>
        <v/>
      </c>
      <c r="AT38" s="724" t="str">
        <f t="shared" ca="1" si="39"/>
        <v/>
      </c>
      <c r="AU38" s="724" t="str">
        <f t="shared" ca="1" si="39"/>
        <v/>
      </c>
      <c r="AV38" s="724" t="str">
        <f t="shared" ca="1" si="39"/>
        <v/>
      </c>
      <c r="AW38" s="724" t="str">
        <f t="shared" ca="1" si="39"/>
        <v/>
      </c>
      <c r="AX38" s="724" t="str">
        <f t="shared" ca="1" si="39"/>
        <v/>
      </c>
      <c r="AY38" s="724" t="str">
        <f t="shared" ca="1" si="34"/>
        <v/>
      </c>
      <c r="AZ38" s="724" t="str">
        <f t="shared" ca="1" si="34"/>
        <v/>
      </c>
      <c r="BA38" s="724" t="str">
        <f t="shared" ca="1" si="34"/>
        <v/>
      </c>
      <c r="BB38" s="724" t="str">
        <f t="shared" ca="1" si="34"/>
        <v/>
      </c>
      <c r="BC38" s="724" t="str">
        <f t="shared" ca="1" si="34"/>
        <v/>
      </c>
      <c r="BD38" s="724" t="str">
        <f t="shared" ca="1" si="34"/>
        <v/>
      </c>
      <c r="BE38" s="724" t="str">
        <f t="shared" ca="1" si="34"/>
        <v/>
      </c>
      <c r="BF38" s="724" t="str">
        <f t="shared" ca="1" si="34"/>
        <v/>
      </c>
      <c r="BG38" s="724" t="str">
        <f t="shared" ca="1" si="34"/>
        <v/>
      </c>
      <c r="BH38" s="724" t="str">
        <f t="shared" ca="1" si="34"/>
        <v/>
      </c>
      <c r="BI38" s="724" t="str">
        <f t="shared" ca="1" si="34"/>
        <v/>
      </c>
      <c r="BJ38" s="724" t="str">
        <f t="shared" ca="1" si="34"/>
        <v/>
      </c>
      <c r="BK38" s="724" t="str">
        <f t="shared" ca="1" si="34"/>
        <v/>
      </c>
      <c r="BL38" s="724" t="str">
        <f t="shared" ca="1" si="34"/>
        <v/>
      </c>
      <c r="BM38" s="724" t="str">
        <f t="shared" ca="1" si="34"/>
        <v/>
      </c>
      <c r="BN38" s="724" t="str">
        <f t="shared" ca="1" si="34"/>
        <v/>
      </c>
      <c r="BO38" s="724" t="str">
        <f t="shared" ca="1" si="35"/>
        <v/>
      </c>
      <c r="BP38" s="724" t="str">
        <f t="shared" ca="1" si="35"/>
        <v/>
      </c>
      <c r="BQ38" s="724" t="str">
        <f t="shared" ca="1" si="35"/>
        <v/>
      </c>
      <c r="BR38" s="724" t="str">
        <f t="shared" ca="1" si="35"/>
        <v/>
      </c>
      <c r="BS38" s="724" t="str">
        <f t="shared" ca="1" si="35"/>
        <v/>
      </c>
      <c r="BT38" s="724" t="str">
        <f t="shared" ca="1" si="35"/>
        <v/>
      </c>
      <c r="BU38" s="724" t="str">
        <f t="shared" ca="1" si="35"/>
        <v/>
      </c>
      <c r="BV38" s="724" t="str">
        <f t="shared" ca="1" si="35"/>
        <v/>
      </c>
      <c r="BW38" s="724" t="str">
        <f t="shared" ca="1" si="35"/>
        <v/>
      </c>
      <c r="BX38" s="724" t="str">
        <f t="shared" ca="1" si="35"/>
        <v/>
      </c>
      <c r="BY38" s="724" t="str">
        <f t="shared" ca="1" si="35"/>
        <v/>
      </c>
      <c r="BZ38" s="724" t="str">
        <f t="shared" ca="1" si="35"/>
        <v/>
      </c>
      <c r="CA38" s="724" t="str">
        <f t="shared" ca="1" si="35"/>
        <v/>
      </c>
      <c r="CB38" s="724" t="str">
        <f t="shared" ca="1" si="35"/>
        <v/>
      </c>
      <c r="CC38" s="724" t="str">
        <f t="shared" ca="1" si="35"/>
        <v/>
      </c>
      <c r="CD38" s="724" t="str">
        <f t="shared" ca="1" si="35"/>
        <v/>
      </c>
      <c r="CE38" s="724" t="str">
        <f t="shared" ca="1" si="36"/>
        <v/>
      </c>
      <c r="CF38" s="724" t="str">
        <f t="shared" ca="1" si="36"/>
        <v/>
      </c>
      <c r="CG38" s="724" t="str">
        <f t="shared" ca="1" si="36"/>
        <v/>
      </c>
      <c r="CH38" s="724" t="str">
        <f t="shared" ca="1" si="36"/>
        <v/>
      </c>
      <c r="CI38" s="724" t="str">
        <f t="shared" ca="1" si="36"/>
        <v/>
      </c>
      <c r="CJ38" s="724" t="str">
        <f t="shared" ca="1" si="36"/>
        <v/>
      </c>
      <c r="CK38" s="724" t="str">
        <f t="shared" ca="1" si="36"/>
        <v/>
      </c>
      <c r="CL38" s="724" t="str">
        <f t="shared" ca="1" si="36"/>
        <v/>
      </c>
      <c r="CM38" s="724" t="str">
        <f t="shared" ca="1" si="36"/>
        <v/>
      </c>
      <c r="CN38" s="724" t="str">
        <f t="shared" ca="1" si="36"/>
        <v/>
      </c>
      <c r="CO38" s="724" t="str">
        <f t="shared" ca="1" si="36"/>
        <v/>
      </c>
      <c r="CP38" s="724" t="str">
        <f t="shared" ca="1" si="36"/>
        <v/>
      </c>
      <c r="CQ38" s="724" t="str">
        <f t="shared" ca="1" si="36"/>
        <v/>
      </c>
      <c r="CR38" s="724" t="str">
        <f t="shared" ca="1" si="36"/>
        <v/>
      </c>
      <c r="CS38" s="724" t="str">
        <f t="shared" ca="1" si="36"/>
        <v/>
      </c>
      <c r="CT38" s="724" t="str">
        <f t="shared" ca="1" si="36"/>
        <v/>
      </c>
      <c r="CU38" s="724" t="str">
        <f t="shared" ca="1" si="37"/>
        <v/>
      </c>
      <c r="CV38" s="724" t="str">
        <f t="shared" ca="1" si="37"/>
        <v/>
      </c>
      <c r="CW38" s="724" t="str">
        <f t="shared" ca="1" si="37"/>
        <v/>
      </c>
      <c r="CX38" s="724" t="str">
        <f t="shared" ca="1" si="37"/>
        <v/>
      </c>
      <c r="CY38" s="724" t="str">
        <f t="shared" ca="1" si="37"/>
        <v/>
      </c>
      <c r="CZ38" s="724" t="str">
        <f t="shared" ca="1" si="37"/>
        <v/>
      </c>
      <c r="DA38" s="724" t="str">
        <f t="shared" ca="1" si="37"/>
        <v/>
      </c>
      <c r="DB38" s="724" t="str">
        <f t="shared" ca="1" si="37"/>
        <v/>
      </c>
      <c r="DC38" s="724" t="str">
        <f t="shared" ca="1" si="37"/>
        <v/>
      </c>
      <c r="DD38" s="724" t="str">
        <f t="shared" ca="1" si="37"/>
        <v/>
      </c>
      <c r="DE38" s="724" t="str">
        <f t="shared" ca="1" si="37"/>
        <v/>
      </c>
      <c r="DF38" s="724" t="str">
        <f t="shared" ca="1" si="37"/>
        <v/>
      </c>
      <c r="DG38" s="724" t="str">
        <f t="shared" ca="1" si="37"/>
        <v/>
      </c>
      <c r="DH38" s="724" t="str">
        <f t="shared" ca="1" si="37"/>
        <v/>
      </c>
      <c r="DI38" s="724" t="str">
        <f t="shared" ca="1" si="37"/>
        <v/>
      </c>
      <c r="DJ38" s="724" t="str">
        <f t="shared" ca="1" si="37"/>
        <v/>
      </c>
      <c r="DK38" s="724" t="str">
        <f t="shared" ca="1" si="38"/>
        <v/>
      </c>
      <c r="DL38" s="724" t="str">
        <f t="shared" ca="1" si="38"/>
        <v/>
      </c>
      <c r="DM38" s="724" t="str">
        <f t="shared" ca="1" si="38"/>
        <v/>
      </c>
      <c r="DN38" s="724" t="str">
        <f t="shared" ca="1" si="38"/>
        <v/>
      </c>
      <c r="DO38" s="724" t="str">
        <f t="shared" ca="1" si="38"/>
        <v/>
      </c>
      <c r="DP38" s="724" t="str">
        <f t="shared" ca="1" si="38"/>
        <v/>
      </c>
      <c r="DQ38" s="724" t="str">
        <f t="shared" ca="1" si="38"/>
        <v/>
      </c>
    </row>
    <row r="39" spans="2:121" ht="15" thickBot="1" x14ac:dyDescent="0.2">
      <c r="B39" s="719">
        <f t="shared" si="31"/>
        <v>1</v>
      </c>
      <c r="C39" s="720">
        <f t="shared" si="33"/>
        <v>10</v>
      </c>
      <c r="D39" s="721">
        <f t="shared" si="32"/>
        <v>250</v>
      </c>
      <c r="F39" s="706">
        <f t="shared" si="2"/>
        <v>25</v>
      </c>
      <c r="G39" s="707">
        <f t="shared" si="21"/>
        <v>37</v>
      </c>
      <c r="H39" s="708">
        <f t="shared" si="3"/>
        <v>0.10810810810810811</v>
      </c>
      <c r="I39" s="708">
        <f t="shared" si="19"/>
        <v>6.5945945945945947</v>
      </c>
      <c r="J39" s="708">
        <f t="shared" si="4"/>
        <v>25</v>
      </c>
      <c r="K39" s="708">
        <f t="shared" si="5"/>
        <v>1</v>
      </c>
      <c r="L39" s="707">
        <f t="shared" si="6"/>
        <v>61</v>
      </c>
      <c r="M39" s="707">
        <f t="shared" si="7"/>
        <v>33</v>
      </c>
      <c r="N39" s="709">
        <f t="shared" si="8"/>
        <v>864.8648648648649</v>
      </c>
      <c r="O39" s="709" t="str" cm="1">
        <f t="array" ref="O39">_xlfn.IFS(P39&lt;=0.3,"Bad",AND(P39&lt;0.5,P39&gt;0.3),"Macro",P39&gt;=0.5,"Norm")</f>
        <v>Macro</v>
      </c>
      <c r="P39" s="51">
        <f t="shared" si="9"/>
        <v>0.45901639344262296</v>
      </c>
      <c r="Q39" s="732">
        <f t="shared" si="10"/>
        <v>0.67567567567567566</v>
      </c>
      <c r="R39" s="733">
        <f t="shared" si="11"/>
        <v>0.69444444444444442</v>
      </c>
      <c r="S39" s="710" t="str">
        <f t="shared" si="29"/>
        <v/>
      </c>
      <c r="U39" s="723">
        <v>37</v>
      </c>
      <c r="V39" s="724" t="str">
        <f t="shared" ca="1" si="40"/>
        <v/>
      </c>
      <c r="W39" s="724" t="str">
        <f t="shared" ca="1" si="40"/>
        <v/>
      </c>
      <c r="X39" s="724" t="str">
        <f t="shared" ca="1" si="40"/>
        <v/>
      </c>
      <c r="Y39" s="724" t="str">
        <f t="shared" ca="1" si="40"/>
        <v/>
      </c>
      <c r="Z39" s="724" t="str">
        <f t="shared" ca="1" si="40"/>
        <v/>
      </c>
      <c r="AA39" s="724" t="str">
        <f t="shared" ca="1" si="40"/>
        <v/>
      </c>
      <c r="AB39" s="724" t="str">
        <f t="shared" ca="1" si="40"/>
        <v/>
      </c>
      <c r="AC39" s="724" t="str">
        <f t="shared" ca="1" si="40"/>
        <v/>
      </c>
      <c r="AD39" s="724" t="str">
        <f t="shared" ca="1" si="40"/>
        <v/>
      </c>
      <c r="AE39" s="724" t="str">
        <f t="shared" ca="1" si="40"/>
        <v/>
      </c>
      <c r="AF39" s="724" t="str">
        <f t="shared" ca="1" si="40"/>
        <v/>
      </c>
      <c r="AG39" s="724" t="str">
        <f t="shared" ca="1" si="40"/>
        <v/>
      </c>
      <c r="AH39" s="724" t="str">
        <f t="shared" ca="1" si="40"/>
        <v/>
      </c>
      <c r="AI39" s="724" t="str">
        <f t="shared" ca="1" si="40"/>
        <v/>
      </c>
      <c r="AJ39" s="724" t="str">
        <f t="shared" ca="1" si="40"/>
        <v/>
      </c>
      <c r="AK39" s="724" t="str">
        <f t="shared" ca="1" si="39"/>
        <v/>
      </c>
      <c r="AL39" s="724" t="str">
        <f t="shared" ca="1" si="39"/>
        <v/>
      </c>
      <c r="AM39" s="724" t="str">
        <f t="shared" ca="1" si="39"/>
        <v/>
      </c>
      <c r="AN39" s="724" t="str">
        <f t="shared" ca="1" si="39"/>
        <v/>
      </c>
      <c r="AO39" s="724" t="str">
        <f t="shared" ca="1" si="39"/>
        <v/>
      </c>
      <c r="AP39" s="724" t="str">
        <f t="shared" ca="1" si="39"/>
        <v/>
      </c>
      <c r="AQ39" s="724" t="str">
        <f t="shared" ca="1" si="39"/>
        <v/>
      </c>
      <c r="AR39" s="724" t="str">
        <f t="shared" ca="1" si="39"/>
        <v/>
      </c>
      <c r="AS39" s="724" t="str">
        <f t="shared" ca="1" si="39"/>
        <v/>
      </c>
      <c r="AT39" s="724" t="str">
        <f t="shared" ca="1" si="39"/>
        <v/>
      </c>
      <c r="AU39" s="724" t="str">
        <f t="shared" ca="1" si="39"/>
        <v/>
      </c>
      <c r="AV39" s="724" t="str">
        <f t="shared" ca="1" si="39"/>
        <v/>
      </c>
      <c r="AW39" s="724" t="str">
        <f t="shared" ca="1" si="39"/>
        <v/>
      </c>
      <c r="AX39" s="724" t="str">
        <f t="shared" ca="1" si="39"/>
        <v/>
      </c>
      <c r="AY39" s="724" t="str">
        <f t="shared" ca="1" si="34"/>
        <v/>
      </c>
      <c r="AZ39" s="724" t="str">
        <f t="shared" ca="1" si="34"/>
        <v/>
      </c>
      <c r="BA39" s="724" t="str">
        <f t="shared" ca="1" si="34"/>
        <v/>
      </c>
      <c r="BB39" s="724" t="str">
        <f t="shared" ca="1" si="34"/>
        <v/>
      </c>
      <c r="BC39" s="724" t="str">
        <f t="shared" ca="1" si="34"/>
        <v/>
      </c>
      <c r="BD39" s="724" t="str">
        <f t="shared" ca="1" si="34"/>
        <v/>
      </c>
      <c r="BE39" s="724" t="str">
        <f t="shared" ca="1" si="34"/>
        <v/>
      </c>
      <c r="BF39" s="724" t="str">
        <f t="shared" ca="1" si="34"/>
        <v/>
      </c>
      <c r="BG39" s="724" t="str">
        <f t="shared" ca="1" si="34"/>
        <v/>
      </c>
      <c r="BH39" s="724" t="str">
        <f t="shared" ca="1" si="34"/>
        <v/>
      </c>
      <c r="BI39" s="724" t="str">
        <f t="shared" ca="1" si="34"/>
        <v/>
      </c>
      <c r="BJ39" s="724" t="str">
        <f t="shared" ca="1" si="34"/>
        <v/>
      </c>
      <c r="BK39" s="724" t="str">
        <f t="shared" ca="1" si="34"/>
        <v/>
      </c>
      <c r="BL39" s="724" t="str">
        <f t="shared" ca="1" si="34"/>
        <v/>
      </c>
      <c r="BM39" s="724" t="str">
        <f t="shared" ca="1" si="34"/>
        <v/>
      </c>
      <c r="BN39" s="724" t="str">
        <f t="shared" ca="1" si="34"/>
        <v/>
      </c>
      <c r="BO39" s="724" t="str">
        <f t="shared" ca="1" si="35"/>
        <v/>
      </c>
      <c r="BP39" s="724" t="str">
        <f t="shared" ca="1" si="35"/>
        <v/>
      </c>
      <c r="BQ39" s="724" t="str">
        <f t="shared" ca="1" si="35"/>
        <v/>
      </c>
      <c r="BR39" s="724" t="str">
        <f t="shared" ca="1" si="35"/>
        <v/>
      </c>
      <c r="BS39" s="724" t="str">
        <f t="shared" ca="1" si="35"/>
        <v/>
      </c>
      <c r="BT39" s="724" t="str">
        <f t="shared" ca="1" si="35"/>
        <v/>
      </c>
      <c r="BU39" s="724" t="str">
        <f t="shared" ca="1" si="35"/>
        <v/>
      </c>
      <c r="BV39" s="724" t="str">
        <f t="shared" ca="1" si="35"/>
        <v/>
      </c>
      <c r="BW39" s="724" t="str">
        <f t="shared" ca="1" si="35"/>
        <v/>
      </c>
      <c r="BX39" s="724" t="str">
        <f t="shared" ca="1" si="35"/>
        <v/>
      </c>
      <c r="BY39" s="724" t="str">
        <f t="shared" ca="1" si="35"/>
        <v/>
      </c>
      <c r="BZ39" s="724" t="str">
        <f t="shared" ca="1" si="35"/>
        <v/>
      </c>
      <c r="CA39" s="724" t="str">
        <f t="shared" ca="1" si="35"/>
        <v/>
      </c>
      <c r="CB39" s="724" t="str">
        <f t="shared" ca="1" si="35"/>
        <v/>
      </c>
      <c r="CC39" s="724" t="str">
        <f t="shared" ca="1" si="35"/>
        <v/>
      </c>
      <c r="CD39" s="724" t="str">
        <f t="shared" ca="1" si="35"/>
        <v/>
      </c>
      <c r="CE39" s="724" t="str">
        <f t="shared" ca="1" si="36"/>
        <v/>
      </c>
      <c r="CF39" s="724" t="str">
        <f t="shared" ca="1" si="36"/>
        <v/>
      </c>
      <c r="CG39" s="724" t="str">
        <f t="shared" ca="1" si="36"/>
        <v/>
      </c>
      <c r="CH39" s="724" t="str">
        <f t="shared" ca="1" si="36"/>
        <v/>
      </c>
      <c r="CI39" s="724" t="str">
        <f t="shared" ca="1" si="36"/>
        <v/>
      </c>
      <c r="CJ39" s="724" t="str">
        <f t="shared" ca="1" si="36"/>
        <v/>
      </c>
      <c r="CK39" s="724" t="str">
        <f t="shared" ca="1" si="36"/>
        <v/>
      </c>
      <c r="CL39" s="724" t="str">
        <f t="shared" ca="1" si="36"/>
        <v/>
      </c>
      <c r="CM39" s="724" t="str">
        <f t="shared" ca="1" si="36"/>
        <v/>
      </c>
      <c r="CN39" s="724" t="str">
        <f t="shared" ca="1" si="36"/>
        <v/>
      </c>
      <c r="CO39" s="724" t="str">
        <f t="shared" ca="1" si="36"/>
        <v/>
      </c>
      <c r="CP39" s="724" t="str">
        <f t="shared" ca="1" si="36"/>
        <v/>
      </c>
      <c r="CQ39" s="724" t="str">
        <f t="shared" ca="1" si="36"/>
        <v/>
      </c>
      <c r="CR39" s="724" t="str">
        <f t="shared" ca="1" si="36"/>
        <v/>
      </c>
      <c r="CS39" s="724" t="str">
        <f t="shared" ca="1" si="36"/>
        <v/>
      </c>
      <c r="CT39" s="724" t="str">
        <f t="shared" ca="1" si="36"/>
        <v/>
      </c>
      <c r="CU39" s="724" t="str">
        <f t="shared" ca="1" si="37"/>
        <v/>
      </c>
      <c r="CV39" s="724" t="str">
        <f t="shared" ca="1" si="37"/>
        <v/>
      </c>
      <c r="CW39" s="724" t="str">
        <f t="shared" ca="1" si="37"/>
        <v/>
      </c>
      <c r="CX39" s="724" t="str">
        <f t="shared" ca="1" si="37"/>
        <v/>
      </c>
      <c r="CY39" s="724" t="str">
        <f t="shared" ca="1" si="37"/>
        <v/>
      </c>
      <c r="CZ39" s="724" t="str">
        <f t="shared" ca="1" si="37"/>
        <v/>
      </c>
      <c r="DA39" s="724" t="str">
        <f t="shared" ca="1" si="37"/>
        <v/>
      </c>
      <c r="DB39" s="724" t="str">
        <f t="shared" ca="1" si="37"/>
        <v/>
      </c>
      <c r="DC39" s="724" t="str">
        <f t="shared" ca="1" si="37"/>
        <v/>
      </c>
      <c r="DD39" s="724" t="str">
        <f t="shared" ca="1" si="37"/>
        <v/>
      </c>
      <c r="DE39" s="724" t="str">
        <f t="shared" ca="1" si="37"/>
        <v/>
      </c>
      <c r="DF39" s="724" t="str">
        <f t="shared" ca="1" si="37"/>
        <v/>
      </c>
      <c r="DG39" s="724" t="str">
        <f t="shared" ca="1" si="37"/>
        <v/>
      </c>
      <c r="DH39" s="724" t="str">
        <f t="shared" ca="1" si="37"/>
        <v/>
      </c>
      <c r="DI39" s="724" t="str">
        <f t="shared" ca="1" si="37"/>
        <v/>
      </c>
      <c r="DJ39" s="724" t="str">
        <f t="shared" ca="1" si="37"/>
        <v/>
      </c>
      <c r="DK39" s="724" t="str">
        <f t="shared" ca="1" si="38"/>
        <v/>
      </c>
      <c r="DL39" s="724" t="str">
        <f t="shared" ca="1" si="38"/>
        <v/>
      </c>
      <c r="DM39" s="724" t="str">
        <f t="shared" ca="1" si="38"/>
        <v/>
      </c>
      <c r="DN39" s="724" t="str">
        <f t="shared" ca="1" si="38"/>
        <v/>
      </c>
      <c r="DO39" s="724" t="str">
        <f t="shared" ca="1" si="38"/>
        <v/>
      </c>
      <c r="DP39" s="724" t="str">
        <f t="shared" ca="1" si="38"/>
        <v/>
      </c>
      <c r="DQ39" s="724" t="str">
        <f t="shared" ca="1" si="38"/>
        <v/>
      </c>
    </row>
    <row r="40" spans="2:121" x14ac:dyDescent="0.15">
      <c r="U40" s="727">
        <v>38</v>
      </c>
      <c r="V40" s="831" t="s">
        <v>223</v>
      </c>
      <c r="W40" s="832"/>
      <c r="X40" s="832"/>
      <c r="Y40" s="832"/>
      <c r="Z40" s="832">
        <f>IF(D9="","",D9)</f>
        <v>25</v>
      </c>
      <c r="AA40" s="833"/>
      <c r="AB40" s="724" t="str">
        <f t="shared" ca="1" si="40"/>
        <v/>
      </c>
      <c r="AC40" s="724" t="str">
        <f t="shared" ca="1" si="40"/>
        <v/>
      </c>
      <c r="AD40" s="724" t="str">
        <f t="shared" ca="1" si="40"/>
        <v/>
      </c>
      <c r="AE40" s="724" t="str">
        <f t="shared" ca="1" si="40"/>
        <v/>
      </c>
      <c r="AF40" s="724" t="str">
        <f t="shared" ca="1" si="40"/>
        <v/>
      </c>
      <c r="AG40" s="724" t="str">
        <f t="shared" ca="1" si="40"/>
        <v/>
      </c>
      <c r="AH40" s="724" t="str">
        <f t="shared" ca="1" si="40"/>
        <v/>
      </c>
      <c r="AI40" s="724" t="str">
        <f t="shared" ca="1" si="40"/>
        <v/>
      </c>
      <c r="AJ40" s="724" t="str">
        <f t="shared" ca="1" si="40"/>
        <v/>
      </c>
      <c r="AK40" s="724" t="str">
        <f t="shared" ca="1" si="40"/>
        <v/>
      </c>
      <c r="AL40" s="724" t="str">
        <f t="shared" ca="1" si="39"/>
        <v/>
      </c>
      <c r="AM40" s="724" t="str">
        <f t="shared" ca="1" si="39"/>
        <v/>
      </c>
      <c r="AN40" s="724" t="str">
        <f t="shared" ca="1" si="39"/>
        <v/>
      </c>
      <c r="AO40" s="724" t="str">
        <f t="shared" ca="1" si="39"/>
        <v/>
      </c>
      <c r="AP40" s="724" t="str">
        <f t="shared" ca="1" si="39"/>
        <v/>
      </c>
      <c r="AQ40" s="724" t="str">
        <f t="shared" ca="1" si="39"/>
        <v/>
      </c>
      <c r="AR40" s="724" t="str">
        <f t="shared" ca="1" si="39"/>
        <v/>
      </c>
      <c r="AS40" s="724" t="str">
        <f t="shared" ca="1" si="39"/>
        <v/>
      </c>
      <c r="AT40" s="724" t="str">
        <f t="shared" ca="1" si="39"/>
        <v/>
      </c>
      <c r="AU40" s="724" t="str">
        <f t="shared" ca="1" si="39"/>
        <v/>
      </c>
      <c r="AV40" s="724" t="str">
        <f t="shared" ca="1" si="39"/>
        <v/>
      </c>
      <c r="AW40" s="724" t="str">
        <f t="shared" ca="1" si="39"/>
        <v/>
      </c>
      <c r="AX40" s="724" t="str">
        <f t="shared" ca="1" si="39"/>
        <v/>
      </c>
      <c r="AY40" s="724" t="str">
        <f t="shared" ca="1" si="39"/>
        <v/>
      </c>
      <c r="AZ40" s="724" t="str">
        <f t="shared" ca="1" si="39"/>
        <v/>
      </c>
      <c r="BA40" s="724" t="str">
        <f t="shared" ca="1" si="34"/>
        <v/>
      </c>
      <c r="BB40" s="724" t="str">
        <f t="shared" ca="1" si="34"/>
        <v/>
      </c>
      <c r="BC40" s="724" t="str">
        <f t="shared" ca="1" si="34"/>
        <v/>
      </c>
      <c r="BD40" s="724" t="str">
        <f t="shared" ca="1" si="34"/>
        <v/>
      </c>
      <c r="BE40" s="724" t="str">
        <f t="shared" ca="1" si="34"/>
        <v/>
      </c>
      <c r="BF40" s="724" t="str">
        <f t="shared" ca="1" si="34"/>
        <v/>
      </c>
      <c r="BG40" s="724" t="str">
        <f t="shared" ca="1" si="34"/>
        <v/>
      </c>
      <c r="BH40" s="724" t="str">
        <f t="shared" ca="1" si="34"/>
        <v/>
      </c>
      <c r="BI40" s="724" t="str">
        <f t="shared" ca="1" si="34"/>
        <v/>
      </c>
      <c r="BJ40" s="724" t="str">
        <f t="shared" ca="1" si="34"/>
        <v/>
      </c>
      <c r="BK40" s="724" t="str">
        <f t="shared" ca="1" si="34"/>
        <v/>
      </c>
      <c r="BL40" s="724" t="str">
        <f t="shared" ca="1" si="34"/>
        <v/>
      </c>
      <c r="BM40" s="724" t="str">
        <f t="shared" ca="1" si="34"/>
        <v/>
      </c>
      <c r="BN40" s="724" t="str">
        <f t="shared" ca="1" si="34"/>
        <v/>
      </c>
      <c r="BO40" s="724" t="str">
        <f t="shared" ca="1" si="35"/>
        <v/>
      </c>
      <c r="BP40" s="724" t="str">
        <f t="shared" ca="1" si="35"/>
        <v/>
      </c>
      <c r="BQ40" s="724" t="str">
        <f t="shared" ca="1" si="35"/>
        <v/>
      </c>
      <c r="BR40" s="724" t="str">
        <f t="shared" ca="1" si="35"/>
        <v/>
      </c>
      <c r="BS40" s="724" t="str">
        <f t="shared" ca="1" si="35"/>
        <v/>
      </c>
      <c r="BT40" s="724" t="str">
        <f t="shared" ca="1" si="35"/>
        <v/>
      </c>
      <c r="BU40" s="724" t="str">
        <f t="shared" ca="1" si="35"/>
        <v/>
      </c>
      <c r="BV40" s="724" t="str">
        <f t="shared" ca="1" si="35"/>
        <v/>
      </c>
      <c r="BW40" s="724" t="str">
        <f t="shared" ca="1" si="35"/>
        <v/>
      </c>
      <c r="BX40" s="724" t="str">
        <f t="shared" ca="1" si="35"/>
        <v/>
      </c>
      <c r="BY40" s="724" t="str">
        <f t="shared" ca="1" si="35"/>
        <v/>
      </c>
      <c r="BZ40" s="724" t="str">
        <f t="shared" ca="1" si="35"/>
        <v/>
      </c>
      <c r="CA40" s="724" t="str">
        <f t="shared" ca="1" si="35"/>
        <v/>
      </c>
      <c r="CB40" s="724" t="str">
        <f t="shared" ca="1" si="35"/>
        <v/>
      </c>
      <c r="CC40" s="724" t="str">
        <f t="shared" ca="1" si="35"/>
        <v/>
      </c>
      <c r="CD40" s="724" t="str">
        <f t="shared" ca="1" si="35"/>
        <v/>
      </c>
      <c r="CE40" s="724" t="str">
        <f t="shared" ca="1" si="36"/>
        <v/>
      </c>
      <c r="CF40" s="724" t="str">
        <f t="shared" ca="1" si="36"/>
        <v/>
      </c>
      <c r="CG40" s="724" t="str">
        <f t="shared" ca="1" si="36"/>
        <v/>
      </c>
      <c r="CH40" s="724" t="str">
        <f t="shared" ca="1" si="36"/>
        <v/>
      </c>
      <c r="CI40" s="724" t="str">
        <f t="shared" ca="1" si="36"/>
        <v/>
      </c>
      <c r="CJ40" s="724" t="str">
        <f t="shared" ca="1" si="36"/>
        <v/>
      </c>
      <c r="CK40" s="724" t="str">
        <f t="shared" ca="1" si="36"/>
        <v/>
      </c>
      <c r="CL40" s="724" t="str">
        <f t="shared" ca="1" si="36"/>
        <v/>
      </c>
      <c r="CM40" s="724" t="str">
        <f t="shared" ca="1" si="36"/>
        <v/>
      </c>
      <c r="CN40" s="724" t="str">
        <f t="shared" ca="1" si="36"/>
        <v/>
      </c>
      <c r="CO40" s="724" t="str">
        <f t="shared" ca="1" si="36"/>
        <v/>
      </c>
      <c r="CP40" s="724" t="str">
        <f t="shared" ca="1" si="36"/>
        <v/>
      </c>
      <c r="CQ40" s="724" t="str">
        <f t="shared" ca="1" si="36"/>
        <v/>
      </c>
      <c r="CR40" s="724" t="str">
        <f t="shared" ca="1" si="36"/>
        <v/>
      </c>
      <c r="CS40" s="724" t="str">
        <f t="shared" ca="1" si="36"/>
        <v/>
      </c>
      <c r="CT40" s="724" t="str">
        <f t="shared" ca="1" si="36"/>
        <v/>
      </c>
      <c r="CU40" s="724" t="str">
        <f t="shared" ca="1" si="37"/>
        <v/>
      </c>
      <c r="CV40" s="724" t="str">
        <f t="shared" ca="1" si="37"/>
        <v/>
      </c>
      <c r="CW40" s="724" t="str">
        <f t="shared" ca="1" si="37"/>
        <v/>
      </c>
      <c r="CX40" s="724" t="str">
        <f t="shared" ca="1" si="37"/>
        <v/>
      </c>
      <c r="CY40" s="724" t="str">
        <f t="shared" ca="1" si="37"/>
        <v/>
      </c>
      <c r="CZ40" s="724" t="str">
        <f t="shared" ca="1" si="37"/>
        <v/>
      </c>
      <c r="DA40" s="724" t="str">
        <f t="shared" ca="1" si="37"/>
        <v/>
      </c>
      <c r="DB40" s="724" t="str">
        <f t="shared" ca="1" si="37"/>
        <v/>
      </c>
      <c r="DC40" s="724" t="str">
        <f t="shared" ca="1" si="37"/>
        <v/>
      </c>
      <c r="DD40" s="724" t="str">
        <f t="shared" ca="1" si="37"/>
        <v/>
      </c>
      <c r="DE40" s="724" t="str">
        <f t="shared" ca="1" si="37"/>
        <v/>
      </c>
      <c r="DF40" s="724" t="str">
        <f t="shared" ca="1" si="37"/>
        <v/>
      </c>
      <c r="DG40" s="724" t="str">
        <f t="shared" ca="1" si="37"/>
        <v/>
      </c>
      <c r="DH40" s="724" t="str">
        <f t="shared" ca="1" si="37"/>
        <v/>
      </c>
      <c r="DI40" s="724" t="str">
        <f t="shared" ca="1" si="37"/>
        <v/>
      </c>
      <c r="DJ40" s="724" t="str">
        <f t="shared" ca="1" si="37"/>
        <v/>
      </c>
      <c r="DK40" s="724" t="str">
        <f t="shared" ca="1" si="38"/>
        <v/>
      </c>
      <c r="DL40" s="724" t="str">
        <f t="shared" ca="1" si="38"/>
        <v/>
      </c>
      <c r="DM40" s="724" t="str">
        <f t="shared" ca="1" si="38"/>
        <v/>
      </c>
      <c r="DN40" s="724" t="str">
        <f t="shared" ca="1" si="38"/>
        <v/>
      </c>
      <c r="DO40" s="724" t="str">
        <f t="shared" ca="1" si="38"/>
        <v/>
      </c>
      <c r="DP40" s="724" t="str">
        <f t="shared" ca="1" si="38"/>
        <v/>
      </c>
      <c r="DQ40" s="724" t="str">
        <f t="shared" ca="1" si="38"/>
        <v/>
      </c>
    </row>
    <row r="41" spans="2:121" x14ac:dyDescent="0.15">
      <c r="S41" s="722"/>
      <c r="U41" s="723">
        <v>39</v>
      </c>
      <c r="V41" s="834" t="s">
        <v>224</v>
      </c>
      <c r="W41" s="835"/>
      <c r="X41" s="835"/>
      <c r="Y41" s="835"/>
      <c r="Z41" s="835">
        <f>IF(D11="","",D11)</f>
        <v>4</v>
      </c>
      <c r="AA41" s="836"/>
      <c r="AB41" s="724" t="s">
        <v>225</v>
      </c>
      <c r="AC41" s="724" t="s">
        <v>225</v>
      </c>
      <c r="AD41" s="724" t="s">
        <v>225</v>
      </c>
      <c r="AE41" s="724" t="s">
        <v>225</v>
      </c>
      <c r="AF41" s="724" t="s">
        <v>225</v>
      </c>
      <c r="AG41" s="724" t="str">
        <f t="shared" ca="1" si="40"/>
        <v/>
      </c>
      <c r="AH41" s="724" t="str">
        <f t="shared" ca="1" si="40"/>
        <v/>
      </c>
      <c r="AI41" s="724" t="str">
        <f t="shared" ca="1" si="40"/>
        <v/>
      </c>
      <c r="AJ41" s="724" t="str">
        <f t="shared" ca="1" si="40"/>
        <v/>
      </c>
      <c r="AK41" s="724" t="str">
        <f t="shared" ca="1" si="40"/>
        <v/>
      </c>
      <c r="AL41" s="724" t="str">
        <f t="shared" ca="1" si="39"/>
        <v/>
      </c>
      <c r="AM41" s="724" t="str">
        <f t="shared" ca="1" si="39"/>
        <v/>
      </c>
      <c r="AN41" s="724" t="str">
        <f t="shared" ca="1" si="39"/>
        <v/>
      </c>
      <c r="AO41" s="724" t="str">
        <f t="shared" ca="1" si="39"/>
        <v/>
      </c>
      <c r="AP41" s="724" t="str">
        <f t="shared" ca="1" si="39"/>
        <v/>
      </c>
      <c r="AQ41" s="724" t="str">
        <f t="shared" ca="1" si="39"/>
        <v/>
      </c>
      <c r="AR41" s="724" t="str">
        <f t="shared" ca="1" si="39"/>
        <v/>
      </c>
      <c r="AS41" s="724" t="str">
        <f t="shared" ca="1" si="39"/>
        <v/>
      </c>
      <c r="AT41" s="724" t="str">
        <f t="shared" ca="1" si="39"/>
        <v/>
      </c>
      <c r="AU41" s="724" t="str">
        <f t="shared" ca="1" si="39"/>
        <v/>
      </c>
      <c r="AV41" s="724" t="str">
        <f t="shared" ca="1" si="39"/>
        <v/>
      </c>
      <c r="AW41" s="724" t="str">
        <f t="shared" ca="1" si="39"/>
        <v/>
      </c>
      <c r="AX41" s="724" t="str">
        <f t="shared" ca="1" si="39"/>
        <v/>
      </c>
      <c r="AY41" s="724" t="str">
        <f t="shared" ca="1" si="39"/>
        <v/>
      </c>
      <c r="AZ41" s="724" t="str">
        <f t="shared" ca="1" si="39"/>
        <v/>
      </c>
      <c r="BA41" s="724" t="str">
        <f t="shared" ca="1" si="34"/>
        <v/>
      </c>
      <c r="BB41" s="724" t="str">
        <f t="shared" ca="1" si="34"/>
        <v/>
      </c>
      <c r="BC41" s="724" t="str">
        <f t="shared" ca="1" si="34"/>
        <v/>
      </c>
      <c r="BD41" s="724" t="str">
        <f t="shared" ca="1" si="34"/>
        <v/>
      </c>
      <c r="BE41" s="724" t="str">
        <f t="shared" ca="1" si="34"/>
        <v/>
      </c>
      <c r="BF41" s="724" t="str">
        <f t="shared" ca="1" si="34"/>
        <v/>
      </c>
      <c r="BG41" s="724" t="str">
        <f t="shared" ca="1" si="34"/>
        <v/>
      </c>
      <c r="BH41" s="724" t="str">
        <f t="shared" ca="1" si="34"/>
        <v/>
      </c>
      <c r="BI41" s="724" t="str">
        <f t="shared" ca="1" si="34"/>
        <v/>
      </c>
      <c r="BJ41" s="724" t="str">
        <f t="shared" ca="1" si="34"/>
        <v/>
      </c>
      <c r="BK41" s="724" t="str">
        <f t="shared" ca="1" si="34"/>
        <v/>
      </c>
      <c r="BL41" s="724" t="str">
        <f t="shared" ca="1" si="34"/>
        <v/>
      </c>
      <c r="BM41" s="724" t="str">
        <f t="shared" ca="1" si="34"/>
        <v/>
      </c>
      <c r="BN41" s="724" t="str">
        <f t="shared" ca="1" si="34"/>
        <v/>
      </c>
      <c r="BO41" s="724" t="str">
        <f t="shared" ca="1" si="35"/>
        <v/>
      </c>
      <c r="BP41" s="724" t="str">
        <f t="shared" ca="1" si="35"/>
        <v/>
      </c>
      <c r="BQ41" s="724" t="str">
        <f t="shared" ca="1" si="35"/>
        <v/>
      </c>
      <c r="BR41" s="724" t="str">
        <f t="shared" ca="1" si="35"/>
        <v/>
      </c>
      <c r="BS41" s="724" t="str">
        <f t="shared" ca="1" si="35"/>
        <v/>
      </c>
      <c r="BT41" s="724" t="str">
        <f t="shared" ca="1" si="35"/>
        <v/>
      </c>
      <c r="BU41" s="724" t="str">
        <f t="shared" ca="1" si="35"/>
        <v/>
      </c>
      <c r="BV41" s="724" t="str">
        <f t="shared" ca="1" si="35"/>
        <v/>
      </c>
      <c r="BW41" s="724" t="str">
        <f t="shared" ca="1" si="35"/>
        <v/>
      </c>
      <c r="BX41" s="724" t="str">
        <f t="shared" ca="1" si="35"/>
        <v/>
      </c>
      <c r="BY41" s="724" t="str">
        <f t="shared" ca="1" si="35"/>
        <v/>
      </c>
      <c r="BZ41" s="724" t="str">
        <f t="shared" ca="1" si="35"/>
        <v/>
      </c>
      <c r="CA41" s="724" t="str">
        <f t="shared" ca="1" si="35"/>
        <v/>
      </c>
      <c r="CB41" s="724" t="str">
        <f t="shared" ca="1" si="35"/>
        <v/>
      </c>
      <c r="CC41" s="724" t="str">
        <f t="shared" ca="1" si="35"/>
        <v/>
      </c>
      <c r="CD41" s="724" t="str">
        <f t="shared" ca="1" si="35"/>
        <v/>
      </c>
      <c r="CE41" s="724" t="str">
        <f t="shared" ca="1" si="36"/>
        <v/>
      </c>
      <c r="CF41" s="724" t="str">
        <f t="shared" ca="1" si="36"/>
        <v/>
      </c>
      <c r="CG41" s="724" t="str">
        <f t="shared" ca="1" si="36"/>
        <v/>
      </c>
      <c r="CH41" s="724" t="str">
        <f t="shared" ca="1" si="36"/>
        <v/>
      </c>
      <c r="CI41" s="724" t="str">
        <f t="shared" ca="1" si="36"/>
        <v/>
      </c>
      <c r="CJ41" s="724" t="str">
        <f t="shared" ca="1" si="36"/>
        <v/>
      </c>
      <c r="CK41" s="724" t="str">
        <f t="shared" ca="1" si="36"/>
        <v/>
      </c>
      <c r="CL41" s="724" t="str">
        <f t="shared" ca="1" si="36"/>
        <v/>
      </c>
      <c r="CM41" s="724" t="str">
        <f t="shared" ca="1" si="36"/>
        <v/>
      </c>
      <c r="CN41" s="724" t="str">
        <f t="shared" ca="1" si="36"/>
        <v/>
      </c>
      <c r="CO41" s="724" t="str">
        <f t="shared" ca="1" si="36"/>
        <v/>
      </c>
      <c r="CP41" s="724" t="str">
        <f t="shared" ca="1" si="36"/>
        <v/>
      </c>
      <c r="CQ41" s="724" t="str">
        <f t="shared" ca="1" si="36"/>
        <v/>
      </c>
      <c r="CR41" s="724" t="str">
        <f t="shared" ca="1" si="36"/>
        <v/>
      </c>
      <c r="CS41" s="724" t="str">
        <f t="shared" ca="1" si="36"/>
        <v/>
      </c>
      <c r="CT41" s="724" t="str">
        <f t="shared" ca="1" si="36"/>
        <v/>
      </c>
      <c r="CU41" s="724" t="str">
        <f t="shared" ca="1" si="37"/>
        <v/>
      </c>
      <c r="CV41" s="724" t="str">
        <f t="shared" ca="1" si="37"/>
        <v/>
      </c>
      <c r="CW41" s="724" t="str">
        <f t="shared" ca="1" si="37"/>
        <v/>
      </c>
      <c r="CX41" s="724" t="str">
        <f t="shared" ca="1" si="37"/>
        <v/>
      </c>
      <c r="CY41" s="724" t="str">
        <f t="shared" ca="1" si="37"/>
        <v/>
      </c>
      <c r="CZ41" s="724" t="str">
        <f t="shared" ca="1" si="37"/>
        <v/>
      </c>
      <c r="DA41" s="724" t="str">
        <f t="shared" ca="1" si="37"/>
        <v/>
      </c>
      <c r="DB41" s="724" t="str">
        <f t="shared" ca="1" si="37"/>
        <v/>
      </c>
      <c r="DC41" s="724" t="str">
        <f t="shared" ca="1" si="37"/>
        <v/>
      </c>
      <c r="DD41" s="724" t="str">
        <f t="shared" ca="1" si="37"/>
        <v/>
      </c>
      <c r="DE41" s="724" t="str">
        <f t="shared" ca="1" si="37"/>
        <v/>
      </c>
      <c r="DF41" s="724" t="str">
        <f t="shared" ca="1" si="37"/>
        <v/>
      </c>
      <c r="DG41" s="724" t="str">
        <f t="shared" ca="1" si="37"/>
        <v/>
      </c>
      <c r="DH41" s="724" t="str">
        <f t="shared" ca="1" si="37"/>
        <v/>
      </c>
      <c r="DI41" s="724" t="str">
        <f t="shared" ca="1" si="37"/>
        <v/>
      </c>
      <c r="DJ41" s="724" t="str">
        <f t="shared" ca="1" si="37"/>
        <v/>
      </c>
      <c r="DK41" s="724" t="str">
        <f t="shared" ca="1" si="38"/>
        <v/>
      </c>
      <c r="DL41" s="724" t="str">
        <f t="shared" ca="1" si="38"/>
        <v/>
      </c>
      <c r="DM41" s="724" t="str">
        <f t="shared" ca="1" si="38"/>
        <v/>
      </c>
      <c r="DN41" s="724" t="str">
        <f t="shared" ca="1" si="38"/>
        <v/>
      </c>
      <c r="DO41" s="724" t="str">
        <f t="shared" ca="1" si="38"/>
        <v/>
      </c>
      <c r="DP41" s="724" t="str">
        <f t="shared" ca="1" si="38"/>
        <v/>
      </c>
      <c r="DQ41" s="724" t="str">
        <f t="shared" ca="1" si="38"/>
        <v/>
      </c>
    </row>
    <row r="42" spans="2:121" ht="15" thickBot="1" x14ac:dyDescent="0.2">
      <c r="S42" s="722"/>
      <c r="U42" s="727">
        <v>40</v>
      </c>
      <c r="V42" s="828" t="s">
        <v>207</v>
      </c>
      <c r="W42" s="829"/>
      <c r="X42" s="829"/>
      <c r="Y42" s="829"/>
      <c r="Z42" s="829">
        <f>IF(D13="","",D13)</f>
        <v>1</v>
      </c>
      <c r="AA42" s="830"/>
      <c r="AB42" s="724" t="s">
        <v>225</v>
      </c>
      <c r="AC42" s="724" t="s">
        <v>225</v>
      </c>
      <c r="AD42" s="724" t="s">
        <v>225</v>
      </c>
      <c r="AE42" s="724" t="s">
        <v>225</v>
      </c>
      <c r="AF42" s="724" t="s">
        <v>225</v>
      </c>
      <c r="AG42" s="724" t="str">
        <f t="shared" ca="1" si="40"/>
        <v/>
      </c>
      <c r="AH42" s="724" t="str">
        <f t="shared" ca="1" si="40"/>
        <v/>
      </c>
      <c r="AI42" s="724" t="str">
        <f t="shared" ca="1" si="40"/>
        <v/>
      </c>
      <c r="AJ42" s="724" t="str">
        <f t="shared" ca="1" si="40"/>
        <v/>
      </c>
      <c r="AK42" s="724" t="str">
        <f t="shared" ca="1" si="40"/>
        <v/>
      </c>
      <c r="AL42" s="724" t="str">
        <f t="shared" ca="1" si="39"/>
        <v/>
      </c>
      <c r="AM42" s="724" t="str">
        <f t="shared" ca="1" si="39"/>
        <v/>
      </c>
      <c r="AN42" s="724" t="str">
        <f t="shared" ca="1" si="39"/>
        <v/>
      </c>
      <c r="AO42" s="724" t="str">
        <f t="shared" ca="1" si="39"/>
        <v/>
      </c>
      <c r="AP42" s="724" t="str">
        <f t="shared" ca="1" si="39"/>
        <v/>
      </c>
      <c r="AQ42" s="724" t="str">
        <f t="shared" ca="1" si="39"/>
        <v/>
      </c>
      <c r="AR42" s="724" t="str">
        <f t="shared" ca="1" si="39"/>
        <v/>
      </c>
      <c r="AS42" s="724" t="str">
        <f t="shared" ca="1" si="39"/>
        <v/>
      </c>
      <c r="AT42" s="724" t="str">
        <f t="shared" ca="1" si="39"/>
        <v/>
      </c>
      <c r="AU42" s="724" t="str">
        <f t="shared" ca="1" si="39"/>
        <v/>
      </c>
      <c r="AV42" s="724" t="str">
        <f t="shared" ca="1" si="39"/>
        <v/>
      </c>
      <c r="AW42" s="724" t="str">
        <f t="shared" ca="1" si="39"/>
        <v/>
      </c>
      <c r="AX42" s="724" t="str">
        <f t="shared" ca="1" si="39"/>
        <v/>
      </c>
      <c r="AY42" s="724" t="str">
        <f t="shared" ca="1" si="39"/>
        <v/>
      </c>
      <c r="AZ42" s="724" t="str">
        <f t="shared" ca="1" si="39"/>
        <v/>
      </c>
      <c r="BA42" s="724" t="str">
        <f t="shared" ca="1" si="34"/>
        <v/>
      </c>
      <c r="BB42" s="724" t="str">
        <f t="shared" ca="1" si="34"/>
        <v/>
      </c>
      <c r="BC42" s="724" t="str">
        <f t="shared" ca="1" si="34"/>
        <v/>
      </c>
      <c r="BD42" s="724" t="str">
        <f t="shared" ca="1" si="34"/>
        <v/>
      </c>
      <c r="BE42" s="724" t="str">
        <f t="shared" ca="1" si="34"/>
        <v/>
      </c>
      <c r="BF42" s="724" t="str">
        <f t="shared" ca="1" si="34"/>
        <v/>
      </c>
      <c r="BG42" s="724" t="str">
        <f t="shared" ca="1" si="34"/>
        <v/>
      </c>
      <c r="BH42" s="724" t="str">
        <f t="shared" ca="1" si="34"/>
        <v/>
      </c>
      <c r="BI42" s="724" t="str">
        <f t="shared" ca="1" si="34"/>
        <v/>
      </c>
      <c r="BJ42" s="724" t="str">
        <f t="shared" ca="1" si="34"/>
        <v/>
      </c>
      <c r="BK42" s="724" t="str">
        <f t="shared" ca="1" si="34"/>
        <v/>
      </c>
      <c r="BL42" s="724" t="str">
        <f t="shared" ca="1" si="34"/>
        <v/>
      </c>
      <c r="BM42" s="724" t="str">
        <f t="shared" ca="1" si="34"/>
        <v/>
      </c>
      <c r="BN42" s="724" t="str">
        <f t="shared" ca="1" si="34"/>
        <v/>
      </c>
      <c r="BO42" s="724" t="str">
        <f t="shared" ca="1" si="35"/>
        <v/>
      </c>
      <c r="BP42" s="724" t="str">
        <f t="shared" ca="1" si="35"/>
        <v/>
      </c>
      <c r="BQ42" s="724" t="str">
        <f t="shared" ca="1" si="35"/>
        <v/>
      </c>
      <c r="BR42" s="724" t="str">
        <f t="shared" ca="1" si="35"/>
        <v/>
      </c>
      <c r="BS42" s="724" t="str">
        <f t="shared" ca="1" si="35"/>
        <v/>
      </c>
      <c r="BT42" s="724" t="str">
        <f t="shared" ca="1" si="35"/>
        <v/>
      </c>
      <c r="BU42" s="724" t="str">
        <f t="shared" ca="1" si="35"/>
        <v/>
      </c>
      <c r="BV42" s="724" t="str">
        <f t="shared" ca="1" si="35"/>
        <v/>
      </c>
      <c r="BW42" s="724" t="str">
        <f t="shared" ca="1" si="35"/>
        <v/>
      </c>
      <c r="BX42" s="724" t="str">
        <f t="shared" ca="1" si="35"/>
        <v/>
      </c>
      <c r="BY42" s="724" t="str">
        <f t="shared" ca="1" si="35"/>
        <v/>
      </c>
      <c r="BZ42" s="724" t="str">
        <f t="shared" ca="1" si="35"/>
        <v/>
      </c>
      <c r="CA42" s="724" t="str">
        <f t="shared" ca="1" si="35"/>
        <v/>
      </c>
      <c r="CB42" s="724" t="str">
        <f t="shared" ca="1" si="35"/>
        <v/>
      </c>
      <c r="CC42" s="724" t="str">
        <f t="shared" ca="1" si="35"/>
        <v/>
      </c>
      <c r="CD42" s="724" t="str">
        <f t="shared" ca="1" si="35"/>
        <v/>
      </c>
      <c r="CE42" s="724" t="str">
        <f t="shared" ca="1" si="36"/>
        <v/>
      </c>
      <c r="CF42" s="724" t="str">
        <f t="shared" ca="1" si="36"/>
        <v/>
      </c>
      <c r="CG42" s="724" t="str">
        <f t="shared" ca="1" si="36"/>
        <v/>
      </c>
      <c r="CH42" s="724" t="str">
        <f t="shared" ca="1" si="36"/>
        <v/>
      </c>
      <c r="CI42" s="724" t="str">
        <f t="shared" ca="1" si="36"/>
        <v/>
      </c>
      <c r="CJ42" s="724" t="str">
        <f t="shared" ca="1" si="36"/>
        <v/>
      </c>
      <c r="CK42" s="724" t="str">
        <f t="shared" ca="1" si="36"/>
        <v/>
      </c>
      <c r="CL42" s="724" t="str">
        <f t="shared" ca="1" si="36"/>
        <v/>
      </c>
      <c r="CM42" s="724" t="str">
        <f t="shared" ca="1" si="36"/>
        <v/>
      </c>
      <c r="CN42" s="724" t="str">
        <f t="shared" ca="1" si="36"/>
        <v/>
      </c>
      <c r="CO42" s="724" t="str">
        <f t="shared" ca="1" si="36"/>
        <v/>
      </c>
      <c r="CP42" s="724" t="str">
        <f t="shared" ca="1" si="36"/>
        <v/>
      </c>
      <c r="CQ42" s="724" t="str">
        <f t="shared" ca="1" si="36"/>
        <v/>
      </c>
      <c r="CR42" s="724" t="str">
        <f t="shared" ca="1" si="36"/>
        <v/>
      </c>
      <c r="CS42" s="724" t="str">
        <f t="shared" ca="1" si="36"/>
        <v/>
      </c>
      <c r="CT42" s="724" t="str">
        <f t="shared" ca="1" si="36"/>
        <v/>
      </c>
      <c r="CU42" s="724" t="str">
        <f t="shared" ca="1" si="37"/>
        <v/>
      </c>
      <c r="CV42" s="724" t="str">
        <f t="shared" ca="1" si="37"/>
        <v/>
      </c>
      <c r="CW42" s="724" t="str">
        <f t="shared" ca="1" si="37"/>
        <v/>
      </c>
      <c r="CX42" s="724" t="str">
        <f t="shared" ca="1" si="37"/>
        <v/>
      </c>
      <c r="CY42" s="724" t="str">
        <f t="shared" ca="1" si="37"/>
        <v/>
      </c>
      <c r="CZ42" s="724" t="str">
        <f t="shared" ca="1" si="37"/>
        <v/>
      </c>
      <c r="DA42" s="724" t="str">
        <f t="shared" ca="1" si="37"/>
        <v/>
      </c>
      <c r="DB42" s="724" t="str">
        <f t="shared" ca="1" si="37"/>
        <v/>
      </c>
      <c r="DC42" s="724" t="str">
        <f t="shared" ca="1" si="37"/>
        <v/>
      </c>
      <c r="DD42" s="724" t="str">
        <f t="shared" ca="1" si="37"/>
        <v/>
      </c>
      <c r="DE42" s="724" t="str">
        <f t="shared" ca="1" si="37"/>
        <v/>
      </c>
      <c r="DF42" s="724" t="str">
        <f t="shared" ca="1" si="37"/>
        <v/>
      </c>
      <c r="DG42" s="724" t="str">
        <f t="shared" ca="1" si="37"/>
        <v/>
      </c>
      <c r="DH42" s="724" t="str">
        <f t="shared" ca="1" si="37"/>
        <v/>
      </c>
      <c r="DI42" s="724" t="str">
        <f t="shared" ca="1" si="37"/>
        <v/>
      </c>
      <c r="DJ42" s="724" t="str">
        <f t="shared" ca="1" si="37"/>
        <v/>
      </c>
      <c r="DK42" s="724" t="str">
        <f t="shared" ca="1" si="38"/>
        <v/>
      </c>
      <c r="DL42" s="724" t="str">
        <f t="shared" ca="1" si="38"/>
        <v/>
      </c>
      <c r="DM42" s="724" t="str">
        <f t="shared" ca="1" si="38"/>
        <v/>
      </c>
      <c r="DN42" s="724" t="str">
        <f t="shared" ca="1" si="38"/>
        <v/>
      </c>
      <c r="DO42" s="724" t="str">
        <f t="shared" ca="1" si="38"/>
        <v/>
      </c>
      <c r="DP42" s="724" t="str">
        <f t="shared" ca="1" si="38"/>
        <v/>
      </c>
      <c r="DQ42" s="724" t="str">
        <f t="shared" ca="1" si="38"/>
        <v/>
      </c>
    </row>
    <row r="43" spans="2:121" x14ac:dyDescent="0.15">
      <c r="S43" s="722"/>
    </row>
    <row r="44" spans="2:121" x14ac:dyDescent="0.15">
      <c r="S44" s="722"/>
    </row>
    <row r="45" spans="2:121" x14ac:dyDescent="0.15">
      <c r="S45" s="722"/>
    </row>
    <row r="46" spans="2:121" x14ac:dyDescent="0.15">
      <c r="S46" s="722"/>
    </row>
    <row r="47" spans="2:121" x14ac:dyDescent="0.15">
      <c r="S47" s="722"/>
    </row>
    <row r="48" spans="2:121" x14ac:dyDescent="0.15">
      <c r="S48" s="722"/>
    </row>
    <row r="49" spans="19:19" x14ac:dyDescent="0.15">
      <c r="S49" s="722"/>
    </row>
    <row r="50" spans="19:19" x14ac:dyDescent="0.15">
      <c r="S50" s="722"/>
    </row>
    <row r="51" spans="19:19" x14ac:dyDescent="0.15">
      <c r="S51" s="722"/>
    </row>
    <row r="52" spans="19:19" x14ac:dyDescent="0.15">
      <c r="S52" s="722"/>
    </row>
    <row r="53" spans="19:19" x14ac:dyDescent="0.15">
      <c r="S53" s="722"/>
    </row>
    <row r="54" spans="19:19" x14ac:dyDescent="0.15">
      <c r="S54" s="722"/>
    </row>
    <row r="55" spans="19:19" x14ac:dyDescent="0.15">
      <c r="S55" s="722"/>
    </row>
    <row r="56" spans="19:19" x14ac:dyDescent="0.15">
      <c r="S56" s="722"/>
    </row>
    <row r="57" spans="19:19" x14ac:dyDescent="0.15">
      <c r="S57" s="722"/>
    </row>
    <row r="58" spans="19:19" x14ac:dyDescent="0.15">
      <c r="S58" s="722"/>
    </row>
    <row r="59" spans="19:19" x14ac:dyDescent="0.15">
      <c r="S59" s="722"/>
    </row>
    <row r="60" spans="19:19" x14ac:dyDescent="0.15">
      <c r="S60" s="722"/>
    </row>
    <row r="61" spans="19:19" x14ac:dyDescent="0.15">
      <c r="S61" s="722"/>
    </row>
    <row r="62" spans="19:19" x14ac:dyDescent="0.15">
      <c r="S62" s="722"/>
    </row>
    <row r="63" spans="19:19" x14ac:dyDescent="0.15">
      <c r="S63" s="722"/>
    </row>
    <row r="64" spans="19:19" x14ac:dyDescent="0.15">
      <c r="S64" s="722"/>
    </row>
    <row r="65" spans="19:19" x14ac:dyDescent="0.15">
      <c r="S65" s="722"/>
    </row>
    <row r="66" spans="19:19" x14ac:dyDescent="0.15">
      <c r="S66" s="722"/>
    </row>
    <row r="67" spans="19:19" x14ac:dyDescent="0.15">
      <c r="S67" s="722"/>
    </row>
    <row r="68" spans="19:19" x14ac:dyDescent="0.15">
      <c r="S68" s="722"/>
    </row>
    <row r="69" spans="19:19" x14ac:dyDescent="0.15">
      <c r="S69" s="722"/>
    </row>
    <row r="70" spans="19:19" x14ac:dyDescent="0.15">
      <c r="S70" s="722"/>
    </row>
    <row r="71" spans="19:19" x14ac:dyDescent="0.15">
      <c r="S71" s="722"/>
    </row>
    <row r="72" spans="19:19" x14ac:dyDescent="0.15">
      <c r="S72" s="722"/>
    </row>
    <row r="73" spans="19:19" x14ac:dyDescent="0.15">
      <c r="S73" s="722"/>
    </row>
    <row r="74" spans="19:19" x14ac:dyDescent="0.15">
      <c r="S74" s="722"/>
    </row>
    <row r="75" spans="19:19" x14ac:dyDescent="0.15">
      <c r="S75" s="722"/>
    </row>
    <row r="76" spans="19:19" x14ac:dyDescent="0.15">
      <c r="S76" s="722"/>
    </row>
    <row r="77" spans="19:19" x14ac:dyDescent="0.15">
      <c r="S77" s="722"/>
    </row>
    <row r="78" spans="19:19" x14ac:dyDescent="0.15">
      <c r="S78" s="722"/>
    </row>
    <row r="79" spans="19:19" x14ac:dyDescent="0.15">
      <c r="S79" s="722"/>
    </row>
  </sheetData>
  <mergeCells count="35">
    <mergeCell ref="V42:Y42"/>
    <mergeCell ref="Z42:AA42"/>
    <mergeCell ref="B23:C24"/>
    <mergeCell ref="D23:D24"/>
    <mergeCell ref="B27:D28"/>
    <mergeCell ref="V40:Y40"/>
    <mergeCell ref="Z40:AA40"/>
    <mergeCell ref="V41:Y41"/>
    <mergeCell ref="Z41:AA41"/>
    <mergeCell ref="B13:C14"/>
    <mergeCell ref="D13:D14"/>
    <mergeCell ref="B17:D18"/>
    <mergeCell ref="B19:C20"/>
    <mergeCell ref="D19:D20"/>
    <mergeCell ref="B21:C22"/>
    <mergeCell ref="D21:D22"/>
    <mergeCell ref="R2:R3"/>
    <mergeCell ref="S2:S3"/>
    <mergeCell ref="B7:D8"/>
    <mergeCell ref="B9:C10"/>
    <mergeCell ref="D9:D10"/>
    <mergeCell ref="B11:C12"/>
    <mergeCell ref="D11:D12"/>
    <mergeCell ref="L2:L3"/>
    <mergeCell ref="M2:M3"/>
    <mergeCell ref="N2:N3"/>
    <mergeCell ref="O2:O3"/>
    <mergeCell ref="P2:P3"/>
    <mergeCell ref="Q2:Q3"/>
    <mergeCell ref="F2:F3"/>
    <mergeCell ref="G2:G3"/>
    <mergeCell ref="H2:H3"/>
    <mergeCell ref="I2:I3"/>
    <mergeCell ref="J2:J3"/>
    <mergeCell ref="K2:K3"/>
  </mergeCells>
  <conditionalFormatting sqref="B30:B39">
    <cfRule type="top10" dxfId="212" priority="120" percent="1" rank="10"/>
  </conditionalFormatting>
  <conditionalFormatting sqref="C30:C39">
    <cfRule type="top10" dxfId="211" priority="119" percent="1" bottom="1" rank="10"/>
  </conditionalFormatting>
  <conditionalFormatting sqref="D9:D10">
    <cfRule type="containsBlanks" dxfId="210" priority="125">
      <formula>LEN(TRIM(D9))=0</formula>
    </cfRule>
  </conditionalFormatting>
  <conditionalFormatting sqref="D11:D14">
    <cfRule type="containsBlanks" dxfId="209" priority="77">
      <formula>LEN(TRIM(D11))=0</formula>
    </cfRule>
  </conditionalFormatting>
  <conditionalFormatting sqref="D19:D24">
    <cfRule type="containsBlanks" dxfId="208" priority="76">
      <formula>LEN(TRIM(D19))=0</formula>
    </cfRule>
  </conditionalFormatting>
  <conditionalFormatting sqref="D30:D39">
    <cfRule type="top10" dxfId="207" priority="118" percent="1" bottom="1" rank="10"/>
  </conditionalFormatting>
  <conditionalFormatting sqref="G4:G39">
    <cfRule type="cellIs" dxfId="206" priority="78" operator="equal">
      <formula>$D$11</formula>
    </cfRule>
  </conditionalFormatting>
  <conditionalFormatting sqref="L4">
    <cfRule type="cellIs" priority="123" stopIfTrue="1" operator="equal">
      <formula>0</formula>
    </cfRule>
  </conditionalFormatting>
  <conditionalFormatting sqref="L4:L39">
    <cfRule type="dataBar" priority="124">
      <dataBar>
        <cfvo type="min"/>
        <cfvo type="max"/>
        <color rgb="FF00B0F0"/>
      </dataBar>
      <extLst>
        <ext xmlns:x14="http://schemas.microsoft.com/office/spreadsheetml/2009/9/main" uri="{B025F937-C7B1-47D3-B67F-A62EFF666E3E}">
          <x14:id>{72A5EC1B-3388-2348-94B4-EAF0CA807EDA}</x14:id>
        </ext>
      </extLst>
    </cfRule>
  </conditionalFormatting>
  <conditionalFormatting sqref="M4:M39">
    <cfRule type="dataBar" priority="121">
      <dataBar>
        <cfvo type="min"/>
        <cfvo type="max"/>
        <color rgb="FF63C384"/>
      </dataBar>
      <extLst>
        <ext xmlns:x14="http://schemas.microsoft.com/office/spreadsheetml/2009/9/main" uri="{B025F937-C7B1-47D3-B67F-A62EFF666E3E}">
          <x14:id>{0B540F0C-9305-DC4C-9BAD-F321BAB8F73E}</x14:id>
        </ext>
      </extLst>
    </cfRule>
  </conditionalFormatting>
  <conditionalFormatting sqref="N4:N39">
    <cfRule type="cellIs" dxfId="205" priority="54" operator="between">
      <formula>$D$21</formula>
      <formula>$D$23</formula>
    </cfRule>
    <cfRule type="cellIs" dxfId="204" priority="56" operator="greaterThan">
      <formula>$D$23</formula>
    </cfRule>
    <cfRule type="cellIs" dxfId="203" priority="55" operator="lessThan">
      <formula>$D$21</formula>
    </cfRule>
  </conditionalFormatting>
  <conditionalFormatting sqref="O4:O39">
    <cfRule type="containsText" dxfId="202" priority="59" operator="containsText" text="Norm">
      <formula>NOT(ISERROR(SEARCH("Norm",O4)))</formula>
    </cfRule>
    <cfRule type="containsText" dxfId="201" priority="58" operator="containsText" text="Macro">
      <formula>NOT(ISERROR(SEARCH("Macro",O4)))</formula>
    </cfRule>
    <cfRule type="containsText" dxfId="200" priority="57" operator="containsText" text="Bad">
      <formula>NOT(ISERROR(SEARCH("Bad",O4)))</formula>
    </cfRule>
  </conditionalFormatting>
  <conditionalFormatting sqref="P4:P39">
    <cfRule type="colorScale" priority="122">
      <colorScale>
        <cfvo type="min"/>
        <cfvo type="percentile" val="50"/>
        <cfvo type="max"/>
        <color rgb="FFF8696B"/>
        <color rgb="FFFFEB84"/>
        <color rgb="FF63BE7B"/>
      </colorScale>
    </cfRule>
  </conditionalFormatting>
  <conditionalFormatting sqref="Q4:Q39">
    <cfRule type="cellIs" dxfId="199" priority="82" operator="lessThan">
      <formula>0.3</formula>
    </cfRule>
    <cfRule type="cellIs" dxfId="198" priority="83" operator="greaterThan">
      <formula>3</formula>
    </cfRule>
    <cfRule type="cellIs" dxfId="197" priority="84" operator="between">
      <formula>0.3</formula>
      <formula>3</formula>
    </cfRule>
  </conditionalFormatting>
  <conditionalFormatting sqref="Q4:R39">
    <cfRule type="containsBlanks" priority="69" stopIfTrue="1">
      <formula>LEN(TRIM(Q4))=0</formula>
    </cfRule>
  </conditionalFormatting>
  <conditionalFormatting sqref="R4:R39">
    <cfRule type="cellIs" dxfId="196" priority="70" operator="greaterThan">
      <formula>2.5</formula>
    </cfRule>
    <cfRule type="cellIs" dxfId="195" priority="71" operator="lessThan">
      <formula>0.25</formula>
    </cfRule>
    <cfRule type="cellIs" dxfId="194" priority="72" operator="between">
      <formula>0.25</formula>
      <formula>"2..5"</formula>
    </cfRule>
  </conditionalFormatting>
  <conditionalFormatting sqref="V40:V42">
    <cfRule type="cellIs" dxfId="193" priority="94" operator="equal">
      <formula>8</formula>
    </cfRule>
    <cfRule type="cellIs" dxfId="192" priority="95" operator="equal">
      <formula>7</formula>
    </cfRule>
    <cfRule type="cellIs" dxfId="191" priority="93" operator="equal">
      <formula>9</formula>
    </cfRule>
    <cfRule type="cellIs" dxfId="190" priority="92" operator="equal">
      <formula>10</formula>
    </cfRule>
    <cfRule type="cellIs" dxfId="189" priority="91" operator="equal">
      <formula>11</formula>
    </cfRule>
    <cfRule type="cellIs" dxfId="188" priority="90" operator="equal">
      <formula>12</formula>
    </cfRule>
    <cfRule type="cellIs" dxfId="187" priority="89" operator="equal">
      <formula>13</formula>
    </cfRule>
    <cfRule type="cellIs" dxfId="186" priority="88" operator="equal">
      <formula>14</formula>
    </cfRule>
    <cfRule type="cellIs" dxfId="185" priority="87" operator="equal">
      <formula>15</formula>
    </cfRule>
    <cfRule type="cellIs" dxfId="184" priority="86" operator="equal">
      <formula>16</formula>
    </cfRule>
    <cfRule type="cellIs" dxfId="183" priority="85" operator="equal">
      <formula>17</formula>
    </cfRule>
    <cfRule type="cellIs" dxfId="182" priority="96" operator="equal">
      <formula>6</formula>
    </cfRule>
    <cfRule type="cellIs" dxfId="181" priority="97" operator="equal">
      <formula>5</formula>
    </cfRule>
    <cfRule type="cellIs" dxfId="180" priority="98" operator="equal">
      <formula>4</formula>
    </cfRule>
    <cfRule type="cellIs" dxfId="179" priority="99" operator="equal">
      <formula>3</formula>
    </cfRule>
    <cfRule type="cellIs" dxfId="178" priority="100" operator="equal">
      <formula>2</formula>
    </cfRule>
    <cfRule type="cellIs" dxfId="177" priority="101" operator="equal">
      <formula>1</formula>
    </cfRule>
  </conditionalFormatting>
  <conditionalFormatting sqref="V3:DQ3">
    <cfRule type="cellIs" dxfId="176" priority="26" operator="equal">
      <formula>16</formula>
    </cfRule>
    <cfRule type="cellIs" dxfId="175" priority="2" operator="equal">
      <formula>39</formula>
    </cfRule>
    <cfRule type="cellIs" dxfId="174" priority="27" operator="equal">
      <formula>15</formula>
    </cfRule>
    <cfRule type="cellIs" dxfId="173" priority="28" operator="equal">
      <formula>14</formula>
    </cfRule>
    <cfRule type="cellIs" dxfId="172" priority="29" operator="equal">
      <formula>13</formula>
    </cfRule>
    <cfRule type="cellIs" dxfId="171" priority="30" operator="equal">
      <formula>12</formula>
    </cfRule>
    <cfRule type="expression" dxfId="170" priority="42" stopIfTrue="1">
      <formula>($Z$40+$Z$41-1)*$Z$42&gt;200</formula>
    </cfRule>
    <cfRule type="cellIs" dxfId="169" priority="31" operator="equal">
      <formula>11</formula>
    </cfRule>
    <cfRule type="cellIs" dxfId="168" priority="32" operator="equal">
      <formula>10</formula>
    </cfRule>
    <cfRule type="cellIs" dxfId="167" priority="33" operator="equal">
      <formula>9</formula>
    </cfRule>
    <cfRule type="cellIs" dxfId="166" priority="34" operator="equal">
      <formula>8</formula>
    </cfRule>
    <cfRule type="cellIs" dxfId="165" priority="35" operator="equal">
      <formula>7</formula>
    </cfRule>
    <cfRule type="cellIs" dxfId="164" priority="25" operator="equal">
      <formula>17</formula>
    </cfRule>
    <cfRule type="cellIs" dxfId="163" priority="24" operator="equal">
      <formula>18</formula>
    </cfRule>
    <cfRule type="cellIs" dxfId="162" priority="23" operator="equal">
      <formula>19</formula>
    </cfRule>
    <cfRule type="cellIs" dxfId="161" priority="22" operator="equal">
      <formula>20</formula>
    </cfRule>
    <cfRule type="cellIs" dxfId="160" priority="21" operator="equal">
      <formula>21</formula>
    </cfRule>
    <cfRule type="cellIs" dxfId="159" priority="20" operator="equal">
      <formula>22</formula>
    </cfRule>
    <cfRule type="cellIs" dxfId="158" priority="19" operator="equal">
      <formula>23</formula>
    </cfRule>
    <cfRule type="cellIs" dxfId="157" priority="18" operator="equal">
      <formula>24</formula>
    </cfRule>
    <cfRule type="cellIs" dxfId="156" priority="17" operator="equal">
      <formula>25</formula>
    </cfRule>
    <cfRule type="cellIs" dxfId="155" priority="16" operator="equal">
      <formula>26</formula>
    </cfRule>
    <cfRule type="cellIs" dxfId="154" priority="15" operator="equal">
      <formula>27</formula>
    </cfRule>
    <cfRule type="cellIs" dxfId="153" priority="14" operator="equal">
      <formula>28</formula>
    </cfRule>
    <cfRule type="cellIs" dxfId="152" priority="1" stopIfTrue="1" operator="equal">
      <formula>40</formula>
    </cfRule>
    <cfRule type="cellIs" dxfId="151" priority="13" operator="equal">
      <formula>29</formula>
    </cfRule>
    <cfRule type="cellIs" dxfId="150" priority="12" operator="equal">
      <formula>30</formula>
    </cfRule>
    <cfRule type="expression" dxfId="149" priority="11" stopIfTrue="1">
      <formula>$D$13=""</formula>
    </cfRule>
    <cfRule type="cellIs" dxfId="148" priority="10" stopIfTrue="1" operator="equal">
      <formula>31</formula>
    </cfRule>
    <cfRule type="cellIs" dxfId="147" priority="9" operator="equal">
      <formula>32</formula>
    </cfRule>
    <cfRule type="cellIs" dxfId="146" priority="8" stopIfTrue="1" operator="equal">
      <formula>33</formula>
    </cfRule>
    <cfRule type="expression" dxfId="145" priority="41" stopIfTrue="1">
      <formula>$Z$40&gt;40</formula>
    </cfRule>
    <cfRule type="cellIs" dxfId="144" priority="40" operator="equal">
      <formula>2</formula>
    </cfRule>
    <cfRule type="cellIs" dxfId="143" priority="39" operator="equal">
      <formula>3</formula>
    </cfRule>
    <cfRule type="cellIs" dxfId="142" priority="7" stopIfTrue="1" operator="equal">
      <formula>34</formula>
    </cfRule>
    <cfRule type="cellIs" dxfId="141" priority="6" stopIfTrue="1" operator="equal">
      <formula>35</formula>
    </cfRule>
    <cfRule type="cellIs" dxfId="140" priority="5" operator="equal">
      <formula>36</formula>
    </cfRule>
    <cfRule type="cellIs" dxfId="139" priority="38" operator="equal">
      <formula>4</formula>
    </cfRule>
    <cfRule type="cellIs" dxfId="138" priority="37" operator="equal">
      <formula>5</formula>
    </cfRule>
    <cfRule type="cellIs" dxfId="137" priority="36" operator="equal">
      <formula>6</formula>
    </cfRule>
    <cfRule type="cellIs" dxfId="136" priority="4" stopIfTrue="1" operator="equal">
      <formula>37</formula>
    </cfRule>
    <cfRule type="cellIs" dxfId="135" priority="3" operator="equal">
      <formula>38</formula>
    </cfRule>
    <cfRule type="cellIs" dxfId="134" priority="43" operator="equal">
      <formula>1</formula>
    </cfRule>
  </conditionalFormatting>
  <conditionalFormatting sqref="V4:DQ39 V40:V42 AB40:DQ42">
    <cfRule type="cellIs" dxfId="133" priority="53" stopIfTrue="1" operator="equal">
      <formula>31</formula>
    </cfRule>
    <cfRule type="cellIs" dxfId="132" priority="52" operator="equal">
      <formula>32</formula>
    </cfRule>
    <cfRule type="cellIs" dxfId="131" priority="51" stopIfTrue="1" operator="equal">
      <formula>33</formula>
    </cfRule>
    <cfRule type="cellIs" dxfId="130" priority="50" operator="equal">
      <formula>34</formula>
    </cfRule>
    <cfRule type="cellIs" dxfId="129" priority="49" stopIfTrue="1" operator="equal">
      <formula>35</formula>
    </cfRule>
    <cfRule type="cellIs" dxfId="128" priority="47" stopIfTrue="1" operator="equal">
      <formula>37</formula>
    </cfRule>
    <cfRule type="cellIs" dxfId="127" priority="46" operator="equal">
      <formula>38</formula>
    </cfRule>
    <cfRule type="cellIs" dxfId="126" priority="45" stopIfTrue="1" operator="equal">
      <formula>39</formula>
    </cfRule>
    <cfRule type="cellIs" dxfId="125" priority="44" operator="equal">
      <formula>40</formula>
    </cfRule>
    <cfRule type="cellIs" dxfId="124" priority="48" operator="equal">
      <formula>36</formula>
    </cfRule>
  </conditionalFormatting>
  <conditionalFormatting sqref="V4:DQ39 AB40:DQ42 V40:V42">
    <cfRule type="cellIs" dxfId="123" priority="66" operator="equal">
      <formula>26</formula>
    </cfRule>
    <cfRule type="cellIs" dxfId="122" priority="81" operator="equal">
      <formula>18</formula>
    </cfRule>
    <cfRule type="cellIs" dxfId="121" priority="80" operator="equal">
      <formula>19</formula>
    </cfRule>
    <cfRule type="cellIs" dxfId="120" priority="79" operator="equal">
      <formula>20</formula>
    </cfRule>
    <cfRule type="cellIs" dxfId="119" priority="75" operator="equal">
      <formula>21</formula>
    </cfRule>
    <cfRule type="cellIs" dxfId="118" priority="74" operator="equal">
      <formula>22</formula>
    </cfRule>
    <cfRule type="cellIs" dxfId="117" priority="73" operator="equal">
      <formula>23</formula>
    </cfRule>
    <cfRule type="cellIs" dxfId="116" priority="62" operator="equal">
      <formula>30</formula>
    </cfRule>
    <cfRule type="cellIs" dxfId="115" priority="63" operator="equal">
      <formula>29</formula>
    </cfRule>
    <cfRule type="cellIs" dxfId="114" priority="64" operator="equal">
      <formula>28</formula>
    </cfRule>
    <cfRule type="cellIs" dxfId="113" priority="65" operator="equal">
      <formula>27</formula>
    </cfRule>
    <cfRule type="cellIs" dxfId="112" priority="67" operator="equal">
      <formula>25</formula>
    </cfRule>
    <cfRule type="cellIs" dxfId="111" priority="68" operator="equal">
      <formula>24</formula>
    </cfRule>
  </conditionalFormatting>
  <conditionalFormatting sqref="V4:DQ39 AB40:DQ42">
    <cfRule type="cellIs" dxfId="110" priority="114" operator="equal">
      <formula>5</formula>
    </cfRule>
    <cfRule type="cellIs" dxfId="109" priority="109" operator="equal">
      <formula>10</formula>
    </cfRule>
    <cfRule type="cellIs" dxfId="108" priority="110" operator="equal">
      <formula>9</formula>
    </cfRule>
    <cfRule type="cellIs" dxfId="107" priority="111" operator="equal">
      <formula>8</formula>
    </cfRule>
    <cfRule type="cellIs" dxfId="106" priority="112" operator="equal">
      <formula>7</formula>
    </cfRule>
    <cfRule type="cellIs" dxfId="105" priority="113" operator="equal">
      <formula>6</formula>
    </cfRule>
    <cfRule type="cellIs" dxfId="104" priority="108" operator="equal">
      <formula>11</formula>
    </cfRule>
    <cfRule type="cellIs" dxfId="103" priority="115" operator="equal">
      <formula>4</formula>
    </cfRule>
    <cfRule type="cellIs" dxfId="102" priority="116" operator="equal">
      <formula>3</formula>
    </cfRule>
    <cfRule type="cellIs" dxfId="101" priority="117" operator="equal">
      <formula>2</formula>
    </cfRule>
    <cfRule type="cellIs" dxfId="100" priority="107" operator="equal">
      <formula>12</formula>
    </cfRule>
    <cfRule type="cellIs" dxfId="99" priority="106" operator="equal">
      <formula>13</formula>
    </cfRule>
    <cfRule type="cellIs" dxfId="98" priority="105" operator="equal">
      <formula>14</formula>
    </cfRule>
    <cfRule type="cellIs" dxfId="97" priority="104" operator="equal">
      <formula>15</formula>
    </cfRule>
    <cfRule type="cellIs" dxfId="96" priority="103" operator="equal">
      <formula>16</formula>
    </cfRule>
    <cfRule type="cellIs" dxfId="95" priority="102" operator="equal">
      <formula>17</formula>
    </cfRule>
    <cfRule type="expression" dxfId="94" priority="126">
      <formula>$Z$40&gt;30</formula>
    </cfRule>
    <cfRule type="expression" dxfId="93" priority="127">
      <formula>($Z$40+$Z$41-1)*$Z$42&gt;200</formula>
    </cfRule>
    <cfRule type="cellIs" dxfId="92" priority="128" operator="equal">
      <formula>1</formula>
    </cfRule>
  </conditionalFormatting>
  <conditionalFormatting sqref="AB40:DQ42 V4:DQ39">
    <cfRule type="expression" dxfId="91" priority="61" stopIfTrue="1">
      <formula>$D$13=""</formula>
    </cfRule>
  </conditionalFormatting>
  <conditionalFormatting sqref="AB41:DQ42">
    <cfRule type="expression" dxfId="90" priority="60" stopIfTrue="1">
      <formula>COUNTIF($S$4:$S$39,"")=36</formula>
    </cfRule>
    <cfRule type="expression" dxfId="89" priority="129" stopIfTrue="1">
      <formula>#REF!=""</formula>
    </cfRule>
    <cfRule type="expression" dxfId="88" priority="130">
      <formula>#REF!&gt;30</formula>
    </cfRule>
    <cfRule type="expression" dxfId="87" priority="131">
      <formula>(#REF!+#REF!-1)*#REF!&gt;200</formula>
    </cfRule>
  </conditionalFormatting>
  <pageMargins left="0.7" right="0.7" top="0.75" bottom="0.75" header="0.3" footer="0.3"/>
  <pageSetup orientation="portrait" r:id="rId1"/>
  <drawing r:id="rId2"/>
  <legacyDrawing r:id="rId3"/>
  <picture r:id="rId4"/>
  <mc:AlternateContent xmlns:mc="http://schemas.openxmlformats.org/markup-compatibility/2006">
    <mc:Choice Requires="x14">
      <controls>
        <mc:AlternateContent xmlns:mc="http://schemas.openxmlformats.org/markup-compatibility/2006">
          <mc:Choice Requires="x14">
            <control shapeId="76801" r:id="rId5" name="Option Button 1">
              <controlPr defaultSize="0" autoFill="0" autoLine="0" autoPict="0">
                <anchor moveWithCells="1">
                  <from>
                    <xdr:col>19</xdr:col>
                    <xdr:colOff>0</xdr:colOff>
                    <xdr:row>2</xdr:row>
                    <xdr:rowOff>152400</xdr:rowOff>
                  </from>
                  <to>
                    <xdr:col>19</xdr:col>
                    <xdr:colOff>279400</xdr:colOff>
                    <xdr:row>4</xdr:row>
                    <xdr:rowOff>101600</xdr:rowOff>
                  </to>
                </anchor>
              </controlPr>
            </control>
          </mc:Choice>
        </mc:AlternateContent>
        <mc:AlternateContent xmlns:mc="http://schemas.openxmlformats.org/markup-compatibility/2006">
          <mc:Choice Requires="x14">
            <control shapeId="76802" r:id="rId6" name="Option Button 2">
              <controlPr defaultSize="0" autoFill="0" autoLine="0" autoPict="0">
                <anchor moveWithCells="1">
                  <from>
                    <xdr:col>19</xdr:col>
                    <xdr:colOff>0</xdr:colOff>
                    <xdr:row>3</xdr:row>
                    <xdr:rowOff>139700</xdr:rowOff>
                  </from>
                  <to>
                    <xdr:col>19</xdr:col>
                    <xdr:colOff>279400</xdr:colOff>
                    <xdr:row>5</xdr:row>
                    <xdr:rowOff>38100</xdr:rowOff>
                  </to>
                </anchor>
              </controlPr>
            </control>
          </mc:Choice>
        </mc:AlternateContent>
        <mc:AlternateContent xmlns:mc="http://schemas.openxmlformats.org/markup-compatibility/2006">
          <mc:Choice Requires="x14">
            <control shapeId="76803" r:id="rId7" name="Option Button 3">
              <controlPr defaultSize="0" autoFill="0" autoLine="0" autoPict="0">
                <anchor moveWithCells="1">
                  <from>
                    <xdr:col>19</xdr:col>
                    <xdr:colOff>0</xdr:colOff>
                    <xdr:row>4</xdr:row>
                    <xdr:rowOff>139700</xdr:rowOff>
                  </from>
                  <to>
                    <xdr:col>19</xdr:col>
                    <xdr:colOff>279400</xdr:colOff>
                    <xdr:row>6</xdr:row>
                    <xdr:rowOff>38100</xdr:rowOff>
                  </to>
                </anchor>
              </controlPr>
            </control>
          </mc:Choice>
        </mc:AlternateContent>
        <mc:AlternateContent xmlns:mc="http://schemas.openxmlformats.org/markup-compatibility/2006">
          <mc:Choice Requires="x14">
            <control shapeId="76804" r:id="rId8" name="Option Button 4">
              <controlPr defaultSize="0" autoFill="0" autoLine="0" autoPict="0">
                <anchor moveWithCells="1">
                  <from>
                    <xdr:col>19</xdr:col>
                    <xdr:colOff>0</xdr:colOff>
                    <xdr:row>5</xdr:row>
                    <xdr:rowOff>139700</xdr:rowOff>
                  </from>
                  <to>
                    <xdr:col>19</xdr:col>
                    <xdr:colOff>279400</xdr:colOff>
                    <xdr:row>7</xdr:row>
                    <xdr:rowOff>38100</xdr:rowOff>
                  </to>
                </anchor>
              </controlPr>
            </control>
          </mc:Choice>
        </mc:AlternateContent>
        <mc:AlternateContent xmlns:mc="http://schemas.openxmlformats.org/markup-compatibility/2006">
          <mc:Choice Requires="x14">
            <control shapeId="76805" r:id="rId9" name="Option Button 5">
              <controlPr defaultSize="0" autoFill="0" autoLine="0" autoPict="0">
                <anchor moveWithCells="1">
                  <from>
                    <xdr:col>19</xdr:col>
                    <xdr:colOff>0</xdr:colOff>
                    <xdr:row>6</xdr:row>
                    <xdr:rowOff>139700</xdr:rowOff>
                  </from>
                  <to>
                    <xdr:col>19</xdr:col>
                    <xdr:colOff>279400</xdr:colOff>
                    <xdr:row>8</xdr:row>
                    <xdr:rowOff>101600</xdr:rowOff>
                  </to>
                </anchor>
              </controlPr>
            </control>
          </mc:Choice>
        </mc:AlternateContent>
        <mc:AlternateContent xmlns:mc="http://schemas.openxmlformats.org/markup-compatibility/2006">
          <mc:Choice Requires="x14">
            <control shapeId="76806" r:id="rId10" name="Option Button 6">
              <controlPr defaultSize="0" autoFill="0" autoLine="0" autoPict="0">
                <anchor moveWithCells="1">
                  <from>
                    <xdr:col>19</xdr:col>
                    <xdr:colOff>0</xdr:colOff>
                    <xdr:row>7</xdr:row>
                    <xdr:rowOff>139700</xdr:rowOff>
                  </from>
                  <to>
                    <xdr:col>19</xdr:col>
                    <xdr:colOff>279400</xdr:colOff>
                    <xdr:row>9</xdr:row>
                    <xdr:rowOff>38100</xdr:rowOff>
                  </to>
                </anchor>
              </controlPr>
            </control>
          </mc:Choice>
        </mc:AlternateContent>
        <mc:AlternateContent xmlns:mc="http://schemas.openxmlformats.org/markup-compatibility/2006">
          <mc:Choice Requires="x14">
            <control shapeId="76807" r:id="rId11" name="Option Button 7">
              <controlPr defaultSize="0" autoFill="0" autoLine="0" autoPict="0">
                <anchor moveWithCells="1">
                  <from>
                    <xdr:col>19</xdr:col>
                    <xdr:colOff>0</xdr:colOff>
                    <xdr:row>8</xdr:row>
                    <xdr:rowOff>139700</xdr:rowOff>
                  </from>
                  <to>
                    <xdr:col>19</xdr:col>
                    <xdr:colOff>279400</xdr:colOff>
                    <xdr:row>10</xdr:row>
                    <xdr:rowOff>38100</xdr:rowOff>
                  </to>
                </anchor>
              </controlPr>
            </control>
          </mc:Choice>
        </mc:AlternateContent>
        <mc:AlternateContent xmlns:mc="http://schemas.openxmlformats.org/markup-compatibility/2006">
          <mc:Choice Requires="x14">
            <control shapeId="76808" r:id="rId12" name="Option Button 8">
              <controlPr defaultSize="0" autoFill="0" autoLine="0" autoPict="0">
                <anchor moveWithCells="1">
                  <from>
                    <xdr:col>19</xdr:col>
                    <xdr:colOff>0</xdr:colOff>
                    <xdr:row>9</xdr:row>
                    <xdr:rowOff>139700</xdr:rowOff>
                  </from>
                  <to>
                    <xdr:col>19</xdr:col>
                    <xdr:colOff>279400</xdr:colOff>
                    <xdr:row>11</xdr:row>
                    <xdr:rowOff>38100</xdr:rowOff>
                  </to>
                </anchor>
              </controlPr>
            </control>
          </mc:Choice>
        </mc:AlternateContent>
        <mc:AlternateContent xmlns:mc="http://schemas.openxmlformats.org/markup-compatibility/2006">
          <mc:Choice Requires="x14">
            <control shapeId="76809" r:id="rId13" name="Option Button 9">
              <controlPr defaultSize="0" autoFill="0" autoLine="0" autoPict="0">
                <anchor moveWithCells="1">
                  <from>
                    <xdr:col>19</xdr:col>
                    <xdr:colOff>0</xdr:colOff>
                    <xdr:row>10</xdr:row>
                    <xdr:rowOff>139700</xdr:rowOff>
                  </from>
                  <to>
                    <xdr:col>19</xdr:col>
                    <xdr:colOff>279400</xdr:colOff>
                    <xdr:row>12</xdr:row>
                    <xdr:rowOff>38100</xdr:rowOff>
                  </to>
                </anchor>
              </controlPr>
            </control>
          </mc:Choice>
        </mc:AlternateContent>
        <mc:AlternateContent xmlns:mc="http://schemas.openxmlformats.org/markup-compatibility/2006">
          <mc:Choice Requires="x14">
            <control shapeId="76810" r:id="rId14" name="Option Button 10">
              <controlPr defaultSize="0" autoFill="0" autoLine="0" autoPict="0">
                <anchor moveWithCells="1">
                  <from>
                    <xdr:col>19</xdr:col>
                    <xdr:colOff>0</xdr:colOff>
                    <xdr:row>11</xdr:row>
                    <xdr:rowOff>127000</xdr:rowOff>
                  </from>
                  <to>
                    <xdr:col>19</xdr:col>
                    <xdr:colOff>279400</xdr:colOff>
                    <xdr:row>13</xdr:row>
                    <xdr:rowOff>38100</xdr:rowOff>
                  </to>
                </anchor>
              </controlPr>
            </control>
          </mc:Choice>
        </mc:AlternateContent>
        <mc:AlternateContent xmlns:mc="http://schemas.openxmlformats.org/markup-compatibility/2006">
          <mc:Choice Requires="x14">
            <control shapeId="76811" r:id="rId15" name="Option Button 11">
              <controlPr defaultSize="0" autoFill="0" autoLine="0" autoPict="0">
                <anchor moveWithCells="1">
                  <from>
                    <xdr:col>19</xdr:col>
                    <xdr:colOff>0</xdr:colOff>
                    <xdr:row>12</xdr:row>
                    <xdr:rowOff>127000</xdr:rowOff>
                  </from>
                  <to>
                    <xdr:col>19</xdr:col>
                    <xdr:colOff>279400</xdr:colOff>
                    <xdr:row>14</xdr:row>
                    <xdr:rowOff>38100</xdr:rowOff>
                  </to>
                </anchor>
              </controlPr>
            </control>
          </mc:Choice>
        </mc:AlternateContent>
        <mc:AlternateContent xmlns:mc="http://schemas.openxmlformats.org/markup-compatibility/2006">
          <mc:Choice Requires="x14">
            <control shapeId="76812" r:id="rId16" name="Option Button 12">
              <controlPr defaultSize="0" autoFill="0" autoLine="0" autoPict="0">
                <anchor moveWithCells="1">
                  <from>
                    <xdr:col>19</xdr:col>
                    <xdr:colOff>0</xdr:colOff>
                    <xdr:row>13</xdr:row>
                    <xdr:rowOff>127000</xdr:rowOff>
                  </from>
                  <to>
                    <xdr:col>19</xdr:col>
                    <xdr:colOff>279400</xdr:colOff>
                    <xdr:row>15</xdr:row>
                    <xdr:rowOff>38100</xdr:rowOff>
                  </to>
                </anchor>
              </controlPr>
            </control>
          </mc:Choice>
        </mc:AlternateContent>
        <mc:AlternateContent xmlns:mc="http://schemas.openxmlformats.org/markup-compatibility/2006">
          <mc:Choice Requires="x14">
            <control shapeId="76813" r:id="rId17" name="Option Button 13">
              <controlPr defaultSize="0" autoFill="0" autoLine="0" autoPict="0">
                <anchor moveWithCells="1">
                  <from>
                    <xdr:col>19</xdr:col>
                    <xdr:colOff>0</xdr:colOff>
                    <xdr:row>14</xdr:row>
                    <xdr:rowOff>127000</xdr:rowOff>
                  </from>
                  <to>
                    <xdr:col>19</xdr:col>
                    <xdr:colOff>279400</xdr:colOff>
                    <xdr:row>16</xdr:row>
                    <xdr:rowOff>38100</xdr:rowOff>
                  </to>
                </anchor>
              </controlPr>
            </control>
          </mc:Choice>
        </mc:AlternateContent>
        <mc:AlternateContent xmlns:mc="http://schemas.openxmlformats.org/markup-compatibility/2006">
          <mc:Choice Requires="x14">
            <control shapeId="76814" r:id="rId18" name="Option Button 14">
              <controlPr defaultSize="0" autoFill="0" autoLine="0" autoPict="0">
                <anchor moveWithCells="1">
                  <from>
                    <xdr:col>19</xdr:col>
                    <xdr:colOff>0</xdr:colOff>
                    <xdr:row>15</xdr:row>
                    <xdr:rowOff>127000</xdr:rowOff>
                  </from>
                  <to>
                    <xdr:col>19</xdr:col>
                    <xdr:colOff>279400</xdr:colOff>
                    <xdr:row>17</xdr:row>
                    <xdr:rowOff>38100</xdr:rowOff>
                  </to>
                </anchor>
              </controlPr>
            </control>
          </mc:Choice>
        </mc:AlternateContent>
        <mc:AlternateContent xmlns:mc="http://schemas.openxmlformats.org/markup-compatibility/2006">
          <mc:Choice Requires="x14">
            <control shapeId="76815" r:id="rId19" name="Option Button 15">
              <controlPr defaultSize="0" autoFill="0" autoLine="0" autoPict="0">
                <anchor moveWithCells="1">
                  <from>
                    <xdr:col>19</xdr:col>
                    <xdr:colOff>0</xdr:colOff>
                    <xdr:row>16</xdr:row>
                    <xdr:rowOff>127000</xdr:rowOff>
                  </from>
                  <to>
                    <xdr:col>19</xdr:col>
                    <xdr:colOff>279400</xdr:colOff>
                    <xdr:row>18</xdr:row>
                    <xdr:rowOff>38100</xdr:rowOff>
                  </to>
                </anchor>
              </controlPr>
            </control>
          </mc:Choice>
        </mc:AlternateContent>
        <mc:AlternateContent xmlns:mc="http://schemas.openxmlformats.org/markup-compatibility/2006">
          <mc:Choice Requires="x14">
            <control shapeId="76816" r:id="rId20" name="Option Button 16">
              <controlPr defaultSize="0" autoFill="0" autoLine="0" autoPict="0">
                <anchor moveWithCells="1">
                  <from>
                    <xdr:col>19</xdr:col>
                    <xdr:colOff>0</xdr:colOff>
                    <xdr:row>17</xdr:row>
                    <xdr:rowOff>127000</xdr:rowOff>
                  </from>
                  <to>
                    <xdr:col>19</xdr:col>
                    <xdr:colOff>279400</xdr:colOff>
                    <xdr:row>19</xdr:row>
                    <xdr:rowOff>38100</xdr:rowOff>
                  </to>
                </anchor>
              </controlPr>
            </control>
          </mc:Choice>
        </mc:AlternateContent>
        <mc:AlternateContent xmlns:mc="http://schemas.openxmlformats.org/markup-compatibility/2006">
          <mc:Choice Requires="x14">
            <control shapeId="76817" r:id="rId21" name="Option Button 17">
              <controlPr defaultSize="0" autoFill="0" autoLine="0" autoPict="0">
                <anchor moveWithCells="1">
                  <from>
                    <xdr:col>19</xdr:col>
                    <xdr:colOff>0</xdr:colOff>
                    <xdr:row>18</xdr:row>
                    <xdr:rowOff>114300</xdr:rowOff>
                  </from>
                  <to>
                    <xdr:col>19</xdr:col>
                    <xdr:colOff>279400</xdr:colOff>
                    <xdr:row>20</xdr:row>
                    <xdr:rowOff>38100</xdr:rowOff>
                  </to>
                </anchor>
              </controlPr>
            </control>
          </mc:Choice>
        </mc:AlternateContent>
        <mc:AlternateContent xmlns:mc="http://schemas.openxmlformats.org/markup-compatibility/2006">
          <mc:Choice Requires="x14">
            <control shapeId="76818" r:id="rId22" name="Option Button 18">
              <controlPr defaultSize="0" autoFill="0" autoLine="0" autoPict="0">
                <anchor moveWithCells="1">
                  <from>
                    <xdr:col>19</xdr:col>
                    <xdr:colOff>0</xdr:colOff>
                    <xdr:row>19</xdr:row>
                    <xdr:rowOff>114300</xdr:rowOff>
                  </from>
                  <to>
                    <xdr:col>19</xdr:col>
                    <xdr:colOff>279400</xdr:colOff>
                    <xdr:row>21</xdr:row>
                    <xdr:rowOff>25400</xdr:rowOff>
                  </to>
                </anchor>
              </controlPr>
            </control>
          </mc:Choice>
        </mc:AlternateContent>
        <mc:AlternateContent xmlns:mc="http://schemas.openxmlformats.org/markup-compatibility/2006">
          <mc:Choice Requires="x14">
            <control shapeId="76819" r:id="rId23" name="Option Button 19">
              <controlPr defaultSize="0" autoFill="0" autoLine="0" autoPict="0">
                <anchor moveWithCells="1">
                  <from>
                    <xdr:col>19</xdr:col>
                    <xdr:colOff>0</xdr:colOff>
                    <xdr:row>20</xdr:row>
                    <xdr:rowOff>114300</xdr:rowOff>
                  </from>
                  <to>
                    <xdr:col>19</xdr:col>
                    <xdr:colOff>279400</xdr:colOff>
                    <xdr:row>22</xdr:row>
                    <xdr:rowOff>38100</xdr:rowOff>
                  </to>
                </anchor>
              </controlPr>
            </control>
          </mc:Choice>
        </mc:AlternateContent>
        <mc:AlternateContent xmlns:mc="http://schemas.openxmlformats.org/markup-compatibility/2006">
          <mc:Choice Requires="x14">
            <control shapeId="76820" r:id="rId24" name="Option Button 20">
              <controlPr defaultSize="0" autoFill="0" autoLine="0" autoPict="0">
                <anchor moveWithCells="1">
                  <from>
                    <xdr:col>19</xdr:col>
                    <xdr:colOff>0</xdr:colOff>
                    <xdr:row>21</xdr:row>
                    <xdr:rowOff>114300</xdr:rowOff>
                  </from>
                  <to>
                    <xdr:col>19</xdr:col>
                    <xdr:colOff>279400</xdr:colOff>
                    <xdr:row>23</xdr:row>
                    <xdr:rowOff>38100</xdr:rowOff>
                  </to>
                </anchor>
              </controlPr>
            </control>
          </mc:Choice>
        </mc:AlternateContent>
        <mc:AlternateContent xmlns:mc="http://schemas.openxmlformats.org/markup-compatibility/2006">
          <mc:Choice Requires="x14">
            <control shapeId="76821" r:id="rId25" name="Option Button 21">
              <controlPr defaultSize="0" autoFill="0" autoLine="0" autoPict="0">
                <anchor moveWithCells="1">
                  <from>
                    <xdr:col>19</xdr:col>
                    <xdr:colOff>0</xdr:colOff>
                    <xdr:row>22</xdr:row>
                    <xdr:rowOff>114300</xdr:rowOff>
                  </from>
                  <to>
                    <xdr:col>19</xdr:col>
                    <xdr:colOff>279400</xdr:colOff>
                    <xdr:row>24</xdr:row>
                    <xdr:rowOff>38100</xdr:rowOff>
                  </to>
                </anchor>
              </controlPr>
            </control>
          </mc:Choice>
        </mc:AlternateContent>
        <mc:AlternateContent xmlns:mc="http://schemas.openxmlformats.org/markup-compatibility/2006">
          <mc:Choice Requires="x14">
            <control shapeId="76822" r:id="rId26" name="Option Button 22">
              <controlPr defaultSize="0" autoFill="0" autoLine="0" autoPict="0">
                <anchor moveWithCells="1">
                  <from>
                    <xdr:col>19</xdr:col>
                    <xdr:colOff>0</xdr:colOff>
                    <xdr:row>23</xdr:row>
                    <xdr:rowOff>114300</xdr:rowOff>
                  </from>
                  <to>
                    <xdr:col>19</xdr:col>
                    <xdr:colOff>279400</xdr:colOff>
                    <xdr:row>25</xdr:row>
                    <xdr:rowOff>38100</xdr:rowOff>
                  </to>
                </anchor>
              </controlPr>
            </control>
          </mc:Choice>
        </mc:AlternateContent>
        <mc:AlternateContent xmlns:mc="http://schemas.openxmlformats.org/markup-compatibility/2006">
          <mc:Choice Requires="x14">
            <control shapeId="76823" r:id="rId27" name="Option Button 23">
              <controlPr defaultSize="0" autoFill="0" autoLine="0" autoPict="0">
                <anchor moveWithCells="1">
                  <from>
                    <xdr:col>19</xdr:col>
                    <xdr:colOff>0</xdr:colOff>
                    <xdr:row>24</xdr:row>
                    <xdr:rowOff>114300</xdr:rowOff>
                  </from>
                  <to>
                    <xdr:col>19</xdr:col>
                    <xdr:colOff>279400</xdr:colOff>
                    <xdr:row>26</xdr:row>
                    <xdr:rowOff>38100</xdr:rowOff>
                  </to>
                </anchor>
              </controlPr>
            </control>
          </mc:Choice>
        </mc:AlternateContent>
        <mc:AlternateContent xmlns:mc="http://schemas.openxmlformats.org/markup-compatibility/2006">
          <mc:Choice Requires="x14">
            <control shapeId="76824" r:id="rId28" name="Option Button 24">
              <controlPr defaultSize="0" autoFill="0" autoLine="0" autoPict="0">
                <anchor moveWithCells="1">
                  <from>
                    <xdr:col>19</xdr:col>
                    <xdr:colOff>0</xdr:colOff>
                    <xdr:row>25</xdr:row>
                    <xdr:rowOff>114300</xdr:rowOff>
                  </from>
                  <to>
                    <xdr:col>19</xdr:col>
                    <xdr:colOff>279400</xdr:colOff>
                    <xdr:row>27</xdr:row>
                    <xdr:rowOff>38100</xdr:rowOff>
                  </to>
                </anchor>
              </controlPr>
            </control>
          </mc:Choice>
        </mc:AlternateContent>
        <mc:AlternateContent xmlns:mc="http://schemas.openxmlformats.org/markup-compatibility/2006">
          <mc:Choice Requires="x14">
            <control shapeId="76825" r:id="rId29" name="Option Button 25">
              <controlPr defaultSize="0" autoFill="0" autoLine="0" autoPict="0">
                <anchor moveWithCells="1">
                  <from>
                    <xdr:col>19</xdr:col>
                    <xdr:colOff>0</xdr:colOff>
                    <xdr:row>26</xdr:row>
                    <xdr:rowOff>114300</xdr:rowOff>
                  </from>
                  <to>
                    <xdr:col>19</xdr:col>
                    <xdr:colOff>279400</xdr:colOff>
                    <xdr:row>28</xdr:row>
                    <xdr:rowOff>25400</xdr:rowOff>
                  </to>
                </anchor>
              </controlPr>
            </control>
          </mc:Choice>
        </mc:AlternateContent>
        <mc:AlternateContent xmlns:mc="http://schemas.openxmlformats.org/markup-compatibility/2006">
          <mc:Choice Requires="x14">
            <control shapeId="76826" r:id="rId30" name="Option Button 26">
              <controlPr defaultSize="0" autoFill="0" autoLine="0" autoPict="0">
                <anchor moveWithCells="1">
                  <from>
                    <xdr:col>19</xdr:col>
                    <xdr:colOff>0</xdr:colOff>
                    <xdr:row>27</xdr:row>
                    <xdr:rowOff>114300</xdr:rowOff>
                  </from>
                  <to>
                    <xdr:col>19</xdr:col>
                    <xdr:colOff>279400</xdr:colOff>
                    <xdr:row>29</xdr:row>
                    <xdr:rowOff>25400</xdr:rowOff>
                  </to>
                </anchor>
              </controlPr>
            </control>
          </mc:Choice>
        </mc:AlternateContent>
        <mc:AlternateContent xmlns:mc="http://schemas.openxmlformats.org/markup-compatibility/2006">
          <mc:Choice Requires="x14">
            <control shapeId="76827" r:id="rId31" name="Option Button 27">
              <controlPr defaultSize="0" autoFill="0" autoLine="0" autoPict="0">
                <anchor moveWithCells="1">
                  <from>
                    <xdr:col>19</xdr:col>
                    <xdr:colOff>0</xdr:colOff>
                    <xdr:row>28</xdr:row>
                    <xdr:rowOff>114300</xdr:rowOff>
                  </from>
                  <to>
                    <xdr:col>19</xdr:col>
                    <xdr:colOff>279400</xdr:colOff>
                    <xdr:row>30</xdr:row>
                    <xdr:rowOff>38100</xdr:rowOff>
                  </to>
                </anchor>
              </controlPr>
            </control>
          </mc:Choice>
        </mc:AlternateContent>
        <mc:AlternateContent xmlns:mc="http://schemas.openxmlformats.org/markup-compatibility/2006">
          <mc:Choice Requires="x14">
            <control shapeId="76828" r:id="rId32" name="Option Button 28">
              <controlPr defaultSize="0" autoFill="0" autoLine="0" autoPict="0">
                <anchor moveWithCells="1">
                  <from>
                    <xdr:col>19</xdr:col>
                    <xdr:colOff>0</xdr:colOff>
                    <xdr:row>29</xdr:row>
                    <xdr:rowOff>127000</xdr:rowOff>
                  </from>
                  <to>
                    <xdr:col>19</xdr:col>
                    <xdr:colOff>279400</xdr:colOff>
                    <xdr:row>31</xdr:row>
                    <xdr:rowOff>38100</xdr:rowOff>
                  </to>
                </anchor>
              </controlPr>
            </control>
          </mc:Choice>
        </mc:AlternateContent>
        <mc:AlternateContent xmlns:mc="http://schemas.openxmlformats.org/markup-compatibility/2006">
          <mc:Choice Requires="x14">
            <control shapeId="76829" r:id="rId33" name="Option Button 29">
              <controlPr defaultSize="0" autoFill="0" autoLine="0" autoPict="0">
                <anchor moveWithCells="1">
                  <from>
                    <xdr:col>19</xdr:col>
                    <xdr:colOff>0</xdr:colOff>
                    <xdr:row>30</xdr:row>
                    <xdr:rowOff>114300</xdr:rowOff>
                  </from>
                  <to>
                    <xdr:col>19</xdr:col>
                    <xdr:colOff>279400</xdr:colOff>
                    <xdr:row>32</xdr:row>
                    <xdr:rowOff>38100</xdr:rowOff>
                  </to>
                </anchor>
              </controlPr>
            </control>
          </mc:Choice>
        </mc:AlternateContent>
        <mc:AlternateContent xmlns:mc="http://schemas.openxmlformats.org/markup-compatibility/2006">
          <mc:Choice Requires="x14">
            <control shapeId="76830" r:id="rId34" name="Option Button 30">
              <controlPr defaultSize="0" autoFill="0" autoLine="0" autoPict="0">
                <anchor moveWithCells="1">
                  <from>
                    <xdr:col>19</xdr:col>
                    <xdr:colOff>0</xdr:colOff>
                    <xdr:row>31</xdr:row>
                    <xdr:rowOff>114300</xdr:rowOff>
                  </from>
                  <to>
                    <xdr:col>19</xdr:col>
                    <xdr:colOff>279400</xdr:colOff>
                    <xdr:row>33</xdr:row>
                    <xdr:rowOff>38100</xdr:rowOff>
                  </to>
                </anchor>
              </controlPr>
            </control>
          </mc:Choice>
        </mc:AlternateContent>
        <mc:AlternateContent xmlns:mc="http://schemas.openxmlformats.org/markup-compatibility/2006">
          <mc:Choice Requires="x14">
            <control shapeId="76831" r:id="rId35" name="Option Button 31">
              <controlPr defaultSize="0" autoFill="0" autoLine="0" autoPict="0">
                <anchor moveWithCells="1">
                  <from>
                    <xdr:col>19</xdr:col>
                    <xdr:colOff>0</xdr:colOff>
                    <xdr:row>32</xdr:row>
                    <xdr:rowOff>127000</xdr:rowOff>
                  </from>
                  <to>
                    <xdr:col>19</xdr:col>
                    <xdr:colOff>279400</xdr:colOff>
                    <xdr:row>34</xdr:row>
                    <xdr:rowOff>38100</xdr:rowOff>
                  </to>
                </anchor>
              </controlPr>
            </control>
          </mc:Choice>
        </mc:AlternateContent>
        <mc:AlternateContent xmlns:mc="http://schemas.openxmlformats.org/markup-compatibility/2006">
          <mc:Choice Requires="x14">
            <control shapeId="76832" r:id="rId36" name="Option Button 32">
              <controlPr defaultSize="0" autoFill="0" autoLine="0" autoPict="0">
                <anchor moveWithCells="1">
                  <from>
                    <xdr:col>19</xdr:col>
                    <xdr:colOff>0</xdr:colOff>
                    <xdr:row>33</xdr:row>
                    <xdr:rowOff>114300</xdr:rowOff>
                  </from>
                  <to>
                    <xdr:col>19</xdr:col>
                    <xdr:colOff>279400</xdr:colOff>
                    <xdr:row>35</xdr:row>
                    <xdr:rowOff>38100</xdr:rowOff>
                  </to>
                </anchor>
              </controlPr>
            </control>
          </mc:Choice>
        </mc:AlternateContent>
        <mc:AlternateContent xmlns:mc="http://schemas.openxmlformats.org/markup-compatibility/2006">
          <mc:Choice Requires="x14">
            <control shapeId="76833" r:id="rId37" name="Option Button 33">
              <controlPr defaultSize="0" autoFill="0" autoLine="0" autoPict="0">
                <anchor moveWithCells="1">
                  <from>
                    <xdr:col>19</xdr:col>
                    <xdr:colOff>0</xdr:colOff>
                    <xdr:row>34</xdr:row>
                    <xdr:rowOff>139700</xdr:rowOff>
                  </from>
                  <to>
                    <xdr:col>19</xdr:col>
                    <xdr:colOff>279400</xdr:colOff>
                    <xdr:row>36</xdr:row>
                    <xdr:rowOff>38100</xdr:rowOff>
                  </to>
                </anchor>
              </controlPr>
            </control>
          </mc:Choice>
        </mc:AlternateContent>
        <mc:AlternateContent xmlns:mc="http://schemas.openxmlformats.org/markup-compatibility/2006">
          <mc:Choice Requires="x14">
            <control shapeId="76834" r:id="rId38" name="Option Button 34">
              <controlPr defaultSize="0" autoFill="0" autoLine="0" autoPict="0">
                <anchor moveWithCells="1">
                  <from>
                    <xdr:col>19</xdr:col>
                    <xdr:colOff>0</xdr:colOff>
                    <xdr:row>35</xdr:row>
                    <xdr:rowOff>127000</xdr:rowOff>
                  </from>
                  <to>
                    <xdr:col>19</xdr:col>
                    <xdr:colOff>279400</xdr:colOff>
                    <xdr:row>37</xdr:row>
                    <xdr:rowOff>101600</xdr:rowOff>
                  </to>
                </anchor>
              </controlPr>
            </control>
          </mc:Choice>
        </mc:AlternateContent>
        <mc:AlternateContent xmlns:mc="http://schemas.openxmlformats.org/markup-compatibility/2006">
          <mc:Choice Requires="x14">
            <control shapeId="76835" r:id="rId39" name="Option Button 35">
              <controlPr defaultSize="0" autoFill="0" autoLine="0" autoPict="0">
                <anchor moveWithCells="1">
                  <from>
                    <xdr:col>19</xdr:col>
                    <xdr:colOff>0</xdr:colOff>
                    <xdr:row>36</xdr:row>
                    <xdr:rowOff>152400</xdr:rowOff>
                  </from>
                  <to>
                    <xdr:col>19</xdr:col>
                    <xdr:colOff>279400</xdr:colOff>
                    <xdr:row>38</xdr:row>
                    <xdr:rowOff>101600</xdr:rowOff>
                  </to>
                </anchor>
              </controlPr>
            </control>
          </mc:Choice>
        </mc:AlternateContent>
        <mc:AlternateContent xmlns:mc="http://schemas.openxmlformats.org/markup-compatibility/2006">
          <mc:Choice Requires="x14">
            <control shapeId="76836" r:id="rId40" name="Option Button 36">
              <controlPr defaultSize="0" autoFill="0" autoLine="0" autoPict="0">
                <anchor moveWithCells="1">
                  <from>
                    <xdr:col>19</xdr:col>
                    <xdr:colOff>0</xdr:colOff>
                    <xdr:row>37</xdr:row>
                    <xdr:rowOff>152400</xdr:rowOff>
                  </from>
                  <to>
                    <xdr:col>19</xdr:col>
                    <xdr:colOff>279400</xdr:colOff>
                    <xdr:row>39</xdr:row>
                    <xdr:rowOff>101600</xdr:rowOff>
                  </to>
                </anchor>
              </controlPr>
            </control>
          </mc:Choice>
        </mc:AlternateContent>
      </controls>
    </mc:Choice>
  </mc:AlternateContent>
  <extLst>
    <ext xmlns:x14="http://schemas.microsoft.com/office/spreadsheetml/2009/9/main" uri="{78C0D931-6437-407d-A8EE-F0AAD7539E65}">
      <x14:conditionalFormattings>
        <x14:conditionalFormatting xmlns:xm="http://schemas.microsoft.com/office/excel/2006/main">
          <x14:cfRule type="dataBar" id="{72A5EC1B-3388-2348-94B4-EAF0CA807EDA}">
            <x14:dataBar minLength="0" maxLength="100" gradient="0">
              <x14:cfvo type="autoMin"/>
              <x14:cfvo type="autoMax"/>
              <x14:negativeFillColor rgb="FFFF0000"/>
              <x14:axisColor rgb="FF000000"/>
            </x14:dataBar>
          </x14:cfRule>
          <xm:sqref>L4:L39</xm:sqref>
        </x14:conditionalFormatting>
        <x14:conditionalFormatting xmlns:xm="http://schemas.microsoft.com/office/excel/2006/main">
          <x14:cfRule type="dataBar" id="{0B540F0C-9305-DC4C-9BAD-F321BAB8F73E}">
            <x14:dataBar minLength="0" maxLength="100" gradient="0">
              <x14:cfvo type="autoMin"/>
              <x14:cfvo type="autoMax"/>
              <x14:negativeFillColor rgb="FFFF0000"/>
              <x14:axisColor rgb="FF000000"/>
            </x14:dataBar>
          </x14:cfRule>
          <xm:sqref>M4:M39</xm:sqref>
        </x14:conditionalFormatting>
      </x14:conditionalFormattings>
    </ext>
  </extLs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1E4FDB-22C9-1742-B200-7D0ECABA167A}">
  <sheetPr codeName="Sheet6">
    <tabColor rgb="FFFFFF00"/>
  </sheetPr>
  <dimension ref="B1:DQ79"/>
  <sheetViews>
    <sheetView showGridLines="0" topLeftCell="B1" zoomScale="78" zoomScaleNormal="78" workbookViewId="0">
      <selection activeCell="X4" sqref="X4"/>
    </sheetView>
  </sheetViews>
  <sheetFormatPr baseColWidth="10" defaultColWidth="3.1640625" defaultRowHeight="14" x14ac:dyDescent="0.15"/>
  <cols>
    <col min="1" max="1" width="3.5" style="688" customWidth="1"/>
    <col min="2" max="2" width="12.5" style="688" customWidth="1"/>
    <col min="3" max="3" width="14.5" style="688" customWidth="1"/>
    <col min="4" max="4" width="11.5" style="688" customWidth="1"/>
    <col min="5" max="5" width="3.5" style="688" customWidth="1"/>
    <col min="6" max="6" width="11.5" style="688" customWidth="1"/>
    <col min="7" max="7" width="9.1640625" style="688" customWidth="1"/>
    <col min="8" max="8" width="14.6640625" style="688" hidden="1" customWidth="1"/>
    <col min="9" max="9" width="14.5" style="688" hidden="1" customWidth="1"/>
    <col min="10" max="10" width="9.5" style="688" hidden="1" customWidth="1"/>
    <col min="11" max="11" width="9.5" style="688" customWidth="1"/>
    <col min="12" max="12" width="14.5" style="688" customWidth="1"/>
    <col min="13" max="13" width="13.5" style="688" customWidth="1"/>
    <col min="14" max="15" width="10.5" style="688" customWidth="1"/>
    <col min="16" max="16" width="15.5" style="688" customWidth="1"/>
    <col min="17" max="18" width="13.5" style="688" customWidth="1"/>
    <col min="19" max="19" width="4.6640625" style="688" customWidth="1"/>
    <col min="20" max="20" width="4.5" style="688" customWidth="1"/>
    <col min="21" max="21" width="3" style="688" customWidth="1"/>
    <col min="22" max="16384" width="3.1640625" style="688"/>
  </cols>
  <sheetData>
    <row r="1" spans="2:121" ht="15" thickBot="1" x14ac:dyDescent="0.2"/>
    <row r="2" spans="2:121" ht="14" customHeight="1" x14ac:dyDescent="0.15">
      <c r="B2" s="722"/>
      <c r="C2" s="722"/>
      <c r="D2" s="722"/>
      <c r="E2" s="692"/>
      <c r="F2" s="808" t="s">
        <v>202</v>
      </c>
      <c r="G2" s="808" t="s">
        <v>203</v>
      </c>
      <c r="H2" s="812" t="s">
        <v>204</v>
      </c>
      <c r="I2" s="812" t="s">
        <v>205</v>
      </c>
      <c r="J2" s="814" t="s">
        <v>206</v>
      </c>
      <c r="K2" s="808" t="s">
        <v>207</v>
      </c>
      <c r="L2" s="808" t="s">
        <v>208</v>
      </c>
      <c r="M2" s="808" t="s">
        <v>209</v>
      </c>
      <c r="N2" s="808" t="s">
        <v>210</v>
      </c>
      <c r="O2" s="810" t="s">
        <v>211</v>
      </c>
      <c r="P2" s="808" t="s">
        <v>212</v>
      </c>
      <c r="Q2" s="808" t="s">
        <v>213</v>
      </c>
      <c r="R2" s="810" t="s">
        <v>214</v>
      </c>
      <c r="S2" s="800">
        <v>24</v>
      </c>
      <c r="U2" s="723"/>
      <c r="V2" s="723">
        <v>1</v>
      </c>
      <c r="W2" s="723">
        <v>2</v>
      </c>
      <c r="X2" s="723">
        <v>3</v>
      </c>
      <c r="Y2" s="723">
        <v>4</v>
      </c>
      <c r="Z2" s="723">
        <v>5</v>
      </c>
      <c r="AA2" s="723">
        <v>6</v>
      </c>
      <c r="AB2" s="723">
        <v>7</v>
      </c>
      <c r="AC2" s="723">
        <v>8</v>
      </c>
      <c r="AD2" s="723">
        <v>9</v>
      </c>
      <c r="AE2" s="723">
        <v>10</v>
      </c>
      <c r="AF2" s="723">
        <v>11</v>
      </c>
      <c r="AG2" s="723">
        <v>12</v>
      </c>
      <c r="AH2" s="723">
        <v>13</v>
      </c>
      <c r="AI2" s="723">
        <v>14</v>
      </c>
      <c r="AJ2" s="723">
        <v>15</v>
      </c>
      <c r="AK2" s="723">
        <v>16</v>
      </c>
      <c r="AL2" s="723">
        <v>17</v>
      </c>
      <c r="AM2" s="723">
        <v>18</v>
      </c>
      <c r="AN2" s="723">
        <v>19</v>
      </c>
      <c r="AO2" s="723">
        <v>20</v>
      </c>
      <c r="AP2" s="723">
        <v>21</v>
      </c>
      <c r="AQ2" s="723">
        <v>22</v>
      </c>
      <c r="AR2" s="723">
        <v>23</v>
      </c>
      <c r="AS2" s="723">
        <v>24</v>
      </c>
      <c r="AT2" s="723">
        <v>25</v>
      </c>
      <c r="AU2" s="723">
        <v>26</v>
      </c>
      <c r="AV2" s="723">
        <v>27</v>
      </c>
      <c r="AW2" s="723">
        <v>28</v>
      </c>
      <c r="AX2" s="723">
        <v>29</v>
      </c>
      <c r="AY2" s="723">
        <v>30</v>
      </c>
      <c r="AZ2" s="723">
        <v>31</v>
      </c>
      <c r="BA2" s="723">
        <v>32</v>
      </c>
      <c r="BB2" s="723">
        <v>33</v>
      </c>
      <c r="BC2" s="723">
        <v>34</v>
      </c>
      <c r="BD2" s="723">
        <v>35</v>
      </c>
      <c r="BE2" s="723">
        <v>36</v>
      </c>
      <c r="BF2" s="723">
        <v>37</v>
      </c>
      <c r="BG2" s="723">
        <v>38</v>
      </c>
      <c r="BH2" s="723">
        <v>39</v>
      </c>
      <c r="BI2" s="723">
        <v>40</v>
      </c>
      <c r="BJ2" s="723">
        <v>41</v>
      </c>
      <c r="BK2" s="723">
        <v>42</v>
      </c>
      <c r="BL2" s="723">
        <v>43</v>
      </c>
      <c r="BM2" s="723">
        <v>44</v>
      </c>
      <c r="BN2" s="723">
        <v>45</v>
      </c>
      <c r="BO2" s="723">
        <v>46</v>
      </c>
      <c r="BP2" s="723">
        <v>47</v>
      </c>
      <c r="BQ2" s="723">
        <v>48</v>
      </c>
      <c r="BR2" s="723">
        <v>49</v>
      </c>
      <c r="BS2" s="723">
        <v>50</v>
      </c>
      <c r="BT2" s="723">
        <v>51</v>
      </c>
      <c r="BU2" s="723">
        <v>52</v>
      </c>
      <c r="BV2" s="723">
        <v>53</v>
      </c>
      <c r="BW2" s="723">
        <v>54</v>
      </c>
      <c r="BX2" s="723">
        <v>55</v>
      </c>
      <c r="BY2" s="723">
        <v>56</v>
      </c>
      <c r="BZ2" s="723">
        <v>57</v>
      </c>
      <c r="CA2" s="723">
        <v>58</v>
      </c>
      <c r="CB2" s="723">
        <v>59</v>
      </c>
      <c r="CC2" s="723">
        <v>60</v>
      </c>
      <c r="CD2" s="723">
        <v>61</v>
      </c>
      <c r="CE2" s="723">
        <v>62</v>
      </c>
      <c r="CF2" s="723">
        <v>63</v>
      </c>
      <c r="CG2" s="723">
        <v>64</v>
      </c>
      <c r="CH2" s="723">
        <v>65</v>
      </c>
      <c r="CI2" s="723">
        <v>66</v>
      </c>
      <c r="CJ2" s="723">
        <v>67</v>
      </c>
      <c r="CK2" s="723">
        <v>68</v>
      </c>
      <c r="CL2" s="723">
        <v>69</v>
      </c>
      <c r="CM2" s="723">
        <v>70</v>
      </c>
      <c r="CN2" s="723">
        <v>71</v>
      </c>
      <c r="CO2" s="723">
        <v>72</v>
      </c>
      <c r="CP2" s="723">
        <v>73</v>
      </c>
      <c r="CQ2" s="723">
        <v>74</v>
      </c>
      <c r="CR2" s="723">
        <v>75</v>
      </c>
      <c r="CS2" s="723">
        <v>76</v>
      </c>
      <c r="CT2" s="723">
        <v>77</v>
      </c>
      <c r="CU2" s="723">
        <v>78</v>
      </c>
      <c r="CV2" s="723">
        <v>79</v>
      </c>
      <c r="CW2" s="723">
        <v>80</v>
      </c>
      <c r="CX2" s="723">
        <v>81</v>
      </c>
      <c r="CY2" s="723">
        <v>82</v>
      </c>
      <c r="CZ2" s="723">
        <v>83</v>
      </c>
      <c r="DA2" s="723">
        <v>84</v>
      </c>
      <c r="DB2" s="723">
        <v>85</v>
      </c>
      <c r="DC2" s="723">
        <v>86</v>
      </c>
      <c r="DD2" s="723">
        <v>87</v>
      </c>
      <c r="DE2" s="723">
        <v>88</v>
      </c>
      <c r="DF2" s="723">
        <v>89</v>
      </c>
      <c r="DG2" s="723">
        <v>90</v>
      </c>
      <c r="DH2" s="723">
        <v>91</v>
      </c>
      <c r="DI2" s="723">
        <v>92</v>
      </c>
      <c r="DJ2" s="723">
        <v>93</v>
      </c>
      <c r="DK2" s="723">
        <v>94</v>
      </c>
      <c r="DL2" s="723">
        <v>95</v>
      </c>
      <c r="DM2" s="723">
        <v>96</v>
      </c>
      <c r="DN2" s="723">
        <v>97</v>
      </c>
      <c r="DO2" s="723">
        <v>98</v>
      </c>
      <c r="DP2" s="723">
        <v>99</v>
      </c>
      <c r="DQ2" s="723">
        <v>100</v>
      </c>
    </row>
    <row r="3" spans="2:121" ht="14.75" customHeight="1" thickBot="1" x14ac:dyDescent="0.2">
      <c r="B3" s="722"/>
      <c r="C3" s="722"/>
      <c r="D3" s="722"/>
      <c r="E3" s="692"/>
      <c r="F3" s="809"/>
      <c r="G3" s="809"/>
      <c r="H3" s="813"/>
      <c r="I3" s="813"/>
      <c r="J3" s="815"/>
      <c r="K3" s="809"/>
      <c r="L3" s="809"/>
      <c r="M3" s="809"/>
      <c r="N3" s="809"/>
      <c r="O3" s="811"/>
      <c r="P3" s="809"/>
      <c r="Q3" s="809"/>
      <c r="R3" s="811"/>
      <c r="S3" s="801"/>
      <c r="U3" s="723">
        <v>1</v>
      </c>
      <c r="V3" s="724">
        <f>IFERROR(
  IF(ROUNDUP(1 / ($D$13 / V2), 0) &gt; $D$9, "", ROUNDUP(1 / ($D$13 / V2), 0)),
"")</f>
        <v>1</v>
      </c>
      <c r="W3" s="724">
        <f t="shared" ref="W3:AI3" si="0">IFERROR(
  IF(ROUNDUP(1 / ($D$13 / W2), 0) &gt; $D$9, "", ROUNDUP(1 / ($D$13 / W2), 0)),
"")</f>
        <v>2</v>
      </c>
      <c r="X3" s="724">
        <f t="shared" si="0"/>
        <v>3</v>
      </c>
      <c r="Y3" s="724">
        <f t="shared" si="0"/>
        <v>4</v>
      </c>
      <c r="Z3" s="724">
        <f t="shared" si="0"/>
        <v>5</v>
      </c>
      <c r="AA3" s="724">
        <f t="shared" si="0"/>
        <v>6</v>
      </c>
      <c r="AB3" s="724">
        <f t="shared" si="0"/>
        <v>7</v>
      </c>
      <c r="AC3" s="724">
        <f t="shared" si="0"/>
        <v>8</v>
      </c>
      <c r="AD3" s="724">
        <f t="shared" si="0"/>
        <v>9</v>
      </c>
      <c r="AE3" s="724">
        <f t="shared" si="0"/>
        <v>10</v>
      </c>
      <c r="AF3" s="724">
        <f t="shared" si="0"/>
        <v>11</v>
      </c>
      <c r="AG3" s="724">
        <f t="shared" si="0"/>
        <v>12</v>
      </c>
      <c r="AH3" s="724">
        <f t="shared" si="0"/>
        <v>13</v>
      </c>
      <c r="AI3" s="724">
        <f t="shared" si="0"/>
        <v>14</v>
      </c>
      <c r="AJ3" s="724">
        <f t="shared" ref="AJ3" si="1">IFERROR(
  IF(ROUNDUP(1 / ($D$13 / AJ2), 0) &gt; $D$9, "", ROUNDUP(1 / ($D$13 / AJ2), 0)),
"")</f>
        <v>15</v>
      </c>
      <c r="AK3" s="724" t="str">
        <f t="shared" ref="AK3" si="2">IFERROR(
  IF(ROUNDUP(1 / ($D$13 / AK2), 0) &gt; $D$9, "", ROUNDUP(1 / ($D$13 / AK2), 0)),
"")</f>
        <v/>
      </c>
      <c r="AL3" s="724" t="str">
        <f t="shared" ref="AL3" si="3">IFERROR(
  IF(ROUNDUP(1 / ($D$13 / AL2), 0) &gt; $D$9, "", ROUNDUP(1 / ($D$13 / AL2), 0)),
"")</f>
        <v/>
      </c>
      <c r="AM3" s="724" t="str">
        <f t="shared" ref="AM3" si="4">IFERROR(
  IF(ROUNDUP(1 / ($D$13 / AM2), 0) &gt; $D$9, "", ROUNDUP(1 / ($D$13 / AM2), 0)),
"")</f>
        <v/>
      </c>
      <c r="AN3" s="724" t="str">
        <f t="shared" ref="AN3" si="5">IFERROR(
  IF(ROUNDUP(1 / ($D$13 / AN2), 0) &gt; $D$9, "", ROUNDUP(1 / ($D$13 / AN2), 0)),
"")</f>
        <v/>
      </c>
      <c r="AO3" s="724" t="str">
        <f t="shared" ref="AO3" si="6">IFERROR(
  IF(ROUNDUP(1 / ($D$13 / AO2), 0) &gt; $D$9, "", ROUNDUP(1 / ($D$13 / AO2), 0)),
"")</f>
        <v/>
      </c>
      <c r="AP3" s="724" t="str">
        <f t="shared" ref="AP3" si="7">IFERROR(
  IF(ROUNDUP(1 / ($D$13 / AP2), 0) &gt; $D$9, "", ROUNDUP(1 / ($D$13 / AP2), 0)),
"")</f>
        <v/>
      </c>
      <c r="AQ3" s="724" t="str">
        <f t="shared" ref="AQ3" si="8">IFERROR(
  IF(ROUNDUP(1 / ($D$13 / AQ2), 0) &gt; $D$9, "", ROUNDUP(1 / ($D$13 / AQ2), 0)),
"")</f>
        <v/>
      </c>
      <c r="AR3" s="724" t="str">
        <f t="shared" ref="AR3" si="9">IFERROR(
  IF(ROUNDUP(1 / ($D$13 / AR2), 0) &gt; $D$9, "", ROUNDUP(1 / ($D$13 / AR2), 0)),
"")</f>
        <v/>
      </c>
      <c r="AS3" s="724" t="str">
        <f t="shared" ref="AS3" si="10">IFERROR(
  IF(ROUNDUP(1 / ($D$13 / AS2), 0) &gt; $D$9, "", ROUNDUP(1 / ($D$13 / AS2), 0)),
"")</f>
        <v/>
      </c>
      <c r="AT3" s="724" t="str">
        <f t="shared" ref="AT3" si="11">IFERROR(
  IF(ROUNDUP(1 / ($D$13 / AT2), 0) &gt; $D$9, "", ROUNDUP(1 / ($D$13 / AT2), 0)),
"")</f>
        <v/>
      </c>
      <c r="AU3" s="724" t="str">
        <f t="shared" ref="AU3:AV3" si="12">IFERROR(
  IF(ROUNDUP(1 / ($D$13 / AU2), 0) &gt; $D$9, "", ROUNDUP(1 / ($D$13 / AU2), 0)),
"")</f>
        <v/>
      </c>
      <c r="AV3" s="724" t="str">
        <f t="shared" si="12"/>
        <v/>
      </c>
      <c r="AW3" s="724" t="str">
        <f t="shared" ref="AW3" si="13">IFERROR(
  IF(ROUNDUP(1 / ($D$13 / AW2), 0) &gt; $D$9, "", ROUNDUP(1 / ($D$13 / AW2), 0)),
"")</f>
        <v/>
      </c>
      <c r="AX3" s="724" t="str">
        <f t="shared" ref="AX3" si="14">IFERROR(
  IF(ROUNDUP(1 / ($D$13 / AX2), 0) &gt; $D$9, "", ROUNDUP(1 / ($D$13 / AX2), 0)),
"")</f>
        <v/>
      </c>
      <c r="AY3" s="724" t="str">
        <f t="shared" ref="AY3" si="15">IFERROR(
  IF(ROUNDUP(1 / ($D$13 / AY2), 0) &gt; $D$9, "", ROUNDUP(1 / ($D$13 / AY2), 0)),
"")</f>
        <v/>
      </c>
      <c r="AZ3" s="724" t="str">
        <f t="shared" ref="AZ3" si="16">IFERROR(
  IF(ROUNDUP(1 / ($D$13 / AZ2), 0) &gt; $D$9, "", ROUNDUP(1 / ($D$13 / AZ2), 0)),
"")</f>
        <v/>
      </c>
      <c r="BA3" s="724" t="str">
        <f t="shared" ref="BA3" si="17">IFERROR(
  IF(ROUNDUP(1 / ($D$13 / BA2), 0) &gt; $D$9, "", ROUNDUP(1 / ($D$13 / BA2), 0)),
"")</f>
        <v/>
      </c>
      <c r="BB3" s="724" t="str">
        <f t="shared" ref="BB3" si="18">IFERROR(
  IF(ROUNDUP(1 / ($D$13 / BB2), 0) &gt; $D$9, "", ROUNDUP(1 / ($D$13 / BB2), 0)),
"")</f>
        <v/>
      </c>
      <c r="BC3" s="724" t="str">
        <f t="shared" ref="BC3" si="19">IFERROR(
  IF(ROUNDUP(1 / ($D$13 / BC2), 0) &gt; $D$9, "", ROUNDUP(1 / ($D$13 / BC2), 0)),
"")</f>
        <v/>
      </c>
      <c r="BD3" s="724" t="str">
        <f t="shared" ref="BD3" si="20">IFERROR(
  IF(ROUNDUP(1 / ($D$13 / BD2), 0) &gt; $D$9, "", ROUNDUP(1 / ($D$13 / BD2), 0)),
"")</f>
        <v/>
      </c>
      <c r="BE3" s="724" t="str">
        <f t="shared" ref="BE3" si="21">IFERROR(
  IF(ROUNDUP(1 / ($D$13 / BE2), 0) &gt; $D$9, "", ROUNDUP(1 / ($D$13 / BE2), 0)),
"")</f>
        <v/>
      </c>
      <c r="BF3" s="724" t="str">
        <f t="shared" ref="BF3" si="22">IFERROR(
  IF(ROUNDUP(1 / ($D$13 / BF2), 0) &gt; $D$9, "", ROUNDUP(1 / ($D$13 / BF2), 0)),
"")</f>
        <v/>
      </c>
      <c r="BG3" s="724" t="str">
        <f t="shared" ref="BG3" si="23">IFERROR(
  IF(ROUNDUP(1 / ($D$13 / BG2), 0) &gt; $D$9, "", ROUNDUP(1 / ($D$13 / BG2), 0)),
"")</f>
        <v/>
      </c>
      <c r="BH3" s="724" t="str">
        <f t="shared" ref="BH3:BI3" si="24">IFERROR(
  IF(ROUNDUP(1 / ($D$13 / BH2), 0) &gt; $D$9, "", ROUNDUP(1 / ($D$13 / BH2), 0)),
"")</f>
        <v/>
      </c>
      <c r="BI3" s="724" t="str">
        <f t="shared" si="24"/>
        <v/>
      </c>
      <c r="BJ3" s="724" t="str">
        <f t="shared" ref="BJ3" si="25">IFERROR(
  IF(ROUNDUP(1 / ($D$13 / BJ2), 0) &gt; $D$9, "", ROUNDUP(1 / ($D$13 / BJ2), 0)),
"")</f>
        <v/>
      </c>
      <c r="BK3" s="724" t="str">
        <f t="shared" ref="BK3" si="26">IFERROR(
  IF(ROUNDUP(1 / ($D$13 / BK2), 0) &gt; $D$9, "", ROUNDUP(1 / ($D$13 / BK2), 0)),
"")</f>
        <v/>
      </c>
      <c r="BL3" s="724" t="str">
        <f t="shared" ref="BL3" si="27">IFERROR(
  IF(ROUNDUP(1 / ($D$13 / BL2), 0) &gt; $D$9, "", ROUNDUP(1 / ($D$13 / BL2), 0)),
"")</f>
        <v/>
      </c>
      <c r="BM3" s="724" t="str">
        <f t="shared" ref="BM3" si="28">IFERROR(
  IF(ROUNDUP(1 / ($D$13 / BM2), 0) &gt; $D$9, "", ROUNDUP(1 / ($D$13 / BM2), 0)),
"")</f>
        <v/>
      </c>
      <c r="BN3" s="724" t="str">
        <f t="shared" ref="BN3" si="29">IFERROR(
  IF(ROUNDUP(1 / ($D$13 / BN2), 0) &gt; $D$9, "", ROUNDUP(1 / ($D$13 / BN2), 0)),
"")</f>
        <v/>
      </c>
      <c r="BO3" s="724" t="str">
        <f t="shared" ref="BO3" si="30">IFERROR(
  IF(ROUNDUP(1 / ($D$13 / BO2), 0) &gt; $D$9, "", ROUNDUP(1 / ($D$13 / BO2), 0)),
"")</f>
        <v/>
      </c>
      <c r="BP3" s="724" t="str">
        <f t="shared" ref="BP3" si="31">IFERROR(
  IF(ROUNDUP(1 / ($D$13 / BP2), 0) &gt; $D$9, "", ROUNDUP(1 / ($D$13 / BP2), 0)),
"")</f>
        <v/>
      </c>
      <c r="BQ3" s="724" t="str">
        <f t="shared" ref="BQ3" si="32">IFERROR(
  IF(ROUNDUP(1 / ($D$13 / BQ2), 0) &gt; $D$9, "", ROUNDUP(1 / ($D$13 / BQ2), 0)),
"")</f>
        <v/>
      </c>
      <c r="BR3" s="724" t="str">
        <f t="shared" ref="BR3" si="33">IFERROR(
  IF(ROUNDUP(1 / ($D$13 / BR2), 0) &gt; $D$9, "", ROUNDUP(1 / ($D$13 / BR2), 0)),
"")</f>
        <v/>
      </c>
      <c r="BS3" s="724" t="str">
        <f t="shared" ref="BS3" si="34">IFERROR(
  IF(ROUNDUP(1 / ($D$13 / BS2), 0) &gt; $D$9, "", ROUNDUP(1 / ($D$13 / BS2), 0)),
"")</f>
        <v/>
      </c>
      <c r="BT3" s="724" t="str">
        <f t="shared" ref="BT3" si="35">IFERROR(
  IF(ROUNDUP(1 / ($D$13 / BT2), 0) &gt; $D$9, "", ROUNDUP(1 / ($D$13 / BT2), 0)),
"")</f>
        <v/>
      </c>
      <c r="BU3" s="724" t="str">
        <f t="shared" ref="BU3:BV3" si="36">IFERROR(
  IF(ROUNDUP(1 / ($D$13 / BU2), 0) &gt; $D$9, "", ROUNDUP(1 / ($D$13 / BU2), 0)),
"")</f>
        <v/>
      </c>
      <c r="BV3" s="724" t="str">
        <f t="shared" si="36"/>
        <v/>
      </c>
      <c r="BW3" s="724" t="str">
        <f t="shared" ref="BW3" si="37">IFERROR(
  IF(ROUNDUP(1 / ($D$13 / BW2), 0) &gt; $D$9, "", ROUNDUP(1 / ($D$13 / BW2), 0)),
"")</f>
        <v/>
      </c>
      <c r="BX3" s="724" t="str">
        <f t="shared" ref="BX3" si="38">IFERROR(
  IF(ROUNDUP(1 / ($D$13 / BX2), 0) &gt; $D$9, "", ROUNDUP(1 / ($D$13 / BX2), 0)),
"")</f>
        <v/>
      </c>
      <c r="BY3" s="724" t="str">
        <f t="shared" ref="BY3" si="39">IFERROR(
  IF(ROUNDUP(1 / ($D$13 / BY2), 0) &gt; $D$9, "", ROUNDUP(1 / ($D$13 / BY2), 0)),
"")</f>
        <v/>
      </c>
      <c r="BZ3" s="724" t="str">
        <f t="shared" ref="BZ3" si="40">IFERROR(
  IF(ROUNDUP(1 / ($D$13 / BZ2), 0) &gt; $D$9, "", ROUNDUP(1 / ($D$13 / BZ2), 0)),
"")</f>
        <v/>
      </c>
      <c r="CA3" s="724" t="str">
        <f t="shared" ref="CA3" si="41">IFERROR(
  IF(ROUNDUP(1 / ($D$13 / CA2), 0) &gt; $D$9, "", ROUNDUP(1 / ($D$13 / CA2), 0)),
"")</f>
        <v/>
      </c>
      <c r="CB3" s="724" t="str">
        <f t="shared" ref="CB3" si="42">IFERROR(
  IF(ROUNDUP(1 / ($D$13 / CB2), 0) &gt; $D$9, "", ROUNDUP(1 / ($D$13 / CB2), 0)),
"")</f>
        <v/>
      </c>
      <c r="CC3" s="724" t="str">
        <f t="shared" ref="CC3" si="43">IFERROR(
  IF(ROUNDUP(1 / ($D$13 / CC2), 0) &gt; $D$9, "", ROUNDUP(1 / ($D$13 / CC2), 0)),
"")</f>
        <v/>
      </c>
      <c r="CD3" s="724" t="str">
        <f t="shared" ref="CD3" si="44">IFERROR(
  IF(ROUNDUP(1 / ($D$13 / CD2), 0) &gt; $D$9, "", ROUNDUP(1 / ($D$13 / CD2), 0)),
"")</f>
        <v/>
      </c>
      <c r="CE3" s="724" t="str">
        <f t="shared" ref="CE3" si="45">IFERROR(
  IF(ROUNDUP(1 / ($D$13 / CE2), 0) &gt; $D$9, "", ROUNDUP(1 / ($D$13 / CE2), 0)),
"")</f>
        <v/>
      </c>
      <c r="CF3" s="724" t="str">
        <f t="shared" ref="CF3" si="46">IFERROR(
  IF(ROUNDUP(1 / ($D$13 / CF2), 0) &gt; $D$9, "", ROUNDUP(1 / ($D$13 / CF2), 0)),
"")</f>
        <v/>
      </c>
      <c r="CG3" s="724" t="str">
        <f t="shared" ref="CG3" si="47">IFERROR(
  IF(ROUNDUP(1 / ($D$13 / CG2), 0) &gt; $D$9, "", ROUNDUP(1 / ($D$13 / CG2), 0)),
"")</f>
        <v/>
      </c>
      <c r="CH3" s="724" t="str">
        <f t="shared" ref="CH3:CI3" si="48">IFERROR(
  IF(ROUNDUP(1 / ($D$13 / CH2), 0) &gt; $D$9, "", ROUNDUP(1 / ($D$13 / CH2), 0)),
"")</f>
        <v/>
      </c>
      <c r="CI3" s="724" t="str">
        <f t="shared" si="48"/>
        <v/>
      </c>
      <c r="CJ3" s="724" t="str">
        <f t="shared" ref="CJ3" si="49">IFERROR(
  IF(ROUNDUP(1 / ($D$13 / CJ2), 0) &gt; $D$9, "", ROUNDUP(1 / ($D$13 / CJ2), 0)),
"")</f>
        <v/>
      </c>
      <c r="CK3" s="724" t="str">
        <f t="shared" ref="CK3" si="50">IFERROR(
  IF(ROUNDUP(1 / ($D$13 / CK2), 0) &gt; $D$9, "", ROUNDUP(1 / ($D$13 / CK2), 0)),
"")</f>
        <v/>
      </c>
      <c r="CL3" s="724" t="str">
        <f t="shared" ref="CL3" si="51">IFERROR(
  IF(ROUNDUP(1 / ($D$13 / CL2), 0) &gt; $D$9, "", ROUNDUP(1 / ($D$13 / CL2), 0)),
"")</f>
        <v/>
      </c>
      <c r="CM3" s="724" t="str">
        <f t="shared" ref="CM3" si="52">IFERROR(
  IF(ROUNDUP(1 / ($D$13 / CM2), 0) &gt; $D$9, "", ROUNDUP(1 / ($D$13 / CM2), 0)),
"")</f>
        <v/>
      </c>
      <c r="CN3" s="724" t="str">
        <f t="shared" ref="CN3" si="53">IFERROR(
  IF(ROUNDUP(1 / ($D$13 / CN2), 0) &gt; $D$9, "", ROUNDUP(1 / ($D$13 / CN2), 0)),
"")</f>
        <v/>
      </c>
      <c r="CO3" s="724" t="str">
        <f t="shared" ref="CO3" si="54">IFERROR(
  IF(ROUNDUP(1 / ($D$13 / CO2), 0) &gt; $D$9, "", ROUNDUP(1 / ($D$13 / CO2), 0)),
"")</f>
        <v/>
      </c>
      <c r="CP3" s="724" t="str">
        <f t="shared" ref="CP3" si="55">IFERROR(
  IF(ROUNDUP(1 / ($D$13 / CP2), 0) &gt; $D$9, "", ROUNDUP(1 / ($D$13 / CP2), 0)),
"")</f>
        <v/>
      </c>
      <c r="CQ3" s="724" t="str">
        <f t="shared" ref="CQ3" si="56">IFERROR(
  IF(ROUNDUP(1 / ($D$13 / CQ2), 0) &gt; $D$9, "", ROUNDUP(1 / ($D$13 / CQ2), 0)),
"")</f>
        <v/>
      </c>
      <c r="CR3" s="724" t="str">
        <f t="shared" ref="CR3" si="57">IFERROR(
  IF(ROUNDUP(1 / ($D$13 / CR2), 0) &gt; $D$9, "", ROUNDUP(1 / ($D$13 / CR2), 0)),
"")</f>
        <v/>
      </c>
      <c r="CS3" s="724" t="str">
        <f t="shared" ref="CS3" si="58">IFERROR(
  IF(ROUNDUP(1 / ($D$13 / CS2), 0) &gt; $D$9, "", ROUNDUP(1 / ($D$13 / CS2), 0)),
"")</f>
        <v/>
      </c>
      <c r="CT3" s="724" t="str">
        <f t="shared" ref="CT3" si="59">IFERROR(
  IF(ROUNDUP(1 / ($D$13 / CT2), 0) &gt; $D$9, "", ROUNDUP(1 / ($D$13 / CT2), 0)),
"")</f>
        <v/>
      </c>
      <c r="CU3" s="724" t="str">
        <f t="shared" ref="CU3:CV3" si="60">IFERROR(
  IF(ROUNDUP(1 / ($D$13 / CU2), 0) &gt; $D$9, "", ROUNDUP(1 / ($D$13 / CU2), 0)),
"")</f>
        <v/>
      </c>
      <c r="CV3" s="724" t="str">
        <f t="shared" si="60"/>
        <v/>
      </c>
      <c r="CW3" s="724" t="str">
        <f t="shared" ref="CW3" si="61">IFERROR(
  IF(ROUNDUP(1 / ($D$13 / CW2), 0) &gt; $D$9, "", ROUNDUP(1 / ($D$13 / CW2), 0)),
"")</f>
        <v/>
      </c>
      <c r="CX3" s="724" t="str">
        <f t="shared" ref="CX3" si="62">IFERROR(
  IF(ROUNDUP(1 / ($D$13 / CX2), 0) &gt; $D$9, "", ROUNDUP(1 / ($D$13 / CX2), 0)),
"")</f>
        <v/>
      </c>
      <c r="CY3" s="724" t="str">
        <f t="shared" ref="CY3" si="63">IFERROR(
  IF(ROUNDUP(1 / ($D$13 / CY2), 0) &gt; $D$9, "", ROUNDUP(1 / ($D$13 / CY2), 0)),
"")</f>
        <v/>
      </c>
      <c r="CZ3" s="724" t="str">
        <f t="shared" ref="CZ3" si="64">IFERROR(
  IF(ROUNDUP(1 / ($D$13 / CZ2), 0) &gt; $D$9, "", ROUNDUP(1 / ($D$13 / CZ2), 0)),
"")</f>
        <v/>
      </c>
      <c r="DA3" s="724" t="str">
        <f t="shared" ref="DA3" si="65">IFERROR(
  IF(ROUNDUP(1 / ($D$13 / DA2), 0) &gt; $D$9, "", ROUNDUP(1 / ($D$13 / DA2), 0)),
"")</f>
        <v/>
      </c>
      <c r="DB3" s="724" t="str">
        <f t="shared" ref="DB3" si="66">IFERROR(
  IF(ROUNDUP(1 / ($D$13 / DB2), 0) &gt; $D$9, "", ROUNDUP(1 / ($D$13 / DB2), 0)),
"")</f>
        <v/>
      </c>
      <c r="DC3" s="724" t="str">
        <f t="shared" ref="DC3" si="67">IFERROR(
  IF(ROUNDUP(1 / ($D$13 / DC2), 0) &gt; $D$9, "", ROUNDUP(1 / ($D$13 / DC2), 0)),
"")</f>
        <v/>
      </c>
      <c r="DD3" s="724" t="str">
        <f t="shared" ref="DD3" si="68">IFERROR(
  IF(ROUNDUP(1 / ($D$13 / DD2), 0) &gt; $D$9, "", ROUNDUP(1 / ($D$13 / DD2), 0)),
"")</f>
        <v/>
      </c>
      <c r="DE3" s="724" t="str">
        <f t="shared" ref="DE3" si="69">IFERROR(
  IF(ROUNDUP(1 / ($D$13 / DE2), 0) &gt; $D$9, "", ROUNDUP(1 / ($D$13 / DE2), 0)),
"")</f>
        <v/>
      </c>
      <c r="DF3" s="724" t="str">
        <f t="shared" ref="DF3" si="70">IFERROR(
  IF(ROUNDUP(1 / ($D$13 / DF2), 0) &gt; $D$9, "", ROUNDUP(1 / ($D$13 / DF2), 0)),
"")</f>
        <v/>
      </c>
      <c r="DG3" s="724" t="str">
        <f t="shared" ref="DG3" si="71">IFERROR(
  IF(ROUNDUP(1 / ($D$13 / DG2), 0) &gt; $D$9, "", ROUNDUP(1 / ($D$13 / DG2), 0)),
"")</f>
        <v/>
      </c>
      <c r="DH3" s="724" t="str">
        <f t="shared" ref="DH3:DI3" si="72">IFERROR(
  IF(ROUNDUP(1 / ($D$13 / DH2), 0) &gt; $D$9, "", ROUNDUP(1 / ($D$13 / DH2), 0)),
"")</f>
        <v/>
      </c>
      <c r="DI3" s="724" t="str">
        <f t="shared" si="72"/>
        <v/>
      </c>
      <c r="DJ3" s="724" t="str">
        <f t="shared" ref="DJ3" si="73">IFERROR(
  IF(ROUNDUP(1 / ($D$13 / DJ2), 0) &gt; $D$9, "", ROUNDUP(1 / ($D$13 / DJ2), 0)),
"")</f>
        <v/>
      </c>
      <c r="DK3" s="724" t="str">
        <f t="shared" ref="DK3" si="74">IFERROR(
  IF(ROUNDUP(1 / ($D$13 / DK2), 0) &gt; $D$9, "", ROUNDUP(1 / ($D$13 / DK2), 0)),
"")</f>
        <v/>
      </c>
      <c r="DL3" s="724" t="str">
        <f t="shared" ref="DL3" si="75">IFERROR(
  IF(ROUNDUP(1 / ($D$13 / DL2), 0) &gt; $D$9, "", ROUNDUP(1 / ($D$13 / DL2), 0)),
"")</f>
        <v/>
      </c>
      <c r="DM3" s="724" t="str">
        <f t="shared" ref="DM3" si="76">IFERROR(
  IF(ROUNDUP(1 / ($D$13 / DM2), 0) &gt; $D$9, "", ROUNDUP(1 / ($D$13 / DM2), 0)),
"")</f>
        <v/>
      </c>
      <c r="DN3" s="724" t="str">
        <f t="shared" ref="DN3" si="77">IFERROR(
  IF(ROUNDUP(1 / ($D$13 / DN2), 0) &gt; $D$9, "", ROUNDUP(1 / ($D$13 / DN2), 0)),
"")</f>
        <v/>
      </c>
      <c r="DO3" s="724" t="str">
        <f t="shared" ref="DO3" si="78">IFERROR(
  IF(ROUNDUP(1 / ($D$13 / DO2), 0) &gt; $D$9, "", ROUNDUP(1 / ($D$13 / DO2), 0)),
"")</f>
        <v/>
      </c>
      <c r="DP3" s="724" t="str">
        <f t="shared" ref="DP3" si="79">IFERROR(
  IF(ROUNDUP(1 / ($D$13 / DP2), 0) &gt; $D$9, "", ROUNDUP(1 / ($D$13 / DP2), 0)),
"")</f>
        <v/>
      </c>
      <c r="DQ3" s="724" t="str">
        <f t="shared" ref="DQ3" si="80">IFERROR(
  IF(ROUNDUP(1 / ($D$13 / DQ2), 0) &gt; $D$9, "", ROUNDUP(1 / ($D$13 / DQ2), 0)),
"")</f>
        <v/>
      </c>
    </row>
    <row r="4" spans="2:121" ht="14" customHeight="1" x14ac:dyDescent="0.15">
      <c r="B4" s="722"/>
      <c r="C4" s="722"/>
      <c r="D4" s="722"/>
      <c r="E4" s="692"/>
      <c r="F4" s="693">
        <f t="shared" ref="F4:F39" si="81">IF($D$9="","",$D$9)</f>
        <v>15</v>
      </c>
      <c r="G4" s="694">
        <f>IFERROR(D11/D11+1,"")</f>
        <v>2</v>
      </c>
      <c r="H4" s="695">
        <f t="shared" ref="H4:H39" si="82">IFERROR($D$11*$D$13/G4,"")</f>
        <v>4</v>
      </c>
      <c r="I4" s="695">
        <f>(F4+G4-1)*H4</f>
        <v>64</v>
      </c>
      <c r="J4" s="695">
        <f t="shared" ref="J4:J39" si="83">F4*K4</f>
        <v>60</v>
      </c>
      <c r="K4" s="695">
        <f t="shared" ref="K4:K39" si="84">IFERROR(ROUNDUP($D$11*$D$13/G4,0),"")</f>
        <v>4</v>
      </c>
      <c r="L4" s="694">
        <f t="shared" ref="L4:L39" si="85">IFERROR(SUM(F4+G4-1)*K4,"")</f>
        <v>64</v>
      </c>
      <c r="M4" s="694">
        <f t="shared" ref="M4:M39" si="86">IFERROR(SUM(G4*K4-$D$11*$D$13),"")</f>
        <v>0</v>
      </c>
      <c r="N4" s="696">
        <f t="shared" ref="N4:N39" si="87">IFERROR(IF($D$25="","",$D$25/G4),"")</f>
        <v>32000</v>
      </c>
      <c r="O4" s="696" t="str" cm="1">
        <f t="array" ref="O4">_xlfn.IFS(P4&lt;=0.3,"Bad",AND(P4&lt;0.5,P4&gt;0.3),"Macro",P4&gt;=0.5,"Norm")</f>
        <v>Macro</v>
      </c>
      <c r="P4" s="47">
        <f t="shared" ref="P4:P39" si="88">IFERROR($D$30/L4,"")</f>
        <v>0.34375</v>
      </c>
      <c r="Q4" s="725">
        <f t="shared" ref="Q4:Q39" si="89">IFERROR(F4/G4,"")</f>
        <v>7.5</v>
      </c>
      <c r="R4" s="726">
        <f t="shared" ref="R4:R39" si="90">IFERROR(F4/(G4-1),"")</f>
        <v>15</v>
      </c>
      <c r="S4" s="697" t="str">
        <f>IF(ROW(S4)=$S$2+3,"x","")</f>
        <v/>
      </c>
      <c r="U4" s="727">
        <v>2</v>
      </c>
      <c r="V4" s="724" t="str">
        <f ca="1">IF($U4&lt;=$D$11,IF(COLUMN()&lt;22+$D$13,"",OFFSET(V3,0,-$D$13,1,1)),"")</f>
        <v/>
      </c>
      <c r="W4" s="724">
        <f t="shared" ref="W4:AV4" ca="1" si="91">IF($U4&lt;=$D$11,IF(COLUMN()&lt;22+$D$13,"",OFFSET(W3,0,-$D$13,1,1)),"")</f>
        <v>1</v>
      </c>
      <c r="X4" s="724">
        <f t="shared" ca="1" si="91"/>
        <v>2</v>
      </c>
      <c r="Y4" s="724">
        <f t="shared" ca="1" si="91"/>
        <v>3</v>
      </c>
      <c r="Z4" s="724">
        <f t="shared" ca="1" si="91"/>
        <v>4</v>
      </c>
      <c r="AA4" s="724">
        <f t="shared" ca="1" si="91"/>
        <v>5</v>
      </c>
      <c r="AB4" s="724">
        <f t="shared" ca="1" si="91"/>
        <v>6</v>
      </c>
      <c r="AC4" s="724">
        <f t="shared" ca="1" si="91"/>
        <v>7</v>
      </c>
      <c r="AD4" s="724">
        <f t="shared" ca="1" si="91"/>
        <v>8</v>
      </c>
      <c r="AE4" s="724">
        <f t="shared" ca="1" si="91"/>
        <v>9</v>
      </c>
      <c r="AF4" s="724">
        <f t="shared" ca="1" si="91"/>
        <v>10</v>
      </c>
      <c r="AG4" s="724">
        <f t="shared" ca="1" si="91"/>
        <v>11</v>
      </c>
      <c r="AH4" s="724">
        <f t="shared" ca="1" si="91"/>
        <v>12</v>
      </c>
      <c r="AI4" s="724">
        <f t="shared" ca="1" si="91"/>
        <v>13</v>
      </c>
      <c r="AJ4" s="724">
        <f t="shared" ca="1" si="91"/>
        <v>14</v>
      </c>
      <c r="AK4" s="724">
        <f t="shared" ca="1" si="91"/>
        <v>15</v>
      </c>
      <c r="AL4" s="724" t="str">
        <f t="shared" ca="1" si="91"/>
        <v/>
      </c>
      <c r="AM4" s="724" t="str">
        <f t="shared" ca="1" si="91"/>
        <v/>
      </c>
      <c r="AN4" s="724" t="str">
        <f t="shared" ca="1" si="91"/>
        <v/>
      </c>
      <c r="AO4" s="724" t="str">
        <f t="shared" ca="1" si="91"/>
        <v/>
      </c>
      <c r="AP4" s="724" t="str">
        <f t="shared" ca="1" si="91"/>
        <v/>
      </c>
      <c r="AQ4" s="724" t="str">
        <f t="shared" ca="1" si="91"/>
        <v/>
      </c>
      <c r="AR4" s="724" t="str">
        <f t="shared" ca="1" si="91"/>
        <v/>
      </c>
      <c r="AS4" s="724" t="str">
        <f t="shared" ca="1" si="91"/>
        <v/>
      </c>
      <c r="AT4" s="724" t="str">
        <f t="shared" ca="1" si="91"/>
        <v/>
      </c>
      <c r="AU4" s="724" t="str">
        <f t="shared" ca="1" si="91"/>
        <v/>
      </c>
      <c r="AV4" s="724" t="str">
        <f t="shared" ca="1" si="91"/>
        <v/>
      </c>
      <c r="AW4" s="724" t="str">
        <f t="shared" ref="AW4" ca="1" si="92">IF($U4&lt;=$D$11,IF(COLUMN()&lt;22+$D$13,"",OFFSET(AW3,0,-$D$13,1,1)),"")</f>
        <v/>
      </c>
      <c r="AX4" s="724" t="str">
        <f t="shared" ref="AX4" ca="1" si="93">IF($U4&lt;=$D$11,IF(COLUMN()&lt;22+$D$13,"",OFFSET(AX3,0,-$D$13,1,1)),"")</f>
        <v/>
      </c>
      <c r="AY4" s="724" t="str">
        <f t="shared" ref="AY4" ca="1" si="94">IF($U4&lt;=$D$11,IF(COLUMN()&lt;22+$D$13,"",OFFSET(AY3,0,-$D$13,1,1)),"")</f>
        <v/>
      </c>
      <c r="AZ4" s="724" t="str">
        <f t="shared" ref="AZ4" ca="1" si="95">IF($U4&lt;=$D$11,IF(COLUMN()&lt;22+$D$13,"",OFFSET(AZ3,0,-$D$13,1,1)),"")</f>
        <v/>
      </c>
      <c r="BA4" s="724" t="str">
        <f t="shared" ref="BA4" ca="1" si="96">IF($U4&lt;=$D$11,IF(COLUMN()&lt;22+$D$13,"",OFFSET(BA3,0,-$D$13,1,1)),"")</f>
        <v/>
      </c>
      <c r="BB4" s="724" t="str">
        <f t="shared" ref="BB4" ca="1" si="97">IF($U4&lt;=$D$11,IF(COLUMN()&lt;22+$D$13,"",OFFSET(BB3,0,-$D$13,1,1)),"")</f>
        <v/>
      </c>
      <c r="BC4" s="724" t="str">
        <f t="shared" ref="BC4" ca="1" si="98">IF($U4&lt;=$D$11,IF(COLUMN()&lt;22+$D$13,"",OFFSET(BC3,0,-$D$13,1,1)),"")</f>
        <v/>
      </c>
      <c r="BD4" s="724" t="str">
        <f t="shared" ref="BD4" ca="1" si="99">IF($U4&lt;=$D$11,IF(COLUMN()&lt;22+$D$13,"",OFFSET(BD3,0,-$D$13,1,1)),"")</f>
        <v/>
      </c>
      <c r="BE4" s="724" t="str">
        <f t="shared" ref="BE4" ca="1" si="100">IF($U4&lt;=$D$11,IF(COLUMN()&lt;22+$D$13,"",OFFSET(BE3,0,-$D$13,1,1)),"")</f>
        <v/>
      </c>
      <c r="BF4" s="724" t="str">
        <f t="shared" ref="BF4" ca="1" si="101">IF($U4&lt;=$D$11,IF(COLUMN()&lt;22+$D$13,"",OFFSET(BF3,0,-$D$13,1,1)),"")</f>
        <v/>
      </c>
      <c r="BG4" s="724" t="str">
        <f t="shared" ref="BG4" ca="1" si="102">IF($U4&lt;=$D$11,IF(COLUMN()&lt;22+$D$13,"",OFFSET(BG3,0,-$D$13,1,1)),"")</f>
        <v/>
      </c>
      <c r="BH4" s="724" t="str">
        <f t="shared" ref="BH4" ca="1" si="103">IF($U4&lt;=$D$11,IF(COLUMN()&lt;22+$D$13,"",OFFSET(BH3,0,-$D$13,1,1)),"")</f>
        <v/>
      </c>
      <c r="BI4" s="724" t="str">
        <f t="shared" ref="BI4" ca="1" si="104">IF($U4&lt;=$D$11,IF(COLUMN()&lt;22+$D$13,"",OFFSET(BI3,0,-$D$13,1,1)),"")</f>
        <v/>
      </c>
      <c r="BJ4" s="724" t="str">
        <f t="shared" ref="BJ4" ca="1" si="105">IF($U4&lt;=$D$11,IF(COLUMN()&lt;22+$D$13,"",OFFSET(BJ3,0,-$D$13,1,1)),"")</f>
        <v/>
      </c>
      <c r="BK4" s="724" t="str">
        <f t="shared" ref="BK4" ca="1" si="106">IF($U4&lt;=$D$11,IF(COLUMN()&lt;22+$D$13,"",OFFSET(BK3,0,-$D$13,1,1)),"")</f>
        <v/>
      </c>
      <c r="BL4" s="724" t="str">
        <f t="shared" ref="BL4" ca="1" si="107">IF($U4&lt;=$D$11,IF(COLUMN()&lt;22+$D$13,"",OFFSET(BL3,0,-$D$13,1,1)),"")</f>
        <v/>
      </c>
      <c r="BM4" s="724" t="str">
        <f t="shared" ref="BM4" ca="1" si="108">IF($U4&lt;=$D$11,IF(COLUMN()&lt;22+$D$13,"",OFFSET(BM3,0,-$D$13,1,1)),"")</f>
        <v/>
      </c>
      <c r="BN4" s="724" t="str">
        <f t="shared" ref="BN4" ca="1" si="109">IF($U4&lt;=$D$11,IF(COLUMN()&lt;22+$D$13,"",OFFSET(BN3,0,-$D$13,1,1)),"")</f>
        <v/>
      </c>
      <c r="BO4" s="724" t="str">
        <f t="shared" ref="BO4" ca="1" si="110">IF($U4&lt;=$D$11,IF(COLUMN()&lt;22+$D$13,"",OFFSET(BO3,0,-$D$13,1,1)),"")</f>
        <v/>
      </c>
      <c r="BP4" s="724" t="str">
        <f t="shared" ref="BP4" ca="1" si="111">IF($U4&lt;=$D$11,IF(COLUMN()&lt;22+$D$13,"",OFFSET(BP3,0,-$D$13,1,1)),"")</f>
        <v/>
      </c>
      <c r="BQ4" s="724" t="str">
        <f t="shared" ref="BQ4" ca="1" si="112">IF($U4&lt;=$D$11,IF(COLUMN()&lt;22+$D$13,"",OFFSET(BQ3,0,-$D$13,1,1)),"")</f>
        <v/>
      </c>
      <c r="BR4" s="724" t="str">
        <f t="shared" ref="BR4" ca="1" si="113">IF($U4&lt;=$D$11,IF(COLUMN()&lt;22+$D$13,"",OFFSET(BR3,0,-$D$13,1,1)),"")</f>
        <v/>
      </c>
      <c r="BS4" s="724" t="str">
        <f t="shared" ref="BS4" ca="1" si="114">IF($U4&lt;=$D$11,IF(COLUMN()&lt;22+$D$13,"",OFFSET(BS3,0,-$D$13,1,1)),"")</f>
        <v/>
      </c>
      <c r="BT4" s="724" t="str">
        <f t="shared" ref="BT4" ca="1" si="115">IF($U4&lt;=$D$11,IF(COLUMN()&lt;22+$D$13,"",OFFSET(BT3,0,-$D$13,1,1)),"")</f>
        <v/>
      </c>
      <c r="BU4" s="724" t="str">
        <f t="shared" ref="BU4:BV4" ca="1" si="116">IF($U4&lt;=$D$11,IF(COLUMN()&lt;22+$D$13,"",OFFSET(BU3,0,-$D$13,1,1)),"")</f>
        <v/>
      </c>
      <c r="BV4" s="724" t="str">
        <f t="shared" ca="1" si="116"/>
        <v/>
      </c>
      <c r="BW4" s="724" t="str">
        <f t="shared" ref="BW4" ca="1" si="117">IF($U4&lt;=$D$11,IF(COLUMN()&lt;22+$D$13,"",OFFSET(BW3,0,-$D$13,1,1)),"")</f>
        <v/>
      </c>
      <c r="BX4" s="724" t="str">
        <f t="shared" ref="BX4" ca="1" si="118">IF($U4&lt;=$D$11,IF(COLUMN()&lt;22+$D$13,"",OFFSET(BX3,0,-$D$13,1,1)),"")</f>
        <v/>
      </c>
      <c r="BY4" s="724" t="str">
        <f t="shared" ref="BY4" ca="1" si="119">IF($U4&lt;=$D$11,IF(COLUMN()&lt;22+$D$13,"",OFFSET(BY3,0,-$D$13,1,1)),"")</f>
        <v/>
      </c>
      <c r="BZ4" s="724" t="str">
        <f t="shared" ref="BZ4" ca="1" si="120">IF($U4&lt;=$D$11,IF(COLUMN()&lt;22+$D$13,"",OFFSET(BZ3,0,-$D$13,1,1)),"")</f>
        <v/>
      </c>
      <c r="CA4" s="724" t="str">
        <f t="shared" ref="CA4" ca="1" si="121">IF($U4&lt;=$D$11,IF(COLUMN()&lt;22+$D$13,"",OFFSET(CA3,0,-$D$13,1,1)),"")</f>
        <v/>
      </c>
      <c r="CB4" s="724" t="str">
        <f t="shared" ref="CB4" ca="1" si="122">IF($U4&lt;=$D$11,IF(COLUMN()&lt;22+$D$13,"",OFFSET(CB3,0,-$D$13,1,1)),"")</f>
        <v/>
      </c>
      <c r="CC4" s="724" t="str">
        <f t="shared" ref="CC4" ca="1" si="123">IF($U4&lt;=$D$11,IF(COLUMN()&lt;22+$D$13,"",OFFSET(CC3,0,-$D$13,1,1)),"")</f>
        <v/>
      </c>
      <c r="CD4" s="724" t="str">
        <f t="shared" ref="CD4" ca="1" si="124">IF($U4&lt;=$D$11,IF(COLUMN()&lt;22+$D$13,"",OFFSET(CD3,0,-$D$13,1,1)),"")</f>
        <v/>
      </c>
      <c r="CE4" s="724" t="str">
        <f t="shared" ref="CE4" ca="1" si="125">IF($U4&lt;=$D$11,IF(COLUMN()&lt;22+$D$13,"",OFFSET(CE3,0,-$D$13,1,1)),"")</f>
        <v/>
      </c>
      <c r="CF4" s="724" t="str">
        <f t="shared" ref="CF4" ca="1" si="126">IF($U4&lt;=$D$11,IF(COLUMN()&lt;22+$D$13,"",OFFSET(CF3,0,-$D$13,1,1)),"")</f>
        <v/>
      </c>
      <c r="CG4" s="724" t="str">
        <f t="shared" ref="CG4" ca="1" si="127">IF($U4&lt;=$D$11,IF(COLUMN()&lt;22+$D$13,"",OFFSET(CG3,0,-$D$13,1,1)),"")</f>
        <v/>
      </c>
      <c r="CH4" s="724" t="str">
        <f t="shared" ref="CH4" ca="1" si="128">IF($U4&lt;=$D$11,IF(COLUMN()&lt;22+$D$13,"",OFFSET(CH3,0,-$D$13,1,1)),"")</f>
        <v/>
      </c>
      <c r="CI4" s="724" t="str">
        <f t="shared" ref="CI4" ca="1" si="129">IF($U4&lt;=$D$11,IF(COLUMN()&lt;22+$D$13,"",OFFSET(CI3,0,-$D$13,1,1)),"")</f>
        <v/>
      </c>
      <c r="CJ4" s="724" t="str">
        <f t="shared" ref="CJ4" ca="1" si="130">IF($U4&lt;=$D$11,IF(COLUMN()&lt;22+$D$13,"",OFFSET(CJ3,0,-$D$13,1,1)),"")</f>
        <v/>
      </c>
      <c r="CK4" s="724" t="str">
        <f t="shared" ref="CK4" ca="1" si="131">IF($U4&lt;=$D$11,IF(COLUMN()&lt;22+$D$13,"",OFFSET(CK3,0,-$D$13,1,1)),"")</f>
        <v/>
      </c>
      <c r="CL4" s="724" t="str">
        <f t="shared" ref="CL4" ca="1" si="132">IF($U4&lt;=$D$11,IF(COLUMN()&lt;22+$D$13,"",OFFSET(CL3,0,-$D$13,1,1)),"")</f>
        <v/>
      </c>
      <c r="CM4" s="724" t="str">
        <f t="shared" ref="CM4" ca="1" si="133">IF($U4&lt;=$D$11,IF(COLUMN()&lt;22+$D$13,"",OFFSET(CM3,0,-$D$13,1,1)),"")</f>
        <v/>
      </c>
      <c r="CN4" s="724" t="str">
        <f t="shared" ref="CN4" ca="1" si="134">IF($U4&lt;=$D$11,IF(COLUMN()&lt;22+$D$13,"",OFFSET(CN3,0,-$D$13,1,1)),"")</f>
        <v/>
      </c>
      <c r="CO4" s="724" t="str">
        <f t="shared" ref="CO4" ca="1" si="135">IF($U4&lt;=$D$11,IF(COLUMN()&lt;22+$D$13,"",OFFSET(CO3,0,-$D$13,1,1)),"")</f>
        <v/>
      </c>
      <c r="CP4" s="724" t="str">
        <f t="shared" ref="CP4" ca="1" si="136">IF($U4&lt;=$D$11,IF(COLUMN()&lt;22+$D$13,"",OFFSET(CP3,0,-$D$13,1,1)),"")</f>
        <v/>
      </c>
      <c r="CQ4" s="724" t="str">
        <f t="shared" ref="CQ4" ca="1" si="137">IF($U4&lt;=$D$11,IF(COLUMN()&lt;22+$D$13,"",OFFSET(CQ3,0,-$D$13,1,1)),"")</f>
        <v/>
      </c>
      <c r="CR4" s="724" t="str">
        <f t="shared" ref="CR4" ca="1" si="138">IF($U4&lt;=$D$11,IF(COLUMN()&lt;22+$D$13,"",OFFSET(CR3,0,-$D$13,1,1)),"")</f>
        <v/>
      </c>
      <c r="CS4" s="724" t="str">
        <f t="shared" ref="CS4" ca="1" si="139">IF($U4&lt;=$D$11,IF(COLUMN()&lt;22+$D$13,"",OFFSET(CS3,0,-$D$13,1,1)),"")</f>
        <v/>
      </c>
      <c r="CT4" s="724" t="str">
        <f t="shared" ref="CT4" ca="1" si="140">IF($U4&lt;=$D$11,IF(COLUMN()&lt;22+$D$13,"",OFFSET(CT3,0,-$D$13,1,1)),"")</f>
        <v/>
      </c>
      <c r="CU4" s="724" t="str">
        <f t="shared" ref="CU4:CV4" ca="1" si="141">IF($U4&lt;=$D$11,IF(COLUMN()&lt;22+$D$13,"",OFFSET(CU3,0,-$D$13,1,1)),"")</f>
        <v/>
      </c>
      <c r="CV4" s="724" t="str">
        <f t="shared" ca="1" si="141"/>
        <v/>
      </c>
      <c r="CW4" s="724" t="str">
        <f t="shared" ref="CW4" ca="1" si="142">IF($U4&lt;=$D$11,IF(COLUMN()&lt;22+$D$13,"",OFFSET(CW3,0,-$D$13,1,1)),"")</f>
        <v/>
      </c>
      <c r="CX4" s="724" t="str">
        <f t="shared" ref="CX4" ca="1" si="143">IF($U4&lt;=$D$11,IF(COLUMN()&lt;22+$D$13,"",OFFSET(CX3,0,-$D$13,1,1)),"")</f>
        <v/>
      </c>
      <c r="CY4" s="724" t="str">
        <f t="shared" ref="CY4" ca="1" si="144">IF($U4&lt;=$D$11,IF(COLUMN()&lt;22+$D$13,"",OFFSET(CY3,0,-$D$13,1,1)),"")</f>
        <v/>
      </c>
      <c r="CZ4" s="724" t="str">
        <f t="shared" ref="CZ4" ca="1" si="145">IF($U4&lt;=$D$11,IF(COLUMN()&lt;22+$D$13,"",OFFSET(CZ3,0,-$D$13,1,1)),"")</f>
        <v/>
      </c>
      <c r="DA4" s="724" t="str">
        <f t="shared" ref="DA4" ca="1" si="146">IF($U4&lt;=$D$11,IF(COLUMN()&lt;22+$D$13,"",OFFSET(DA3,0,-$D$13,1,1)),"")</f>
        <v/>
      </c>
      <c r="DB4" s="724" t="str">
        <f t="shared" ref="DB4" ca="1" si="147">IF($U4&lt;=$D$11,IF(COLUMN()&lt;22+$D$13,"",OFFSET(DB3,0,-$D$13,1,1)),"")</f>
        <v/>
      </c>
      <c r="DC4" s="724" t="str">
        <f t="shared" ref="DC4" ca="1" si="148">IF($U4&lt;=$D$11,IF(COLUMN()&lt;22+$D$13,"",OFFSET(DC3,0,-$D$13,1,1)),"")</f>
        <v/>
      </c>
      <c r="DD4" s="724" t="str">
        <f t="shared" ref="DD4" ca="1" si="149">IF($U4&lt;=$D$11,IF(COLUMN()&lt;22+$D$13,"",OFFSET(DD3,0,-$D$13,1,1)),"")</f>
        <v/>
      </c>
      <c r="DE4" s="724" t="str">
        <f t="shared" ref="DE4" ca="1" si="150">IF($U4&lt;=$D$11,IF(COLUMN()&lt;22+$D$13,"",OFFSET(DE3,0,-$D$13,1,1)),"")</f>
        <v/>
      </c>
      <c r="DF4" s="724" t="str">
        <f t="shared" ref="DF4" ca="1" si="151">IF($U4&lt;=$D$11,IF(COLUMN()&lt;22+$D$13,"",OFFSET(DF3,0,-$D$13,1,1)),"")</f>
        <v/>
      </c>
      <c r="DG4" s="724" t="str">
        <f t="shared" ref="DG4" ca="1" si="152">IF($U4&lt;=$D$11,IF(COLUMN()&lt;22+$D$13,"",OFFSET(DG3,0,-$D$13,1,1)),"")</f>
        <v/>
      </c>
      <c r="DH4" s="724" t="str">
        <f t="shared" ref="DH4" ca="1" si="153">IF($U4&lt;=$D$11,IF(COLUMN()&lt;22+$D$13,"",OFFSET(DH3,0,-$D$13,1,1)),"")</f>
        <v/>
      </c>
      <c r="DI4" s="724" t="str">
        <f t="shared" ref="DI4" ca="1" si="154">IF($U4&lt;=$D$11,IF(COLUMN()&lt;22+$D$13,"",OFFSET(DI3,0,-$D$13,1,1)),"")</f>
        <v/>
      </c>
      <c r="DJ4" s="724" t="str">
        <f t="shared" ref="DJ4" ca="1" si="155">IF($U4&lt;=$D$11,IF(COLUMN()&lt;22+$D$13,"",OFFSET(DJ3,0,-$D$13,1,1)),"")</f>
        <v/>
      </c>
      <c r="DK4" s="724" t="str">
        <f t="shared" ref="DK4" ca="1" si="156">IF($U4&lt;=$D$11,IF(COLUMN()&lt;22+$D$13,"",OFFSET(DK3,0,-$D$13,1,1)),"")</f>
        <v/>
      </c>
      <c r="DL4" s="724" t="str">
        <f t="shared" ref="DL4" ca="1" si="157">IF($U4&lt;=$D$11,IF(COLUMN()&lt;22+$D$13,"",OFFSET(DL3,0,-$D$13,1,1)),"")</f>
        <v/>
      </c>
      <c r="DM4" s="724" t="str">
        <f t="shared" ref="DM4" ca="1" si="158">IF($U4&lt;=$D$11,IF(COLUMN()&lt;22+$D$13,"",OFFSET(DM3,0,-$D$13,1,1)),"")</f>
        <v/>
      </c>
      <c r="DN4" s="724" t="str">
        <f t="shared" ref="DN4" ca="1" si="159">IF($U4&lt;=$D$11,IF(COLUMN()&lt;22+$D$13,"",OFFSET(DN3,0,-$D$13,1,1)),"")</f>
        <v/>
      </c>
      <c r="DO4" s="724" t="str">
        <f t="shared" ref="DO4" ca="1" si="160">IF($U4&lt;=$D$11,IF(COLUMN()&lt;22+$D$13,"",OFFSET(DO3,0,-$D$13,1,1)),"")</f>
        <v/>
      </c>
      <c r="DP4" s="724" t="str">
        <f t="shared" ref="DP4" ca="1" si="161">IF($U4&lt;=$D$11,IF(COLUMN()&lt;22+$D$13,"",OFFSET(DP3,0,-$D$13,1,1)),"")</f>
        <v/>
      </c>
      <c r="DQ4" s="724" t="str">
        <f t="shared" ref="DQ4" ca="1" si="162">IF($U4&lt;=$D$11,IF(COLUMN()&lt;22+$D$13,"",OFFSET(DQ3,0,-$D$13,1,1)),"")</f>
        <v/>
      </c>
    </row>
    <row r="5" spans="2:121" x14ac:dyDescent="0.15">
      <c r="B5" s="722"/>
      <c r="C5" s="722"/>
      <c r="D5" s="722"/>
      <c r="E5" s="692"/>
      <c r="F5" s="698">
        <f t="shared" si="81"/>
        <v>15</v>
      </c>
      <c r="G5" s="699">
        <f>IFERROR(G4+1,"")</f>
        <v>3</v>
      </c>
      <c r="H5" s="700">
        <f t="shared" si="82"/>
        <v>2.6666666666666665</v>
      </c>
      <c r="I5" s="700">
        <f t="shared" ref="I5:I39" si="163">(F5+G5-1)*H5</f>
        <v>45.333333333333329</v>
      </c>
      <c r="J5" s="700">
        <f t="shared" si="83"/>
        <v>45</v>
      </c>
      <c r="K5" s="700">
        <f t="shared" si="84"/>
        <v>3</v>
      </c>
      <c r="L5" s="699">
        <f t="shared" si="85"/>
        <v>51</v>
      </c>
      <c r="M5" s="699">
        <f t="shared" si="86"/>
        <v>1</v>
      </c>
      <c r="N5" s="701">
        <f t="shared" si="87"/>
        <v>21333.333333333332</v>
      </c>
      <c r="O5" s="701" t="str" cm="1">
        <f t="array" ref="O5">_xlfn.IFS(P5&lt;=0.3,"Bad",AND(P5&lt;0.5,P5&gt;0.3),"Macro",P5&gt;=0.5,"Norm")</f>
        <v>Macro</v>
      </c>
      <c r="P5" s="48">
        <f t="shared" si="88"/>
        <v>0.43137254901960786</v>
      </c>
      <c r="Q5" s="728">
        <f t="shared" si="89"/>
        <v>5</v>
      </c>
      <c r="R5" s="726">
        <f t="shared" si="90"/>
        <v>7.5</v>
      </c>
      <c r="S5" s="697" t="str">
        <f t="shared" ref="S5:S6" si="164">IF(ROW(S5)=$S$2+3,"x","")</f>
        <v/>
      </c>
      <c r="U5" s="723">
        <v>3</v>
      </c>
      <c r="V5" s="724" t="str">
        <f t="shared" ref="V5:V29" ca="1" si="165">IF($U5&lt;=$D$11,IF(COLUMN()&lt;22+$D$13,"",OFFSET(V4,0,-$D$13,1,1)),"")</f>
        <v/>
      </c>
      <c r="W5" s="724" t="str">
        <f t="shared" ref="W5:W30" ca="1" si="166">IF($U5&lt;=$D$11,IF(COLUMN()&lt;22+$D$13,"",OFFSET(W4,0,-$D$13,1,1)),"")</f>
        <v/>
      </c>
      <c r="X5" s="724">
        <f t="shared" ref="X5:X30" ca="1" si="167">IF($U5&lt;=$D$11,IF(COLUMN()&lt;22+$D$13,"",OFFSET(X4,0,-$D$13,1,1)),"")</f>
        <v>1</v>
      </c>
      <c r="Y5" s="724">
        <f t="shared" ref="Y5:Y30" ca="1" si="168">IF($U5&lt;=$D$11,IF(COLUMN()&lt;22+$D$13,"",OFFSET(Y4,0,-$D$13,1,1)),"")</f>
        <v>2</v>
      </c>
      <c r="Z5" s="724">
        <f t="shared" ref="Z5:Z30" ca="1" si="169">IF($U5&lt;=$D$11,IF(COLUMN()&lt;22+$D$13,"",OFFSET(Z4,0,-$D$13,1,1)),"")</f>
        <v>3</v>
      </c>
      <c r="AA5" s="724">
        <f t="shared" ref="AA5:AA30" ca="1" si="170">IF($U5&lt;=$D$11,IF(COLUMN()&lt;22+$D$13,"",OFFSET(AA4,0,-$D$13,1,1)),"")</f>
        <v>4</v>
      </c>
      <c r="AB5" s="724">
        <f t="shared" ref="AB5:AB30" ca="1" si="171">IF($U5&lt;=$D$11,IF(COLUMN()&lt;22+$D$13,"",OFFSET(AB4,0,-$D$13,1,1)),"")</f>
        <v>5</v>
      </c>
      <c r="AC5" s="724">
        <f t="shared" ref="AC5:AC30" ca="1" si="172">IF($U5&lt;=$D$11,IF(COLUMN()&lt;22+$D$13,"",OFFSET(AC4,0,-$D$13,1,1)),"")</f>
        <v>6</v>
      </c>
      <c r="AD5" s="724">
        <f t="shared" ref="AD5:AD30" ca="1" si="173">IF($U5&lt;=$D$11,IF(COLUMN()&lt;22+$D$13,"",OFFSET(AD4,0,-$D$13,1,1)),"")</f>
        <v>7</v>
      </c>
      <c r="AE5" s="724">
        <f t="shared" ref="AE5:AE30" ca="1" si="174">IF($U5&lt;=$D$11,IF(COLUMN()&lt;22+$D$13,"",OFFSET(AE4,0,-$D$13,1,1)),"")</f>
        <v>8</v>
      </c>
      <c r="AF5" s="724">
        <f t="shared" ref="AF5:AF30" ca="1" si="175">IF($U5&lt;=$D$11,IF(COLUMN()&lt;22+$D$13,"",OFFSET(AF4,0,-$D$13,1,1)),"")</f>
        <v>9</v>
      </c>
      <c r="AG5" s="724">
        <f t="shared" ref="AG5:AG30" ca="1" si="176">IF($U5&lt;=$D$11,IF(COLUMN()&lt;22+$D$13,"",OFFSET(AG4,0,-$D$13,1,1)),"")</f>
        <v>10</v>
      </c>
      <c r="AH5" s="724">
        <f t="shared" ref="AH5:AH30" ca="1" si="177">IF($U5&lt;=$D$11,IF(COLUMN()&lt;22+$D$13,"",OFFSET(AH4,0,-$D$13,1,1)),"")</f>
        <v>11</v>
      </c>
      <c r="AI5" s="724">
        <f t="shared" ref="AI5:AI30" ca="1" si="178">IF($U5&lt;=$D$11,IF(COLUMN()&lt;22+$D$13,"",OFFSET(AI4,0,-$D$13,1,1)),"")</f>
        <v>12</v>
      </c>
      <c r="AJ5" s="724">
        <f t="shared" ref="AJ5:AJ30" ca="1" si="179">IF($U5&lt;=$D$11,IF(COLUMN()&lt;22+$D$13,"",OFFSET(AJ4,0,-$D$13,1,1)),"")</f>
        <v>13</v>
      </c>
      <c r="AK5" s="724">
        <f t="shared" ref="AK5:AK30" ca="1" si="180">IF($U5&lt;=$D$11,IF(COLUMN()&lt;22+$D$13,"",OFFSET(AK4,0,-$D$13,1,1)),"")</f>
        <v>14</v>
      </c>
      <c r="AL5" s="724">
        <f t="shared" ref="AL5:AL30" ca="1" si="181">IF($U5&lt;=$D$11,IF(COLUMN()&lt;22+$D$13,"",OFFSET(AL4,0,-$D$13,1,1)),"")</f>
        <v>15</v>
      </c>
      <c r="AM5" s="724" t="str">
        <f t="shared" ref="AM5:AM30" ca="1" si="182">IF($U5&lt;=$D$11,IF(COLUMN()&lt;22+$D$13,"",OFFSET(AM4,0,-$D$13,1,1)),"")</f>
        <v/>
      </c>
      <c r="AN5" s="724" t="str">
        <f t="shared" ref="AN5:AN30" ca="1" si="183">IF($U5&lt;=$D$11,IF(COLUMN()&lt;22+$D$13,"",OFFSET(AN4,0,-$D$13,1,1)),"")</f>
        <v/>
      </c>
      <c r="AO5" s="724" t="str">
        <f t="shared" ref="AO5:AO30" ca="1" si="184">IF($U5&lt;=$D$11,IF(COLUMN()&lt;22+$D$13,"",OFFSET(AO4,0,-$D$13,1,1)),"")</f>
        <v/>
      </c>
      <c r="AP5" s="724" t="str">
        <f t="shared" ref="AP5:AP30" ca="1" si="185">IF($U5&lt;=$D$11,IF(COLUMN()&lt;22+$D$13,"",OFFSET(AP4,0,-$D$13,1,1)),"")</f>
        <v/>
      </c>
      <c r="AQ5" s="724" t="str">
        <f t="shared" ref="AQ5:AQ30" ca="1" si="186">IF($U5&lt;=$D$11,IF(COLUMN()&lt;22+$D$13,"",OFFSET(AQ4,0,-$D$13,1,1)),"")</f>
        <v/>
      </c>
      <c r="AR5" s="724" t="str">
        <f t="shared" ref="AR5:AR30" ca="1" si="187">IF($U5&lt;=$D$11,IF(COLUMN()&lt;22+$D$13,"",OFFSET(AR4,0,-$D$13,1,1)),"")</f>
        <v/>
      </c>
      <c r="AS5" s="724" t="str">
        <f t="shared" ref="AS5:AS30" ca="1" si="188">IF($U5&lt;=$D$11,IF(COLUMN()&lt;22+$D$13,"",OFFSET(AS4,0,-$D$13,1,1)),"")</f>
        <v/>
      </c>
      <c r="AT5" s="724" t="str">
        <f t="shared" ref="AT5:AT30" ca="1" si="189">IF($U5&lt;=$D$11,IF(COLUMN()&lt;22+$D$13,"",OFFSET(AT4,0,-$D$13,1,1)),"")</f>
        <v/>
      </c>
      <c r="AU5" s="724" t="str">
        <f t="shared" ref="AU5:AU30" ca="1" si="190">IF($U5&lt;=$D$11,IF(COLUMN()&lt;22+$D$13,"",OFFSET(AU4,0,-$D$13,1,1)),"")</f>
        <v/>
      </c>
      <c r="AV5" s="724" t="str">
        <f t="shared" ref="AV5:AV30" ca="1" si="191">IF($U5&lt;=$D$11,IF(COLUMN()&lt;22+$D$13,"",OFFSET(AV4,0,-$D$13,1,1)),"")</f>
        <v/>
      </c>
      <c r="AW5" s="724" t="str">
        <f t="shared" ref="AW5:AW30" ca="1" si="192">IF($U5&lt;=$D$11,IF(COLUMN()&lt;22+$D$13,"",OFFSET(AW4,0,-$D$13,1,1)),"")</f>
        <v/>
      </c>
      <c r="AX5" s="724" t="str">
        <f t="shared" ref="AX5:AX30" ca="1" si="193">IF($U5&lt;=$D$11,IF(COLUMN()&lt;22+$D$13,"",OFFSET(AX4,0,-$D$13,1,1)),"")</f>
        <v/>
      </c>
      <c r="AY5" s="724" t="str">
        <f t="shared" ref="AY5:AY30" ca="1" si="194">IF($U5&lt;=$D$11,IF(COLUMN()&lt;22+$D$13,"",OFFSET(AY4,0,-$D$13,1,1)),"")</f>
        <v/>
      </c>
      <c r="AZ5" s="724" t="str">
        <f t="shared" ref="AZ5:AZ30" ca="1" si="195">IF($U5&lt;=$D$11,IF(COLUMN()&lt;22+$D$13,"",OFFSET(AZ4,0,-$D$13,1,1)),"")</f>
        <v/>
      </c>
      <c r="BA5" s="724" t="str">
        <f t="shared" ref="BA5:BA30" ca="1" si="196">IF($U5&lt;=$D$11,IF(COLUMN()&lt;22+$D$13,"",OFFSET(BA4,0,-$D$13,1,1)),"")</f>
        <v/>
      </c>
      <c r="BB5" s="724" t="str">
        <f t="shared" ref="BB5:BB30" ca="1" si="197">IF($U5&lt;=$D$11,IF(COLUMN()&lt;22+$D$13,"",OFFSET(BB4,0,-$D$13,1,1)),"")</f>
        <v/>
      </c>
      <c r="BC5" s="724" t="str">
        <f t="shared" ref="BC5:BC30" ca="1" si="198">IF($U5&lt;=$D$11,IF(COLUMN()&lt;22+$D$13,"",OFFSET(BC4,0,-$D$13,1,1)),"")</f>
        <v/>
      </c>
      <c r="BD5" s="724" t="str">
        <f t="shared" ref="BD5:BD30" ca="1" si="199">IF($U5&lt;=$D$11,IF(COLUMN()&lt;22+$D$13,"",OFFSET(BD4,0,-$D$13,1,1)),"")</f>
        <v/>
      </c>
      <c r="BE5" s="724" t="str">
        <f t="shared" ref="BE5:BE30" ca="1" si="200">IF($U5&lt;=$D$11,IF(COLUMN()&lt;22+$D$13,"",OFFSET(BE4,0,-$D$13,1,1)),"")</f>
        <v/>
      </c>
      <c r="BF5" s="724" t="str">
        <f t="shared" ref="BF5:BF30" ca="1" si="201">IF($U5&lt;=$D$11,IF(COLUMN()&lt;22+$D$13,"",OFFSET(BF4,0,-$D$13,1,1)),"")</f>
        <v/>
      </c>
      <c r="BG5" s="724" t="str">
        <f t="shared" ref="BG5:BG30" ca="1" si="202">IF($U5&lt;=$D$11,IF(COLUMN()&lt;22+$D$13,"",OFFSET(BG4,0,-$D$13,1,1)),"")</f>
        <v/>
      </c>
      <c r="BH5" s="724" t="str">
        <f t="shared" ref="BH5:BH30" ca="1" si="203">IF($U5&lt;=$D$11,IF(COLUMN()&lt;22+$D$13,"",OFFSET(BH4,0,-$D$13,1,1)),"")</f>
        <v/>
      </c>
      <c r="BI5" s="724" t="str">
        <f t="shared" ref="BI5:BI30" ca="1" si="204">IF($U5&lt;=$D$11,IF(COLUMN()&lt;22+$D$13,"",OFFSET(BI4,0,-$D$13,1,1)),"")</f>
        <v/>
      </c>
      <c r="BJ5" s="724" t="str">
        <f t="shared" ref="BJ5:BJ30" ca="1" si="205">IF($U5&lt;=$D$11,IF(COLUMN()&lt;22+$D$13,"",OFFSET(BJ4,0,-$D$13,1,1)),"")</f>
        <v/>
      </c>
      <c r="BK5" s="724" t="str">
        <f t="shared" ref="BK5:BK30" ca="1" si="206">IF($U5&lt;=$D$11,IF(COLUMN()&lt;22+$D$13,"",OFFSET(BK4,0,-$D$13,1,1)),"")</f>
        <v/>
      </c>
      <c r="BL5" s="724" t="str">
        <f t="shared" ref="BL5:BL30" ca="1" si="207">IF($U5&lt;=$D$11,IF(COLUMN()&lt;22+$D$13,"",OFFSET(BL4,0,-$D$13,1,1)),"")</f>
        <v/>
      </c>
      <c r="BM5" s="724" t="str">
        <f t="shared" ref="BM5:BM30" ca="1" si="208">IF($U5&lt;=$D$11,IF(COLUMN()&lt;22+$D$13,"",OFFSET(BM4,0,-$D$13,1,1)),"")</f>
        <v/>
      </c>
      <c r="BN5" s="724" t="str">
        <f t="shared" ref="BN5:BN30" ca="1" si="209">IF($U5&lt;=$D$11,IF(COLUMN()&lt;22+$D$13,"",OFFSET(BN4,0,-$D$13,1,1)),"")</f>
        <v/>
      </c>
      <c r="BO5" s="724" t="str">
        <f t="shared" ref="BO5:BO30" ca="1" si="210">IF($U5&lt;=$D$11,IF(COLUMN()&lt;22+$D$13,"",OFFSET(BO4,0,-$D$13,1,1)),"")</f>
        <v/>
      </c>
      <c r="BP5" s="724" t="str">
        <f t="shared" ref="BP5:BP30" ca="1" si="211">IF($U5&lt;=$D$11,IF(COLUMN()&lt;22+$D$13,"",OFFSET(BP4,0,-$D$13,1,1)),"")</f>
        <v/>
      </c>
      <c r="BQ5" s="724" t="str">
        <f t="shared" ref="BQ5:BQ30" ca="1" si="212">IF($U5&lt;=$D$11,IF(COLUMN()&lt;22+$D$13,"",OFFSET(BQ4,0,-$D$13,1,1)),"")</f>
        <v/>
      </c>
      <c r="BR5" s="724" t="str">
        <f t="shared" ref="BR5:BR30" ca="1" si="213">IF($U5&lt;=$D$11,IF(COLUMN()&lt;22+$D$13,"",OFFSET(BR4,0,-$D$13,1,1)),"")</f>
        <v/>
      </c>
      <c r="BS5" s="724" t="str">
        <f t="shared" ref="BS5:BS30" ca="1" si="214">IF($U5&lt;=$D$11,IF(COLUMN()&lt;22+$D$13,"",OFFSET(BS4,0,-$D$13,1,1)),"")</f>
        <v/>
      </c>
      <c r="BT5" s="724" t="str">
        <f t="shared" ref="BT5:BT30" ca="1" si="215">IF($U5&lt;=$D$11,IF(COLUMN()&lt;22+$D$13,"",OFFSET(BT4,0,-$D$13,1,1)),"")</f>
        <v/>
      </c>
      <c r="BU5" s="724" t="str">
        <f t="shared" ref="BU5:BU30" ca="1" si="216">IF($U5&lt;=$D$11,IF(COLUMN()&lt;22+$D$13,"",OFFSET(BU4,0,-$D$13,1,1)),"")</f>
        <v/>
      </c>
      <c r="BV5" s="724" t="str">
        <f t="shared" ref="BV5:BV30" ca="1" si="217">IF($U5&lt;=$D$11,IF(COLUMN()&lt;22+$D$13,"",OFFSET(BV4,0,-$D$13,1,1)),"")</f>
        <v/>
      </c>
      <c r="BW5" s="724" t="str">
        <f t="shared" ref="BW5:BW30" ca="1" si="218">IF($U5&lt;=$D$11,IF(COLUMN()&lt;22+$D$13,"",OFFSET(BW4,0,-$D$13,1,1)),"")</f>
        <v/>
      </c>
      <c r="BX5" s="724" t="str">
        <f t="shared" ref="BX5:BX30" ca="1" si="219">IF($U5&lt;=$D$11,IF(COLUMN()&lt;22+$D$13,"",OFFSET(BX4,0,-$D$13,1,1)),"")</f>
        <v/>
      </c>
      <c r="BY5" s="724" t="str">
        <f t="shared" ref="BY5:BY30" ca="1" si="220">IF($U5&lt;=$D$11,IF(COLUMN()&lt;22+$D$13,"",OFFSET(BY4,0,-$D$13,1,1)),"")</f>
        <v/>
      </c>
      <c r="BZ5" s="724" t="str">
        <f t="shared" ref="BZ5:BZ30" ca="1" si="221">IF($U5&lt;=$D$11,IF(COLUMN()&lt;22+$D$13,"",OFFSET(BZ4,0,-$D$13,1,1)),"")</f>
        <v/>
      </c>
      <c r="CA5" s="724" t="str">
        <f t="shared" ref="CA5:CA30" ca="1" si="222">IF($U5&lt;=$D$11,IF(COLUMN()&lt;22+$D$13,"",OFFSET(CA4,0,-$D$13,1,1)),"")</f>
        <v/>
      </c>
      <c r="CB5" s="724" t="str">
        <f t="shared" ref="CB5:CB30" ca="1" si="223">IF($U5&lt;=$D$11,IF(COLUMN()&lt;22+$D$13,"",OFFSET(CB4,0,-$D$13,1,1)),"")</f>
        <v/>
      </c>
      <c r="CC5" s="724" t="str">
        <f t="shared" ref="CC5:CC30" ca="1" si="224">IF($U5&lt;=$D$11,IF(COLUMN()&lt;22+$D$13,"",OFFSET(CC4,0,-$D$13,1,1)),"")</f>
        <v/>
      </c>
      <c r="CD5" s="724" t="str">
        <f t="shared" ref="CD5:CD30" ca="1" si="225">IF($U5&lt;=$D$11,IF(COLUMN()&lt;22+$D$13,"",OFFSET(CD4,0,-$D$13,1,1)),"")</f>
        <v/>
      </c>
      <c r="CE5" s="724" t="str">
        <f t="shared" ref="CE5:CE30" ca="1" si="226">IF($U5&lt;=$D$11,IF(COLUMN()&lt;22+$D$13,"",OFFSET(CE4,0,-$D$13,1,1)),"")</f>
        <v/>
      </c>
      <c r="CF5" s="724" t="str">
        <f t="shared" ref="CF5:CF30" ca="1" si="227">IF($U5&lt;=$D$11,IF(COLUMN()&lt;22+$D$13,"",OFFSET(CF4,0,-$D$13,1,1)),"")</f>
        <v/>
      </c>
      <c r="CG5" s="724" t="str">
        <f t="shared" ref="CG5:CG30" ca="1" si="228">IF($U5&lt;=$D$11,IF(COLUMN()&lt;22+$D$13,"",OFFSET(CG4,0,-$D$13,1,1)),"")</f>
        <v/>
      </c>
      <c r="CH5" s="724" t="str">
        <f t="shared" ref="CH5:CH30" ca="1" si="229">IF($U5&lt;=$D$11,IF(COLUMN()&lt;22+$D$13,"",OFFSET(CH4,0,-$D$13,1,1)),"")</f>
        <v/>
      </c>
      <c r="CI5" s="724" t="str">
        <f t="shared" ref="CI5:CI30" ca="1" si="230">IF($U5&lt;=$D$11,IF(COLUMN()&lt;22+$D$13,"",OFFSET(CI4,0,-$D$13,1,1)),"")</f>
        <v/>
      </c>
      <c r="CJ5" s="724" t="str">
        <f t="shared" ref="CJ5:CJ30" ca="1" si="231">IF($U5&lt;=$D$11,IF(COLUMN()&lt;22+$D$13,"",OFFSET(CJ4,0,-$D$13,1,1)),"")</f>
        <v/>
      </c>
      <c r="CK5" s="724" t="str">
        <f t="shared" ref="CK5:CK30" ca="1" si="232">IF($U5&lt;=$D$11,IF(COLUMN()&lt;22+$D$13,"",OFFSET(CK4,0,-$D$13,1,1)),"")</f>
        <v/>
      </c>
      <c r="CL5" s="724" t="str">
        <f t="shared" ref="CL5:CL30" ca="1" si="233">IF($U5&lt;=$D$11,IF(COLUMN()&lt;22+$D$13,"",OFFSET(CL4,0,-$D$13,1,1)),"")</f>
        <v/>
      </c>
      <c r="CM5" s="724" t="str">
        <f t="shared" ref="CM5:CM30" ca="1" si="234">IF($U5&lt;=$D$11,IF(COLUMN()&lt;22+$D$13,"",OFFSET(CM4,0,-$D$13,1,1)),"")</f>
        <v/>
      </c>
      <c r="CN5" s="724" t="str">
        <f t="shared" ref="CN5:CN30" ca="1" si="235">IF($U5&lt;=$D$11,IF(COLUMN()&lt;22+$D$13,"",OFFSET(CN4,0,-$D$13,1,1)),"")</f>
        <v/>
      </c>
      <c r="CO5" s="724" t="str">
        <f t="shared" ref="CO5:CO30" ca="1" si="236">IF($U5&lt;=$D$11,IF(COLUMN()&lt;22+$D$13,"",OFFSET(CO4,0,-$D$13,1,1)),"")</f>
        <v/>
      </c>
      <c r="CP5" s="724" t="str">
        <f t="shared" ref="CP5:CP30" ca="1" si="237">IF($U5&lt;=$D$11,IF(COLUMN()&lt;22+$D$13,"",OFFSET(CP4,0,-$D$13,1,1)),"")</f>
        <v/>
      </c>
      <c r="CQ5" s="724" t="str">
        <f t="shared" ref="CQ5:CQ30" ca="1" si="238">IF($U5&lt;=$D$11,IF(COLUMN()&lt;22+$D$13,"",OFFSET(CQ4,0,-$D$13,1,1)),"")</f>
        <v/>
      </c>
      <c r="CR5" s="724" t="str">
        <f t="shared" ref="CR5:CR30" ca="1" si="239">IF($U5&lt;=$D$11,IF(COLUMN()&lt;22+$D$13,"",OFFSET(CR4,0,-$D$13,1,1)),"")</f>
        <v/>
      </c>
      <c r="CS5" s="724" t="str">
        <f t="shared" ref="CS5:CS30" ca="1" si="240">IF($U5&lt;=$D$11,IF(COLUMN()&lt;22+$D$13,"",OFFSET(CS4,0,-$D$13,1,1)),"")</f>
        <v/>
      </c>
      <c r="CT5" s="724" t="str">
        <f t="shared" ref="CT5:CT30" ca="1" si="241">IF($U5&lt;=$D$11,IF(COLUMN()&lt;22+$D$13,"",OFFSET(CT4,0,-$D$13,1,1)),"")</f>
        <v/>
      </c>
      <c r="CU5" s="724" t="str">
        <f t="shared" ref="CU5:CU30" ca="1" si="242">IF($U5&lt;=$D$11,IF(COLUMN()&lt;22+$D$13,"",OFFSET(CU4,0,-$D$13,1,1)),"")</f>
        <v/>
      </c>
      <c r="CV5" s="724" t="str">
        <f t="shared" ref="CV5:CV30" ca="1" si="243">IF($U5&lt;=$D$11,IF(COLUMN()&lt;22+$D$13,"",OFFSET(CV4,0,-$D$13,1,1)),"")</f>
        <v/>
      </c>
      <c r="CW5" s="724" t="str">
        <f t="shared" ref="CW5:CW30" ca="1" si="244">IF($U5&lt;=$D$11,IF(COLUMN()&lt;22+$D$13,"",OFFSET(CW4,0,-$D$13,1,1)),"")</f>
        <v/>
      </c>
      <c r="CX5" s="724" t="str">
        <f t="shared" ref="CX5:CX30" ca="1" si="245">IF($U5&lt;=$D$11,IF(COLUMN()&lt;22+$D$13,"",OFFSET(CX4,0,-$D$13,1,1)),"")</f>
        <v/>
      </c>
      <c r="CY5" s="724" t="str">
        <f t="shared" ref="CY5:CY30" ca="1" si="246">IF($U5&lt;=$D$11,IF(COLUMN()&lt;22+$D$13,"",OFFSET(CY4,0,-$D$13,1,1)),"")</f>
        <v/>
      </c>
      <c r="CZ5" s="724" t="str">
        <f t="shared" ref="CZ5:CZ30" ca="1" si="247">IF($U5&lt;=$D$11,IF(COLUMN()&lt;22+$D$13,"",OFFSET(CZ4,0,-$D$13,1,1)),"")</f>
        <v/>
      </c>
      <c r="DA5" s="724" t="str">
        <f t="shared" ref="DA5:DA30" ca="1" si="248">IF($U5&lt;=$D$11,IF(COLUMN()&lt;22+$D$13,"",OFFSET(DA4,0,-$D$13,1,1)),"")</f>
        <v/>
      </c>
      <c r="DB5" s="724" t="str">
        <f t="shared" ref="DB5:DB30" ca="1" si="249">IF($U5&lt;=$D$11,IF(COLUMN()&lt;22+$D$13,"",OFFSET(DB4,0,-$D$13,1,1)),"")</f>
        <v/>
      </c>
      <c r="DC5" s="724" t="str">
        <f t="shared" ref="DC5:DC30" ca="1" si="250">IF($U5&lt;=$D$11,IF(COLUMN()&lt;22+$D$13,"",OFFSET(DC4,0,-$D$13,1,1)),"")</f>
        <v/>
      </c>
      <c r="DD5" s="724" t="str">
        <f t="shared" ref="DD5:DD30" ca="1" si="251">IF($U5&lt;=$D$11,IF(COLUMN()&lt;22+$D$13,"",OFFSET(DD4,0,-$D$13,1,1)),"")</f>
        <v/>
      </c>
      <c r="DE5" s="724" t="str">
        <f t="shared" ref="DE5:DE30" ca="1" si="252">IF($U5&lt;=$D$11,IF(COLUMN()&lt;22+$D$13,"",OFFSET(DE4,0,-$D$13,1,1)),"")</f>
        <v/>
      </c>
      <c r="DF5" s="724" t="str">
        <f t="shared" ref="DF5:DF30" ca="1" si="253">IF($U5&lt;=$D$11,IF(COLUMN()&lt;22+$D$13,"",OFFSET(DF4,0,-$D$13,1,1)),"")</f>
        <v/>
      </c>
      <c r="DG5" s="724" t="str">
        <f t="shared" ref="DG5:DG30" ca="1" si="254">IF($U5&lt;=$D$11,IF(COLUMN()&lt;22+$D$13,"",OFFSET(DG4,0,-$D$13,1,1)),"")</f>
        <v/>
      </c>
      <c r="DH5" s="724" t="str">
        <f t="shared" ref="DH5:DH30" ca="1" si="255">IF($U5&lt;=$D$11,IF(COLUMN()&lt;22+$D$13,"",OFFSET(DH4,0,-$D$13,1,1)),"")</f>
        <v/>
      </c>
      <c r="DI5" s="724" t="str">
        <f t="shared" ref="DI5:DI30" ca="1" si="256">IF($U5&lt;=$D$11,IF(COLUMN()&lt;22+$D$13,"",OFFSET(DI4,0,-$D$13,1,1)),"")</f>
        <v/>
      </c>
      <c r="DJ5" s="724" t="str">
        <f t="shared" ref="DJ5:DJ30" ca="1" si="257">IF($U5&lt;=$D$11,IF(COLUMN()&lt;22+$D$13,"",OFFSET(DJ4,0,-$D$13,1,1)),"")</f>
        <v/>
      </c>
      <c r="DK5" s="724" t="str">
        <f t="shared" ref="DK5:DK30" ca="1" si="258">IF($U5&lt;=$D$11,IF(COLUMN()&lt;22+$D$13,"",OFFSET(DK4,0,-$D$13,1,1)),"")</f>
        <v/>
      </c>
      <c r="DL5" s="724" t="str">
        <f t="shared" ref="DL5:DL30" ca="1" si="259">IF($U5&lt;=$D$11,IF(COLUMN()&lt;22+$D$13,"",OFFSET(DL4,0,-$D$13,1,1)),"")</f>
        <v/>
      </c>
      <c r="DM5" s="724" t="str">
        <f t="shared" ref="DM5:DM30" ca="1" si="260">IF($U5&lt;=$D$11,IF(COLUMN()&lt;22+$D$13,"",OFFSET(DM4,0,-$D$13,1,1)),"")</f>
        <v/>
      </c>
      <c r="DN5" s="724" t="str">
        <f t="shared" ref="DN5:DN30" ca="1" si="261">IF($U5&lt;=$D$11,IF(COLUMN()&lt;22+$D$13,"",OFFSET(DN4,0,-$D$13,1,1)),"")</f>
        <v/>
      </c>
      <c r="DO5" s="724" t="str">
        <f t="shared" ref="DO5:DO30" ca="1" si="262">IF($U5&lt;=$D$11,IF(COLUMN()&lt;22+$D$13,"",OFFSET(DO4,0,-$D$13,1,1)),"")</f>
        <v/>
      </c>
      <c r="DP5" s="724" t="str">
        <f t="shared" ref="DP5:DP30" ca="1" si="263">IF($U5&lt;=$D$11,IF(COLUMN()&lt;22+$D$13,"",OFFSET(DP4,0,-$D$13,1,1)),"")</f>
        <v/>
      </c>
      <c r="DQ5" s="724" t="str">
        <f t="shared" ref="DQ5:DQ30" ca="1" si="264">IF($U5&lt;=$D$11,IF(COLUMN()&lt;22+$D$13,"",OFFSET(DQ4,0,-$D$13,1,1)),"")</f>
        <v/>
      </c>
    </row>
    <row r="6" spans="2:121" ht="15" thickBot="1" x14ac:dyDescent="0.2">
      <c r="E6" s="692"/>
      <c r="F6" s="698">
        <f t="shared" si="81"/>
        <v>15</v>
      </c>
      <c r="G6" s="699">
        <f t="shared" ref="G6:G39" si="265">IFERROR(G5+1,"")</f>
        <v>4</v>
      </c>
      <c r="H6" s="700">
        <f t="shared" si="82"/>
        <v>2</v>
      </c>
      <c r="I6" s="700">
        <f t="shared" si="163"/>
        <v>36</v>
      </c>
      <c r="J6" s="700">
        <f t="shared" si="83"/>
        <v>30</v>
      </c>
      <c r="K6" s="700">
        <f t="shared" si="84"/>
        <v>2</v>
      </c>
      <c r="L6" s="699">
        <f t="shared" si="85"/>
        <v>36</v>
      </c>
      <c r="M6" s="699">
        <f t="shared" si="86"/>
        <v>0</v>
      </c>
      <c r="N6" s="701">
        <f t="shared" si="87"/>
        <v>16000</v>
      </c>
      <c r="O6" s="701" t="str" cm="1">
        <f t="array" ref="O6">_xlfn.IFS(P6&lt;=0.3,"Bad",AND(P6&lt;0.5,P6&gt;0.3),"Macro",P6&gt;=0.5,"Norm")</f>
        <v>Norm</v>
      </c>
      <c r="P6" s="48">
        <f t="shared" si="88"/>
        <v>0.61111111111111116</v>
      </c>
      <c r="Q6" s="728">
        <f t="shared" si="89"/>
        <v>3.75</v>
      </c>
      <c r="R6" s="726">
        <f t="shared" si="90"/>
        <v>5</v>
      </c>
      <c r="S6" s="697" t="str">
        <f t="shared" si="164"/>
        <v/>
      </c>
      <c r="U6" s="727">
        <v>4</v>
      </c>
      <c r="V6" s="724" t="str">
        <f t="shared" ca="1" si="165"/>
        <v/>
      </c>
      <c r="W6" s="724" t="str">
        <f t="shared" ca="1" si="166"/>
        <v/>
      </c>
      <c r="X6" s="724" t="str">
        <f t="shared" ca="1" si="167"/>
        <v/>
      </c>
      <c r="Y6" s="724">
        <f t="shared" ca="1" si="168"/>
        <v>1</v>
      </c>
      <c r="Z6" s="724">
        <f t="shared" ca="1" si="169"/>
        <v>2</v>
      </c>
      <c r="AA6" s="724">
        <f t="shared" ca="1" si="170"/>
        <v>3</v>
      </c>
      <c r="AB6" s="724">
        <f t="shared" ca="1" si="171"/>
        <v>4</v>
      </c>
      <c r="AC6" s="724">
        <f t="shared" ca="1" si="172"/>
        <v>5</v>
      </c>
      <c r="AD6" s="724">
        <f t="shared" ca="1" si="173"/>
        <v>6</v>
      </c>
      <c r="AE6" s="724">
        <f t="shared" ca="1" si="174"/>
        <v>7</v>
      </c>
      <c r="AF6" s="724">
        <f t="shared" ca="1" si="175"/>
        <v>8</v>
      </c>
      <c r="AG6" s="724">
        <f t="shared" ca="1" si="176"/>
        <v>9</v>
      </c>
      <c r="AH6" s="724">
        <f t="shared" ca="1" si="177"/>
        <v>10</v>
      </c>
      <c r="AI6" s="724">
        <f t="shared" ca="1" si="178"/>
        <v>11</v>
      </c>
      <c r="AJ6" s="724">
        <f t="shared" ca="1" si="179"/>
        <v>12</v>
      </c>
      <c r="AK6" s="724">
        <f t="shared" ca="1" si="180"/>
        <v>13</v>
      </c>
      <c r="AL6" s="724">
        <f t="shared" ca="1" si="181"/>
        <v>14</v>
      </c>
      <c r="AM6" s="724">
        <f t="shared" ca="1" si="182"/>
        <v>15</v>
      </c>
      <c r="AN6" s="724" t="str">
        <f t="shared" ca="1" si="183"/>
        <v/>
      </c>
      <c r="AO6" s="724" t="str">
        <f t="shared" ca="1" si="184"/>
        <v/>
      </c>
      <c r="AP6" s="724" t="str">
        <f t="shared" ca="1" si="185"/>
        <v/>
      </c>
      <c r="AQ6" s="724" t="str">
        <f t="shared" ca="1" si="186"/>
        <v/>
      </c>
      <c r="AR6" s="724" t="str">
        <f t="shared" ca="1" si="187"/>
        <v/>
      </c>
      <c r="AS6" s="724" t="str">
        <f t="shared" ca="1" si="188"/>
        <v/>
      </c>
      <c r="AT6" s="724" t="str">
        <f t="shared" ca="1" si="189"/>
        <v/>
      </c>
      <c r="AU6" s="724" t="str">
        <f t="shared" ca="1" si="190"/>
        <v/>
      </c>
      <c r="AV6" s="724" t="str">
        <f t="shared" ca="1" si="191"/>
        <v/>
      </c>
      <c r="AW6" s="724" t="str">
        <f t="shared" ca="1" si="192"/>
        <v/>
      </c>
      <c r="AX6" s="724" t="str">
        <f t="shared" ca="1" si="193"/>
        <v/>
      </c>
      <c r="AY6" s="724" t="str">
        <f t="shared" ca="1" si="194"/>
        <v/>
      </c>
      <c r="AZ6" s="724" t="str">
        <f t="shared" ca="1" si="195"/>
        <v/>
      </c>
      <c r="BA6" s="724" t="str">
        <f t="shared" ca="1" si="196"/>
        <v/>
      </c>
      <c r="BB6" s="724" t="str">
        <f t="shared" ca="1" si="197"/>
        <v/>
      </c>
      <c r="BC6" s="724" t="str">
        <f t="shared" ca="1" si="198"/>
        <v/>
      </c>
      <c r="BD6" s="724" t="str">
        <f t="shared" ca="1" si="199"/>
        <v/>
      </c>
      <c r="BE6" s="724" t="str">
        <f t="shared" ca="1" si="200"/>
        <v/>
      </c>
      <c r="BF6" s="724" t="str">
        <f t="shared" ca="1" si="201"/>
        <v/>
      </c>
      <c r="BG6" s="724" t="str">
        <f t="shared" ca="1" si="202"/>
        <v/>
      </c>
      <c r="BH6" s="724" t="str">
        <f t="shared" ca="1" si="203"/>
        <v/>
      </c>
      <c r="BI6" s="724" t="str">
        <f t="shared" ca="1" si="204"/>
        <v/>
      </c>
      <c r="BJ6" s="724" t="str">
        <f t="shared" ca="1" si="205"/>
        <v/>
      </c>
      <c r="BK6" s="724" t="str">
        <f t="shared" ca="1" si="206"/>
        <v/>
      </c>
      <c r="BL6" s="724" t="str">
        <f t="shared" ca="1" si="207"/>
        <v/>
      </c>
      <c r="BM6" s="724" t="str">
        <f t="shared" ca="1" si="208"/>
        <v/>
      </c>
      <c r="BN6" s="724" t="str">
        <f t="shared" ca="1" si="209"/>
        <v/>
      </c>
      <c r="BO6" s="724" t="str">
        <f t="shared" ca="1" si="210"/>
        <v/>
      </c>
      <c r="BP6" s="724" t="str">
        <f t="shared" ca="1" si="211"/>
        <v/>
      </c>
      <c r="BQ6" s="724" t="str">
        <f t="shared" ca="1" si="212"/>
        <v/>
      </c>
      <c r="BR6" s="724" t="str">
        <f t="shared" ca="1" si="213"/>
        <v/>
      </c>
      <c r="BS6" s="724" t="str">
        <f t="shared" ca="1" si="214"/>
        <v/>
      </c>
      <c r="BT6" s="724" t="str">
        <f t="shared" ca="1" si="215"/>
        <v/>
      </c>
      <c r="BU6" s="724" t="str">
        <f t="shared" ca="1" si="216"/>
        <v/>
      </c>
      <c r="BV6" s="724" t="str">
        <f t="shared" ca="1" si="217"/>
        <v/>
      </c>
      <c r="BW6" s="724" t="str">
        <f t="shared" ca="1" si="218"/>
        <v/>
      </c>
      <c r="BX6" s="724" t="str">
        <f t="shared" ca="1" si="219"/>
        <v/>
      </c>
      <c r="BY6" s="724" t="str">
        <f t="shared" ca="1" si="220"/>
        <v/>
      </c>
      <c r="BZ6" s="724" t="str">
        <f t="shared" ca="1" si="221"/>
        <v/>
      </c>
      <c r="CA6" s="724" t="str">
        <f t="shared" ca="1" si="222"/>
        <v/>
      </c>
      <c r="CB6" s="724" t="str">
        <f t="shared" ca="1" si="223"/>
        <v/>
      </c>
      <c r="CC6" s="724" t="str">
        <f t="shared" ca="1" si="224"/>
        <v/>
      </c>
      <c r="CD6" s="724" t="str">
        <f t="shared" ca="1" si="225"/>
        <v/>
      </c>
      <c r="CE6" s="724" t="str">
        <f t="shared" ca="1" si="226"/>
        <v/>
      </c>
      <c r="CF6" s="724" t="str">
        <f t="shared" ca="1" si="227"/>
        <v/>
      </c>
      <c r="CG6" s="724" t="str">
        <f t="shared" ca="1" si="228"/>
        <v/>
      </c>
      <c r="CH6" s="724" t="str">
        <f t="shared" ca="1" si="229"/>
        <v/>
      </c>
      <c r="CI6" s="724" t="str">
        <f t="shared" ca="1" si="230"/>
        <v/>
      </c>
      <c r="CJ6" s="724" t="str">
        <f t="shared" ca="1" si="231"/>
        <v/>
      </c>
      <c r="CK6" s="724" t="str">
        <f t="shared" ca="1" si="232"/>
        <v/>
      </c>
      <c r="CL6" s="724" t="str">
        <f t="shared" ca="1" si="233"/>
        <v/>
      </c>
      <c r="CM6" s="724" t="str">
        <f t="shared" ca="1" si="234"/>
        <v/>
      </c>
      <c r="CN6" s="724" t="str">
        <f t="shared" ca="1" si="235"/>
        <v/>
      </c>
      <c r="CO6" s="724" t="str">
        <f t="shared" ca="1" si="236"/>
        <v/>
      </c>
      <c r="CP6" s="724" t="str">
        <f t="shared" ca="1" si="237"/>
        <v/>
      </c>
      <c r="CQ6" s="724" t="str">
        <f t="shared" ca="1" si="238"/>
        <v/>
      </c>
      <c r="CR6" s="724" t="str">
        <f t="shared" ca="1" si="239"/>
        <v/>
      </c>
      <c r="CS6" s="724" t="str">
        <f t="shared" ca="1" si="240"/>
        <v/>
      </c>
      <c r="CT6" s="724" t="str">
        <f t="shared" ca="1" si="241"/>
        <v/>
      </c>
      <c r="CU6" s="724" t="str">
        <f t="shared" ca="1" si="242"/>
        <v/>
      </c>
      <c r="CV6" s="724" t="str">
        <f t="shared" ca="1" si="243"/>
        <v/>
      </c>
      <c r="CW6" s="724" t="str">
        <f t="shared" ca="1" si="244"/>
        <v/>
      </c>
      <c r="CX6" s="724" t="str">
        <f t="shared" ca="1" si="245"/>
        <v/>
      </c>
      <c r="CY6" s="724" t="str">
        <f t="shared" ca="1" si="246"/>
        <v/>
      </c>
      <c r="CZ6" s="724" t="str">
        <f t="shared" ca="1" si="247"/>
        <v/>
      </c>
      <c r="DA6" s="724" t="str">
        <f t="shared" ca="1" si="248"/>
        <v/>
      </c>
      <c r="DB6" s="724" t="str">
        <f t="shared" ca="1" si="249"/>
        <v/>
      </c>
      <c r="DC6" s="724" t="str">
        <f t="shared" ca="1" si="250"/>
        <v/>
      </c>
      <c r="DD6" s="724" t="str">
        <f t="shared" ca="1" si="251"/>
        <v/>
      </c>
      <c r="DE6" s="724" t="str">
        <f t="shared" ca="1" si="252"/>
        <v/>
      </c>
      <c r="DF6" s="724" t="str">
        <f t="shared" ca="1" si="253"/>
        <v/>
      </c>
      <c r="DG6" s="724" t="str">
        <f t="shared" ca="1" si="254"/>
        <v/>
      </c>
      <c r="DH6" s="724" t="str">
        <f t="shared" ca="1" si="255"/>
        <v/>
      </c>
      <c r="DI6" s="724" t="str">
        <f t="shared" ca="1" si="256"/>
        <v/>
      </c>
      <c r="DJ6" s="724" t="str">
        <f t="shared" ca="1" si="257"/>
        <v/>
      </c>
      <c r="DK6" s="724" t="str">
        <f t="shared" ca="1" si="258"/>
        <v/>
      </c>
      <c r="DL6" s="724" t="str">
        <f t="shared" ca="1" si="259"/>
        <v/>
      </c>
      <c r="DM6" s="724" t="str">
        <f t="shared" ca="1" si="260"/>
        <v/>
      </c>
      <c r="DN6" s="724" t="str">
        <f t="shared" ca="1" si="261"/>
        <v/>
      </c>
      <c r="DO6" s="724" t="str">
        <f t="shared" ca="1" si="262"/>
        <v/>
      </c>
      <c r="DP6" s="724" t="str">
        <f t="shared" ca="1" si="263"/>
        <v/>
      </c>
      <c r="DQ6" s="724" t="str">
        <f t="shared" ca="1" si="264"/>
        <v/>
      </c>
    </row>
    <row r="7" spans="2:121" x14ac:dyDescent="0.15">
      <c r="B7" s="802" t="s">
        <v>215</v>
      </c>
      <c r="C7" s="803"/>
      <c r="D7" s="804"/>
      <c r="E7" s="692"/>
      <c r="F7" s="698">
        <f t="shared" si="81"/>
        <v>15</v>
      </c>
      <c r="G7" s="699">
        <f t="shared" si="265"/>
        <v>5</v>
      </c>
      <c r="H7" s="700">
        <f t="shared" si="82"/>
        <v>1.6</v>
      </c>
      <c r="I7" s="700">
        <f t="shared" si="163"/>
        <v>30.400000000000002</v>
      </c>
      <c r="J7" s="700">
        <f t="shared" si="83"/>
        <v>30</v>
      </c>
      <c r="K7" s="700">
        <f t="shared" si="84"/>
        <v>2</v>
      </c>
      <c r="L7" s="699">
        <f t="shared" si="85"/>
        <v>38</v>
      </c>
      <c r="M7" s="699">
        <f t="shared" si="86"/>
        <v>2</v>
      </c>
      <c r="N7" s="701">
        <f t="shared" si="87"/>
        <v>12800</v>
      </c>
      <c r="O7" s="701" t="str" cm="1">
        <f t="array" ref="O7">_xlfn.IFS(P7&lt;=0.3,"Bad",AND(P7&lt;0.5,P7&gt;0.3),"Macro",P7&gt;=0.5,"Norm")</f>
        <v>Norm</v>
      </c>
      <c r="P7" s="48">
        <f t="shared" si="88"/>
        <v>0.57894736842105265</v>
      </c>
      <c r="Q7" s="728">
        <f t="shared" si="89"/>
        <v>3</v>
      </c>
      <c r="R7" s="726">
        <f t="shared" si="90"/>
        <v>3.75</v>
      </c>
      <c r="S7" s="697" t="str">
        <f>IF(ROW(S7)=$S$2+3,"x","")</f>
        <v/>
      </c>
      <c r="U7" s="723">
        <v>5</v>
      </c>
      <c r="V7" s="724" t="str">
        <f t="shared" ca="1" si="165"/>
        <v/>
      </c>
      <c r="W7" s="724" t="str">
        <f t="shared" ca="1" si="166"/>
        <v/>
      </c>
      <c r="X7" s="724" t="str">
        <f t="shared" ca="1" si="167"/>
        <v/>
      </c>
      <c r="Y7" s="724" t="str">
        <f t="shared" ca="1" si="168"/>
        <v/>
      </c>
      <c r="Z7" s="724">
        <f t="shared" ca="1" si="169"/>
        <v>1</v>
      </c>
      <c r="AA7" s="724">
        <f t="shared" ca="1" si="170"/>
        <v>2</v>
      </c>
      <c r="AB7" s="724">
        <f t="shared" ca="1" si="171"/>
        <v>3</v>
      </c>
      <c r="AC7" s="724">
        <f t="shared" ca="1" si="172"/>
        <v>4</v>
      </c>
      <c r="AD7" s="724">
        <f t="shared" ca="1" si="173"/>
        <v>5</v>
      </c>
      <c r="AE7" s="724">
        <f t="shared" ca="1" si="174"/>
        <v>6</v>
      </c>
      <c r="AF7" s="724">
        <f t="shared" ca="1" si="175"/>
        <v>7</v>
      </c>
      <c r="AG7" s="724">
        <f t="shared" ca="1" si="176"/>
        <v>8</v>
      </c>
      <c r="AH7" s="724">
        <f t="shared" ca="1" si="177"/>
        <v>9</v>
      </c>
      <c r="AI7" s="724">
        <f t="shared" ca="1" si="178"/>
        <v>10</v>
      </c>
      <c r="AJ7" s="724">
        <f t="shared" ca="1" si="179"/>
        <v>11</v>
      </c>
      <c r="AK7" s="724">
        <f t="shared" ca="1" si="180"/>
        <v>12</v>
      </c>
      <c r="AL7" s="724">
        <f t="shared" ca="1" si="181"/>
        <v>13</v>
      </c>
      <c r="AM7" s="724">
        <f t="shared" ca="1" si="182"/>
        <v>14</v>
      </c>
      <c r="AN7" s="724">
        <f t="shared" ca="1" si="183"/>
        <v>15</v>
      </c>
      <c r="AO7" s="724" t="str">
        <f t="shared" ca="1" si="184"/>
        <v/>
      </c>
      <c r="AP7" s="724" t="str">
        <f t="shared" ca="1" si="185"/>
        <v/>
      </c>
      <c r="AQ7" s="724" t="str">
        <f t="shared" ca="1" si="186"/>
        <v/>
      </c>
      <c r="AR7" s="724" t="str">
        <f t="shared" ca="1" si="187"/>
        <v/>
      </c>
      <c r="AS7" s="724" t="str">
        <f t="shared" ca="1" si="188"/>
        <v/>
      </c>
      <c r="AT7" s="724" t="str">
        <f t="shared" ca="1" si="189"/>
        <v/>
      </c>
      <c r="AU7" s="724" t="str">
        <f t="shared" ca="1" si="190"/>
        <v/>
      </c>
      <c r="AV7" s="724" t="str">
        <f t="shared" ca="1" si="191"/>
        <v/>
      </c>
      <c r="AW7" s="724" t="str">
        <f t="shared" ca="1" si="192"/>
        <v/>
      </c>
      <c r="AX7" s="724" t="str">
        <f t="shared" ca="1" si="193"/>
        <v/>
      </c>
      <c r="AY7" s="724" t="str">
        <f t="shared" ca="1" si="194"/>
        <v/>
      </c>
      <c r="AZ7" s="724" t="str">
        <f t="shared" ca="1" si="195"/>
        <v/>
      </c>
      <c r="BA7" s="724" t="str">
        <f t="shared" ca="1" si="196"/>
        <v/>
      </c>
      <c r="BB7" s="724" t="str">
        <f t="shared" ca="1" si="197"/>
        <v/>
      </c>
      <c r="BC7" s="724" t="str">
        <f t="shared" ca="1" si="198"/>
        <v/>
      </c>
      <c r="BD7" s="724" t="str">
        <f t="shared" ca="1" si="199"/>
        <v/>
      </c>
      <c r="BE7" s="724" t="str">
        <f t="shared" ca="1" si="200"/>
        <v/>
      </c>
      <c r="BF7" s="724" t="str">
        <f t="shared" ca="1" si="201"/>
        <v/>
      </c>
      <c r="BG7" s="724" t="str">
        <f t="shared" ca="1" si="202"/>
        <v/>
      </c>
      <c r="BH7" s="724" t="str">
        <f t="shared" ca="1" si="203"/>
        <v/>
      </c>
      <c r="BI7" s="724" t="str">
        <f t="shared" ca="1" si="204"/>
        <v/>
      </c>
      <c r="BJ7" s="724" t="str">
        <f t="shared" ca="1" si="205"/>
        <v/>
      </c>
      <c r="BK7" s="724" t="str">
        <f t="shared" ca="1" si="206"/>
        <v/>
      </c>
      <c r="BL7" s="724" t="str">
        <f t="shared" ca="1" si="207"/>
        <v/>
      </c>
      <c r="BM7" s="724" t="str">
        <f t="shared" ca="1" si="208"/>
        <v/>
      </c>
      <c r="BN7" s="724" t="str">
        <f t="shared" ca="1" si="209"/>
        <v/>
      </c>
      <c r="BO7" s="724" t="str">
        <f t="shared" ca="1" si="210"/>
        <v/>
      </c>
      <c r="BP7" s="724" t="str">
        <f t="shared" ca="1" si="211"/>
        <v/>
      </c>
      <c r="BQ7" s="724" t="str">
        <f t="shared" ca="1" si="212"/>
        <v/>
      </c>
      <c r="BR7" s="724" t="str">
        <f t="shared" ca="1" si="213"/>
        <v/>
      </c>
      <c r="BS7" s="724" t="str">
        <f t="shared" ca="1" si="214"/>
        <v/>
      </c>
      <c r="BT7" s="724" t="str">
        <f t="shared" ca="1" si="215"/>
        <v/>
      </c>
      <c r="BU7" s="724" t="str">
        <f t="shared" ca="1" si="216"/>
        <v/>
      </c>
      <c r="BV7" s="724" t="str">
        <f t="shared" ca="1" si="217"/>
        <v/>
      </c>
      <c r="BW7" s="724" t="str">
        <f t="shared" ca="1" si="218"/>
        <v/>
      </c>
      <c r="BX7" s="724" t="str">
        <f t="shared" ca="1" si="219"/>
        <v/>
      </c>
      <c r="BY7" s="724" t="str">
        <f t="shared" ca="1" si="220"/>
        <v/>
      </c>
      <c r="BZ7" s="724" t="str">
        <f t="shared" ca="1" si="221"/>
        <v/>
      </c>
      <c r="CA7" s="724" t="str">
        <f t="shared" ca="1" si="222"/>
        <v/>
      </c>
      <c r="CB7" s="724" t="str">
        <f t="shared" ca="1" si="223"/>
        <v/>
      </c>
      <c r="CC7" s="724" t="str">
        <f t="shared" ca="1" si="224"/>
        <v/>
      </c>
      <c r="CD7" s="724" t="str">
        <f t="shared" ca="1" si="225"/>
        <v/>
      </c>
      <c r="CE7" s="724" t="str">
        <f t="shared" ca="1" si="226"/>
        <v/>
      </c>
      <c r="CF7" s="724" t="str">
        <f t="shared" ca="1" si="227"/>
        <v/>
      </c>
      <c r="CG7" s="724" t="str">
        <f t="shared" ca="1" si="228"/>
        <v/>
      </c>
      <c r="CH7" s="724" t="str">
        <f t="shared" ca="1" si="229"/>
        <v/>
      </c>
      <c r="CI7" s="724" t="str">
        <f t="shared" ca="1" si="230"/>
        <v/>
      </c>
      <c r="CJ7" s="724" t="str">
        <f t="shared" ca="1" si="231"/>
        <v/>
      </c>
      <c r="CK7" s="724" t="str">
        <f t="shared" ca="1" si="232"/>
        <v/>
      </c>
      <c r="CL7" s="724" t="str">
        <f t="shared" ca="1" si="233"/>
        <v/>
      </c>
      <c r="CM7" s="724" t="str">
        <f t="shared" ca="1" si="234"/>
        <v/>
      </c>
      <c r="CN7" s="724" t="str">
        <f t="shared" ca="1" si="235"/>
        <v/>
      </c>
      <c r="CO7" s="724" t="str">
        <f t="shared" ca="1" si="236"/>
        <v/>
      </c>
      <c r="CP7" s="724" t="str">
        <f t="shared" ca="1" si="237"/>
        <v/>
      </c>
      <c r="CQ7" s="724" t="str">
        <f t="shared" ca="1" si="238"/>
        <v/>
      </c>
      <c r="CR7" s="724" t="str">
        <f t="shared" ca="1" si="239"/>
        <v/>
      </c>
      <c r="CS7" s="724" t="str">
        <f t="shared" ca="1" si="240"/>
        <v/>
      </c>
      <c r="CT7" s="724" t="str">
        <f t="shared" ca="1" si="241"/>
        <v/>
      </c>
      <c r="CU7" s="724" t="str">
        <f t="shared" ca="1" si="242"/>
        <v/>
      </c>
      <c r="CV7" s="724" t="str">
        <f t="shared" ca="1" si="243"/>
        <v/>
      </c>
      <c r="CW7" s="724" t="str">
        <f t="shared" ca="1" si="244"/>
        <v/>
      </c>
      <c r="CX7" s="724" t="str">
        <f t="shared" ca="1" si="245"/>
        <v/>
      </c>
      <c r="CY7" s="724" t="str">
        <f t="shared" ca="1" si="246"/>
        <v/>
      </c>
      <c r="CZ7" s="724" t="str">
        <f t="shared" ca="1" si="247"/>
        <v/>
      </c>
      <c r="DA7" s="724" t="str">
        <f t="shared" ca="1" si="248"/>
        <v/>
      </c>
      <c r="DB7" s="724" t="str">
        <f t="shared" ca="1" si="249"/>
        <v/>
      </c>
      <c r="DC7" s="724" t="str">
        <f t="shared" ca="1" si="250"/>
        <v/>
      </c>
      <c r="DD7" s="724" t="str">
        <f t="shared" ca="1" si="251"/>
        <v/>
      </c>
      <c r="DE7" s="724" t="str">
        <f t="shared" ca="1" si="252"/>
        <v/>
      </c>
      <c r="DF7" s="724" t="str">
        <f t="shared" ca="1" si="253"/>
        <v/>
      </c>
      <c r="DG7" s="724" t="str">
        <f t="shared" ca="1" si="254"/>
        <v/>
      </c>
      <c r="DH7" s="724" t="str">
        <f t="shared" ca="1" si="255"/>
        <v/>
      </c>
      <c r="DI7" s="724" t="str">
        <f t="shared" ca="1" si="256"/>
        <v/>
      </c>
      <c r="DJ7" s="724" t="str">
        <f t="shared" ca="1" si="257"/>
        <v/>
      </c>
      <c r="DK7" s="724" t="str">
        <f t="shared" ca="1" si="258"/>
        <v/>
      </c>
      <c r="DL7" s="724" t="str">
        <f t="shared" ca="1" si="259"/>
        <v/>
      </c>
      <c r="DM7" s="724" t="str">
        <f t="shared" ca="1" si="260"/>
        <v/>
      </c>
      <c r="DN7" s="724" t="str">
        <f t="shared" ca="1" si="261"/>
        <v/>
      </c>
      <c r="DO7" s="724" t="str">
        <f t="shared" ca="1" si="262"/>
        <v/>
      </c>
      <c r="DP7" s="724" t="str">
        <f t="shared" ca="1" si="263"/>
        <v/>
      </c>
      <c r="DQ7" s="724" t="str">
        <f t="shared" ca="1" si="264"/>
        <v/>
      </c>
    </row>
    <row r="8" spans="2:121" ht="15" thickBot="1" x14ac:dyDescent="0.2">
      <c r="B8" s="805"/>
      <c r="C8" s="806"/>
      <c r="D8" s="807"/>
      <c r="F8" s="698">
        <f t="shared" si="81"/>
        <v>15</v>
      </c>
      <c r="G8" s="699">
        <f t="shared" si="265"/>
        <v>6</v>
      </c>
      <c r="H8" s="700">
        <f t="shared" si="82"/>
        <v>1.3333333333333333</v>
      </c>
      <c r="I8" s="700">
        <f t="shared" si="163"/>
        <v>26.666666666666664</v>
      </c>
      <c r="J8" s="700">
        <f t="shared" si="83"/>
        <v>30</v>
      </c>
      <c r="K8" s="700">
        <f t="shared" si="84"/>
        <v>2</v>
      </c>
      <c r="L8" s="699">
        <f t="shared" si="85"/>
        <v>40</v>
      </c>
      <c r="M8" s="699">
        <f t="shared" si="86"/>
        <v>4</v>
      </c>
      <c r="N8" s="701">
        <f t="shared" si="87"/>
        <v>10666.666666666666</v>
      </c>
      <c r="O8" s="701" t="str" cm="1">
        <f t="array" ref="O8">_xlfn.IFS(P8&lt;=0.3,"Bad",AND(P8&lt;0.5,P8&gt;0.3),"Macro",P8&gt;=0.5,"Norm")</f>
        <v>Norm</v>
      </c>
      <c r="P8" s="48">
        <f t="shared" si="88"/>
        <v>0.55000000000000004</v>
      </c>
      <c r="Q8" s="728">
        <f t="shared" si="89"/>
        <v>2.5</v>
      </c>
      <c r="R8" s="726">
        <f t="shared" si="90"/>
        <v>3</v>
      </c>
      <c r="S8" s="697" t="str">
        <f t="shared" ref="S8:S18" si="266">IF(ROW(S8)=$S$2+3,"x","")</f>
        <v/>
      </c>
      <c r="U8" s="727">
        <v>6</v>
      </c>
      <c r="V8" s="724" t="str">
        <f t="shared" ca="1" si="165"/>
        <v/>
      </c>
      <c r="W8" s="724" t="str">
        <f t="shared" ca="1" si="166"/>
        <v/>
      </c>
      <c r="X8" s="724" t="str">
        <f t="shared" ca="1" si="167"/>
        <v/>
      </c>
      <c r="Y8" s="724" t="str">
        <f t="shared" ca="1" si="168"/>
        <v/>
      </c>
      <c r="Z8" s="724" t="str">
        <f t="shared" ca="1" si="169"/>
        <v/>
      </c>
      <c r="AA8" s="724">
        <f t="shared" ca="1" si="170"/>
        <v>1</v>
      </c>
      <c r="AB8" s="724">
        <f t="shared" ca="1" si="171"/>
        <v>2</v>
      </c>
      <c r="AC8" s="724">
        <f t="shared" ca="1" si="172"/>
        <v>3</v>
      </c>
      <c r="AD8" s="724">
        <f t="shared" ca="1" si="173"/>
        <v>4</v>
      </c>
      <c r="AE8" s="724">
        <f t="shared" ca="1" si="174"/>
        <v>5</v>
      </c>
      <c r="AF8" s="724">
        <f t="shared" ca="1" si="175"/>
        <v>6</v>
      </c>
      <c r="AG8" s="724">
        <f t="shared" ca="1" si="176"/>
        <v>7</v>
      </c>
      <c r="AH8" s="724">
        <f t="shared" ca="1" si="177"/>
        <v>8</v>
      </c>
      <c r="AI8" s="724">
        <f t="shared" ca="1" si="178"/>
        <v>9</v>
      </c>
      <c r="AJ8" s="724">
        <f t="shared" ca="1" si="179"/>
        <v>10</v>
      </c>
      <c r="AK8" s="724">
        <f t="shared" ca="1" si="180"/>
        <v>11</v>
      </c>
      <c r="AL8" s="724">
        <f t="shared" ca="1" si="181"/>
        <v>12</v>
      </c>
      <c r="AM8" s="724">
        <f t="shared" ca="1" si="182"/>
        <v>13</v>
      </c>
      <c r="AN8" s="724">
        <f t="shared" ca="1" si="183"/>
        <v>14</v>
      </c>
      <c r="AO8" s="724">
        <f t="shared" ca="1" si="184"/>
        <v>15</v>
      </c>
      <c r="AP8" s="724" t="str">
        <f t="shared" ca="1" si="185"/>
        <v/>
      </c>
      <c r="AQ8" s="724" t="str">
        <f t="shared" ca="1" si="186"/>
        <v/>
      </c>
      <c r="AR8" s="724" t="str">
        <f t="shared" ca="1" si="187"/>
        <v/>
      </c>
      <c r="AS8" s="724" t="str">
        <f t="shared" ca="1" si="188"/>
        <v/>
      </c>
      <c r="AT8" s="724" t="str">
        <f t="shared" ca="1" si="189"/>
        <v/>
      </c>
      <c r="AU8" s="724" t="str">
        <f t="shared" ca="1" si="190"/>
        <v/>
      </c>
      <c r="AV8" s="724" t="str">
        <f t="shared" ca="1" si="191"/>
        <v/>
      </c>
      <c r="AW8" s="724" t="str">
        <f t="shared" ca="1" si="192"/>
        <v/>
      </c>
      <c r="AX8" s="724" t="str">
        <f t="shared" ca="1" si="193"/>
        <v/>
      </c>
      <c r="AY8" s="724" t="str">
        <f t="shared" ca="1" si="194"/>
        <v/>
      </c>
      <c r="AZ8" s="724" t="str">
        <f t="shared" ca="1" si="195"/>
        <v/>
      </c>
      <c r="BA8" s="724" t="str">
        <f t="shared" ca="1" si="196"/>
        <v/>
      </c>
      <c r="BB8" s="724" t="str">
        <f t="shared" ca="1" si="197"/>
        <v/>
      </c>
      <c r="BC8" s="724" t="str">
        <f t="shared" ca="1" si="198"/>
        <v/>
      </c>
      <c r="BD8" s="724" t="str">
        <f t="shared" ca="1" si="199"/>
        <v/>
      </c>
      <c r="BE8" s="724" t="str">
        <f t="shared" ca="1" si="200"/>
        <v/>
      </c>
      <c r="BF8" s="724" t="str">
        <f t="shared" ca="1" si="201"/>
        <v/>
      </c>
      <c r="BG8" s="724" t="str">
        <f t="shared" ca="1" si="202"/>
        <v/>
      </c>
      <c r="BH8" s="724" t="str">
        <f t="shared" ca="1" si="203"/>
        <v/>
      </c>
      <c r="BI8" s="724" t="str">
        <f t="shared" ca="1" si="204"/>
        <v/>
      </c>
      <c r="BJ8" s="724" t="str">
        <f t="shared" ca="1" si="205"/>
        <v/>
      </c>
      <c r="BK8" s="724" t="str">
        <f t="shared" ca="1" si="206"/>
        <v/>
      </c>
      <c r="BL8" s="724" t="str">
        <f t="shared" ca="1" si="207"/>
        <v/>
      </c>
      <c r="BM8" s="724" t="str">
        <f t="shared" ca="1" si="208"/>
        <v/>
      </c>
      <c r="BN8" s="724" t="str">
        <f t="shared" ca="1" si="209"/>
        <v/>
      </c>
      <c r="BO8" s="724" t="str">
        <f t="shared" ca="1" si="210"/>
        <v/>
      </c>
      <c r="BP8" s="724" t="str">
        <f t="shared" ca="1" si="211"/>
        <v/>
      </c>
      <c r="BQ8" s="724" t="str">
        <f t="shared" ca="1" si="212"/>
        <v/>
      </c>
      <c r="BR8" s="724" t="str">
        <f t="shared" ca="1" si="213"/>
        <v/>
      </c>
      <c r="BS8" s="724" t="str">
        <f t="shared" ca="1" si="214"/>
        <v/>
      </c>
      <c r="BT8" s="724" t="str">
        <f t="shared" ca="1" si="215"/>
        <v/>
      </c>
      <c r="BU8" s="724" t="str">
        <f t="shared" ca="1" si="216"/>
        <v/>
      </c>
      <c r="BV8" s="724" t="str">
        <f t="shared" ca="1" si="217"/>
        <v/>
      </c>
      <c r="BW8" s="724" t="str">
        <f t="shared" ca="1" si="218"/>
        <v/>
      </c>
      <c r="BX8" s="724" t="str">
        <f t="shared" ca="1" si="219"/>
        <v/>
      </c>
      <c r="BY8" s="724" t="str">
        <f t="shared" ca="1" si="220"/>
        <v/>
      </c>
      <c r="BZ8" s="724" t="str">
        <f t="shared" ca="1" si="221"/>
        <v/>
      </c>
      <c r="CA8" s="724" t="str">
        <f t="shared" ca="1" si="222"/>
        <v/>
      </c>
      <c r="CB8" s="724" t="str">
        <f t="shared" ca="1" si="223"/>
        <v/>
      </c>
      <c r="CC8" s="724" t="str">
        <f t="shared" ca="1" si="224"/>
        <v/>
      </c>
      <c r="CD8" s="724" t="str">
        <f t="shared" ca="1" si="225"/>
        <v/>
      </c>
      <c r="CE8" s="724" t="str">
        <f t="shared" ca="1" si="226"/>
        <v/>
      </c>
      <c r="CF8" s="724" t="str">
        <f t="shared" ca="1" si="227"/>
        <v/>
      </c>
      <c r="CG8" s="724" t="str">
        <f t="shared" ca="1" si="228"/>
        <v/>
      </c>
      <c r="CH8" s="724" t="str">
        <f t="shared" ca="1" si="229"/>
        <v/>
      </c>
      <c r="CI8" s="724" t="str">
        <f t="shared" ca="1" si="230"/>
        <v/>
      </c>
      <c r="CJ8" s="724" t="str">
        <f t="shared" ca="1" si="231"/>
        <v/>
      </c>
      <c r="CK8" s="724" t="str">
        <f t="shared" ca="1" si="232"/>
        <v/>
      </c>
      <c r="CL8" s="724" t="str">
        <f t="shared" ca="1" si="233"/>
        <v/>
      </c>
      <c r="CM8" s="724" t="str">
        <f t="shared" ca="1" si="234"/>
        <v/>
      </c>
      <c r="CN8" s="724" t="str">
        <f t="shared" ca="1" si="235"/>
        <v/>
      </c>
      <c r="CO8" s="724" t="str">
        <f t="shared" ca="1" si="236"/>
        <v/>
      </c>
      <c r="CP8" s="724" t="str">
        <f t="shared" ca="1" si="237"/>
        <v/>
      </c>
      <c r="CQ8" s="724" t="str">
        <f t="shared" ca="1" si="238"/>
        <v/>
      </c>
      <c r="CR8" s="724" t="str">
        <f t="shared" ca="1" si="239"/>
        <v/>
      </c>
      <c r="CS8" s="724" t="str">
        <f t="shared" ca="1" si="240"/>
        <v/>
      </c>
      <c r="CT8" s="724" t="str">
        <f t="shared" ca="1" si="241"/>
        <v/>
      </c>
      <c r="CU8" s="724" t="str">
        <f t="shared" ca="1" si="242"/>
        <v/>
      </c>
      <c r="CV8" s="724" t="str">
        <f t="shared" ca="1" si="243"/>
        <v/>
      </c>
      <c r="CW8" s="724" t="str">
        <f t="shared" ca="1" si="244"/>
        <v/>
      </c>
      <c r="CX8" s="724" t="str">
        <f t="shared" ca="1" si="245"/>
        <v/>
      </c>
      <c r="CY8" s="724" t="str">
        <f t="shared" ca="1" si="246"/>
        <v/>
      </c>
      <c r="CZ8" s="724" t="str">
        <f t="shared" ca="1" si="247"/>
        <v/>
      </c>
      <c r="DA8" s="724" t="str">
        <f t="shared" ca="1" si="248"/>
        <v/>
      </c>
      <c r="DB8" s="724" t="str">
        <f t="shared" ca="1" si="249"/>
        <v/>
      </c>
      <c r="DC8" s="724" t="str">
        <f t="shared" ca="1" si="250"/>
        <v/>
      </c>
      <c r="DD8" s="724" t="str">
        <f t="shared" ca="1" si="251"/>
        <v/>
      </c>
      <c r="DE8" s="724" t="str">
        <f t="shared" ca="1" si="252"/>
        <v/>
      </c>
      <c r="DF8" s="724" t="str">
        <f t="shared" ca="1" si="253"/>
        <v/>
      </c>
      <c r="DG8" s="724" t="str">
        <f t="shared" ca="1" si="254"/>
        <v/>
      </c>
      <c r="DH8" s="724" t="str">
        <f t="shared" ca="1" si="255"/>
        <v/>
      </c>
      <c r="DI8" s="724" t="str">
        <f t="shared" ca="1" si="256"/>
        <v/>
      </c>
      <c r="DJ8" s="724" t="str">
        <f t="shared" ca="1" si="257"/>
        <v/>
      </c>
      <c r="DK8" s="724" t="str">
        <f t="shared" ca="1" si="258"/>
        <v/>
      </c>
      <c r="DL8" s="724" t="str">
        <f t="shared" ca="1" si="259"/>
        <v/>
      </c>
      <c r="DM8" s="724" t="str">
        <f t="shared" ca="1" si="260"/>
        <v/>
      </c>
      <c r="DN8" s="724" t="str">
        <f t="shared" ca="1" si="261"/>
        <v/>
      </c>
      <c r="DO8" s="724" t="str">
        <f t="shared" ca="1" si="262"/>
        <v/>
      </c>
      <c r="DP8" s="724" t="str">
        <f t="shared" ca="1" si="263"/>
        <v/>
      </c>
      <c r="DQ8" s="724" t="str">
        <f t="shared" ca="1" si="264"/>
        <v/>
      </c>
    </row>
    <row r="9" spans="2:121" ht="14.75" customHeight="1" x14ac:dyDescent="0.15">
      <c r="B9" s="822" t="s">
        <v>202</v>
      </c>
      <c r="C9" s="787"/>
      <c r="D9" s="824">
        <f>'Macro Calculator'!P9</f>
        <v>15</v>
      </c>
      <c r="E9" s="692"/>
      <c r="F9" s="698">
        <f t="shared" si="81"/>
        <v>15</v>
      </c>
      <c r="G9" s="699">
        <f t="shared" si="265"/>
        <v>7</v>
      </c>
      <c r="H9" s="700">
        <f t="shared" si="82"/>
        <v>1.1428571428571428</v>
      </c>
      <c r="I9" s="700">
        <f t="shared" si="163"/>
        <v>24</v>
      </c>
      <c r="J9" s="700">
        <f t="shared" si="83"/>
        <v>30</v>
      </c>
      <c r="K9" s="700">
        <f t="shared" si="84"/>
        <v>2</v>
      </c>
      <c r="L9" s="699">
        <f t="shared" si="85"/>
        <v>42</v>
      </c>
      <c r="M9" s="699">
        <f t="shared" si="86"/>
        <v>6</v>
      </c>
      <c r="N9" s="701">
        <f t="shared" si="87"/>
        <v>9142.8571428571431</v>
      </c>
      <c r="O9" s="701" t="str" cm="1">
        <f t="array" ref="O9">_xlfn.IFS(P9&lt;=0.3,"Bad",AND(P9&lt;0.5,P9&gt;0.3),"Macro",P9&gt;=0.5,"Norm")</f>
        <v>Norm</v>
      </c>
      <c r="P9" s="48">
        <f t="shared" si="88"/>
        <v>0.52380952380952384</v>
      </c>
      <c r="Q9" s="728">
        <f t="shared" si="89"/>
        <v>2.1428571428571428</v>
      </c>
      <c r="R9" s="726">
        <f t="shared" si="90"/>
        <v>2.5</v>
      </c>
      <c r="S9" s="697" t="str">
        <f t="shared" si="266"/>
        <v/>
      </c>
      <c r="U9" s="723">
        <v>7</v>
      </c>
      <c r="V9" s="724" t="str">
        <f t="shared" ca="1" si="165"/>
        <v/>
      </c>
      <c r="W9" s="724" t="str">
        <f t="shared" ca="1" si="166"/>
        <v/>
      </c>
      <c r="X9" s="724" t="str">
        <f t="shared" ca="1" si="167"/>
        <v/>
      </c>
      <c r="Y9" s="724" t="str">
        <f t="shared" ca="1" si="168"/>
        <v/>
      </c>
      <c r="Z9" s="724" t="str">
        <f t="shared" ca="1" si="169"/>
        <v/>
      </c>
      <c r="AA9" s="724" t="str">
        <f t="shared" ca="1" si="170"/>
        <v/>
      </c>
      <c r="AB9" s="724">
        <f t="shared" ca="1" si="171"/>
        <v>1</v>
      </c>
      <c r="AC9" s="724">
        <f t="shared" ca="1" si="172"/>
        <v>2</v>
      </c>
      <c r="AD9" s="724">
        <f t="shared" ca="1" si="173"/>
        <v>3</v>
      </c>
      <c r="AE9" s="724">
        <f t="shared" ca="1" si="174"/>
        <v>4</v>
      </c>
      <c r="AF9" s="724">
        <f t="shared" ca="1" si="175"/>
        <v>5</v>
      </c>
      <c r="AG9" s="724">
        <f t="shared" ca="1" si="176"/>
        <v>6</v>
      </c>
      <c r="AH9" s="724">
        <f t="shared" ca="1" si="177"/>
        <v>7</v>
      </c>
      <c r="AI9" s="724">
        <f t="shared" ca="1" si="178"/>
        <v>8</v>
      </c>
      <c r="AJ9" s="724">
        <f t="shared" ca="1" si="179"/>
        <v>9</v>
      </c>
      <c r="AK9" s="724">
        <f t="shared" ca="1" si="180"/>
        <v>10</v>
      </c>
      <c r="AL9" s="724">
        <f t="shared" ca="1" si="181"/>
        <v>11</v>
      </c>
      <c r="AM9" s="724">
        <f t="shared" ca="1" si="182"/>
        <v>12</v>
      </c>
      <c r="AN9" s="724">
        <f t="shared" ca="1" si="183"/>
        <v>13</v>
      </c>
      <c r="AO9" s="724">
        <f t="shared" ca="1" si="184"/>
        <v>14</v>
      </c>
      <c r="AP9" s="724">
        <f t="shared" ca="1" si="185"/>
        <v>15</v>
      </c>
      <c r="AQ9" s="724" t="str">
        <f t="shared" ca="1" si="186"/>
        <v/>
      </c>
      <c r="AR9" s="724" t="str">
        <f t="shared" ca="1" si="187"/>
        <v/>
      </c>
      <c r="AS9" s="724" t="str">
        <f t="shared" ca="1" si="188"/>
        <v/>
      </c>
      <c r="AT9" s="724" t="str">
        <f t="shared" ca="1" si="189"/>
        <v/>
      </c>
      <c r="AU9" s="724" t="str">
        <f t="shared" ca="1" si="190"/>
        <v/>
      </c>
      <c r="AV9" s="724" t="str">
        <f t="shared" ca="1" si="191"/>
        <v/>
      </c>
      <c r="AW9" s="724" t="str">
        <f t="shared" ca="1" si="192"/>
        <v/>
      </c>
      <c r="AX9" s="724" t="str">
        <f t="shared" ca="1" si="193"/>
        <v/>
      </c>
      <c r="AY9" s="724" t="str">
        <f t="shared" ca="1" si="194"/>
        <v/>
      </c>
      <c r="AZ9" s="724" t="str">
        <f t="shared" ca="1" si="195"/>
        <v/>
      </c>
      <c r="BA9" s="724" t="str">
        <f t="shared" ca="1" si="196"/>
        <v/>
      </c>
      <c r="BB9" s="724" t="str">
        <f t="shared" ca="1" si="197"/>
        <v/>
      </c>
      <c r="BC9" s="724" t="str">
        <f t="shared" ca="1" si="198"/>
        <v/>
      </c>
      <c r="BD9" s="724" t="str">
        <f t="shared" ca="1" si="199"/>
        <v/>
      </c>
      <c r="BE9" s="724" t="str">
        <f t="shared" ca="1" si="200"/>
        <v/>
      </c>
      <c r="BF9" s="724" t="str">
        <f t="shared" ca="1" si="201"/>
        <v/>
      </c>
      <c r="BG9" s="724" t="str">
        <f t="shared" ca="1" si="202"/>
        <v/>
      </c>
      <c r="BH9" s="724" t="str">
        <f t="shared" ca="1" si="203"/>
        <v/>
      </c>
      <c r="BI9" s="724" t="str">
        <f t="shared" ca="1" si="204"/>
        <v/>
      </c>
      <c r="BJ9" s="724" t="str">
        <f t="shared" ca="1" si="205"/>
        <v/>
      </c>
      <c r="BK9" s="724" t="str">
        <f t="shared" ca="1" si="206"/>
        <v/>
      </c>
      <c r="BL9" s="724" t="str">
        <f t="shared" ca="1" si="207"/>
        <v/>
      </c>
      <c r="BM9" s="724" t="str">
        <f t="shared" ca="1" si="208"/>
        <v/>
      </c>
      <c r="BN9" s="724" t="str">
        <f t="shared" ca="1" si="209"/>
        <v/>
      </c>
      <c r="BO9" s="724" t="str">
        <f t="shared" ca="1" si="210"/>
        <v/>
      </c>
      <c r="BP9" s="724" t="str">
        <f t="shared" ca="1" si="211"/>
        <v/>
      </c>
      <c r="BQ9" s="724" t="str">
        <f t="shared" ca="1" si="212"/>
        <v/>
      </c>
      <c r="BR9" s="724" t="str">
        <f t="shared" ca="1" si="213"/>
        <v/>
      </c>
      <c r="BS9" s="724" t="str">
        <f t="shared" ca="1" si="214"/>
        <v/>
      </c>
      <c r="BT9" s="724" t="str">
        <f t="shared" ca="1" si="215"/>
        <v/>
      </c>
      <c r="BU9" s="724" t="str">
        <f t="shared" ca="1" si="216"/>
        <v/>
      </c>
      <c r="BV9" s="724" t="str">
        <f t="shared" ca="1" si="217"/>
        <v/>
      </c>
      <c r="BW9" s="724" t="str">
        <f t="shared" ca="1" si="218"/>
        <v/>
      </c>
      <c r="BX9" s="724" t="str">
        <f t="shared" ca="1" si="219"/>
        <v/>
      </c>
      <c r="BY9" s="724" t="str">
        <f t="shared" ca="1" si="220"/>
        <v/>
      </c>
      <c r="BZ9" s="724" t="str">
        <f t="shared" ca="1" si="221"/>
        <v/>
      </c>
      <c r="CA9" s="724" t="str">
        <f t="shared" ca="1" si="222"/>
        <v/>
      </c>
      <c r="CB9" s="724" t="str">
        <f t="shared" ca="1" si="223"/>
        <v/>
      </c>
      <c r="CC9" s="724" t="str">
        <f t="shared" ca="1" si="224"/>
        <v/>
      </c>
      <c r="CD9" s="724" t="str">
        <f t="shared" ca="1" si="225"/>
        <v/>
      </c>
      <c r="CE9" s="724" t="str">
        <f t="shared" ca="1" si="226"/>
        <v/>
      </c>
      <c r="CF9" s="724" t="str">
        <f t="shared" ca="1" si="227"/>
        <v/>
      </c>
      <c r="CG9" s="724" t="str">
        <f t="shared" ca="1" si="228"/>
        <v/>
      </c>
      <c r="CH9" s="724" t="str">
        <f t="shared" ca="1" si="229"/>
        <v/>
      </c>
      <c r="CI9" s="724" t="str">
        <f t="shared" ca="1" si="230"/>
        <v/>
      </c>
      <c r="CJ9" s="724" t="str">
        <f t="shared" ca="1" si="231"/>
        <v/>
      </c>
      <c r="CK9" s="724" t="str">
        <f t="shared" ca="1" si="232"/>
        <v/>
      </c>
      <c r="CL9" s="724" t="str">
        <f t="shared" ca="1" si="233"/>
        <v/>
      </c>
      <c r="CM9" s="724" t="str">
        <f t="shared" ca="1" si="234"/>
        <v/>
      </c>
      <c r="CN9" s="724" t="str">
        <f t="shared" ca="1" si="235"/>
        <v/>
      </c>
      <c r="CO9" s="724" t="str">
        <f t="shared" ca="1" si="236"/>
        <v/>
      </c>
      <c r="CP9" s="724" t="str">
        <f t="shared" ca="1" si="237"/>
        <v/>
      </c>
      <c r="CQ9" s="724" t="str">
        <f t="shared" ca="1" si="238"/>
        <v/>
      </c>
      <c r="CR9" s="724" t="str">
        <f t="shared" ca="1" si="239"/>
        <v/>
      </c>
      <c r="CS9" s="724" t="str">
        <f t="shared" ca="1" si="240"/>
        <v/>
      </c>
      <c r="CT9" s="724" t="str">
        <f t="shared" ca="1" si="241"/>
        <v/>
      </c>
      <c r="CU9" s="724" t="str">
        <f t="shared" ca="1" si="242"/>
        <v/>
      </c>
      <c r="CV9" s="724" t="str">
        <f t="shared" ca="1" si="243"/>
        <v/>
      </c>
      <c r="CW9" s="724" t="str">
        <f t="shared" ca="1" si="244"/>
        <v/>
      </c>
      <c r="CX9" s="724" t="str">
        <f t="shared" ca="1" si="245"/>
        <v/>
      </c>
      <c r="CY9" s="724" t="str">
        <f t="shared" ca="1" si="246"/>
        <v/>
      </c>
      <c r="CZ9" s="724" t="str">
        <f t="shared" ca="1" si="247"/>
        <v/>
      </c>
      <c r="DA9" s="724" t="str">
        <f t="shared" ca="1" si="248"/>
        <v/>
      </c>
      <c r="DB9" s="724" t="str">
        <f t="shared" ca="1" si="249"/>
        <v/>
      </c>
      <c r="DC9" s="724" t="str">
        <f t="shared" ca="1" si="250"/>
        <v/>
      </c>
      <c r="DD9" s="724" t="str">
        <f t="shared" ca="1" si="251"/>
        <v/>
      </c>
      <c r="DE9" s="724" t="str">
        <f t="shared" ca="1" si="252"/>
        <v/>
      </c>
      <c r="DF9" s="724" t="str">
        <f t="shared" ca="1" si="253"/>
        <v/>
      </c>
      <c r="DG9" s="724" t="str">
        <f t="shared" ca="1" si="254"/>
        <v/>
      </c>
      <c r="DH9" s="724" t="str">
        <f t="shared" ca="1" si="255"/>
        <v/>
      </c>
      <c r="DI9" s="724" t="str">
        <f t="shared" ca="1" si="256"/>
        <v/>
      </c>
      <c r="DJ9" s="724" t="str">
        <f t="shared" ca="1" si="257"/>
        <v/>
      </c>
      <c r="DK9" s="724" t="str">
        <f t="shared" ca="1" si="258"/>
        <v/>
      </c>
      <c r="DL9" s="724" t="str">
        <f t="shared" ca="1" si="259"/>
        <v/>
      </c>
      <c r="DM9" s="724" t="str">
        <f t="shared" ca="1" si="260"/>
        <v/>
      </c>
      <c r="DN9" s="724" t="str">
        <f t="shared" ca="1" si="261"/>
        <v/>
      </c>
      <c r="DO9" s="724" t="str">
        <f t="shared" ca="1" si="262"/>
        <v/>
      </c>
      <c r="DP9" s="724" t="str">
        <f t="shared" ca="1" si="263"/>
        <v/>
      </c>
      <c r="DQ9" s="724" t="str">
        <f t="shared" ca="1" si="264"/>
        <v/>
      </c>
    </row>
    <row r="10" spans="2:121" ht="14" customHeight="1" thickBot="1" x14ac:dyDescent="0.2">
      <c r="B10" s="823"/>
      <c r="C10" s="789"/>
      <c r="D10" s="825"/>
      <c r="F10" s="698">
        <f t="shared" si="81"/>
        <v>15</v>
      </c>
      <c r="G10" s="699">
        <f t="shared" si="265"/>
        <v>8</v>
      </c>
      <c r="H10" s="700">
        <f t="shared" si="82"/>
        <v>1</v>
      </c>
      <c r="I10" s="700">
        <f t="shared" si="163"/>
        <v>22</v>
      </c>
      <c r="J10" s="700">
        <f t="shared" si="83"/>
        <v>15</v>
      </c>
      <c r="K10" s="700">
        <f t="shared" si="84"/>
        <v>1</v>
      </c>
      <c r="L10" s="699">
        <f t="shared" si="85"/>
        <v>22</v>
      </c>
      <c r="M10" s="699">
        <f t="shared" si="86"/>
        <v>0</v>
      </c>
      <c r="N10" s="701">
        <f t="shared" si="87"/>
        <v>8000</v>
      </c>
      <c r="O10" s="701" t="str" cm="1">
        <f t="array" ref="O10">_xlfn.IFS(P10&lt;=0.3,"Bad",AND(P10&lt;0.5,P10&gt;0.3),"Macro",P10&gt;=0.5,"Norm")</f>
        <v>Norm</v>
      </c>
      <c r="P10" s="48">
        <f t="shared" si="88"/>
        <v>1</v>
      </c>
      <c r="Q10" s="728">
        <f t="shared" si="89"/>
        <v>1.875</v>
      </c>
      <c r="R10" s="726">
        <f t="shared" si="90"/>
        <v>2.1428571428571428</v>
      </c>
      <c r="S10" s="697" t="str">
        <f t="shared" si="266"/>
        <v/>
      </c>
      <c r="U10" s="727">
        <v>8</v>
      </c>
      <c r="V10" s="724" t="str">
        <f t="shared" ca="1" si="165"/>
        <v/>
      </c>
      <c r="W10" s="724" t="str">
        <f t="shared" ca="1" si="166"/>
        <v/>
      </c>
      <c r="X10" s="724" t="str">
        <f t="shared" ca="1" si="167"/>
        <v/>
      </c>
      <c r="Y10" s="724" t="str">
        <f t="shared" ca="1" si="168"/>
        <v/>
      </c>
      <c r="Z10" s="724" t="str">
        <f t="shared" ca="1" si="169"/>
        <v/>
      </c>
      <c r="AA10" s="724" t="str">
        <f t="shared" ca="1" si="170"/>
        <v/>
      </c>
      <c r="AB10" s="724" t="str">
        <f t="shared" ca="1" si="171"/>
        <v/>
      </c>
      <c r="AC10" s="724">
        <f t="shared" ca="1" si="172"/>
        <v>1</v>
      </c>
      <c r="AD10" s="724">
        <f t="shared" ca="1" si="173"/>
        <v>2</v>
      </c>
      <c r="AE10" s="724">
        <f t="shared" ca="1" si="174"/>
        <v>3</v>
      </c>
      <c r="AF10" s="724">
        <f t="shared" ca="1" si="175"/>
        <v>4</v>
      </c>
      <c r="AG10" s="724">
        <f t="shared" ca="1" si="176"/>
        <v>5</v>
      </c>
      <c r="AH10" s="724">
        <f t="shared" ca="1" si="177"/>
        <v>6</v>
      </c>
      <c r="AI10" s="724">
        <f t="shared" ca="1" si="178"/>
        <v>7</v>
      </c>
      <c r="AJ10" s="724">
        <f t="shared" ca="1" si="179"/>
        <v>8</v>
      </c>
      <c r="AK10" s="724">
        <f t="shared" ca="1" si="180"/>
        <v>9</v>
      </c>
      <c r="AL10" s="724">
        <f t="shared" ca="1" si="181"/>
        <v>10</v>
      </c>
      <c r="AM10" s="724">
        <f t="shared" ca="1" si="182"/>
        <v>11</v>
      </c>
      <c r="AN10" s="724">
        <f t="shared" ca="1" si="183"/>
        <v>12</v>
      </c>
      <c r="AO10" s="724">
        <f t="shared" ca="1" si="184"/>
        <v>13</v>
      </c>
      <c r="AP10" s="724">
        <f t="shared" ca="1" si="185"/>
        <v>14</v>
      </c>
      <c r="AQ10" s="724">
        <f t="shared" ca="1" si="186"/>
        <v>15</v>
      </c>
      <c r="AR10" s="724" t="str">
        <f t="shared" ca="1" si="187"/>
        <v/>
      </c>
      <c r="AS10" s="724" t="str">
        <f t="shared" ca="1" si="188"/>
        <v/>
      </c>
      <c r="AT10" s="724" t="str">
        <f t="shared" ca="1" si="189"/>
        <v/>
      </c>
      <c r="AU10" s="724" t="str">
        <f t="shared" ca="1" si="190"/>
        <v/>
      </c>
      <c r="AV10" s="724" t="str">
        <f t="shared" ca="1" si="191"/>
        <v/>
      </c>
      <c r="AW10" s="724" t="str">
        <f t="shared" ca="1" si="192"/>
        <v/>
      </c>
      <c r="AX10" s="724" t="str">
        <f t="shared" ca="1" si="193"/>
        <v/>
      </c>
      <c r="AY10" s="724" t="str">
        <f t="shared" ca="1" si="194"/>
        <v/>
      </c>
      <c r="AZ10" s="724" t="str">
        <f t="shared" ca="1" si="195"/>
        <v/>
      </c>
      <c r="BA10" s="724" t="str">
        <f t="shared" ca="1" si="196"/>
        <v/>
      </c>
      <c r="BB10" s="724" t="str">
        <f t="shared" ca="1" si="197"/>
        <v/>
      </c>
      <c r="BC10" s="724" t="str">
        <f t="shared" ca="1" si="198"/>
        <v/>
      </c>
      <c r="BD10" s="724" t="str">
        <f t="shared" ca="1" si="199"/>
        <v/>
      </c>
      <c r="BE10" s="724" t="str">
        <f t="shared" ca="1" si="200"/>
        <v/>
      </c>
      <c r="BF10" s="724" t="str">
        <f t="shared" ca="1" si="201"/>
        <v/>
      </c>
      <c r="BG10" s="724" t="str">
        <f t="shared" ca="1" si="202"/>
        <v/>
      </c>
      <c r="BH10" s="724" t="str">
        <f t="shared" ca="1" si="203"/>
        <v/>
      </c>
      <c r="BI10" s="724" t="str">
        <f t="shared" ca="1" si="204"/>
        <v/>
      </c>
      <c r="BJ10" s="724" t="str">
        <f t="shared" ca="1" si="205"/>
        <v/>
      </c>
      <c r="BK10" s="724" t="str">
        <f t="shared" ca="1" si="206"/>
        <v/>
      </c>
      <c r="BL10" s="724" t="str">
        <f t="shared" ca="1" si="207"/>
        <v/>
      </c>
      <c r="BM10" s="724" t="str">
        <f t="shared" ca="1" si="208"/>
        <v/>
      </c>
      <c r="BN10" s="724" t="str">
        <f t="shared" ca="1" si="209"/>
        <v/>
      </c>
      <c r="BO10" s="724" t="str">
        <f t="shared" ca="1" si="210"/>
        <v/>
      </c>
      <c r="BP10" s="724" t="str">
        <f t="shared" ca="1" si="211"/>
        <v/>
      </c>
      <c r="BQ10" s="724" t="str">
        <f t="shared" ca="1" si="212"/>
        <v/>
      </c>
      <c r="BR10" s="724" t="str">
        <f t="shared" ca="1" si="213"/>
        <v/>
      </c>
      <c r="BS10" s="724" t="str">
        <f t="shared" ca="1" si="214"/>
        <v/>
      </c>
      <c r="BT10" s="724" t="str">
        <f t="shared" ca="1" si="215"/>
        <v/>
      </c>
      <c r="BU10" s="724" t="str">
        <f t="shared" ca="1" si="216"/>
        <v/>
      </c>
      <c r="BV10" s="724" t="str">
        <f t="shared" ca="1" si="217"/>
        <v/>
      </c>
      <c r="BW10" s="724" t="str">
        <f t="shared" ca="1" si="218"/>
        <v/>
      </c>
      <c r="BX10" s="724" t="str">
        <f t="shared" ca="1" si="219"/>
        <v/>
      </c>
      <c r="BY10" s="724" t="str">
        <f t="shared" ca="1" si="220"/>
        <v/>
      </c>
      <c r="BZ10" s="724" t="str">
        <f t="shared" ca="1" si="221"/>
        <v/>
      </c>
      <c r="CA10" s="724" t="str">
        <f t="shared" ca="1" si="222"/>
        <v/>
      </c>
      <c r="CB10" s="724" t="str">
        <f t="shared" ca="1" si="223"/>
        <v/>
      </c>
      <c r="CC10" s="724" t="str">
        <f t="shared" ca="1" si="224"/>
        <v/>
      </c>
      <c r="CD10" s="724" t="str">
        <f t="shared" ca="1" si="225"/>
        <v/>
      </c>
      <c r="CE10" s="724" t="str">
        <f t="shared" ca="1" si="226"/>
        <v/>
      </c>
      <c r="CF10" s="724" t="str">
        <f t="shared" ca="1" si="227"/>
        <v/>
      </c>
      <c r="CG10" s="724" t="str">
        <f t="shared" ca="1" si="228"/>
        <v/>
      </c>
      <c r="CH10" s="724" t="str">
        <f t="shared" ca="1" si="229"/>
        <v/>
      </c>
      <c r="CI10" s="724" t="str">
        <f t="shared" ca="1" si="230"/>
        <v/>
      </c>
      <c r="CJ10" s="724" t="str">
        <f t="shared" ca="1" si="231"/>
        <v/>
      </c>
      <c r="CK10" s="724" t="str">
        <f t="shared" ca="1" si="232"/>
        <v/>
      </c>
      <c r="CL10" s="724" t="str">
        <f t="shared" ca="1" si="233"/>
        <v/>
      </c>
      <c r="CM10" s="724" t="str">
        <f t="shared" ca="1" si="234"/>
        <v/>
      </c>
      <c r="CN10" s="724" t="str">
        <f t="shared" ca="1" si="235"/>
        <v/>
      </c>
      <c r="CO10" s="724" t="str">
        <f t="shared" ca="1" si="236"/>
        <v/>
      </c>
      <c r="CP10" s="724" t="str">
        <f t="shared" ca="1" si="237"/>
        <v/>
      </c>
      <c r="CQ10" s="724" t="str">
        <f t="shared" ca="1" si="238"/>
        <v/>
      </c>
      <c r="CR10" s="724" t="str">
        <f t="shared" ca="1" si="239"/>
        <v/>
      </c>
      <c r="CS10" s="724" t="str">
        <f t="shared" ca="1" si="240"/>
        <v/>
      </c>
      <c r="CT10" s="724" t="str">
        <f t="shared" ca="1" si="241"/>
        <v/>
      </c>
      <c r="CU10" s="724" t="str">
        <f t="shared" ca="1" si="242"/>
        <v/>
      </c>
      <c r="CV10" s="724" t="str">
        <f t="shared" ca="1" si="243"/>
        <v/>
      </c>
      <c r="CW10" s="724" t="str">
        <f t="shared" ca="1" si="244"/>
        <v/>
      </c>
      <c r="CX10" s="724" t="str">
        <f t="shared" ca="1" si="245"/>
        <v/>
      </c>
      <c r="CY10" s="724" t="str">
        <f t="shared" ca="1" si="246"/>
        <v/>
      </c>
      <c r="CZ10" s="724" t="str">
        <f t="shared" ca="1" si="247"/>
        <v/>
      </c>
      <c r="DA10" s="724" t="str">
        <f t="shared" ca="1" si="248"/>
        <v/>
      </c>
      <c r="DB10" s="724" t="str">
        <f t="shared" ca="1" si="249"/>
        <v/>
      </c>
      <c r="DC10" s="724" t="str">
        <f t="shared" ca="1" si="250"/>
        <v/>
      </c>
      <c r="DD10" s="724" t="str">
        <f t="shared" ca="1" si="251"/>
        <v/>
      </c>
      <c r="DE10" s="724" t="str">
        <f t="shared" ca="1" si="252"/>
        <v/>
      </c>
      <c r="DF10" s="724" t="str">
        <f t="shared" ca="1" si="253"/>
        <v/>
      </c>
      <c r="DG10" s="724" t="str">
        <f t="shared" ca="1" si="254"/>
        <v/>
      </c>
      <c r="DH10" s="724" t="str">
        <f t="shared" ca="1" si="255"/>
        <v/>
      </c>
      <c r="DI10" s="724" t="str">
        <f t="shared" ca="1" si="256"/>
        <v/>
      </c>
      <c r="DJ10" s="724" t="str">
        <f t="shared" ca="1" si="257"/>
        <v/>
      </c>
      <c r="DK10" s="724" t="str">
        <f t="shared" ca="1" si="258"/>
        <v/>
      </c>
      <c r="DL10" s="724" t="str">
        <f t="shared" ca="1" si="259"/>
        <v/>
      </c>
      <c r="DM10" s="724" t="str">
        <f t="shared" ca="1" si="260"/>
        <v/>
      </c>
      <c r="DN10" s="724" t="str">
        <f t="shared" ca="1" si="261"/>
        <v/>
      </c>
      <c r="DO10" s="724" t="str">
        <f t="shared" ca="1" si="262"/>
        <v/>
      </c>
      <c r="DP10" s="724" t="str">
        <f t="shared" ca="1" si="263"/>
        <v/>
      </c>
      <c r="DQ10" s="724" t="str">
        <f t="shared" ca="1" si="264"/>
        <v/>
      </c>
    </row>
    <row r="11" spans="2:121" ht="14" customHeight="1" x14ac:dyDescent="0.15">
      <c r="B11" s="822" t="s">
        <v>203</v>
      </c>
      <c r="C11" s="787"/>
      <c r="D11" s="824">
        <f>'Macro Calculator'!P11</f>
        <v>8</v>
      </c>
      <c r="F11" s="698">
        <f t="shared" si="81"/>
        <v>15</v>
      </c>
      <c r="G11" s="699">
        <f t="shared" si="265"/>
        <v>9</v>
      </c>
      <c r="H11" s="700">
        <f t="shared" si="82"/>
        <v>0.88888888888888884</v>
      </c>
      <c r="I11" s="700">
        <f t="shared" si="163"/>
        <v>20.444444444444443</v>
      </c>
      <c r="J11" s="700">
        <f t="shared" si="83"/>
        <v>15</v>
      </c>
      <c r="K11" s="700">
        <f t="shared" si="84"/>
        <v>1</v>
      </c>
      <c r="L11" s="699">
        <f t="shared" si="85"/>
        <v>23</v>
      </c>
      <c r="M11" s="699">
        <f t="shared" si="86"/>
        <v>1</v>
      </c>
      <c r="N11" s="701">
        <f t="shared" si="87"/>
        <v>7111.1111111111113</v>
      </c>
      <c r="O11" s="701" t="str" cm="1">
        <f t="array" ref="O11">_xlfn.IFS(P11&lt;=0.3,"Bad",AND(P11&lt;0.5,P11&gt;0.3),"Macro",P11&gt;=0.5,"Norm")</f>
        <v>Norm</v>
      </c>
      <c r="P11" s="48">
        <f t="shared" si="88"/>
        <v>0.95652173913043481</v>
      </c>
      <c r="Q11" s="728">
        <f t="shared" si="89"/>
        <v>1.6666666666666667</v>
      </c>
      <c r="R11" s="726">
        <f t="shared" si="90"/>
        <v>1.875</v>
      </c>
      <c r="S11" s="697" t="str">
        <f t="shared" si="266"/>
        <v/>
      </c>
      <c r="U11" s="723">
        <v>9</v>
      </c>
      <c r="V11" s="724" t="str">
        <f t="shared" ca="1" si="165"/>
        <v/>
      </c>
      <c r="W11" s="724" t="str">
        <f t="shared" ca="1" si="166"/>
        <v/>
      </c>
      <c r="X11" s="724" t="str">
        <f t="shared" ca="1" si="167"/>
        <v/>
      </c>
      <c r="Y11" s="724" t="str">
        <f t="shared" ca="1" si="168"/>
        <v/>
      </c>
      <c r="Z11" s="724" t="str">
        <f t="shared" ca="1" si="169"/>
        <v/>
      </c>
      <c r="AA11" s="724" t="str">
        <f t="shared" ca="1" si="170"/>
        <v/>
      </c>
      <c r="AB11" s="724" t="str">
        <f t="shared" ca="1" si="171"/>
        <v/>
      </c>
      <c r="AC11" s="724" t="str">
        <f t="shared" ca="1" si="172"/>
        <v/>
      </c>
      <c r="AD11" s="724" t="str">
        <f t="shared" ca="1" si="173"/>
        <v/>
      </c>
      <c r="AE11" s="724" t="str">
        <f t="shared" ca="1" si="174"/>
        <v/>
      </c>
      <c r="AF11" s="724" t="str">
        <f t="shared" ca="1" si="175"/>
        <v/>
      </c>
      <c r="AG11" s="724" t="str">
        <f t="shared" ca="1" si="176"/>
        <v/>
      </c>
      <c r="AH11" s="724" t="str">
        <f t="shared" ca="1" si="177"/>
        <v/>
      </c>
      <c r="AI11" s="724" t="str">
        <f t="shared" ca="1" si="178"/>
        <v/>
      </c>
      <c r="AJ11" s="724" t="str">
        <f t="shared" ca="1" si="179"/>
        <v/>
      </c>
      <c r="AK11" s="724" t="str">
        <f t="shared" ca="1" si="180"/>
        <v/>
      </c>
      <c r="AL11" s="724" t="str">
        <f t="shared" ca="1" si="181"/>
        <v/>
      </c>
      <c r="AM11" s="724" t="str">
        <f t="shared" ca="1" si="182"/>
        <v/>
      </c>
      <c r="AN11" s="724" t="str">
        <f t="shared" ca="1" si="183"/>
        <v/>
      </c>
      <c r="AO11" s="724" t="str">
        <f t="shared" ca="1" si="184"/>
        <v/>
      </c>
      <c r="AP11" s="724" t="str">
        <f t="shared" ca="1" si="185"/>
        <v/>
      </c>
      <c r="AQ11" s="724" t="str">
        <f t="shared" ca="1" si="186"/>
        <v/>
      </c>
      <c r="AR11" s="724" t="str">
        <f t="shared" ca="1" si="187"/>
        <v/>
      </c>
      <c r="AS11" s="724" t="str">
        <f t="shared" ca="1" si="188"/>
        <v/>
      </c>
      <c r="AT11" s="724" t="str">
        <f t="shared" ca="1" si="189"/>
        <v/>
      </c>
      <c r="AU11" s="724" t="str">
        <f t="shared" ca="1" si="190"/>
        <v/>
      </c>
      <c r="AV11" s="724" t="str">
        <f t="shared" ca="1" si="191"/>
        <v/>
      </c>
      <c r="AW11" s="724" t="str">
        <f t="shared" ca="1" si="192"/>
        <v/>
      </c>
      <c r="AX11" s="724" t="str">
        <f t="shared" ca="1" si="193"/>
        <v/>
      </c>
      <c r="AY11" s="724" t="str">
        <f t="shared" ca="1" si="194"/>
        <v/>
      </c>
      <c r="AZ11" s="724" t="str">
        <f t="shared" ca="1" si="195"/>
        <v/>
      </c>
      <c r="BA11" s="724" t="str">
        <f t="shared" ca="1" si="196"/>
        <v/>
      </c>
      <c r="BB11" s="724" t="str">
        <f t="shared" ca="1" si="197"/>
        <v/>
      </c>
      <c r="BC11" s="724" t="str">
        <f t="shared" ca="1" si="198"/>
        <v/>
      </c>
      <c r="BD11" s="724" t="str">
        <f t="shared" ca="1" si="199"/>
        <v/>
      </c>
      <c r="BE11" s="724" t="str">
        <f t="shared" ca="1" si="200"/>
        <v/>
      </c>
      <c r="BF11" s="724" t="str">
        <f t="shared" ca="1" si="201"/>
        <v/>
      </c>
      <c r="BG11" s="724" t="str">
        <f t="shared" ca="1" si="202"/>
        <v/>
      </c>
      <c r="BH11" s="724" t="str">
        <f t="shared" ca="1" si="203"/>
        <v/>
      </c>
      <c r="BI11" s="724" t="str">
        <f t="shared" ca="1" si="204"/>
        <v/>
      </c>
      <c r="BJ11" s="724" t="str">
        <f t="shared" ca="1" si="205"/>
        <v/>
      </c>
      <c r="BK11" s="724" t="str">
        <f t="shared" ca="1" si="206"/>
        <v/>
      </c>
      <c r="BL11" s="724" t="str">
        <f t="shared" ca="1" si="207"/>
        <v/>
      </c>
      <c r="BM11" s="724" t="str">
        <f t="shared" ca="1" si="208"/>
        <v/>
      </c>
      <c r="BN11" s="724" t="str">
        <f t="shared" ca="1" si="209"/>
        <v/>
      </c>
      <c r="BO11" s="724" t="str">
        <f t="shared" ca="1" si="210"/>
        <v/>
      </c>
      <c r="BP11" s="724" t="str">
        <f t="shared" ca="1" si="211"/>
        <v/>
      </c>
      <c r="BQ11" s="724" t="str">
        <f t="shared" ca="1" si="212"/>
        <v/>
      </c>
      <c r="BR11" s="724" t="str">
        <f t="shared" ca="1" si="213"/>
        <v/>
      </c>
      <c r="BS11" s="724" t="str">
        <f t="shared" ca="1" si="214"/>
        <v/>
      </c>
      <c r="BT11" s="724" t="str">
        <f t="shared" ca="1" si="215"/>
        <v/>
      </c>
      <c r="BU11" s="724" t="str">
        <f t="shared" ca="1" si="216"/>
        <v/>
      </c>
      <c r="BV11" s="724" t="str">
        <f t="shared" ca="1" si="217"/>
        <v/>
      </c>
      <c r="BW11" s="724" t="str">
        <f t="shared" ca="1" si="218"/>
        <v/>
      </c>
      <c r="BX11" s="724" t="str">
        <f t="shared" ca="1" si="219"/>
        <v/>
      </c>
      <c r="BY11" s="724" t="str">
        <f t="shared" ca="1" si="220"/>
        <v/>
      </c>
      <c r="BZ11" s="724" t="str">
        <f t="shared" ca="1" si="221"/>
        <v/>
      </c>
      <c r="CA11" s="724" t="str">
        <f t="shared" ca="1" si="222"/>
        <v/>
      </c>
      <c r="CB11" s="724" t="str">
        <f t="shared" ca="1" si="223"/>
        <v/>
      </c>
      <c r="CC11" s="724" t="str">
        <f t="shared" ca="1" si="224"/>
        <v/>
      </c>
      <c r="CD11" s="724" t="str">
        <f t="shared" ca="1" si="225"/>
        <v/>
      </c>
      <c r="CE11" s="724" t="str">
        <f t="shared" ca="1" si="226"/>
        <v/>
      </c>
      <c r="CF11" s="724" t="str">
        <f t="shared" ca="1" si="227"/>
        <v/>
      </c>
      <c r="CG11" s="724" t="str">
        <f t="shared" ca="1" si="228"/>
        <v/>
      </c>
      <c r="CH11" s="724" t="str">
        <f t="shared" ca="1" si="229"/>
        <v/>
      </c>
      <c r="CI11" s="724" t="str">
        <f t="shared" ca="1" si="230"/>
        <v/>
      </c>
      <c r="CJ11" s="724" t="str">
        <f t="shared" ca="1" si="231"/>
        <v/>
      </c>
      <c r="CK11" s="724" t="str">
        <f t="shared" ca="1" si="232"/>
        <v/>
      </c>
      <c r="CL11" s="724" t="str">
        <f t="shared" ca="1" si="233"/>
        <v/>
      </c>
      <c r="CM11" s="724" t="str">
        <f t="shared" ca="1" si="234"/>
        <v/>
      </c>
      <c r="CN11" s="724" t="str">
        <f t="shared" ca="1" si="235"/>
        <v/>
      </c>
      <c r="CO11" s="724" t="str">
        <f t="shared" ca="1" si="236"/>
        <v/>
      </c>
      <c r="CP11" s="724" t="str">
        <f t="shared" ca="1" si="237"/>
        <v/>
      </c>
      <c r="CQ11" s="724" t="str">
        <f t="shared" ca="1" si="238"/>
        <v/>
      </c>
      <c r="CR11" s="724" t="str">
        <f t="shared" ca="1" si="239"/>
        <v/>
      </c>
      <c r="CS11" s="724" t="str">
        <f t="shared" ca="1" si="240"/>
        <v/>
      </c>
      <c r="CT11" s="724" t="str">
        <f t="shared" ca="1" si="241"/>
        <v/>
      </c>
      <c r="CU11" s="724" t="str">
        <f t="shared" ca="1" si="242"/>
        <v/>
      </c>
      <c r="CV11" s="724" t="str">
        <f t="shared" ca="1" si="243"/>
        <v/>
      </c>
      <c r="CW11" s="724" t="str">
        <f t="shared" ca="1" si="244"/>
        <v/>
      </c>
      <c r="CX11" s="724" t="str">
        <f t="shared" ca="1" si="245"/>
        <v/>
      </c>
      <c r="CY11" s="724" t="str">
        <f t="shared" ca="1" si="246"/>
        <v/>
      </c>
      <c r="CZ11" s="724" t="str">
        <f t="shared" ca="1" si="247"/>
        <v/>
      </c>
      <c r="DA11" s="724" t="str">
        <f t="shared" ca="1" si="248"/>
        <v/>
      </c>
      <c r="DB11" s="724" t="str">
        <f t="shared" ca="1" si="249"/>
        <v/>
      </c>
      <c r="DC11" s="724" t="str">
        <f t="shared" ca="1" si="250"/>
        <v/>
      </c>
      <c r="DD11" s="724" t="str">
        <f t="shared" ca="1" si="251"/>
        <v/>
      </c>
      <c r="DE11" s="724" t="str">
        <f t="shared" ca="1" si="252"/>
        <v/>
      </c>
      <c r="DF11" s="724" t="str">
        <f t="shared" ca="1" si="253"/>
        <v/>
      </c>
      <c r="DG11" s="724" t="str">
        <f t="shared" ca="1" si="254"/>
        <v/>
      </c>
      <c r="DH11" s="724" t="str">
        <f t="shared" ca="1" si="255"/>
        <v/>
      </c>
      <c r="DI11" s="724" t="str">
        <f t="shared" ca="1" si="256"/>
        <v/>
      </c>
      <c r="DJ11" s="724" t="str">
        <f t="shared" ca="1" si="257"/>
        <v/>
      </c>
      <c r="DK11" s="724" t="str">
        <f t="shared" ca="1" si="258"/>
        <v/>
      </c>
      <c r="DL11" s="724" t="str">
        <f t="shared" ca="1" si="259"/>
        <v/>
      </c>
      <c r="DM11" s="724" t="str">
        <f t="shared" ca="1" si="260"/>
        <v/>
      </c>
      <c r="DN11" s="724" t="str">
        <f t="shared" ca="1" si="261"/>
        <v/>
      </c>
      <c r="DO11" s="724" t="str">
        <f t="shared" ca="1" si="262"/>
        <v/>
      </c>
      <c r="DP11" s="724" t="str">
        <f t="shared" ca="1" si="263"/>
        <v/>
      </c>
      <c r="DQ11" s="724" t="str">
        <f t="shared" ca="1" si="264"/>
        <v/>
      </c>
    </row>
    <row r="12" spans="2:121" ht="15" thickBot="1" x14ac:dyDescent="0.2">
      <c r="B12" s="823"/>
      <c r="C12" s="789"/>
      <c r="D12" s="825"/>
      <c r="F12" s="698">
        <f t="shared" si="81"/>
        <v>15</v>
      </c>
      <c r="G12" s="699">
        <f t="shared" si="265"/>
        <v>10</v>
      </c>
      <c r="H12" s="700">
        <f t="shared" si="82"/>
        <v>0.8</v>
      </c>
      <c r="I12" s="700">
        <f t="shared" si="163"/>
        <v>19.200000000000003</v>
      </c>
      <c r="J12" s="700">
        <f t="shared" si="83"/>
        <v>15</v>
      </c>
      <c r="K12" s="700">
        <f t="shared" si="84"/>
        <v>1</v>
      </c>
      <c r="L12" s="699">
        <f t="shared" si="85"/>
        <v>24</v>
      </c>
      <c r="M12" s="699">
        <f t="shared" si="86"/>
        <v>2</v>
      </c>
      <c r="N12" s="701">
        <f t="shared" si="87"/>
        <v>6400</v>
      </c>
      <c r="O12" s="701" t="str" cm="1">
        <f t="array" ref="O12">_xlfn.IFS(P12&lt;=0.3,"Bad",AND(P12&lt;0.5,P12&gt;0.3),"Macro",P12&gt;=0.5,"Norm")</f>
        <v>Norm</v>
      </c>
      <c r="P12" s="48">
        <f t="shared" si="88"/>
        <v>0.91666666666666663</v>
      </c>
      <c r="Q12" s="728">
        <f t="shared" si="89"/>
        <v>1.5</v>
      </c>
      <c r="R12" s="726">
        <f t="shared" si="90"/>
        <v>1.6666666666666667</v>
      </c>
      <c r="S12" s="697" t="str">
        <f t="shared" si="266"/>
        <v/>
      </c>
      <c r="U12" s="727">
        <v>10</v>
      </c>
      <c r="V12" s="724" t="str">
        <f t="shared" ca="1" si="165"/>
        <v/>
      </c>
      <c r="W12" s="724" t="str">
        <f t="shared" ca="1" si="166"/>
        <v/>
      </c>
      <c r="X12" s="724" t="str">
        <f t="shared" ca="1" si="167"/>
        <v/>
      </c>
      <c r="Y12" s="724" t="str">
        <f t="shared" ca="1" si="168"/>
        <v/>
      </c>
      <c r="Z12" s="724" t="str">
        <f t="shared" ca="1" si="169"/>
        <v/>
      </c>
      <c r="AA12" s="724" t="str">
        <f t="shared" ca="1" si="170"/>
        <v/>
      </c>
      <c r="AB12" s="724" t="str">
        <f t="shared" ca="1" si="171"/>
        <v/>
      </c>
      <c r="AC12" s="724" t="str">
        <f t="shared" ca="1" si="172"/>
        <v/>
      </c>
      <c r="AD12" s="724" t="str">
        <f t="shared" ca="1" si="173"/>
        <v/>
      </c>
      <c r="AE12" s="724" t="str">
        <f t="shared" ca="1" si="174"/>
        <v/>
      </c>
      <c r="AF12" s="724" t="str">
        <f t="shared" ca="1" si="175"/>
        <v/>
      </c>
      <c r="AG12" s="724" t="str">
        <f t="shared" ca="1" si="176"/>
        <v/>
      </c>
      <c r="AH12" s="724" t="str">
        <f t="shared" ca="1" si="177"/>
        <v/>
      </c>
      <c r="AI12" s="724" t="str">
        <f t="shared" ca="1" si="178"/>
        <v/>
      </c>
      <c r="AJ12" s="724" t="str">
        <f t="shared" ca="1" si="179"/>
        <v/>
      </c>
      <c r="AK12" s="724" t="str">
        <f t="shared" ca="1" si="180"/>
        <v/>
      </c>
      <c r="AL12" s="724" t="str">
        <f t="shared" ca="1" si="181"/>
        <v/>
      </c>
      <c r="AM12" s="724" t="str">
        <f t="shared" ca="1" si="182"/>
        <v/>
      </c>
      <c r="AN12" s="724" t="str">
        <f t="shared" ca="1" si="183"/>
        <v/>
      </c>
      <c r="AO12" s="724" t="str">
        <f t="shared" ca="1" si="184"/>
        <v/>
      </c>
      <c r="AP12" s="724" t="str">
        <f t="shared" ca="1" si="185"/>
        <v/>
      </c>
      <c r="AQ12" s="724" t="str">
        <f t="shared" ca="1" si="186"/>
        <v/>
      </c>
      <c r="AR12" s="724" t="str">
        <f t="shared" ca="1" si="187"/>
        <v/>
      </c>
      <c r="AS12" s="724" t="str">
        <f t="shared" ca="1" si="188"/>
        <v/>
      </c>
      <c r="AT12" s="724" t="str">
        <f t="shared" ca="1" si="189"/>
        <v/>
      </c>
      <c r="AU12" s="724" t="str">
        <f t="shared" ca="1" si="190"/>
        <v/>
      </c>
      <c r="AV12" s="724" t="str">
        <f t="shared" ca="1" si="191"/>
        <v/>
      </c>
      <c r="AW12" s="724" t="str">
        <f t="shared" ca="1" si="192"/>
        <v/>
      </c>
      <c r="AX12" s="724" t="str">
        <f t="shared" ca="1" si="193"/>
        <v/>
      </c>
      <c r="AY12" s="724" t="str">
        <f t="shared" ca="1" si="194"/>
        <v/>
      </c>
      <c r="AZ12" s="724" t="str">
        <f t="shared" ca="1" si="195"/>
        <v/>
      </c>
      <c r="BA12" s="724" t="str">
        <f t="shared" ca="1" si="196"/>
        <v/>
      </c>
      <c r="BB12" s="724" t="str">
        <f t="shared" ca="1" si="197"/>
        <v/>
      </c>
      <c r="BC12" s="724" t="str">
        <f t="shared" ca="1" si="198"/>
        <v/>
      </c>
      <c r="BD12" s="724" t="str">
        <f t="shared" ca="1" si="199"/>
        <v/>
      </c>
      <c r="BE12" s="724" t="str">
        <f t="shared" ca="1" si="200"/>
        <v/>
      </c>
      <c r="BF12" s="724" t="str">
        <f t="shared" ca="1" si="201"/>
        <v/>
      </c>
      <c r="BG12" s="724" t="str">
        <f t="shared" ca="1" si="202"/>
        <v/>
      </c>
      <c r="BH12" s="724" t="str">
        <f t="shared" ca="1" si="203"/>
        <v/>
      </c>
      <c r="BI12" s="724" t="str">
        <f t="shared" ca="1" si="204"/>
        <v/>
      </c>
      <c r="BJ12" s="724" t="str">
        <f t="shared" ca="1" si="205"/>
        <v/>
      </c>
      <c r="BK12" s="724" t="str">
        <f t="shared" ca="1" si="206"/>
        <v/>
      </c>
      <c r="BL12" s="724" t="str">
        <f t="shared" ca="1" si="207"/>
        <v/>
      </c>
      <c r="BM12" s="724" t="str">
        <f t="shared" ca="1" si="208"/>
        <v/>
      </c>
      <c r="BN12" s="724" t="str">
        <f t="shared" ca="1" si="209"/>
        <v/>
      </c>
      <c r="BO12" s="724" t="str">
        <f t="shared" ca="1" si="210"/>
        <v/>
      </c>
      <c r="BP12" s="724" t="str">
        <f t="shared" ca="1" si="211"/>
        <v/>
      </c>
      <c r="BQ12" s="724" t="str">
        <f t="shared" ca="1" si="212"/>
        <v/>
      </c>
      <c r="BR12" s="724" t="str">
        <f t="shared" ca="1" si="213"/>
        <v/>
      </c>
      <c r="BS12" s="724" t="str">
        <f t="shared" ca="1" si="214"/>
        <v/>
      </c>
      <c r="BT12" s="724" t="str">
        <f t="shared" ca="1" si="215"/>
        <v/>
      </c>
      <c r="BU12" s="724" t="str">
        <f t="shared" ca="1" si="216"/>
        <v/>
      </c>
      <c r="BV12" s="724" t="str">
        <f t="shared" ca="1" si="217"/>
        <v/>
      </c>
      <c r="BW12" s="724" t="str">
        <f t="shared" ca="1" si="218"/>
        <v/>
      </c>
      <c r="BX12" s="724" t="str">
        <f t="shared" ca="1" si="219"/>
        <v/>
      </c>
      <c r="BY12" s="724" t="str">
        <f t="shared" ca="1" si="220"/>
        <v/>
      </c>
      <c r="BZ12" s="724" t="str">
        <f t="shared" ca="1" si="221"/>
        <v/>
      </c>
      <c r="CA12" s="724" t="str">
        <f t="shared" ca="1" si="222"/>
        <v/>
      </c>
      <c r="CB12" s="724" t="str">
        <f t="shared" ca="1" si="223"/>
        <v/>
      </c>
      <c r="CC12" s="724" t="str">
        <f t="shared" ca="1" si="224"/>
        <v/>
      </c>
      <c r="CD12" s="724" t="str">
        <f t="shared" ca="1" si="225"/>
        <v/>
      </c>
      <c r="CE12" s="724" t="str">
        <f t="shared" ca="1" si="226"/>
        <v/>
      </c>
      <c r="CF12" s="724" t="str">
        <f t="shared" ca="1" si="227"/>
        <v/>
      </c>
      <c r="CG12" s="724" t="str">
        <f t="shared" ca="1" si="228"/>
        <v/>
      </c>
      <c r="CH12" s="724" t="str">
        <f t="shared" ca="1" si="229"/>
        <v/>
      </c>
      <c r="CI12" s="724" t="str">
        <f t="shared" ca="1" si="230"/>
        <v/>
      </c>
      <c r="CJ12" s="724" t="str">
        <f t="shared" ca="1" si="231"/>
        <v/>
      </c>
      <c r="CK12" s="724" t="str">
        <f t="shared" ca="1" si="232"/>
        <v/>
      </c>
      <c r="CL12" s="724" t="str">
        <f t="shared" ca="1" si="233"/>
        <v/>
      </c>
      <c r="CM12" s="724" t="str">
        <f t="shared" ca="1" si="234"/>
        <v/>
      </c>
      <c r="CN12" s="724" t="str">
        <f t="shared" ca="1" si="235"/>
        <v/>
      </c>
      <c r="CO12" s="724" t="str">
        <f t="shared" ca="1" si="236"/>
        <v/>
      </c>
      <c r="CP12" s="724" t="str">
        <f t="shared" ca="1" si="237"/>
        <v/>
      </c>
      <c r="CQ12" s="724" t="str">
        <f t="shared" ca="1" si="238"/>
        <v/>
      </c>
      <c r="CR12" s="724" t="str">
        <f t="shared" ca="1" si="239"/>
        <v/>
      </c>
      <c r="CS12" s="724" t="str">
        <f t="shared" ca="1" si="240"/>
        <v/>
      </c>
      <c r="CT12" s="724" t="str">
        <f t="shared" ca="1" si="241"/>
        <v/>
      </c>
      <c r="CU12" s="724" t="str">
        <f t="shared" ca="1" si="242"/>
        <v/>
      </c>
      <c r="CV12" s="724" t="str">
        <f t="shared" ca="1" si="243"/>
        <v/>
      </c>
      <c r="CW12" s="724" t="str">
        <f t="shared" ca="1" si="244"/>
        <v/>
      </c>
      <c r="CX12" s="724" t="str">
        <f t="shared" ca="1" si="245"/>
        <v/>
      </c>
      <c r="CY12" s="724" t="str">
        <f t="shared" ca="1" si="246"/>
        <v/>
      </c>
      <c r="CZ12" s="724" t="str">
        <f t="shared" ca="1" si="247"/>
        <v/>
      </c>
      <c r="DA12" s="724" t="str">
        <f t="shared" ca="1" si="248"/>
        <v/>
      </c>
      <c r="DB12" s="724" t="str">
        <f t="shared" ca="1" si="249"/>
        <v/>
      </c>
      <c r="DC12" s="724" t="str">
        <f t="shared" ca="1" si="250"/>
        <v/>
      </c>
      <c r="DD12" s="724" t="str">
        <f t="shared" ca="1" si="251"/>
        <v/>
      </c>
      <c r="DE12" s="724" t="str">
        <f t="shared" ca="1" si="252"/>
        <v/>
      </c>
      <c r="DF12" s="724" t="str">
        <f t="shared" ca="1" si="253"/>
        <v/>
      </c>
      <c r="DG12" s="724" t="str">
        <f t="shared" ca="1" si="254"/>
        <v/>
      </c>
      <c r="DH12" s="724" t="str">
        <f t="shared" ca="1" si="255"/>
        <v/>
      </c>
      <c r="DI12" s="724" t="str">
        <f t="shared" ca="1" si="256"/>
        <v/>
      </c>
      <c r="DJ12" s="724" t="str">
        <f t="shared" ca="1" si="257"/>
        <v/>
      </c>
      <c r="DK12" s="724" t="str">
        <f t="shared" ca="1" si="258"/>
        <v/>
      </c>
      <c r="DL12" s="724" t="str">
        <f t="shared" ca="1" si="259"/>
        <v/>
      </c>
      <c r="DM12" s="724" t="str">
        <f t="shared" ca="1" si="260"/>
        <v/>
      </c>
      <c r="DN12" s="724" t="str">
        <f t="shared" ca="1" si="261"/>
        <v/>
      </c>
      <c r="DO12" s="724" t="str">
        <f t="shared" ca="1" si="262"/>
        <v/>
      </c>
      <c r="DP12" s="724" t="str">
        <f t="shared" ca="1" si="263"/>
        <v/>
      </c>
      <c r="DQ12" s="724" t="str">
        <f t="shared" ca="1" si="264"/>
        <v/>
      </c>
    </row>
    <row r="13" spans="2:121" ht="14" customHeight="1" x14ac:dyDescent="0.15">
      <c r="B13" s="826" t="s">
        <v>207</v>
      </c>
      <c r="C13" s="827"/>
      <c r="D13" s="824">
        <v>1</v>
      </c>
      <c r="F13" s="698">
        <f t="shared" si="81"/>
        <v>15</v>
      </c>
      <c r="G13" s="699">
        <f t="shared" si="265"/>
        <v>11</v>
      </c>
      <c r="H13" s="700">
        <f t="shared" si="82"/>
        <v>0.72727272727272729</v>
      </c>
      <c r="I13" s="700">
        <f t="shared" si="163"/>
        <v>18.181818181818183</v>
      </c>
      <c r="J13" s="700">
        <f t="shared" si="83"/>
        <v>15</v>
      </c>
      <c r="K13" s="700">
        <f t="shared" si="84"/>
        <v>1</v>
      </c>
      <c r="L13" s="699">
        <f t="shared" si="85"/>
        <v>25</v>
      </c>
      <c r="M13" s="699">
        <f t="shared" si="86"/>
        <v>3</v>
      </c>
      <c r="N13" s="701">
        <f t="shared" si="87"/>
        <v>5818.181818181818</v>
      </c>
      <c r="O13" s="701" t="str" cm="1">
        <f t="array" ref="O13">_xlfn.IFS(P13&lt;=0.3,"Bad",AND(P13&lt;0.5,P13&gt;0.3),"Macro",P13&gt;=0.5,"Norm")</f>
        <v>Norm</v>
      </c>
      <c r="P13" s="48">
        <f t="shared" si="88"/>
        <v>0.88</v>
      </c>
      <c r="Q13" s="728">
        <f t="shared" si="89"/>
        <v>1.3636363636363635</v>
      </c>
      <c r="R13" s="726">
        <f t="shared" si="90"/>
        <v>1.5</v>
      </c>
      <c r="S13" s="697" t="str">
        <f t="shared" si="266"/>
        <v/>
      </c>
      <c r="U13" s="723">
        <v>11</v>
      </c>
      <c r="V13" s="724" t="str">
        <f t="shared" ca="1" si="165"/>
        <v/>
      </c>
      <c r="W13" s="724" t="str">
        <f t="shared" ca="1" si="166"/>
        <v/>
      </c>
      <c r="X13" s="724" t="str">
        <f t="shared" ca="1" si="167"/>
        <v/>
      </c>
      <c r="Y13" s="724" t="str">
        <f t="shared" ca="1" si="168"/>
        <v/>
      </c>
      <c r="Z13" s="724" t="str">
        <f t="shared" ca="1" si="169"/>
        <v/>
      </c>
      <c r="AA13" s="724" t="str">
        <f t="shared" ca="1" si="170"/>
        <v/>
      </c>
      <c r="AB13" s="724" t="str">
        <f t="shared" ca="1" si="171"/>
        <v/>
      </c>
      <c r="AC13" s="724" t="str">
        <f t="shared" ca="1" si="172"/>
        <v/>
      </c>
      <c r="AD13" s="724" t="str">
        <f t="shared" ca="1" si="173"/>
        <v/>
      </c>
      <c r="AE13" s="724" t="str">
        <f t="shared" ca="1" si="174"/>
        <v/>
      </c>
      <c r="AF13" s="724" t="str">
        <f t="shared" ca="1" si="175"/>
        <v/>
      </c>
      <c r="AG13" s="724" t="str">
        <f t="shared" ca="1" si="176"/>
        <v/>
      </c>
      <c r="AH13" s="724" t="str">
        <f t="shared" ca="1" si="177"/>
        <v/>
      </c>
      <c r="AI13" s="724" t="str">
        <f t="shared" ca="1" si="178"/>
        <v/>
      </c>
      <c r="AJ13" s="724" t="str">
        <f t="shared" ca="1" si="179"/>
        <v/>
      </c>
      <c r="AK13" s="724" t="str">
        <f t="shared" ca="1" si="180"/>
        <v/>
      </c>
      <c r="AL13" s="724" t="str">
        <f t="shared" ca="1" si="181"/>
        <v/>
      </c>
      <c r="AM13" s="724" t="str">
        <f t="shared" ca="1" si="182"/>
        <v/>
      </c>
      <c r="AN13" s="724" t="str">
        <f t="shared" ca="1" si="183"/>
        <v/>
      </c>
      <c r="AO13" s="724" t="str">
        <f t="shared" ca="1" si="184"/>
        <v/>
      </c>
      <c r="AP13" s="724" t="str">
        <f t="shared" ca="1" si="185"/>
        <v/>
      </c>
      <c r="AQ13" s="724" t="str">
        <f t="shared" ca="1" si="186"/>
        <v/>
      </c>
      <c r="AR13" s="724" t="str">
        <f t="shared" ca="1" si="187"/>
        <v/>
      </c>
      <c r="AS13" s="724" t="str">
        <f t="shared" ca="1" si="188"/>
        <v/>
      </c>
      <c r="AT13" s="724" t="str">
        <f t="shared" ca="1" si="189"/>
        <v/>
      </c>
      <c r="AU13" s="724" t="str">
        <f t="shared" ca="1" si="190"/>
        <v/>
      </c>
      <c r="AV13" s="724" t="str">
        <f t="shared" ca="1" si="191"/>
        <v/>
      </c>
      <c r="AW13" s="724" t="str">
        <f t="shared" ca="1" si="192"/>
        <v/>
      </c>
      <c r="AX13" s="724" t="str">
        <f t="shared" ca="1" si="193"/>
        <v/>
      </c>
      <c r="AY13" s="724" t="str">
        <f t="shared" ca="1" si="194"/>
        <v/>
      </c>
      <c r="AZ13" s="724" t="str">
        <f t="shared" ca="1" si="195"/>
        <v/>
      </c>
      <c r="BA13" s="724" t="str">
        <f t="shared" ca="1" si="196"/>
        <v/>
      </c>
      <c r="BB13" s="724" t="str">
        <f t="shared" ca="1" si="197"/>
        <v/>
      </c>
      <c r="BC13" s="724" t="str">
        <f t="shared" ca="1" si="198"/>
        <v/>
      </c>
      <c r="BD13" s="724" t="str">
        <f t="shared" ca="1" si="199"/>
        <v/>
      </c>
      <c r="BE13" s="724" t="str">
        <f t="shared" ca="1" si="200"/>
        <v/>
      </c>
      <c r="BF13" s="724" t="str">
        <f t="shared" ca="1" si="201"/>
        <v/>
      </c>
      <c r="BG13" s="724" t="str">
        <f t="shared" ca="1" si="202"/>
        <v/>
      </c>
      <c r="BH13" s="724" t="str">
        <f t="shared" ca="1" si="203"/>
        <v/>
      </c>
      <c r="BI13" s="724" t="str">
        <f t="shared" ca="1" si="204"/>
        <v/>
      </c>
      <c r="BJ13" s="724" t="str">
        <f t="shared" ca="1" si="205"/>
        <v/>
      </c>
      <c r="BK13" s="724" t="str">
        <f t="shared" ca="1" si="206"/>
        <v/>
      </c>
      <c r="BL13" s="724" t="str">
        <f t="shared" ca="1" si="207"/>
        <v/>
      </c>
      <c r="BM13" s="724" t="str">
        <f t="shared" ca="1" si="208"/>
        <v/>
      </c>
      <c r="BN13" s="724" t="str">
        <f t="shared" ca="1" si="209"/>
        <v/>
      </c>
      <c r="BO13" s="724" t="str">
        <f t="shared" ca="1" si="210"/>
        <v/>
      </c>
      <c r="BP13" s="724" t="str">
        <f t="shared" ca="1" si="211"/>
        <v/>
      </c>
      <c r="BQ13" s="724" t="str">
        <f t="shared" ca="1" si="212"/>
        <v/>
      </c>
      <c r="BR13" s="724" t="str">
        <f t="shared" ca="1" si="213"/>
        <v/>
      </c>
      <c r="BS13" s="724" t="str">
        <f t="shared" ca="1" si="214"/>
        <v/>
      </c>
      <c r="BT13" s="724" t="str">
        <f t="shared" ca="1" si="215"/>
        <v/>
      </c>
      <c r="BU13" s="724" t="str">
        <f t="shared" ca="1" si="216"/>
        <v/>
      </c>
      <c r="BV13" s="724" t="str">
        <f t="shared" ca="1" si="217"/>
        <v/>
      </c>
      <c r="BW13" s="724" t="str">
        <f t="shared" ca="1" si="218"/>
        <v/>
      </c>
      <c r="BX13" s="724" t="str">
        <f t="shared" ca="1" si="219"/>
        <v/>
      </c>
      <c r="BY13" s="724" t="str">
        <f t="shared" ca="1" si="220"/>
        <v/>
      </c>
      <c r="BZ13" s="724" t="str">
        <f t="shared" ca="1" si="221"/>
        <v/>
      </c>
      <c r="CA13" s="724" t="str">
        <f t="shared" ca="1" si="222"/>
        <v/>
      </c>
      <c r="CB13" s="724" t="str">
        <f t="shared" ca="1" si="223"/>
        <v/>
      </c>
      <c r="CC13" s="724" t="str">
        <f t="shared" ca="1" si="224"/>
        <v/>
      </c>
      <c r="CD13" s="724" t="str">
        <f t="shared" ca="1" si="225"/>
        <v/>
      </c>
      <c r="CE13" s="724" t="str">
        <f t="shared" ca="1" si="226"/>
        <v/>
      </c>
      <c r="CF13" s="724" t="str">
        <f t="shared" ca="1" si="227"/>
        <v/>
      </c>
      <c r="CG13" s="724" t="str">
        <f t="shared" ca="1" si="228"/>
        <v/>
      </c>
      <c r="CH13" s="724" t="str">
        <f t="shared" ca="1" si="229"/>
        <v/>
      </c>
      <c r="CI13" s="724" t="str">
        <f t="shared" ca="1" si="230"/>
        <v/>
      </c>
      <c r="CJ13" s="724" t="str">
        <f t="shared" ca="1" si="231"/>
        <v/>
      </c>
      <c r="CK13" s="724" t="str">
        <f t="shared" ca="1" si="232"/>
        <v/>
      </c>
      <c r="CL13" s="724" t="str">
        <f t="shared" ca="1" si="233"/>
        <v/>
      </c>
      <c r="CM13" s="724" t="str">
        <f t="shared" ca="1" si="234"/>
        <v/>
      </c>
      <c r="CN13" s="724" t="str">
        <f t="shared" ca="1" si="235"/>
        <v/>
      </c>
      <c r="CO13" s="724" t="str">
        <f t="shared" ca="1" si="236"/>
        <v/>
      </c>
      <c r="CP13" s="724" t="str">
        <f t="shared" ca="1" si="237"/>
        <v/>
      </c>
      <c r="CQ13" s="724" t="str">
        <f t="shared" ca="1" si="238"/>
        <v/>
      </c>
      <c r="CR13" s="724" t="str">
        <f t="shared" ca="1" si="239"/>
        <v/>
      </c>
      <c r="CS13" s="724" t="str">
        <f t="shared" ca="1" si="240"/>
        <v/>
      </c>
      <c r="CT13" s="724" t="str">
        <f t="shared" ca="1" si="241"/>
        <v/>
      </c>
      <c r="CU13" s="724" t="str">
        <f t="shared" ca="1" si="242"/>
        <v/>
      </c>
      <c r="CV13" s="724" t="str">
        <f t="shared" ca="1" si="243"/>
        <v/>
      </c>
      <c r="CW13" s="724" t="str">
        <f t="shared" ca="1" si="244"/>
        <v/>
      </c>
      <c r="CX13" s="724" t="str">
        <f t="shared" ca="1" si="245"/>
        <v/>
      </c>
      <c r="CY13" s="724" t="str">
        <f t="shared" ca="1" si="246"/>
        <v/>
      </c>
      <c r="CZ13" s="724" t="str">
        <f t="shared" ca="1" si="247"/>
        <v/>
      </c>
      <c r="DA13" s="724" t="str">
        <f t="shared" ca="1" si="248"/>
        <v/>
      </c>
      <c r="DB13" s="724" t="str">
        <f t="shared" ca="1" si="249"/>
        <v/>
      </c>
      <c r="DC13" s="724" t="str">
        <f t="shared" ca="1" si="250"/>
        <v/>
      </c>
      <c r="DD13" s="724" t="str">
        <f t="shared" ca="1" si="251"/>
        <v/>
      </c>
      <c r="DE13" s="724" t="str">
        <f t="shared" ca="1" si="252"/>
        <v/>
      </c>
      <c r="DF13" s="724" t="str">
        <f t="shared" ca="1" si="253"/>
        <v/>
      </c>
      <c r="DG13" s="724" t="str">
        <f t="shared" ca="1" si="254"/>
        <v/>
      </c>
      <c r="DH13" s="724" t="str">
        <f t="shared" ca="1" si="255"/>
        <v/>
      </c>
      <c r="DI13" s="724" t="str">
        <f t="shared" ca="1" si="256"/>
        <v/>
      </c>
      <c r="DJ13" s="724" t="str">
        <f t="shared" ca="1" si="257"/>
        <v/>
      </c>
      <c r="DK13" s="724" t="str">
        <f t="shared" ca="1" si="258"/>
        <v/>
      </c>
      <c r="DL13" s="724" t="str">
        <f t="shared" ca="1" si="259"/>
        <v/>
      </c>
      <c r="DM13" s="724" t="str">
        <f t="shared" ca="1" si="260"/>
        <v/>
      </c>
      <c r="DN13" s="724" t="str">
        <f t="shared" ca="1" si="261"/>
        <v/>
      </c>
      <c r="DO13" s="724" t="str">
        <f t="shared" ca="1" si="262"/>
        <v/>
      </c>
      <c r="DP13" s="724" t="str">
        <f t="shared" ca="1" si="263"/>
        <v/>
      </c>
      <c r="DQ13" s="724" t="str">
        <f t="shared" ca="1" si="264"/>
        <v/>
      </c>
    </row>
    <row r="14" spans="2:121" ht="15" thickBot="1" x14ac:dyDescent="0.2">
      <c r="B14" s="823"/>
      <c r="C14" s="789"/>
      <c r="D14" s="825"/>
      <c r="F14" s="698">
        <f t="shared" si="81"/>
        <v>15</v>
      </c>
      <c r="G14" s="699">
        <f t="shared" si="265"/>
        <v>12</v>
      </c>
      <c r="H14" s="700">
        <f t="shared" si="82"/>
        <v>0.66666666666666663</v>
      </c>
      <c r="I14" s="700">
        <f t="shared" si="163"/>
        <v>17.333333333333332</v>
      </c>
      <c r="J14" s="700">
        <f t="shared" si="83"/>
        <v>15</v>
      </c>
      <c r="K14" s="700">
        <f t="shared" si="84"/>
        <v>1</v>
      </c>
      <c r="L14" s="699">
        <f t="shared" si="85"/>
        <v>26</v>
      </c>
      <c r="M14" s="699">
        <f t="shared" si="86"/>
        <v>4</v>
      </c>
      <c r="N14" s="701">
        <f t="shared" si="87"/>
        <v>5333.333333333333</v>
      </c>
      <c r="O14" s="701" t="str" cm="1">
        <f t="array" ref="O14">_xlfn.IFS(P14&lt;=0.3,"Bad",AND(P14&lt;0.5,P14&gt;0.3),"Macro",P14&gt;=0.5,"Norm")</f>
        <v>Norm</v>
      </c>
      <c r="P14" s="48">
        <f t="shared" si="88"/>
        <v>0.84615384615384615</v>
      </c>
      <c r="Q14" s="728">
        <f t="shared" si="89"/>
        <v>1.25</v>
      </c>
      <c r="R14" s="726">
        <f t="shared" si="90"/>
        <v>1.3636363636363635</v>
      </c>
      <c r="S14" s="697" t="str">
        <f t="shared" si="266"/>
        <v/>
      </c>
      <c r="U14" s="727">
        <v>12</v>
      </c>
      <c r="V14" s="724" t="str">
        <f t="shared" ca="1" si="165"/>
        <v/>
      </c>
      <c r="W14" s="724" t="str">
        <f t="shared" ca="1" si="166"/>
        <v/>
      </c>
      <c r="X14" s="724" t="str">
        <f t="shared" ca="1" si="167"/>
        <v/>
      </c>
      <c r="Y14" s="724" t="str">
        <f t="shared" ca="1" si="168"/>
        <v/>
      </c>
      <c r="Z14" s="724" t="str">
        <f t="shared" ca="1" si="169"/>
        <v/>
      </c>
      <c r="AA14" s="724" t="str">
        <f t="shared" ca="1" si="170"/>
        <v/>
      </c>
      <c r="AB14" s="724" t="str">
        <f t="shared" ca="1" si="171"/>
        <v/>
      </c>
      <c r="AC14" s="724" t="str">
        <f t="shared" ca="1" si="172"/>
        <v/>
      </c>
      <c r="AD14" s="724" t="str">
        <f t="shared" ca="1" si="173"/>
        <v/>
      </c>
      <c r="AE14" s="724" t="str">
        <f t="shared" ca="1" si="174"/>
        <v/>
      </c>
      <c r="AF14" s="724" t="str">
        <f t="shared" ca="1" si="175"/>
        <v/>
      </c>
      <c r="AG14" s="724" t="str">
        <f t="shared" ca="1" si="176"/>
        <v/>
      </c>
      <c r="AH14" s="724" t="str">
        <f t="shared" ca="1" si="177"/>
        <v/>
      </c>
      <c r="AI14" s="724" t="str">
        <f t="shared" ca="1" si="178"/>
        <v/>
      </c>
      <c r="AJ14" s="724" t="str">
        <f t="shared" ca="1" si="179"/>
        <v/>
      </c>
      <c r="AK14" s="724" t="str">
        <f t="shared" ca="1" si="180"/>
        <v/>
      </c>
      <c r="AL14" s="724" t="str">
        <f t="shared" ca="1" si="181"/>
        <v/>
      </c>
      <c r="AM14" s="724" t="str">
        <f t="shared" ca="1" si="182"/>
        <v/>
      </c>
      <c r="AN14" s="724" t="str">
        <f t="shared" ca="1" si="183"/>
        <v/>
      </c>
      <c r="AO14" s="724" t="str">
        <f t="shared" ca="1" si="184"/>
        <v/>
      </c>
      <c r="AP14" s="724" t="str">
        <f t="shared" ca="1" si="185"/>
        <v/>
      </c>
      <c r="AQ14" s="724" t="str">
        <f t="shared" ca="1" si="186"/>
        <v/>
      </c>
      <c r="AR14" s="724" t="str">
        <f t="shared" ca="1" si="187"/>
        <v/>
      </c>
      <c r="AS14" s="724" t="str">
        <f t="shared" ca="1" si="188"/>
        <v/>
      </c>
      <c r="AT14" s="724" t="str">
        <f t="shared" ca="1" si="189"/>
        <v/>
      </c>
      <c r="AU14" s="724" t="str">
        <f t="shared" ca="1" si="190"/>
        <v/>
      </c>
      <c r="AV14" s="724" t="str">
        <f t="shared" ca="1" si="191"/>
        <v/>
      </c>
      <c r="AW14" s="724" t="str">
        <f t="shared" ca="1" si="192"/>
        <v/>
      </c>
      <c r="AX14" s="724" t="str">
        <f t="shared" ca="1" si="193"/>
        <v/>
      </c>
      <c r="AY14" s="724" t="str">
        <f t="shared" ca="1" si="194"/>
        <v/>
      </c>
      <c r="AZ14" s="724" t="str">
        <f t="shared" ca="1" si="195"/>
        <v/>
      </c>
      <c r="BA14" s="724" t="str">
        <f t="shared" ca="1" si="196"/>
        <v/>
      </c>
      <c r="BB14" s="724" t="str">
        <f t="shared" ca="1" si="197"/>
        <v/>
      </c>
      <c r="BC14" s="724" t="str">
        <f t="shared" ca="1" si="198"/>
        <v/>
      </c>
      <c r="BD14" s="724" t="str">
        <f t="shared" ca="1" si="199"/>
        <v/>
      </c>
      <c r="BE14" s="724" t="str">
        <f t="shared" ca="1" si="200"/>
        <v/>
      </c>
      <c r="BF14" s="724" t="str">
        <f t="shared" ca="1" si="201"/>
        <v/>
      </c>
      <c r="BG14" s="724" t="str">
        <f t="shared" ca="1" si="202"/>
        <v/>
      </c>
      <c r="BH14" s="724" t="str">
        <f t="shared" ca="1" si="203"/>
        <v/>
      </c>
      <c r="BI14" s="724" t="str">
        <f t="shared" ca="1" si="204"/>
        <v/>
      </c>
      <c r="BJ14" s="724" t="str">
        <f t="shared" ca="1" si="205"/>
        <v/>
      </c>
      <c r="BK14" s="724" t="str">
        <f t="shared" ca="1" si="206"/>
        <v/>
      </c>
      <c r="BL14" s="724" t="str">
        <f t="shared" ca="1" si="207"/>
        <v/>
      </c>
      <c r="BM14" s="724" t="str">
        <f t="shared" ca="1" si="208"/>
        <v/>
      </c>
      <c r="BN14" s="724" t="str">
        <f t="shared" ca="1" si="209"/>
        <v/>
      </c>
      <c r="BO14" s="724" t="str">
        <f t="shared" ca="1" si="210"/>
        <v/>
      </c>
      <c r="BP14" s="724" t="str">
        <f t="shared" ca="1" si="211"/>
        <v/>
      </c>
      <c r="BQ14" s="724" t="str">
        <f t="shared" ca="1" si="212"/>
        <v/>
      </c>
      <c r="BR14" s="724" t="str">
        <f t="shared" ca="1" si="213"/>
        <v/>
      </c>
      <c r="BS14" s="724" t="str">
        <f t="shared" ca="1" si="214"/>
        <v/>
      </c>
      <c r="BT14" s="724" t="str">
        <f t="shared" ca="1" si="215"/>
        <v/>
      </c>
      <c r="BU14" s="724" t="str">
        <f t="shared" ca="1" si="216"/>
        <v/>
      </c>
      <c r="BV14" s="724" t="str">
        <f t="shared" ca="1" si="217"/>
        <v/>
      </c>
      <c r="BW14" s="724" t="str">
        <f t="shared" ca="1" si="218"/>
        <v/>
      </c>
      <c r="BX14" s="724" t="str">
        <f t="shared" ca="1" si="219"/>
        <v/>
      </c>
      <c r="BY14" s="724" t="str">
        <f t="shared" ca="1" si="220"/>
        <v/>
      </c>
      <c r="BZ14" s="724" t="str">
        <f t="shared" ca="1" si="221"/>
        <v/>
      </c>
      <c r="CA14" s="724" t="str">
        <f t="shared" ca="1" si="222"/>
        <v/>
      </c>
      <c r="CB14" s="724" t="str">
        <f t="shared" ca="1" si="223"/>
        <v/>
      </c>
      <c r="CC14" s="724" t="str">
        <f t="shared" ca="1" si="224"/>
        <v/>
      </c>
      <c r="CD14" s="724" t="str">
        <f t="shared" ca="1" si="225"/>
        <v/>
      </c>
      <c r="CE14" s="724" t="str">
        <f t="shared" ca="1" si="226"/>
        <v/>
      </c>
      <c r="CF14" s="724" t="str">
        <f t="shared" ca="1" si="227"/>
        <v/>
      </c>
      <c r="CG14" s="724" t="str">
        <f t="shared" ca="1" si="228"/>
        <v/>
      </c>
      <c r="CH14" s="724" t="str">
        <f t="shared" ca="1" si="229"/>
        <v/>
      </c>
      <c r="CI14" s="724" t="str">
        <f t="shared" ca="1" si="230"/>
        <v/>
      </c>
      <c r="CJ14" s="724" t="str">
        <f t="shared" ca="1" si="231"/>
        <v/>
      </c>
      <c r="CK14" s="724" t="str">
        <f t="shared" ca="1" si="232"/>
        <v/>
      </c>
      <c r="CL14" s="724" t="str">
        <f t="shared" ca="1" si="233"/>
        <v/>
      </c>
      <c r="CM14" s="724" t="str">
        <f t="shared" ca="1" si="234"/>
        <v/>
      </c>
      <c r="CN14" s="724" t="str">
        <f t="shared" ca="1" si="235"/>
        <v/>
      </c>
      <c r="CO14" s="724" t="str">
        <f t="shared" ca="1" si="236"/>
        <v/>
      </c>
      <c r="CP14" s="724" t="str">
        <f t="shared" ca="1" si="237"/>
        <v/>
      </c>
      <c r="CQ14" s="724" t="str">
        <f t="shared" ca="1" si="238"/>
        <v/>
      </c>
      <c r="CR14" s="724" t="str">
        <f t="shared" ca="1" si="239"/>
        <v/>
      </c>
      <c r="CS14" s="724" t="str">
        <f t="shared" ca="1" si="240"/>
        <v/>
      </c>
      <c r="CT14" s="724" t="str">
        <f t="shared" ca="1" si="241"/>
        <v/>
      </c>
      <c r="CU14" s="724" t="str">
        <f t="shared" ca="1" si="242"/>
        <v/>
      </c>
      <c r="CV14" s="724" t="str">
        <f t="shared" ca="1" si="243"/>
        <v/>
      </c>
      <c r="CW14" s="724" t="str">
        <f t="shared" ca="1" si="244"/>
        <v/>
      </c>
      <c r="CX14" s="724" t="str">
        <f t="shared" ca="1" si="245"/>
        <v/>
      </c>
      <c r="CY14" s="724" t="str">
        <f t="shared" ca="1" si="246"/>
        <v/>
      </c>
      <c r="CZ14" s="724" t="str">
        <f t="shared" ca="1" si="247"/>
        <v/>
      </c>
      <c r="DA14" s="724" t="str">
        <f t="shared" ca="1" si="248"/>
        <v/>
      </c>
      <c r="DB14" s="724" t="str">
        <f t="shared" ca="1" si="249"/>
        <v/>
      </c>
      <c r="DC14" s="724" t="str">
        <f t="shared" ca="1" si="250"/>
        <v/>
      </c>
      <c r="DD14" s="724" t="str">
        <f t="shared" ca="1" si="251"/>
        <v/>
      </c>
      <c r="DE14" s="724" t="str">
        <f t="shared" ca="1" si="252"/>
        <v/>
      </c>
      <c r="DF14" s="724" t="str">
        <f t="shared" ca="1" si="253"/>
        <v/>
      </c>
      <c r="DG14" s="724" t="str">
        <f t="shared" ca="1" si="254"/>
        <v/>
      </c>
      <c r="DH14" s="724" t="str">
        <f t="shared" ca="1" si="255"/>
        <v/>
      </c>
      <c r="DI14" s="724" t="str">
        <f t="shared" ca="1" si="256"/>
        <v/>
      </c>
      <c r="DJ14" s="724" t="str">
        <f t="shared" ca="1" si="257"/>
        <v/>
      </c>
      <c r="DK14" s="724" t="str">
        <f t="shared" ca="1" si="258"/>
        <v/>
      </c>
      <c r="DL14" s="724" t="str">
        <f t="shared" ca="1" si="259"/>
        <v/>
      </c>
      <c r="DM14" s="724" t="str">
        <f t="shared" ca="1" si="260"/>
        <v/>
      </c>
      <c r="DN14" s="724" t="str">
        <f t="shared" ca="1" si="261"/>
        <v/>
      </c>
      <c r="DO14" s="724" t="str">
        <f t="shared" ca="1" si="262"/>
        <v/>
      </c>
      <c r="DP14" s="724" t="str">
        <f t="shared" ca="1" si="263"/>
        <v/>
      </c>
      <c r="DQ14" s="724" t="str">
        <f t="shared" ca="1" si="264"/>
        <v/>
      </c>
    </row>
    <row r="15" spans="2:121" ht="14" customHeight="1" thickBot="1" x14ac:dyDescent="0.2">
      <c r="B15" s="689" t="s">
        <v>208</v>
      </c>
      <c r="C15" s="690"/>
      <c r="D15" s="691">
        <f>IF(OR(D9="",D11="",D13=""),"",(D9+D11-1)*D13)</f>
        <v>22</v>
      </c>
      <c r="F15" s="698">
        <f t="shared" si="81"/>
        <v>15</v>
      </c>
      <c r="G15" s="699">
        <f t="shared" si="265"/>
        <v>13</v>
      </c>
      <c r="H15" s="700">
        <f t="shared" si="82"/>
        <v>0.61538461538461542</v>
      </c>
      <c r="I15" s="700">
        <f t="shared" si="163"/>
        <v>16.615384615384617</v>
      </c>
      <c r="J15" s="700">
        <f t="shared" si="83"/>
        <v>15</v>
      </c>
      <c r="K15" s="700">
        <f t="shared" si="84"/>
        <v>1</v>
      </c>
      <c r="L15" s="699">
        <f t="shared" si="85"/>
        <v>27</v>
      </c>
      <c r="M15" s="699">
        <f t="shared" si="86"/>
        <v>5</v>
      </c>
      <c r="N15" s="701">
        <f t="shared" si="87"/>
        <v>4923.0769230769229</v>
      </c>
      <c r="O15" s="701" t="str" cm="1">
        <f t="array" ref="O15">_xlfn.IFS(P15&lt;=0.3,"Bad",AND(P15&lt;0.5,P15&gt;0.3),"Macro",P15&gt;=0.5,"Norm")</f>
        <v>Norm</v>
      </c>
      <c r="P15" s="48">
        <f t="shared" si="88"/>
        <v>0.81481481481481477</v>
      </c>
      <c r="Q15" s="728">
        <f t="shared" si="89"/>
        <v>1.1538461538461537</v>
      </c>
      <c r="R15" s="726">
        <f t="shared" si="90"/>
        <v>1.25</v>
      </c>
      <c r="S15" s="697" t="str">
        <f t="shared" si="266"/>
        <v/>
      </c>
      <c r="U15" s="723">
        <v>13</v>
      </c>
      <c r="V15" s="724" t="str">
        <f t="shared" ca="1" si="165"/>
        <v/>
      </c>
      <c r="W15" s="724" t="str">
        <f t="shared" ca="1" si="166"/>
        <v/>
      </c>
      <c r="X15" s="724" t="str">
        <f t="shared" ca="1" si="167"/>
        <v/>
      </c>
      <c r="Y15" s="724" t="str">
        <f t="shared" ca="1" si="168"/>
        <v/>
      </c>
      <c r="Z15" s="724" t="str">
        <f t="shared" ca="1" si="169"/>
        <v/>
      </c>
      <c r="AA15" s="724" t="str">
        <f t="shared" ca="1" si="170"/>
        <v/>
      </c>
      <c r="AB15" s="724" t="str">
        <f t="shared" ca="1" si="171"/>
        <v/>
      </c>
      <c r="AC15" s="724" t="str">
        <f t="shared" ca="1" si="172"/>
        <v/>
      </c>
      <c r="AD15" s="724" t="str">
        <f t="shared" ca="1" si="173"/>
        <v/>
      </c>
      <c r="AE15" s="724" t="str">
        <f t="shared" ca="1" si="174"/>
        <v/>
      </c>
      <c r="AF15" s="724" t="str">
        <f t="shared" ca="1" si="175"/>
        <v/>
      </c>
      <c r="AG15" s="724" t="str">
        <f t="shared" ca="1" si="176"/>
        <v/>
      </c>
      <c r="AH15" s="724" t="str">
        <f t="shared" ca="1" si="177"/>
        <v/>
      </c>
      <c r="AI15" s="724" t="str">
        <f t="shared" ca="1" si="178"/>
        <v/>
      </c>
      <c r="AJ15" s="724" t="str">
        <f t="shared" ca="1" si="179"/>
        <v/>
      </c>
      <c r="AK15" s="724" t="str">
        <f t="shared" ca="1" si="180"/>
        <v/>
      </c>
      <c r="AL15" s="724" t="str">
        <f t="shared" ca="1" si="181"/>
        <v/>
      </c>
      <c r="AM15" s="724" t="str">
        <f t="shared" ca="1" si="182"/>
        <v/>
      </c>
      <c r="AN15" s="724" t="str">
        <f t="shared" ca="1" si="183"/>
        <v/>
      </c>
      <c r="AO15" s="724" t="str">
        <f t="shared" ca="1" si="184"/>
        <v/>
      </c>
      <c r="AP15" s="724" t="str">
        <f t="shared" ca="1" si="185"/>
        <v/>
      </c>
      <c r="AQ15" s="724" t="str">
        <f t="shared" ca="1" si="186"/>
        <v/>
      </c>
      <c r="AR15" s="724" t="str">
        <f t="shared" ca="1" si="187"/>
        <v/>
      </c>
      <c r="AS15" s="724" t="str">
        <f t="shared" ca="1" si="188"/>
        <v/>
      </c>
      <c r="AT15" s="724" t="str">
        <f t="shared" ca="1" si="189"/>
        <v/>
      </c>
      <c r="AU15" s="724" t="str">
        <f t="shared" ca="1" si="190"/>
        <v/>
      </c>
      <c r="AV15" s="724" t="str">
        <f t="shared" ca="1" si="191"/>
        <v/>
      </c>
      <c r="AW15" s="724" t="str">
        <f t="shared" ca="1" si="192"/>
        <v/>
      </c>
      <c r="AX15" s="724" t="str">
        <f t="shared" ca="1" si="193"/>
        <v/>
      </c>
      <c r="AY15" s="724" t="str">
        <f t="shared" ca="1" si="194"/>
        <v/>
      </c>
      <c r="AZ15" s="724" t="str">
        <f t="shared" ca="1" si="195"/>
        <v/>
      </c>
      <c r="BA15" s="724" t="str">
        <f t="shared" ca="1" si="196"/>
        <v/>
      </c>
      <c r="BB15" s="724" t="str">
        <f t="shared" ca="1" si="197"/>
        <v/>
      </c>
      <c r="BC15" s="724" t="str">
        <f t="shared" ca="1" si="198"/>
        <v/>
      </c>
      <c r="BD15" s="724" t="str">
        <f t="shared" ca="1" si="199"/>
        <v/>
      </c>
      <c r="BE15" s="724" t="str">
        <f t="shared" ca="1" si="200"/>
        <v/>
      </c>
      <c r="BF15" s="724" t="str">
        <f t="shared" ca="1" si="201"/>
        <v/>
      </c>
      <c r="BG15" s="724" t="str">
        <f t="shared" ca="1" si="202"/>
        <v/>
      </c>
      <c r="BH15" s="724" t="str">
        <f t="shared" ca="1" si="203"/>
        <v/>
      </c>
      <c r="BI15" s="724" t="str">
        <f t="shared" ca="1" si="204"/>
        <v/>
      </c>
      <c r="BJ15" s="724" t="str">
        <f t="shared" ca="1" si="205"/>
        <v/>
      </c>
      <c r="BK15" s="724" t="str">
        <f t="shared" ca="1" si="206"/>
        <v/>
      </c>
      <c r="BL15" s="724" t="str">
        <f t="shared" ca="1" si="207"/>
        <v/>
      </c>
      <c r="BM15" s="724" t="str">
        <f t="shared" ca="1" si="208"/>
        <v/>
      </c>
      <c r="BN15" s="724" t="str">
        <f t="shared" ca="1" si="209"/>
        <v/>
      </c>
      <c r="BO15" s="724" t="str">
        <f t="shared" ca="1" si="210"/>
        <v/>
      </c>
      <c r="BP15" s="724" t="str">
        <f t="shared" ca="1" si="211"/>
        <v/>
      </c>
      <c r="BQ15" s="724" t="str">
        <f t="shared" ca="1" si="212"/>
        <v/>
      </c>
      <c r="BR15" s="724" t="str">
        <f t="shared" ca="1" si="213"/>
        <v/>
      </c>
      <c r="BS15" s="724" t="str">
        <f t="shared" ca="1" si="214"/>
        <v/>
      </c>
      <c r="BT15" s="724" t="str">
        <f t="shared" ca="1" si="215"/>
        <v/>
      </c>
      <c r="BU15" s="724" t="str">
        <f t="shared" ca="1" si="216"/>
        <v/>
      </c>
      <c r="BV15" s="724" t="str">
        <f t="shared" ca="1" si="217"/>
        <v/>
      </c>
      <c r="BW15" s="724" t="str">
        <f t="shared" ca="1" si="218"/>
        <v/>
      </c>
      <c r="BX15" s="724" t="str">
        <f t="shared" ca="1" si="219"/>
        <v/>
      </c>
      <c r="BY15" s="724" t="str">
        <f t="shared" ca="1" si="220"/>
        <v/>
      </c>
      <c r="BZ15" s="724" t="str">
        <f t="shared" ca="1" si="221"/>
        <v/>
      </c>
      <c r="CA15" s="724" t="str">
        <f t="shared" ca="1" si="222"/>
        <v/>
      </c>
      <c r="CB15" s="724" t="str">
        <f t="shared" ca="1" si="223"/>
        <v/>
      </c>
      <c r="CC15" s="724" t="str">
        <f t="shared" ca="1" si="224"/>
        <v/>
      </c>
      <c r="CD15" s="724" t="str">
        <f t="shared" ca="1" si="225"/>
        <v/>
      </c>
      <c r="CE15" s="724" t="str">
        <f t="shared" ca="1" si="226"/>
        <v/>
      </c>
      <c r="CF15" s="724" t="str">
        <f t="shared" ca="1" si="227"/>
        <v/>
      </c>
      <c r="CG15" s="724" t="str">
        <f t="shared" ca="1" si="228"/>
        <v/>
      </c>
      <c r="CH15" s="724" t="str">
        <f t="shared" ca="1" si="229"/>
        <v/>
      </c>
      <c r="CI15" s="724" t="str">
        <f t="shared" ca="1" si="230"/>
        <v/>
      </c>
      <c r="CJ15" s="724" t="str">
        <f t="shared" ca="1" si="231"/>
        <v/>
      </c>
      <c r="CK15" s="724" t="str">
        <f t="shared" ca="1" si="232"/>
        <v/>
      </c>
      <c r="CL15" s="724" t="str">
        <f t="shared" ca="1" si="233"/>
        <v/>
      </c>
      <c r="CM15" s="724" t="str">
        <f t="shared" ca="1" si="234"/>
        <v/>
      </c>
      <c r="CN15" s="724" t="str">
        <f t="shared" ca="1" si="235"/>
        <v/>
      </c>
      <c r="CO15" s="724" t="str">
        <f t="shared" ca="1" si="236"/>
        <v/>
      </c>
      <c r="CP15" s="724" t="str">
        <f t="shared" ca="1" si="237"/>
        <v/>
      </c>
      <c r="CQ15" s="724" t="str">
        <f t="shared" ca="1" si="238"/>
        <v/>
      </c>
      <c r="CR15" s="724" t="str">
        <f t="shared" ca="1" si="239"/>
        <v/>
      </c>
      <c r="CS15" s="724" t="str">
        <f t="shared" ca="1" si="240"/>
        <v/>
      </c>
      <c r="CT15" s="724" t="str">
        <f t="shared" ca="1" si="241"/>
        <v/>
      </c>
      <c r="CU15" s="724" t="str">
        <f t="shared" ca="1" si="242"/>
        <v/>
      </c>
      <c r="CV15" s="724" t="str">
        <f t="shared" ca="1" si="243"/>
        <v/>
      </c>
      <c r="CW15" s="724" t="str">
        <f t="shared" ca="1" si="244"/>
        <v/>
      </c>
      <c r="CX15" s="724" t="str">
        <f t="shared" ca="1" si="245"/>
        <v/>
      </c>
      <c r="CY15" s="724" t="str">
        <f t="shared" ca="1" si="246"/>
        <v/>
      </c>
      <c r="CZ15" s="724" t="str">
        <f t="shared" ca="1" si="247"/>
        <v/>
      </c>
      <c r="DA15" s="724" t="str">
        <f t="shared" ca="1" si="248"/>
        <v/>
      </c>
      <c r="DB15" s="724" t="str">
        <f t="shared" ca="1" si="249"/>
        <v/>
      </c>
      <c r="DC15" s="724" t="str">
        <f t="shared" ca="1" si="250"/>
        <v/>
      </c>
      <c r="DD15" s="724" t="str">
        <f t="shared" ca="1" si="251"/>
        <v/>
      </c>
      <c r="DE15" s="724" t="str">
        <f t="shared" ca="1" si="252"/>
        <v/>
      </c>
      <c r="DF15" s="724" t="str">
        <f t="shared" ca="1" si="253"/>
        <v/>
      </c>
      <c r="DG15" s="724" t="str">
        <f t="shared" ca="1" si="254"/>
        <v/>
      </c>
      <c r="DH15" s="724" t="str">
        <f t="shared" ca="1" si="255"/>
        <v/>
      </c>
      <c r="DI15" s="724" t="str">
        <f t="shared" ca="1" si="256"/>
        <v/>
      </c>
      <c r="DJ15" s="724" t="str">
        <f t="shared" ca="1" si="257"/>
        <v/>
      </c>
      <c r="DK15" s="724" t="str">
        <f t="shared" ca="1" si="258"/>
        <v/>
      </c>
      <c r="DL15" s="724" t="str">
        <f t="shared" ca="1" si="259"/>
        <v/>
      </c>
      <c r="DM15" s="724" t="str">
        <f t="shared" ca="1" si="260"/>
        <v/>
      </c>
      <c r="DN15" s="724" t="str">
        <f t="shared" ca="1" si="261"/>
        <v/>
      </c>
      <c r="DO15" s="724" t="str">
        <f t="shared" ca="1" si="262"/>
        <v/>
      </c>
      <c r="DP15" s="724" t="str">
        <f t="shared" ca="1" si="263"/>
        <v/>
      </c>
      <c r="DQ15" s="724" t="str">
        <f t="shared" ca="1" si="264"/>
        <v/>
      </c>
    </row>
    <row r="16" spans="2:121" ht="15" thickBot="1" x14ac:dyDescent="0.2">
      <c r="B16" s="722"/>
      <c r="C16" s="722"/>
      <c r="D16" s="722"/>
      <c r="F16" s="698">
        <f t="shared" si="81"/>
        <v>15</v>
      </c>
      <c r="G16" s="699">
        <f t="shared" si="265"/>
        <v>14</v>
      </c>
      <c r="H16" s="700">
        <f t="shared" si="82"/>
        <v>0.5714285714285714</v>
      </c>
      <c r="I16" s="700">
        <f t="shared" si="163"/>
        <v>16</v>
      </c>
      <c r="J16" s="700">
        <f t="shared" si="83"/>
        <v>15</v>
      </c>
      <c r="K16" s="700">
        <f t="shared" si="84"/>
        <v>1</v>
      </c>
      <c r="L16" s="699">
        <f t="shared" si="85"/>
        <v>28</v>
      </c>
      <c r="M16" s="699">
        <f t="shared" si="86"/>
        <v>6</v>
      </c>
      <c r="N16" s="701">
        <f t="shared" si="87"/>
        <v>4571.4285714285716</v>
      </c>
      <c r="O16" s="701" t="str" cm="1">
        <f t="array" ref="O16">_xlfn.IFS(P16&lt;=0.3,"Bad",AND(P16&lt;0.5,P16&gt;0.3),"Macro",P16&gt;=0.5,"Norm")</f>
        <v>Norm</v>
      </c>
      <c r="P16" s="48">
        <f t="shared" si="88"/>
        <v>0.7857142857142857</v>
      </c>
      <c r="Q16" s="728">
        <f t="shared" si="89"/>
        <v>1.0714285714285714</v>
      </c>
      <c r="R16" s="726">
        <f t="shared" si="90"/>
        <v>1.1538461538461537</v>
      </c>
      <c r="S16" s="697" t="str">
        <f t="shared" si="266"/>
        <v/>
      </c>
      <c r="U16" s="727">
        <v>14</v>
      </c>
      <c r="V16" s="724" t="str">
        <f t="shared" ca="1" si="165"/>
        <v/>
      </c>
      <c r="W16" s="724" t="str">
        <f t="shared" ca="1" si="166"/>
        <v/>
      </c>
      <c r="X16" s="724" t="str">
        <f t="shared" ca="1" si="167"/>
        <v/>
      </c>
      <c r="Y16" s="724" t="str">
        <f t="shared" ca="1" si="168"/>
        <v/>
      </c>
      <c r="Z16" s="724" t="str">
        <f t="shared" ca="1" si="169"/>
        <v/>
      </c>
      <c r="AA16" s="724" t="str">
        <f t="shared" ca="1" si="170"/>
        <v/>
      </c>
      <c r="AB16" s="724" t="str">
        <f t="shared" ca="1" si="171"/>
        <v/>
      </c>
      <c r="AC16" s="724" t="str">
        <f t="shared" ca="1" si="172"/>
        <v/>
      </c>
      <c r="AD16" s="724" t="str">
        <f t="shared" ca="1" si="173"/>
        <v/>
      </c>
      <c r="AE16" s="724" t="str">
        <f t="shared" ca="1" si="174"/>
        <v/>
      </c>
      <c r="AF16" s="724" t="str">
        <f t="shared" ca="1" si="175"/>
        <v/>
      </c>
      <c r="AG16" s="724" t="str">
        <f t="shared" ca="1" si="176"/>
        <v/>
      </c>
      <c r="AH16" s="724" t="str">
        <f t="shared" ca="1" si="177"/>
        <v/>
      </c>
      <c r="AI16" s="724" t="str">
        <f t="shared" ca="1" si="178"/>
        <v/>
      </c>
      <c r="AJ16" s="724" t="str">
        <f t="shared" ca="1" si="179"/>
        <v/>
      </c>
      <c r="AK16" s="724" t="str">
        <f t="shared" ca="1" si="180"/>
        <v/>
      </c>
      <c r="AL16" s="724" t="str">
        <f t="shared" ca="1" si="181"/>
        <v/>
      </c>
      <c r="AM16" s="724" t="str">
        <f t="shared" ca="1" si="182"/>
        <v/>
      </c>
      <c r="AN16" s="724" t="str">
        <f t="shared" ca="1" si="183"/>
        <v/>
      </c>
      <c r="AO16" s="724" t="str">
        <f t="shared" ca="1" si="184"/>
        <v/>
      </c>
      <c r="AP16" s="724" t="str">
        <f t="shared" ca="1" si="185"/>
        <v/>
      </c>
      <c r="AQ16" s="724" t="str">
        <f t="shared" ca="1" si="186"/>
        <v/>
      </c>
      <c r="AR16" s="724" t="str">
        <f t="shared" ca="1" si="187"/>
        <v/>
      </c>
      <c r="AS16" s="724" t="str">
        <f t="shared" ca="1" si="188"/>
        <v/>
      </c>
      <c r="AT16" s="724" t="str">
        <f t="shared" ca="1" si="189"/>
        <v/>
      </c>
      <c r="AU16" s="724" t="str">
        <f t="shared" ca="1" si="190"/>
        <v/>
      </c>
      <c r="AV16" s="724" t="str">
        <f t="shared" ca="1" si="191"/>
        <v/>
      </c>
      <c r="AW16" s="724" t="str">
        <f t="shared" ca="1" si="192"/>
        <v/>
      </c>
      <c r="AX16" s="724" t="str">
        <f t="shared" ca="1" si="193"/>
        <v/>
      </c>
      <c r="AY16" s="724" t="str">
        <f t="shared" ca="1" si="194"/>
        <v/>
      </c>
      <c r="AZ16" s="724" t="str">
        <f t="shared" ca="1" si="195"/>
        <v/>
      </c>
      <c r="BA16" s="724" t="str">
        <f t="shared" ca="1" si="196"/>
        <v/>
      </c>
      <c r="BB16" s="724" t="str">
        <f t="shared" ca="1" si="197"/>
        <v/>
      </c>
      <c r="BC16" s="724" t="str">
        <f t="shared" ca="1" si="198"/>
        <v/>
      </c>
      <c r="BD16" s="724" t="str">
        <f t="shared" ca="1" si="199"/>
        <v/>
      </c>
      <c r="BE16" s="724" t="str">
        <f t="shared" ca="1" si="200"/>
        <v/>
      </c>
      <c r="BF16" s="724" t="str">
        <f t="shared" ca="1" si="201"/>
        <v/>
      </c>
      <c r="BG16" s="724" t="str">
        <f t="shared" ca="1" si="202"/>
        <v/>
      </c>
      <c r="BH16" s="724" t="str">
        <f t="shared" ca="1" si="203"/>
        <v/>
      </c>
      <c r="BI16" s="724" t="str">
        <f t="shared" ca="1" si="204"/>
        <v/>
      </c>
      <c r="BJ16" s="724" t="str">
        <f t="shared" ca="1" si="205"/>
        <v/>
      </c>
      <c r="BK16" s="724" t="str">
        <f t="shared" ca="1" si="206"/>
        <v/>
      </c>
      <c r="BL16" s="724" t="str">
        <f t="shared" ca="1" si="207"/>
        <v/>
      </c>
      <c r="BM16" s="724" t="str">
        <f t="shared" ca="1" si="208"/>
        <v/>
      </c>
      <c r="BN16" s="724" t="str">
        <f t="shared" ca="1" si="209"/>
        <v/>
      </c>
      <c r="BO16" s="724" t="str">
        <f t="shared" ca="1" si="210"/>
        <v/>
      </c>
      <c r="BP16" s="724" t="str">
        <f t="shared" ca="1" si="211"/>
        <v/>
      </c>
      <c r="BQ16" s="724" t="str">
        <f t="shared" ca="1" si="212"/>
        <v/>
      </c>
      <c r="BR16" s="724" t="str">
        <f t="shared" ca="1" si="213"/>
        <v/>
      </c>
      <c r="BS16" s="724" t="str">
        <f t="shared" ca="1" si="214"/>
        <v/>
      </c>
      <c r="BT16" s="724" t="str">
        <f t="shared" ca="1" si="215"/>
        <v/>
      </c>
      <c r="BU16" s="724" t="str">
        <f t="shared" ca="1" si="216"/>
        <v/>
      </c>
      <c r="BV16" s="724" t="str">
        <f t="shared" ca="1" si="217"/>
        <v/>
      </c>
      <c r="BW16" s="724" t="str">
        <f t="shared" ca="1" si="218"/>
        <v/>
      </c>
      <c r="BX16" s="724" t="str">
        <f t="shared" ca="1" si="219"/>
        <v/>
      </c>
      <c r="BY16" s="724" t="str">
        <f t="shared" ca="1" si="220"/>
        <v/>
      </c>
      <c r="BZ16" s="724" t="str">
        <f t="shared" ca="1" si="221"/>
        <v/>
      </c>
      <c r="CA16" s="724" t="str">
        <f t="shared" ca="1" si="222"/>
        <v/>
      </c>
      <c r="CB16" s="724" t="str">
        <f t="shared" ca="1" si="223"/>
        <v/>
      </c>
      <c r="CC16" s="724" t="str">
        <f t="shared" ca="1" si="224"/>
        <v/>
      </c>
      <c r="CD16" s="724" t="str">
        <f t="shared" ca="1" si="225"/>
        <v/>
      </c>
      <c r="CE16" s="724" t="str">
        <f t="shared" ca="1" si="226"/>
        <v/>
      </c>
      <c r="CF16" s="724" t="str">
        <f t="shared" ca="1" si="227"/>
        <v/>
      </c>
      <c r="CG16" s="724" t="str">
        <f t="shared" ca="1" si="228"/>
        <v/>
      </c>
      <c r="CH16" s="724" t="str">
        <f t="shared" ca="1" si="229"/>
        <v/>
      </c>
      <c r="CI16" s="724" t="str">
        <f t="shared" ca="1" si="230"/>
        <v/>
      </c>
      <c r="CJ16" s="724" t="str">
        <f t="shared" ca="1" si="231"/>
        <v/>
      </c>
      <c r="CK16" s="724" t="str">
        <f t="shared" ca="1" si="232"/>
        <v/>
      </c>
      <c r="CL16" s="724" t="str">
        <f t="shared" ca="1" si="233"/>
        <v/>
      </c>
      <c r="CM16" s="724" t="str">
        <f t="shared" ca="1" si="234"/>
        <v/>
      </c>
      <c r="CN16" s="724" t="str">
        <f t="shared" ca="1" si="235"/>
        <v/>
      </c>
      <c r="CO16" s="724" t="str">
        <f t="shared" ca="1" si="236"/>
        <v/>
      </c>
      <c r="CP16" s="724" t="str">
        <f t="shared" ca="1" si="237"/>
        <v/>
      </c>
      <c r="CQ16" s="724" t="str">
        <f t="shared" ca="1" si="238"/>
        <v/>
      </c>
      <c r="CR16" s="724" t="str">
        <f t="shared" ca="1" si="239"/>
        <v/>
      </c>
      <c r="CS16" s="724" t="str">
        <f t="shared" ca="1" si="240"/>
        <v/>
      </c>
      <c r="CT16" s="724" t="str">
        <f t="shared" ca="1" si="241"/>
        <v/>
      </c>
      <c r="CU16" s="724" t="str">
        <f t="shared" ca="1" si="242"/>
        <v/>
      </c>
      <c r="CV16" s="724" t="str">
        <f t="shared" ca="1" si="243"/>
        <v/>
      </c>
      <c r="CW16" s="724" t="str">
        <f t="shared" ca="1" si="244"/>
        <v/>
      </c>
      <c r="CX16" s="724" t="str">
        <f t="shared" ca="1" si="245"/>
        <v/>
      </c>
      <c r="CY16" s="724" t="str">
        <f t="shared" ca="1" si="246"/>
        <v/>
      </c>
      <c r="CZ16" s="724" t="str">
        <f t="shared" ca="1" si="247"/>
        <v/>
      </c>
      <c r="DA16" s="724" t="str">
        <f t="shared" ca="1" si="248"/>
        <v/>
      </c>
      <c r="DB16" s="724" t="str">
        <f t="shared" ca="1" si="249"/>
        <v/>
      </c>
      <c r="DC16" s="724" t="str">
        <f t="shared" ca="1" si="250"/>
        <v/>
      </c>
      <c r="DD16" s="724" t="str">
        <f t="shared" ca="1" si="251"/>
        <v/>
      </c>
      <c r="DE16" s="724" t="str">
        <f t="shared" ca="1" si="252"/>
        <v/>
      </c>
      <c r="DF16" s="724" t="str">
        <f t="shared" ca="1" si="253"/>
        <v/>
      </c>
      <c r="DG16" s="724" t="str">
        <f t="shared" ca="1" si="254"/>
        <v/>
      </c>
      <c r="DH16" s="724" t="str">
        <f t="shared" ca="1" si="255"/>
        <v/>
      </c>
      <c r="DI16" s="724" t="str">
        <f t="shared" ca="1" si="256"/>
        <v/>
      </c>
      <c r="DJ16" s="724" t="str">
        <f t="shared" ca="1" si="257"/>
        <v/>
      </c>
      <c r="DK16" s="724" t="str">
        <f t="shared" ca="1" si="258"/>
        <v/>
      </c>
      <c r="DL16" s="724" t="str">
        <f t="shared" ca="1" si="259"/>
        <v/>
      </c>
      <c r="DM16" s="724" t="str">
        <f t="shared" ca="1" si="260"/>
        <v/>
      </c>
      <c r="DN16" s="724" t="str">
        <f t="shared" ca="1" si="261"/>
        <v/>
      </c>
      <c r="DO16" s="724" t="str">
        <f t="shared" ca="1" si="262"/>
        <v/>
      </c>
      <c r="DP16" s="724" t="str">
        <f t="shared" ca="1" si="263"/>
        <v/>
      </c>
      <c r="DQ16" s="724" t="str">
        <f t="shared" ca="1" si="264"/>
        <v/>
      </c>
    </row>
    <row r="17" spans="2:121" ht="14" customHeight="1" x14ac:dyDescent="0.15">
      <c r="B17" s="802" t="s">
        <v>216</v>
      </c>
      <c r="C17" s="803"/>
      <c r="D17" s="804"/>
      <c r="F17" s="698">
        <f t="shared" si="81"/>
        <v>15</v>
      </c>
      <c r="G17" s="699">
        <f t="shared" si="265"/>
        <v>15</v>
      </c>
      <c r="H17" s="700">
        <f t="shared" si="82"/>
        <v>0.53333333333333333</v>
      </c>
      <c r="I17" s="700">
        <f t="shared" si="163"/>
        <v>15.466666666666667</v>
      </c>
      <c r="J17" s="700">
        <f t="shared" si="83"/>
        <v>15</v>
      </c>
      <c r="K17" s="700">
        <f t="shared" si="84"/>
        <v>1</v>
      </c>
      <c r="L17" s="699">
        <f t="shared" si="85"/>
        <v>29</v>
      </c>
      <c r="M17" s="699">
        <f t="shared" si="86"/>
        <v>7</v>
      </c>
      <c r="N17" s="701">
        <f t="shared" si="87"/>
        <v>4266.666666666667</v>
      </c>
      <c r="O17" s="701" t="str" cm="1">
        <f t="array" ref="O17">_xlfn.IFS(P17&lt;=0.3,"Bad",AND(P17&lt;0.5,P17&gt;0.3),"Macro",P17&gt;=0.5,"Norm")</f>
        <v>Norm</v>
      </c>
      <c r="P17" s="48">
        <f t="shared" si="88"/>
        <v>0.75862068965517238</v>
      </c>
      <c r="Q17" s="728">
        <f t="shared" si="89"/>
        <v>1</v>
      </c>
      <c r="R17" s="726">
        <f t="shared" si="90"/>
        <v>1.0714285714285714</v>
      </c>
      <c r="S17" s="697" t="str">
        <f t="shared" si="266"/>
        <v/>
      </c>
      <c r="U17" s="723">
        <v>15</v>
      </c>
      <c r="V17" s="724" t="str">
        <f t="shared" ca="1" si="165"/>
        <v/>
      </c>
      <c r="W17" s="724" t="str">
        <f t="shared" ca="1" si="166"/>
        <v/>
      </c>
      <c r="X17" s="724" t="str">
        <f t="shared" ca="1" si="167"/>
        <v/>
      </c>
      <c r="Y17" s="724" t="str">
        <f t="shared" ca="1" si="168"/>
        <v/>
      </c>
      <c r="Z17" s="724" t="str">
        <f t="shared" ca="1" si="169"/>
        <v/>
      </c>
      <c r="AA17" s="724" t="str">
        <f t="shared" ca="1" si="170"/>
        <v/>
      </c>
      <c r="AB17" s="724" t="str">
        <f t="shared" ca="1" si="171"/>
        <v/>
      </c>
      <c r="AC17" s="724" t="str">
        <f t="shared" ca="1" si="172"/>
        <v/>
      </c>
      <c r="AD17" s="724" t="str">
        <f t="shared" ca="1" si="173"/>
        <v/>
      </c>
      <c r="AE17" s="724" t="str">
        <f t="shared" ca="1" si="174"/>
        <v/>
      </c>
      <c r="AF17" s="724" t="str">
        <f t="shared" ca="1" si="175"/>
        <v/>
      </c>
      <c r="AG17" s="724" t="str">
        <f t="shared" ca="1" si="176"/>
        <v/>
      </c>
      <c r="AH17" s="724" t="str">
        <f t="shared" ca="1" si="177"/>
        <v/>
      </c>
      <c r="AI17" s="724" t="str">
        <f t="shared" ca="1" si="178"/>
        <v/>
      </c>
      <c r="AJ17" s="724" t="str">
        <f t="shared" ca="1" si="179"/>
        <v/>
      </c>
      <c r="AK17" s="724" t="str">
        <f t="shared" ca="1" si="180"/>
        <v/>
      </c>
      <c r="AL17" s="724" t="str">
        <f t="shared" ca="1" si="181"/>
        <v/>
      </c>
      <c r="AM17" s="724" t="str">
        <f t="shared" ca="1" si="182"/>
        <v/>
      </c>
      <c r="AN17" s="724" t="str">
        <f t="shared" ca="1" si="183"/>
        <v/>
      </c>
      <c r="AO17" s="724" t="str">
        <f t="shared" ca="1" si="184"/>
        <v/>
      </c>
      <c r="AP17" s="724" t="str">
        <f t="shared" ca="1" si="185"/>
        <v/>
      </c>
      <c r="AQ17" s="724" t="str">
        <f t="shared" ca="1" si="186"/>
        <v/>
      </c>
      <c r="AR17" s="724" t="str">
        <f t="shared" ca="1" si="187"/>
        <v/>
      </c>
      <c r="AS17" s="724" t="str">
        <f t="shared" ca="1" si="188"/>
        <v/>
      </c>
      <c r="AT17" s="724" t="str">
        <f t="shared" ca="1" si="189"/>
        <v/>
      </c>
      <c r="AU17" s="724" t="str">
        <f t="shared" ca="1" si="190"/>
        <v/>
      </c>
      <c r="AV17" s="724" t="str">
        <f t="shared" ca="1" si="191"/>
        <v/>
      </c>
      <c r="AW17" s="724" t="str">
        <f t="shared" ca="1" si="192"/>
        <v/>
      </c>
      <c r="AX17" s="724" t="str">
        <f t="shared" ca="1" si="193"/>
        <v/>
      </c>
      <c r="AY17" s="724" t="str">
        <f t="shared" ca="1" si="194"/>
        <v/>
      </c>
      <c r="AZ17" s="724" t="str">
        <f t="shared" ca="1" si="195"/>
        <v/>
      </c>
      <c r="BA17" s="724" t="str">
        <f t="shared" ca="1" si="196"/>
        <v/>
      </c>
      <c r="BB17" s="724" t="str">
        <f t="shared" ca="1" si="197"/>
        <v/>
      </c>
      <c r="BC17" s="724" t="str">
        <f t="shared" ca="1" si="198"/>
        <v/>
      </c>
      <c r="BD17" s="724" t="str">
        <f t="shared" ca="1" si="199"/>
        <v/>
      </c>
      <c r="BE17" s="724" t="str">
        <f t="shared" ca="1" si="200"/>
        <v/>
      </c>
      <c r="BF17" s="724" t="str">
        <f t="shared" ca="1" si="201"/>
        <v/>
      </c>
      <c r="BG17" s="724" t="str">
        <f t="shared" ca="1" si="202"/>
        <v/>
      </c>
      <c r="BH17" s="724" t="str">
        <f t="shared" ca="1" si="203"/>
        <v/>
      </c>
      <c r="BI17" s="724" t="str">
        <f t="shared" ca="1" si="204"/>
        <v/>
      </c>
      <c r="BJ17" s="724" t="str">
        <f t="shared" ca="1" si="205"/>
        <v/>
      </c>
      <c r="BK17" s="724" t="str">
        <f t="shared" ca="1" si="206"/>
        <v/>
      </c>
      <c r="BL17" s="724" t="str">
        <f t="shared" ca="1" si="207"/>
        <v/>
      </c>
      <c r="BM17" s="724" t="str">
        <f t="shared" ca="1" si="208"/>
        <v/>
      </c>
      <c r="BN17" s="724" t="str">
        <f t="shared" ca="1" si="209"/>
        <v/>
      </c>
      <c r="BO17" s="724" t="str">
        <f t="shared" ca="1" si="210"/>
        <v/>
      </c>
      <c r="BP17" s="724" t="str">
        <f t="shared" ca="1" si="211"/>
        <v/>
      </c>
      <c r="BQ17" s="724" t="str">
        <f t="shared" ca="1" si="212"/>
        <v/>
      </c>
      <c r="BR17" s="724" t="str">
        <f t="shared" ca="1" si="213"/>
        <v/>
      </c>
      <c r="BS17" s="724" t="str">
        <f t="shared" ca="1" si="214"/>
        <v/>
      </c>
      <c r="BT17" s="724" t="str">
        <f t="shared" ca="1" si="215"/>
        <v/>
      </c>
      <c r="BU17" s="724" t="str">
        <f t="shared" ca="1" si="216"/>
        <v/>
      </c>
      <c r="BV17" s="724" t="str">
        <f t="shared" ca="1" si="217"/>
        <v/>
      </c>
      <c r="BW17" s="724" t="str">
        <f t="shared" ca="1" si="218"/>
        <v/>
      </c>
      <c r="BX17" s="724" t="str">
        <f t="shared" ca="1" si="219"/>
        <v/>
      </c>
      <c r="BY17" s="724" t="str">
        <f t="shared" ca="1" si="220"/>
        <v/>
      </c>
      <c r="BZ17" s="724" t="str">
        <f t="shared" ca="1" si="221"/>
        <v/>
      </c>
      <c r="CA17" s="724" t="str">
        <f t="shared" ca="1" si="222"/>
        <v/>
      </c>
      <c r="CB17" s="724" t="str">
        <f t="shared" ca="1" si="223"/>
        <v/>
      </c>
      <c r="CC17" s="724" t="str">
        <f t="shared" ca="1" si="224"/>
        <v/>
      </c>
      <c r="CD17" s="724" t="str">
        <f t="shared" ca="1" si="225"/>
        <v/>
      </c>
      <c r="CE17" s="724" t="str">
        <f t="shared" ca="1" si="226"/>
        <v/>
      </c>
      <c r="CF17" s="724" t="str">
        <f t="shared" ca="1" si="227"/>
        <v/>
      </c>
      <c r="CG17" s="724" t="str">
        <f t="shared" ca="1" si="228"/>
        <v/>
      </c>
      <c r="CH17" s="724" t="str">
        <f t="shared" ca="1" si="229"/>
        <v/>
      </c>
      <c r="CI17" s="724" t="str">
        <f t="shared" ca="1" si="230"/>
        <v/>
      </c>
      <c r="CJ17" s="724" t="str">
        <f t="shared" ca="1" si="231"/>
        <v/>
      </c>
      <c r="CK17" s="724" t="str">
        <f t="shared" ca="1" si="232"/>
        <v/>
      </c>
      <c r="CL17" s="724" t="str">
        <f t="shared" ca="1" si="233"/>
        <v/>
      </c>
      <c r="CM17" s="724" t="str">
        <f t="shared" ca="1" si="234"/>
        <v/>
      </c>
      <c r="CN17" s="724" t="str">
        <f t="shared" ca="1" si="235"/>
        <v/>
      </c>
      <c r="CO17" s="724" t="str">
        <f t="shared" ca="1" si="236"/>
        <v/>
      </c>
      <c r="CP17" s="724" t="str">
        <f t="shared" ca="1" si="237"/>
        <v/>
      </c>
      <c r="CQ17" s="724" t="str">
        <f t="shared" ca="1" si="238"/>
        <v/>
      </c>
      <c r="CR17" s="724" t="str">
        <f t="shared" ca="1" si="239"/>
        <v/>
      </c>
      <c r="CS17" s="724" t="str">
        <f t="shared" ca="1" si="240"/>
        <v/>
      </c>
      <c r="CT17" s="724" t="str">
        <f t="shared" ca="1" si="241"/>
        <v/>
      </c>
      <c r="CU17" s="724" t="str">
        <f t="shared" ca="1" si="242"/>
        <v/>
      </c>
      <c r="CV17" s="724" t="str">
        <f t="shared" ca="1" si="243"/>
        <v/>
      </c>
      <c r="CW17" s="724" t="str">
        <f t="shared" ca="1" si="244"/>
        <v/>
      </c>
      <c r="CX17" s="724" t="str">
        <f t="shared" ca="1" si="245"/>
        <v/>
      </c>
      <c r="CY17" s="724" t="str">
        <f t="shared" ca="1" si="246"/>
        <v/>
      </c>
      <c r="CZ17" s="724" t="str">
        <f t="shared" ca="1" si="247"/>
        <v/>
      </c>
      <c r="DA17" s="724" t="str">
        <f t="shared" ca="1" si="248"/>
        <v/>
      </c>
      <c r="DB17" s="724" t="str">
        <f t="shared" ca="1" si="249"/>
        <v/>
      </c>
      <c r="DC17" s="724" t="str">
        <f t="shared" ca="1" si="250"/>
        <v/>
      </c>
      <c r="DD17" s="724" t="str">
        <f t="shared" ca="1" si="251"/>
        <v/>
      </c>
      <c r="DE17" s="724" t="str">
        <f t="shared" ca="1" si="252"/>
        <v/>
      </c>
      <c r="DF17" s="724" t="str">
        <f t="shared" ca="1" si="253"/>
        <v/>
      </c>
      <c r="DG17" s="724" t="str">
        <f t="shared" ca="1" si="254"/>
        <v/>
      </c>
      <c r="DH17" s="724" t="str">
        <f t="shared" ca="1" si="255"/>
        <v/>
      </c>
      <c r="DI17" s="724" t="str">
        <f t="shared" ca="1" si="256"/>
        <v/>
      </c>
      <c r="DJ17" s="724" t="str">
        <f t="shared" ca="1" si="257"/>
        <v/>
      </c>
      <c r="DK17" s="724" t="str">
        <f t="shared" ca="1" si="258"/>
        <v/>
      </c>
      <c r="DL17" s="724" t="str">
        <f t="shared" ca="1" si="259"/>
        <v/>
      </c>
      <c r="DM17" s="724" t="str">
        <f t="shared" ca="1" si="260"/>
        <v/>
      </c>
      <c r="DN17" s="724" t="str">
        <f t="shared" ca="1" si="261"/>
        <v/>
      </c>
      <c r="DO17" s="724" t="str">
        <f t="shared" ca="1" si="262"/>
        <v/>
      </c>
      <c r="DP17" s="724" t="str">
        <f t="shared" ca="1" si="263"/>
        <v/>
      </c>
      <c r="DQ17" s="724" t="str">
        <f t="shared" ca="1" si="264"/>
        <v/>
      </c>
    </row>
    <row r="18" spans="2:121" ht="14" customHeight="1" thickBot="1" x14ac:dyDescent="0.2">
      <c r="B18" s="805"/>
      <c r="C18" s="806"/>
      <c r="D18" s="807"/>
      <c r="F18" s="698">
        <f t="shared" si="81"/>
        <v>15</v>
      </c>
      <c r="G18" s="699">
        <f t="shared" si="265"/>
        <v>16</v>
      </c>
      <c r="H18" s="700">
        <f t="shared" si="82"/>
        <v>0.5</v>
      </c>
      <c r="I18" s="700">
        <f t="shared" si="163"/>
        <v>15</v>
      </c>
      <c r="J18" s="700">
        <f t="shared" si="83"/>
        <v>15</v>
      </c>
      <c r="K18" s="700">
        <f t="shared" si="84"/>
        <v>1</v>
      </c>
      <c r="L18" s="699">
        <f t="shared" si="85"/>
        <v>30</v>
      </c>
      <c r="M18" s="699">
        <f t="shared" si="86"/>
        <v>8</v>
      </c>
      <c r="N18" s="701">
        <f t="shared" si="87"/>
        <v>4000</v>
      </c>
      <c r="O18" s="701" t="str" cm="1">
        <f t="array" ref="O18">_xlfn.IFS(P18&lt;=0.3,"Bad",AND(P18&lt;0.5,P18&gt;0.3),"Macro",P18&gt;=0.5,"Norm")</f>
        <v>Norm</v>
      </c>
      <c r="P18" s="48">
        <f t="shared" si="88"/>
        <v>0.73333333333333328</v>
      </c>
      <c r="Q18" s="728">
        <f t="shared" si="89"/>
        <v>0.9375</v>
      </c>
      <c r="R18" s="726">
        <f t="shared" si="90"/>
        <v>1</v>
      </c>
      <c r="S18" s="697" t="str">
        <f t="shared" si="266"/>
        <v/>
      </c>
      <c r="U18" s="727">
        <v>16</v>
      </c>
      <c r="V18" s="724" t="str">
        <f t="shared" ca="1" si="165"/>
        <v/>
      </c>
      <c r="W18" s="724" t="str">
        <f t="shared" ca="1" si="166"/>
        <v/>
      </c>
      <c r="X18" s="724" t="str">
        <f t="shared" ca="1" si="167"/>
        <v/>
      </c>
      <c r="Y18" s="724" t="str">
        <f t="shared" ca="1" si="168"/>
        <v/>
      </c>
      <c r="Z18" s="724" t="str">
        <f t="shared" ca="1" si="169"/>
        <v/>
      </c>
      <c r="AA18" s="724" t="str">
        <f t="shared" ca="1" si="170"/>
        <v/>
      </c>
      <c r="AB18" s="724" t="str">
        <f t="shared" ca="1" si="171"/>
        <v/>
      </c>
      <c r="AC18" s="724" t="str">
        <f t="shared" ca="1" si="172"/>
        <v/>
      </c>
      <c r="AD18" s="724" t="str">
        <f t="shared" ca="1" si="173"/>
        <v/>
      </c>
      <c r="AE18" s="724" t="str">
        <f t="shared" ca="1" si="174"/>
        <v/>
      </c>
      <c r="AF18" s="724" t="str">
        <f t="shared" ca="1" si="175"/>
        <v/>
      </c>
      <c r="AG18" s="724" t="str">
        <f t="shared" ca="1" si="176"/>
        <v/>
      </c>
      <c r="AH18" s="724" t="str">
        <f t="shared" ca="1" si="177"/>
        <v/>
      </c>
      <c r="AI18" s="724" t="str">
        <f t="shared" ca="1" si="178"/>
        <v/>
      </c>
      <c r="AJ18" s="724" t="str">
        <f t="shared" ca="1" si="179"/>
        <v/>
      </c>
      <c r="AK18" s="724" t="str">
        <f t="shared" ca="1" si="180"/>
        <v/>
      </c>
      <c r="AL18" s="724" t="str">
        <f t="shared" ca="1" si="181"/>
        <v/>
      </c>
      <c r="AM18" s="724" t="str">
        <f t="shared" ca="1" si="182"/>
        <v/>
      </c>
      <c r="AN18" s="724" t="str">
        <f t="shared" ca="1" si="183"/>
        <v/>
      </c>
      <c r="AO18" s="724" t="str">
        <f t="shared" ca="1" si="184"/>
        <v/>
      </c>
      <c r="AP18" s="724" t="str">
        <f t="shared" ca="1" si="185"/>
        <v/>
      </c>
      <c r="AQ18" s="724" t="str">
        <f t="shared" ca="1" si="186"/>
        <v/>
      </c>
      <c r="AR18" s="724" t="str">
        <f t="shared" ca="1" si="187"/>
        <v/>
      </c>
      <c r="AS18" s="724" t="str">
        <f t="shared" ca="1" si="188"/>
        <v/>
      </c>
      <c r="AT18" s="724" t="str">
        <f t="shared" ca="1" si="189"/>
        <v/>
      </c>
      <c r="AU18" s="724" t="str">
        <f t="shared" ca="1" si="190"/>
        <v/>
      </c>
      <c r="AV18" s="724" t="str">
        <f t="shared" ca="1" si="191"/>
        <v/>
      </c>
      <c r="AW18" s="724" t="str">
        <f t="shared" ca="1" si="192"/>
        <v/>
      </c>
      <c r="AX18" s="724" t="str">
        <f t="shared" ca="1" si="193"/>
        <v/>
      </c>
      <c r="AY18" s="724" t="str">
        <f t="shared" ca="1" si="194"/>
        <v/>
      </c>
      <c r="AZ18" s="724" t="str">
        <f t="shared" ca="1" si="195"/>
        <v/>
      </c>
      <c r="BA18" s="724" t="str">
        <f t="shared" ca="1" si="196"/>
        <v/>
      </c>
      <c r="BB18" s="724" t="str">
        <f t="shared" ca="1" si="197"/>
        <v/>
      </c>
      <c r="BC18" s="724" t="str">
        <f t="shared" ca="1" si="198"/>
        <v/>
      </c>
      <c r="BD18" s="724" t="str">
        <f t="shared" ca="1" si="199"/>
        <v/>
      </c>
      <c r="BE18" s="724" t="str">
        <f t="shared" ca="1" si="200"/>
        <v/>
      </c>
      <c r="BF18" s="724" t="str">
        <f t="shared" ca="1" si="201"/>
        <v/>
      </c>
      <c r="BG18" s="724" t="str">
        <f t="shared" ca="1" si="202"/>
        <v/>
      </c>
      <c r="BH18" s="724" t="str">
        <f t="shared" ca="1" si="203"/>
        <v/>
      </c>
      <c r="BI18" s="724" t="str">
        <f t="shared" ca="1" si="204"/>
        <v/>
      </c>
      <c r="BJ18" s="724" t="str">
        <f t="shared" ca="1" si="205"/>
        <v/>
      </c>
      <c r="BK18" s="724" t="str">
        <f t="shared" ca="1" si="206"/>
        <v/>
      </c>
      <c r="BL18" s="724" t="str">
        <f t="shared" ca="1" si="207"/>
        <v/>
      </c>
      <c r="BM18" s="724" t="str">
        <f t="shared" ca="1" si="208"/>
        <v/>
      </c>
      <c r="BN18" s="724" t="str">
        <f t="shared" ca="1" si="209"/>
        <v/>
      </c>
      <c r="BO18" s="724" t="str">
        <f t="shared" ca="1" si="210"/>
        <v/>
      </c>
      <c r="BP18" s="724" t="str">
        <f t="shared" ca="1" si="211"/>
        <v/>
      </c>
      <c r="BQ18" s="724" t="str">
        <f t="shared" ca="1" si="212"/>
        <v/>
      </c>
      <c r="BR18" s="724" t="str">
        <f t="shared" ca="1" si="213"/>
        <v/>
      </c>
      <c r="BS18" s="724" t="str">
        <f t="shared" ca="1" si="214"/>
        <v/>
      </c>
      <c r="BT18" s="724" t="str">
        <f t="shared" ca="1" si="215"/>
        <v/>
      </c>
      <c r="BU18" s="724" t="str">
        <f t="shared" ca="1" si="216"/>
        <v/>
      </c>
      <c r="BV18" s="724" t="str">
        <f t="shared" ca="1" si="217"/>
        <v/>
      </c>
      <c r="BW18" s="724" t="str">
        <f t="shared" ca="1" si="218"/>
        <v/>
      </c>
      <c r="BX18" s="724" t="str">
        <f t="shared" ca="1" si="219"/>
        <v/>
      </c>
      <c r="BY18" s="724" t="str">
        <f t="shared" ca="1" si="220"/>
        <v/>
      </c>
      <c r="BZ18" s="724" t="str">
        <f t="shared" ca="1" si="221"/>
        <v/>
      </c>
      <c r="CA18" s="724" t="str">
        <f t="shared" ca="1" si="222"/>
        <v/>
      </c>
      <c r="CB18" s="724" t="str">
        <f t="shared" ca="1" si="223"/>
        <v/>
      </c>
      <c r="CC18" s="724" t="str">
        <f t="shared" ca="1" si="224"/>
        <v/>
      </c>
      <c r="CD18" s="724" t="str">
        <f t="shared" ca="1" si="225"/>
        <v/>
      </c>
      <c r="CE18" s="724" t="str">
        <f t="shared" ca="1" si="226"/>
        <v/>
      </c>
      <c r="CF18" s="724" t="str">
        <f t="shared" ca="1" si="227"/>
        <v/>
      </c>
      <c r="CG18" s="724" t="str">
        <f t="shared" ca="1" si="228"/>
        <v/>
      </c>
      <c r="CH18" s="724" t="str">
        <f t="shared" ca="1" si="229"/>
        <v/>
      </c>
      <c r="CI18" s="724" t="str">
        <f t="shared" ca="1" si="230"/>
        <v/>
      </c>
      <c r="CJ18" s="724" t="str">
        <f t="shared" ca="1" si="231"/>
        <v/>
      </c>
      <c r="CK18" s="724" t="str">
        <f t="shared" ca="1" si="232"/>
        <v/>
      </c>
      <c r="CL18" s="724" t="str">
        <f t="shared" ca="1" si="233"/>
        <v/>
      </c>
      <c r="CM18" s="724" t="str">
        <f t="shared" ca="1" si="234"/>
        <v/>
      </c>
      <c r="CN18" s="724" t="str">
        <f t="shared" ca="1" si="235"/>
        <v/>
      </c>
      <c r="CO18" s="724" t="str">
        <f t="shared" ca="1" si="236"/>
        <v/>
      </c>
      <c r="CP18" s="724" t="str">
        <f t="shared" ca="1" si="237"/>
        <v/>
      </c>
      <c r="CQ18" s="724" t="str">
        <f t="shared" ca="1" si="238"/>
        <v/>
      </c>
      <c r="CR18" s="724" t="str">
        <f t="shared" ca="1" si="239"/>
        <v/>
      </c>
      <c r="CS18" s="724" t="str">
        <f t="shared" ca="1" si="240"/>
        <v/>
      </c>
      <c r="CT18" s="724" t="str">
        <f t="shared" ca="1" si="241"/>
        <v/>
      </c>
      <c r="CU18" s="724" t="str">
        <f t="shared" ca="1" si="242"/>
        <v/>
      </c>
      <c r="CV18" s="724" t="str">
        <f t="shared" ca="1" si="243"/>
        <v/>
      </c>
      <c r="CW18" s="724" t="str">
        <f t="shared" ca="1" si="244"/>
        <v/>
      </c>
      <c r="CX18" s="724" t="str">
        <f t="shared" ca="1" si="245"/>
        <v/>
      </c>
      <c r="CY18" s="724" t="str">
        <f t="shared" ca="1" si="246"/>
        <v/>
      </c>
      <c r="CZ18" s="724" t="str">
        <f t="shared" ca="1" si="247"/>
        <v/>
      </c>
      <c r="DA18" s="724" t="str">
        <f t="shared" ca="1" si="248"/>
        <v/>
      </c>
      <c r="DB18" s="724" t="str">
        <f t="shared" ca="1" si="249"/>
        <v/>
      </c>
      <c r="DC18" s="724" t="str">
        <f t="shared" ca="1" si="250"/>
        <v/>
      </c>
      <c r="DD18" s="724" t="str">
        <f t="shared" ca="1" si="251"/>
        <v/>
      </c>
      <c r="DE18" s="724" t="str">
        <f t="shared" ca="1" si="252"/>
        <v/>
      </c>
      <c r="DF18" s="724" t="str">
        <f t="shared" ca="1" si="253"/>
        <v/>
      </c>
      <c r="DG18" s="724" t="str">
        <f t="shared" ca="1" si="254"/>
        <v/>
      </c>
      <c r="DH18" s="724" t="str">
        <f t="shared" ca="1" si="255"/>
        <v/>
      </c>
      <c r="DI18" s="724" t="str">
        <f t="shared" ca="1" si="256"/>
        <v/>
      </c>
      <c r="DJ18" s="724" t="str">
        <f t="shared" ca="1" si="257"/>
        <v/>
      </c>
      <c r="DK18" s="724" t="str">
        <f t="shared" ca="1" si="258"/>
        <v/>
      </c>
      <c r="DL18" s="724" t="str">
        <f t="shared" ca="1" si="259"/>
        <v/>
      </c>
      <c r="DM18" s="724" t="str">
        <f t="shared" ca="1" si="260"/>
        <v/>
      </c>
      <c r="DN18" s="724" t="str">
        <f t="shared" ca="1" si="261"/>
        <v/>
      </c>
      <c r="DO18" s="724" t="str">
        <f t="shared" ca="1" si="262"/>
        <v/>
      </c>
      <c r="DP18" s="724" t="str">
        <f t="shared" ca="1" si="263"/>
        <v/>
      </c>
      <c r="DQ18" s="724" t="str">
        <f t="shared" ca="1" si="264"/>
        <v/>
      </c>
    </row>
    <row r="19" spans="2:121" x14ac:dyDescent="0.15">
      <c r="B19" s="816" t="s">
        <v>217</v>
      </c>
      <c r="C19" s="817"/>
      <c r="D19" s="820">
        <v>8000</v>
      </c>
      <c r="F19" s="698">
        <f t="shared" si="81"/>
        <v>15</v>
      </c>
      <c r="G19" s="699">
        <f t="shared" si="265"/>
        <v>17</v>
      </c>
      <c r="H19" s="700">
        <f t="shared" si="82"/>
        <v>0.47058823529411764</v>
      </c>
      <c r="I19" s="700">
        <f t="shared" si="163"/>
        <v>14.588235294117647</v>
      </c>
      <c r="J19" s="700">
        <f t="shared" si="83"/>
        <v>15</v>
      </c>
      <c r="K19" s="700">
        <f t="shared" si="84"/>
        <v>1</v>
      </c>
      <c r="L19" s="699">
        <f t="shared" si="85"/>
        <v>31</v>
      </c>
      <c r="M19" s="699">
        <f t="shared" si="86"/>
        <v>9</v>
      </c>
      <c r="N19" s="701">
        <f t="shared" si="87"/>
        <v>3764.705882352941</v>
      </c>
      <c r="O19" s="701" t="str" cm="1">
        <f t="array" ref="O19">_xlfn.IFS(P19&lt;=0.3,"Bad",AND(P19&lt;0.5,P19&gt;0.3),"Macro",P19&gt;=0.5,"Norm")</f>
        <v>Norm</v>
      </c>
      <c r="P19" s="48">
        <f t="shared" si="88"/>
        <v>0.70967741935483875</v>
      </c>
      <c r="Q19" s="728">
        <f t="shared" si="89"/>
        <v>0.88235294117647056</v>
      </c>
      <c r="R19" s="726">
        <f t="shared" si="90"/>
        <v>0.9375</v>
      </c>
      <c r="S19" s="697"/>
      <c r="U19" s="723">
        <v>17</v>
      </c>
      <c r="V19" s="724" t="str">
        <f t="shared" ca="1" si="165"/>
        <v/>
      </c>
      <c r="W19" s="724" t="str">
        <f t="shared" ca="1" si="166"/>
        <v/>
      </c>
      <c r="X19" s="724" t="str">
        <f t="shared" ca="1" si="167"/>
        <v/>
      </c>
      <c r="Y19" s="724" t="str">
        <f t="shared" ca="1" si="168"/>
        <v/>
      </c>
      <c r="Z19" s="724" t="str">
        <f t="shared" ca="1" si="169"/>
        <v/>
      </c>
      <c r="AA19" s="724" t="str">
        <f t="shared" ca="1" si="170"/>
        <v/>
      </c>
      <c r="AB19" s="724" t="str">
        <f t="shared" ca="1" si="171"/>
        <v/>
      </c>
      <c r="AC19" s="724" t="str">
        <f t="shared" ca="1" si="172"/>
        <v/>
      </c>
      <c r="AD19" s="724" t="str">
        <f t="shared" ca="1" si="173"/>
        <v/>
      </c>
      <c r="AE19" s="724" t="str">
        <f t="shared" ca="1" si="174"/>
        <v/>
      </c>
      <c r="AF19" s="724" t="str">
        <f t="shared" ca="1" si="175"/>
        <v/>
      </c>
      <c r="AG19" s="724" t="str">
        <f t="shared" ca="1" si="176"/>
        <v/>
      </c>
      <c r="AH19" s="724" t="str">
        <f t="shared" ca="1" si="177"/>
        <v/>
      </c>
      <c r="AI19" s="724" t="str">
        <f t="shared" ca="1" si="178"/>
        <v/>
      </c>
      <c r="AJ19" s="724" t="str">
        <f t="shared" ca="1" si="179"/>
        <v/>
      </c>
      <c r="AK19" s="724" t="str">
        <f t="shared" ca="1" si="180"/>
        <v/>
      </c>
      <c r="AL19" s="724" t="str">
        <f t="shared" ca="1" si="181"/>
        <v/>
      </c>
      <c r="AM19" s="724" t="str">
        <f t="shared" ca="1" si="182"/>
        <v/>
      </c>
      <c r="AN19" s="724" t="str">
        <f t="shared" ca="1" si="183"/>
        <v/>
      </c>
      <c r="AO19" s="724" t="str">
        <f t="shared" ca="1" si="184"/>
        <v/>
      </c>
      <c r="AP19" s="724" t="str">
        <f t="shared" ca="1" si="185"/>
        <v/>
      </c>
      <c r="AQ19" s="724" t="str">
        <f t="shared" ca="1" si="186"/>
        <v/>
      </c>
      <c r="AR19" s="724" t="str">
        <f t="shared" ca="1" si="187"/>
        <v/>
      </c>
      <c r="AS19" s="724" t="str">
        <f t="shared" ca="1" si="188"/>
        <v/>
      </c>
      <c r="AT19" s="724" t="str">
        <f t="shared" ca="1" si="189"/>
        <v/>
      </c>
      <c r="AU19" s="724" t="str">
        <f t="shared" ca="1" si="190"/>
        <v/>
      </c>
      <c r="AV19" s="724" t="str">
        <f t="shared" ca="1" si="191"/>
        <v/>
      </c>
      <c r="AW19" s="724" t="str">
        <f t="shared" ca="1" si="192"/>
        <v/>
      </c>
      <c r="AX19" s="724" t="str">
        <f t="shared" ca="1" si="193"/>
        <v/>
      </c>
      <c r="AY19" s="724" t="str">
        <f t="shared" ca="1" si="194"/>
        <v/>
      </c>
      <c r="AZ19" s="724" t="str">
        <f t="shared" ca="1" si="195"/>
        <v/>
      </c>
      <c r="BA19" s="724" t="str">
        <f t="shared" ca="1" si="196"/>
        <v/>
      </c>
      <c r="BB19" s="724" t="str">
        <f t="shared" ca="1" si="197"/>
        <v/>
      </c>
      <c r="BC19" s="724" t="str">
        <f t="shared" ca="1" si="198"/>
        <v/>
      </c>
      <c r="BD19" s="724" t="str">
        <f t="shared" ca="1" si="199"/>
        <v/>
      </c>
      <c r="BE19" s="724" t="str">
        <f t="shared" ca="1" si="200"/>
        <v/>
      </c>
      <c r="BF19" s="724" t="str">
        <f t="shared" ca="1" si="201"/>
        <v/>
      </c>
      <c r="BG19" s="724" t="str">
        <f t="shared" ca="1" si="202"/>
        <v/>
      </c>
      <c r="BH19" s="724" t="str">
        <f t="shared" ca="1" si="203"/>
        <v/>
      </c>
      <c r="BI19" s="724" t="str">
        <f t="shared" ca="1" si="204"/>
        <v/>
      </c>
      <c r="BJ19" s="724" t="str">
        <f t="shared" ca="1" si="205"/>
        <v/>
      </c>
      <c r="BK19" s="724" t="str">
        <f t="shared" ca="1" si="206"/>
        <v/>
      </c>
      <c r="BL19" s="724" t="str">
        <f t="shared" ca="1" si="207"/>
        <v/>
      </c>
      <c r="BM19" s="724" t="str">
        <f t="shared" ca="1" si="208"/>
        <v/>
      </c>
      <c r="BN19" s="724" t="str">
        <f t="shared" ca="1" si="209"/>
        <v/>
      </c>
      <c r="BO19" s="724" t="str">
        <f t="shared" ca="1" si="210"/>
        <v/>
      </c>
      <c r="BP19" s="724" t="str">
        <f t="shared" ca="1" si="211"/>
        <v/>
      </c>
      <c r="BQ19" s="724" t="str">
        <f t="shared" ca="1" si="212"/>
        <v/>
      </c>
      <c r="BR19" s="724" t="str">
        <f t="shared" ca="1" si="213"/>
        <v/>
      </c>
      <c r="BS19" s="724" t="str">
        <f t="shared" ca="1" si="214"/>
        <v/>
      </c>
      <c r="BT19" s="724" t="str">
        <f t="shared" ca="1" si="215"/>
        <v/>
      </c>
      <c r="BU19" s="724" t="str">
        <f t="shared" ca="1" si="216"/>
        <v/>
      </c>
      <c r="BV19" s="724" t="str">
        <f t="shared" ca="1" si="217"/>
        <v/>
      </c>
      <c r="BW19" s="724" t="str">
        <f t="shared" ca="1" si="218"/>
        <v/>
      </c>
      <c r="BX19" s="724" t="str">
        <f t="shared" ca="1" si="219"/>
        <v/>
      </c>
      <c r="BY19" s="724" t="str">
        <f t="shared" ca="1" si="220"/>
        <v/>
      </c>
      <c r="BZ19" s="724" t="str">
        <f t="shared" ca="1" si="221"/>
        <v/>
      </c>
      <c r="CA19" s="724" t="str">
        <f t="shared" ca="1" si="222"/>
        <v/>
      </c>
      <c r="CB19" s="724" t="str">
        <f t="shared" ca="1" si="223"/>
        <v/>
      </c>
      <c r="CC19" s="724" t="str">
        <f t="shared" ca="1" si="224"/>
        <v/>
      </c>
      <c r="CD19" s="724" t="str">
        <f t="shared" ca="1" si="225"/>
        <v/>
      </c>
      <c r="CE19" s="724" t="str">
        <f t="shared" ca="1" si="226"/>
        <v/>
      </c>
      <c r="CF19" s="724" t="str">
        <f t="shared" ca="1" si="227"/>
        <v/>
      </c>
      <c r="CG19" s="724" t="str">
        <f t="shared" ca="1" si="228"/>
        <v/>
      </c>
      <c r="CH19" s="724" t="str">
        <f t="shared" ca="1" si="229"/>
        <v/>
      </c>
      <c r="CI19" s="724" t="str">
        <f t="shared" ca="1" si="230"/>
        <v/>
      </c>
      <c r="CJ19" s="724" t="str">
        <f t="shared" ca="1" si="231"/>
        <v/>
      </c>
      <c r="CK19" s="724" t="str">
        <f t="shared" ca="1" si="232"/>
        <v/>
      </c>
      <c r="CL19" s="724" t="str">
        <f t="shared" ca="1" si="233"/>
        <v/>
      </c>
      <c r="CM19" s="724" t="str">
        <f t="shared" ca="1" si="234"/>
        <v/>
      </c>
      <c r="CN19" s="724" t="str">
        <f t="shared" ca="1" si="235"/>
        <v/>
      </c>
      <c r="CO19" s="724" t="str">
        <f t="shared" ca="1" si="236"/>
        <v/>
      </c>
      <c r="CP19" s="724" t="str">
        <f t="shared" ca="1" si="237"/>
        <v/>
      </c>
      <c r="CQ19" s="724" t="str">
        <f t="shared" ca="1" si="238"/>
        <v/>
      </c>
      <c r="CR19" s="724" t="str">
        <f t="shared" ca="1" si="239"/>
        <v/>
      </c>
      <c r="CS19" s="724" t="str">
        <f t="shared" ca="1" si="240"/>
        <v/>
      </c>
      <c r="CT19" s="724" t="str">
        <f t="shared" ca="1" si="241"/>
        <v/>
      </c>
      <c r="CU19" s="724" t="str">
        <f t="shared" ca="1" si="242"/>
        <v/>
      </c>
      <c r="CV19" s="724" t="str">
        <f t="shared" ca="1" si="243"/>
        <v/>
      </c>
      <c r="CW19" s="724" t="str">
        <f t="shared" ca="1" si="244"/>
        <v/>
      </c>
      <c r="CX19" s="724" t="str">
        <f t="shared" ca="1" si="245"/>
        <v/>
      </c>
      <c r="CY19" s="724" t="str">
        <f t="shared" ca="1" si="246"/>
        <v/>
      </c>
      <c r="CZ19" s="724" t="str">
        <f t="shared" ca="1" si="247"/>
        <v/>
      </c>
      <c r="DA19" s="724" t="str">
        <f t="shared" ca="1" si="248"/>
        <v/>
      </c>
      <c r="DB19" s="724" t="str">
        <f t="shared" ca="1" si="249"/>
        <v/>
      </c>
      <c r="DC19" s="724" t="str">
        <f t="shared" ca="1" si="250"/>
        <v/>
      </c>
      <c r="DD19" s="724" t="str">
        <f t="shared" ca="1" si="251"/>
        <v/>
      </c>
      <c r="DE19" s="724" t="str">
        <f t="shared" ca="1" si="252"/>
        <v/>
      </c>
      <c r="DF19" s="724" t="str">
        <f t="shared" ca="1" si="253"/>
        <v/>
      </c>
      <c r="DG19" s="724" t="str">
        <f t="shared" ca="1" si="254"/>
        <v/>
      </c>
      <c r="DH19" s="724" t="str">
        <f t="shared" ca="1" si="255"/>
        <v/>
      </c>
      <c r="DI19" s="724" t="str">
        <f t="shared" ca="1" si="256"/>
        <v/>
      </c>
      <c r="DJ19" s="724" t="str">
        <f t="shared" ca="1" si="257"/>
        <v/>
      </c>
      <c r="DK19" s="724" t="str">
        <f t="shared" ca="1" si="258"/>
        <v/>
      </c>
      <c r="DL19" s="724" t="str">
        <f t="shared" ca="1" si="259"/>
        <v/>
      </c>
      <c r="DM19" s="724" t="str">
        <f t="shared" ca="1" si="260"/>
        <v/>
      </c>
      <c r="DN19" s="724" t="str">
        <f t="shared" ca="1" si="261"/>
        <v/>
      </c>
      <c r="DO19" s="724" t="str">
        <f t="shared" ca="1" si="262"/>
        <v/>
      </c>
      <c r="DP19" s="724" t="str">
        <f t="shared" ca="1" si="263"/>
        <v/>
      </c>
      <c r="DQ19" s="724" t="str">
        <f t="shared" ca="1" si="264"/>
        <v/>
      </c>
    </row>
    <row r="20" spans="2:121" ht="15" thickBot="1" x14ac:dyDescent="0.2">
      <c r="B20" s="818"/>
      <c r="C20" s="819"/>
      <c r="D20" s="821"/>
      <c r="F20" s="698">
        <f t="shared" si="81"/>
        <v>15</v>
      </c>
      <c r="G20" s="699">
        <f t="shared" si="265"/>
        <v>18</v>
      </c>
      <c r="H20" s="700">
        <f t="shared" si="82"/>
        <v>0.44444444444444442</v>
      </c>
      <c r="I20" s="700">
        <f t="shared" si="163"/>
        <v>14.222222222222221</v>
      </c>
      <c r="J20" s="700">
        <f t="shared" si="83"/>
        <v>15</v>
      </c>
      <c r="K20" s="700">
        <f t="shared" si="84"/>
        <v>1</v>
      </c>
      <c r="L20" s="699">
        <f t="shared" si="85"/>
        <v>32</v>
      </c>
      <c r="M20" s="699">
        <f t="shared" si="86"/>
        <v>10</v>
      </c>
      <c r="N20" s="701">
        <f t="shared" si="87"/>
        <v>3555.5555555555557</v>
      </c>
      <c r="O20" s="701" t="str" cm="1">
        <f t="array" ref="O20">_xlfn.IFS(P20&lt;=0.3,"Bad",AND(P20&lt;0.5,P20&gt;0.3),"Macro",P20&gt;=0.5,"Norm")</f>
        <v>Norm</v>
      </c>
      <c r="P20" s="48">
        <f t="shared" si="88"/>
        <v>0.6875</v>
      </c>
      <c r="Q20" s="728">
        <f t="shared" si="89"/>
        <v>0.83333333333333337</v>
      </c>
      <c r="R20" s="726">
        <f t="shared" si="90"/>
        <v>0.88235294117647056</v>
      </c>
      <c r="S20" s="697" t="str">
        <f t="shared" ref="S20:S39" si="267">IF(ROW(S20)=$S$2+3,"x","")</f>
        <v/>
      </c>
      <c r="U20" s="727">
        <v>18</v>
      </c>
      <c r="V20" s="724" t="str">
        <f t="shared" ca="1" si="165"/>
        <v/>
      </c>
      <c r="W20" s="724" t="str">
        <f t="shared" ca="1" si="166"/>
        <v/>
      </c>
      <c r="X20" s="724" t="str">
        <f t="shared" ca="1" si="167"/>
        <v/>
      </c>
      <c r="Y20" s="724" t="str">
        <f t="shared" ca="1" si="168"/>
        <v/>
      </c>
      <c r="Z20" s="724" t="str">
        <f t="shared" ca="1" si="169"/>
        <v/>
      </c>
      <c r="AA20" s="724" t="str">
        <f t="shared" ca="1" si="170"/>
        <v/>
      </c>
      <c r="AB20" s="724" t="str">
        <f t="shared" ca="1" si="171"/>
        <v/>
      </c>
      <c r="AC20" s="724" t="str">
        <f t="shared" ca="1" si="172"/>
        <v/>
      </c>
      <c r="AD20" s="724" t="str">
        <f t="shared" ca="1" si="173"/>
        <v/>
      </c>
      <c r="AE20" s="724" t="str">
        <f t="shared" ca="1" si="174"/>
        <v/>
      </c>
      <c r="AF20" s="724" t="str">
        <f t="shared" ca="1" si="175"/>
        <v/>
      </c>
      <c r="AG20" s="724" t="str">
        <f t="shared" ca="1" si="176"/>
        <v/>
      </c>
      <c r="AH20" s="724" t="str">
        <f t="shared" ca="1" si="177"/>
        <v/>
      </c>
      <c r="AI20" s="724" t="str">
        <f t="shared" ca="1" si="178"/>
        <v/>
      </c>
      <c r="AJ20" s="724" t="str">
        <f t="shared" ca="1" si="179"/>
        <v/>
      </c>
      <c r="AK20" s="724" t="str">
        <f t="shared" ca="1" si="180"/>
        <v/>
      </c>
      <c r="AL20" s="724" t="str">
        <f t="shared" ca="1" si="181"/>
        <v/>
      </c>
      <c r="AM20" s="724" t="str">
        <f t="shared" ca="1" si="182"/>
        <v/>
      </c>
      <c r="AN20" s="724" t="str">
        <f t="shared" ca="1" si="183"/>
        <v/>
      </c>
      <c r="AO20" s="724" t="str">
        <f t="shared" ca="1" si="184"/>
        <v/>
      </c>
      <c r="AP20" s="724" t="str">
        <f t="shared" ca="1" si="185"/>
        <v/>
      </c>
      <c r="AQ20" s="724" t="str">
        <f t="shared" ca="1" si="186"/>
        <v/>
      </c>
      <c r="AR20" s="724" t="str">
        <f t="shared" ca="1" si="187"/>
        <v/>
      </c>
      <c r="AS20" s="724" t="str">
        <f t="shared" ca="1" si="188"/>
        <v/>
      </c>
      <c r="AT20" s="724" t="str">
        <f t="shared" ca="1" si="189"/>
        <v/>
      </c>
      <c r="AU20" s="724" t="str">
        <f t="shared" ca="1" si="190"/>
        <v/>
      </c>
      <c r="AV20" s="724" t="str">
        <f t="shared" ca="1" si="191"/>
        <v/>
      </c>
      <c r="AW20" s="724" t="str">
        <f t="shared" ca="1" si="192"/>
        <v/>
      </c>
      <c r="AX20" s="724" t="str">
        <f t="shared" ca="1" si="193"/>
        <v/>
      </c>
      <c r="AY20" s="724" t="str">
        <f t="shared" ca="1" si="194"/>
        <v/>
      </c>
      <c r="AZ20" s="724" t="str">
        <f t="shared" ca="1" si="195"/>
        <v/>
      </c>
      <c r="BA20" s="724" t="str">
        <f t="shared" ca="1" si="196"/>
        <v/>
      </c>
      <c r="BB20" s="724" t="str">
        <f t="shared" ca="1" si="197"/>
        <v/>
      </c>
      <c r="BC20" s="724" t="str">
        <f t="shared" ca="1" si="198"/>
        <v/>
      </c>
      <c r="BD20" s="724" t="str">
        <f t="shared" ca="1" si="199"/>
        <v/>
      </c>
      <c r="BE20" s="724" t="str">
        <f t="shared" ca="1" si="200"/>
        <v/>
      </c>
      <c r="BF20" s="724" t="str">
        <f t="shared" ca="1" si="201"/>
        <v/>
      </c>
      <c r="BG20" s="724" t="str">
        <f t="shared" ca="1" si="202"/>
        <v/>
      </c>
      <c r="BH20" s="724" t="str">
        <f t="shared" ca="1" si="203"/>
        <v/>
      </c>
      <c r="BI20" s="724" t="str">
        <f t="shared" ca="1" si="204"/>
        <v/>
      </c>
      <c r="BJ20" s="724" t="str">
        <f t="shared" ca="1" si="205"/>
        <v/>
      </c>
      <c r="BK20" s="724" t="str">
        <f t="shared" ca="1" si="206"/>
        <v/>
      </c>
      <c r="BL20" s="724" t="str">
        <f t="shared" ca="1" si="207"/>
        <v/>
      </c>
      <c r="BM20" s="724" t="str">
        <f t="shared" ca="1" si="208"/>
        <v/>
      </c>
      <c r="BN20" s="724" t="str">
        <f t="shared" ca="1" si="209"/>
        <v/>
      </c>
      <c r="BO20" s="724" t="str">
        <f t="shared" ca="1" si="210"/>
        <v/>
      </c>
      <c r="BP20" s="724" t="str">
        <f t="shared" ca="1" si="211"/>
        <v/>
      </c>
      <c r="BQ20" s="724" t="str">
        <f t="shared" ca="1" si="212"/>
        <v/>
      </c>
      <c r="BR20" s="724" t="str">
        <f t="shared" ca="1" si="213"/>
        <v/>
      </c>
      <c r="BS20" s="724" t="str">
        <f t="shared" ca="1" si="214"/>
        <v/>
      </c>
      <c r="BT20" s="724" t="str">
        <f t="shared" ca="1" si="215"/>
        <v/>
      </c>
      <c r="BU20" s="724" t="str">
        <f t="shared" ca="1" si="216"/>
        <v/>
      </c>
      <c r="BV20" s="724" t="str">
        <f t="shared" ca="1" si="217"/>
        <v/>
      </c>
      <c r="BW20" s="724" t="str">
        <f t="shared" ca="1" si="218"/>
        <v/>
      </c>
      <c r="BX20" s="724" t="str">
        <f t="shared" ca="1" si="219"/>
        <v/>
      </c>
      <c r="BY20" s="724" t="str">
        <f t="shared" ca="1" si="220"/>
        <v/>
      </c>
      <c r="BZ20" s="724" t="str">
        <f t="shared" ca="1" si="221"/>
        <v/>
      </c>
      <c r="CA20" s="724" t="str">
        <f t="shared" ca="1" si="222"/>
        <v/>
      </c>
      <c r="CB20" s="724" t="str">
        <f t="shared" ca="1" si="223"/>
        <v/>
      </c>
      <c r="CC20" s="724" t="str">
        <f t="shared" ca="1" si="224"/>
        <v/>
      </c>
      <c r="CD20" s="724" t="str">
        <f t="shared" ca="1" si="225"/>
        <v/>
      </c>
      <c r="CE20" s="724" t="str">
        <f t="shared" ca="1" si="226"/>
        <v/>
      </c>
      <c r="CF20" s="724" t="str">
        <f t="shared" ca="1" si="227"/>
        <v/>
      </c>
      <c r="CG20" s="724" t="str">
        <f t="shared" ca="1" si="228"/>
        <v/>
      </c>
      <c r="CH20" s="724" t="str">
        <f t="shared" ca="1" si="229"/>
        <v/>
      </c>
      <c r="CI20" s="724" t="str">
        <f t="shared" ca="1" si="230"/>
        <v/>
      </c>
      <c r="CJ20" s="724" t="str">
        <f t="shared" ca="1" si="231"/>
        <v/>
      </c>
      <c r="CK20" s="724" t="str">
        <f t="shared" ca="1" si="232"/>
        <v/>
      </c>
      <c r="CL20" s="724" t="str">
        <f t="shared" ca="1" si="233"/>
        <v/>
      </c>
      <c r="CM20" s="724" t="str">
        <f t="shared" ca="1" si="234"/>
        <v/>
      </c>
      <c r="CN20" s="724" t="str">
        <f t="shared" ca="1" si="235"/>
        <v/>
      </c>
      <c r="CO20" s="724" t="str">
        <f t="shared" ca="1" si="236"/>
        <v/>
      </c>
      <c r="CP20" s="724" t="str">
        <f t="shared" ca="1" si="237"/>
        <v/>
      </c>
      <c r="CQ20" s="724" t="str">
        <f t="shared" ca="1" si="238"/>
        <v/>
      </c>
      <c r="CR20" s="724" t="str">
        <f t="shared" ca="1" si="239"/>
        <v/>
      </c>
      <c r="CS20" s="724" t="str">
        <f t="shared" ca="1" si="240"/>
        <v/>
      </c>
      <c r="CT20" s="724" t="str">
        <f t="shared" ca="1" si="241"/>
        <v/>
      </c>
      <c r="CU20" s="724" t="str">
        <f t="shared" ca="1" si="242"/>
        <v/>
      </c>
      <c r="CV20" s="724" t="str">
        <f t="shared" ca="1" si="243"/>
        <v/>
      </c>
      <c r="CW20" s="724" t="str">
        <f t="shared" ca="1" si="244"/>
        <v/>
      </c>
      <c r="CX20" s="724" t="str">
        <f t="shared" ca="1" si="245"/>
        <v/>
      </c>
      <c r="CY20" s="724" t="str">
        <f t="shared" ca="1" si="246"/>
        <v/>
      </c>
      <c r="CZ20" s="724" t="str">
        <f t="shared" ca="1" si="247"/>
        <v/>
      </c>
      <c r="DA20" s="724" t="str">
        <f t="shared" ca="1" si="248"/>
        <v/>
      </c>
      <c r="DB20" s="724" t="str">
        <f t="shared" ca="1" si="249"/>
        <v/>
      </c>
      <c r="DC20" s="724" t="str">
        <f t="shared" ca="1" si="250"/>
        <v/>
      </c>
      <c r="DD20" s="724" t="str">
        <f t="shared" ca="1" si="251"/>
        <v/>
      </c>
      <c r="DE20" s="724" t="str">
        <f t="shared" ca="1" si="252"/>
        <v/>
      </c>
      <c r="DF20" s="724" t="str">
        <f t="shared" ca="1" si="253"/>
        <v/>
      </c>
      <c r="DG20" s="724" t="str">
        <f t="shared" ca="1" si="254"/>
        <v/>
      </c>
      <c r="DH20" s="724" t="str">
        <f t="shared" ca="1" si="255"/>
        <v/>
      </c>
      <c r="DI20" s="724" t="str">
        <f t="shared" ca="1" si="256"/>
        <v/>
      </c>
      <c r="DJ20" s="724" t="str">
        <f t="shared" ca="1" si="257"/>
        <v/>
      </c>
      <c r="DK20" s="724" t="str">
        <f t="shared" ca="1" si="258"/>
        <v/>
      </c>
      <c r="DL20" s="724" t="str">
        <f t="shared" ca="1" si="259"/>
        <v/>
      </c>
      <c r="DM20" s="724" t="str">
        <f t="shared" ca="1" si="260"/>
        <v/>
      </c>
      <c r="DN20" s="724" t="str">
        <f t="shared" ca="1" si="261"/>
        <v/>
      </c>
      <c r="DO20" s="724" t="str">
        <f t="shared" ca="1" si="262"/>
        <v/>
      </c>
      <c r="DP20" s="724" t="str">
        <f t="shared" ca="1" si="263"/>
        <v/>
      </c>
      <c r="DQ20" s="724" t="str">
        <f t="shared" ca="1" si="264"/>
        <v/>
      </c>
    </row>
    <row r="21" spans="2:121" ht="14" customHeight="1" x14ac:dyDescent="0.15">
      <c r="B21" s="816" t="s">
        <v>218</v>
      </c>
      <c r="C21" s="817"/>
      <c r="D21" s="820">
        <v>1000</v>
      </c>
      <c r="F21" s="698">
        <f t="shared" si="81"/>
        <v>15</v>
      </c>
      <c r="G21" s="699">
        <f t="shared" si="265"/>
        <v>19</v>
      </c>
      <c r="H21" s="700">
        <f t="shared" si="82"/>
        <v>0.42105263157894735</v>
      </c>
      <c r="I21" s="700">
        <f t="shared" si="163"/>
        <v>13.894736842105262</v>
      </c>
      <c r="J21" s="700">
        <f t="shared" si="83"/>
        <v>15</v>
      </c>
      <c r="K21" s="700">
        <f t="shared" si="84"/>
        <v>1</v>
      </c>
      <c r="L21" s="699">
        <f t="shared" si="85"/>
        <v>33</v>
      </c>
      <c r="M21" s="699">
        <f t="shared" si="86"/>
        <v>11</v>
      </c>
      <c r="N21" s="701">
        <f t="shared" si="87"/>
        <v>3368.4210526315787</v>
      </c>
      <c r="O21" s="701" t="str" cm="1">
        <f t="array" ref="O21">_xlfn.IFS(P21&lt;=0.3,"Bad",AND(P21&lt;0.5,P21&gt;0.3),"Macro",P21&gt;=0.5,"Norm")</f>
        <v>Norm</v>
      </c>
      <c r="P21" s="48">
        <f t="shared" si="88"/>
        <v>0.66666666666666663</v>
      </c>
      <c r="Q21" s="728">
        <f t="shared" si="89"/>
        <v>0.78947368421052633</v>
      </c>
      <c r="R21" s="726">
        <f t="shared" si="90"/>
        <v>0.83333333333333337</v>
      </c>
      <c r="S21" s="697" t="str">
        <f t="shared" si="267"/>
        <v/>
      </c>
      <c r="U21" s="723">
        <v>19</v>
      </c>
      <c r="V21" s="724" t="str">
        <f t="shared" ca="1" si="165"/>
        <v/>
      </c>
      <c r="W21" s="724" t="str">
        <f t="shared" ca="1" si="166"/>
        <v/>
      </c>
      <c r="X21" s="724" t="str">
        <f t="shared" ca="1" si="167"/>
        <v/>
      </c>
      <c r="Y21" s="724" t="str">
        <f t="shared" ca="1" si="168"/>
        <v/>
      </c>
      <c r="Z21" s="724" t="str">
        <f t="shared" ca="1" si="169"/>
        <v/>
      </c>
      <c r="AA21" s="724" t="str">
        <f t="shared" ca="1" si="170"/>
        <v/>
      </c>
      <c r="AB21" s="724" t="str">
        <f t="shared" ca="1" si="171"/>
        <v/>
      </c>
      <c r="AC21" s="724" t="str">
        <f t="shared" ca="1" si="172"/>
        <v/>
      </c>
      <c r="AD21" s="724" t="str">
        <f t="shared" ca="1" si="173"/>
        <v/>
      </c>
      <c r="AE21" s="724" t="str">
        <f t="shared" ca="1" si="174"/>
        <v/>
      </c>
      <c r="AF21" s="724" t="str">
        <f t="shared" ca="1" si="175"/>
        <v/>
      </c>
      <c r="AG21" s="724" t="str">
        <f t="shared" ca="1" si="176"/>
        <v/>
      </c>
      <c r="AH21" s="724" t="str">
        <f t="shared" ca="1" si="177"/>
        <v/>
      </c>
      <c r="AI21" s="724" t="str">
        <f t="shared" ca="1" si="178"/>
        <v/>
      </c>
      <c r="AJ21" s="724" t="str">
        <f t="shared" ca="1" si="179"/>
        <v/>
      </c>
      <c r="AK21" s="724" t="str">
        <f t="shared" ca="1" si="180"/>
        <v/>
      </c>
      <c r="AL21" s="724" t="str">
        <f t="shared" ca="1" si="181"/>
        <v/>
      </c>
      <c r="AM21" s="724" t="str">
        <f t="shared" ca="1" si="182"/>
        <v/>
      </c>
      <c r="AN21" s="724" t="str">
        <f t="shared" ca="1" si="183"/>
        <v/>
      </c>
      <c r="AO21" s="724" t="str">
        <f t="shared" ca="1" si="184"/>
        <v/>
      </c>
      <c r="AP21" s="724" t="str">
        <f t="shared" ca="1" si="185"/>
        <v/>
      </c>
      <c r="AQ21" s="724" t="str">
        <f t="shared" ca="1" si="186"/>
        <v/>
      </c>
      <c r="AR21" s="724" t="str">
        <f t="shared" ca="1" si="187"/>
        <v/>
      </c>
      <c r="AS21" s="724" t="str">
        <f t="shared" ca="1" si="188"/>
        <v/>
      </c>
      <c r="AT21" s="724" t="str">
        <f t="shared" ca="1" si="189"/>
        <v/>
      </c>
      <c r="AU21" s="724" t="str">
        <f t="shared" ca="1" si="190"/>
        <v/>
      </c>
      <c r="AV21" s="724" t="str">
        <f t="shared" ca="1" si="191"/>
        <v/>
      </c>
      <c r="AW21" s="724" t="str">
        <f t="shared" ca="1" si="192"/>
        <v/>
      </c>
      <c r="AX21" s="724" t="str">
        <f t="shared" ca="1" si="193"/>
        <v/>
      </c>
      <c r="AY21" s="724" t="str">
        <f t="shared" ca="1" si="194"/>
        <v/>
      </c>
      <c r="AZ21" s="724" t="str">
        <f t="shared" ca="1" si="195"/>
        <v/>
      </c>
      <c r="BA21" s="724" t="str">
        <f t="shared" ca="1" si="196"/>
        <v/>
      </c>
      <c r="BB21" s="724" t="str">
        <f t="shared" ca="1" si="197"/>
        <v/>
      </c>
      <c r="BC21" s="724" t="str">
        <f t="shared" ca="1" si="198"/>
        <v/>
      </c>
      <c r="BD21" s="724" t="str">
        <f t="shared" ca="1" si="199"/>
        <v/>
      </c>
      <c r="BE21" s="724" t="str">
        <f t="shared" ca="1" si="200"/>
        <v/>
      </c>
      <c r="BF21" s="724" t="str">
        <f t="shared" ca="1" si="201"/>
        <v/>
      </c>
      <c r="BG21" s="724" t="str">
        <f t="shared" ca="1" si="202"/>
        <v/>
      </c>
      <c r="BH21" s="724" t="str">
        <f t="shared" ca="1" si="203"/>
        <v/>
      </c>
      <c r="BI21" s="724" t="str">
        <f t="shared" ca="1" si="204"/>
        <v/>
      </c>
      <c r="BJ21" s="724" t="str">
        <f t="shared" ca="1" si="205"/>
        <v/>
      </c>
      <c r="BK21" s="724" t="str">
        <f t="shared" ca="1" si="206"/>
        <v/>
      </c>
      <c r="BL21" s="724" t="str">
        <f t="shared" ca="1" si="207"/>
        <v/>
      </c>
      <c r="BM21" s="724" t="str">
        <f t="shared" ca="1" si="208"/>
        <v/>
      </c>
      <c r="BN21" s="724" t="str">
        <f t="shared" ca="1" si="209"/>
        <v/>
      </c>
      <c r="BO21" s="724" t="str">
        <f t="shared" ca="1" si="210"/>
        <v/>
      </c>
      <c r="BP21" s="724" t="str">
        <f t="shared" ca="1" si="211"/>
        <v/>
      </c>
      <c r="BQ21" s="724" t="str">
        <f t="shared" ca="1" si="212"/>
        <v/>
      </c>
      <c r="BR21" s="724" t="str">
        <f t="shared" ca="1" si="213"/>
        <v/>
      </c>
      <c r="BS21" s="724" t="str">
        <f t="shared" ca="1" si="214"/>
        <v/>
      </c>
      <c r="BT21" s="724" t="str">
        <f t="shared" ca="1" si="215"/>
        <v/>
      </c>
      <c r="BU21" s="724" t="str">
        <f t="shared" ca="1" si="216"/>
        <v/>
      </c>
      <c r="BV21" s="724" t="str">
        <f t="shared" ca="1" si="217"/>
        <v/>
      </c>
      <c r="BW21" s="724" t="str">
        <f t="shared" ca="1" si="218"/>
        <v/>
      </c>
      <c r="BX21" s="724" t="str">
        <f t="shared" ca="1" si="219"/>
        <v/>
      </c>
      <c r="BY21" s="724" t="str">
        <f t="shared" ca="1" si="220"/>
        <v/>
      </c>
      <c r="BZ21" s="724" t="str">
        <f t="shared" ca="1" si="221"/>
        <v/>
      </c>
      <c r="CA21" s="724" t="str">
        <f t="shared" ca="1" si="222"/>
        <v/>
      </c>
      <c r="CB21" s="724" t="str">
        <f t="shared" ca="1" si="223"/>
        <v/>
      </c>
      <c r="CC21" s="724" t="str">
        <f t="shared" ca="1" si="224"/>
        <v/>
      </c>
      <c r="CD21" s="724" t="str">
        <f t="shared" ca="1" si="225"/>
        <v/>
      </c>
      <c r="CE21" s="724" t="str">
        <f t="shared" ca="1" si="226"/>
        <v/>
      </c>
      <c r="CF21" s="724" t="str">
        <f t="shared" ca="1" si="227"/>
        <v/>
      </c>
      <c r="CG21" s="724" t="str">
        <f t="shared" ca="1" si="228"/>
        <v/>
      </c>
      <c r="CH21" s="724" t="str">
        <f t="shared" ca="1" si="229"/>
        <v/>
      </c>
      <c r="CI21" s="724" t="str">
        <f t="shared" ca="1" si="230"/>
        <v/>
      </c>
      <c r="CJ21" s="724" t="str">
        <f t="shared" ca="1" si="231"/>
        <v/>
      </c>
      <c r="CK21" s="724" t="str">
        <f t="shared" ca="1" si="232"/>
        <v/>
      </c>
      <c r="CL21" s="724" t="str">
        <f t="shared" ca="1" si="233"/>
        <v/>
      </c>
      <c r="CM21" s="724" t="str">
        <f t="shared" ca="1" si="234"/>
        <v/>
      </c>
      <c r="CN21" s="724" t="str">
        <f t="shared" ca="1" si="235"/>
        <v/>
      </c>
      <c r="CO21" s="724" t="str">
        <f t="shared" ca="1" si="236"/>
        <v/>
      </c>
      <c r="CP21" s="724" t="str">
        <f t="shared" ca="1" si="237"/>
        <v/>
      </c>
      <c r="CQ21" s="724" t="str">
        <f t="shared" ca="1" si="238"/>
        <v/>
      </c>
      <c r="CR21" s="724" t="str">
        <f t="shared" ca="1" si="239"/>
        <v/>
      </c>
      <c r="CS21" s="724" t="str">
        <f t="shared" ca="1" si="240"/>
        <v/>
      </c>
      <c r="CT21" s="724" t="str">
        <f t="shared" ca="1" si="241"/>
        <v/>
      </c>
      <c r="CU21" s="724" t="str">
        <f t="shared" ca="1" si="242"/>
        <v/>
      </c>
      <c r="CV21" s="724" t="str">
        <f t="shared" ca="1" si="243"/>
        <v/>
      </c>
      <c r="CW21" s="724" t="str">
        <f t="shared" ca="1" si="244"/>
        <v/>
      </c>
      <c r="CX21" s="724" t="str">
        <f t="shared" ca="1" si="245"/>
        <v/>
      </c>
      <c r="CY21" s="724" t="str">
        <f t="shared" ca="1" si="246"/>
        <v/>
      </c>
      <c r="CZ21" s="724" t="str">
        <f t="shared" ca="1" si="247"/>
        <v/>
      </c>
      <c r="DA21" s="724" t="str">
        <f t="shared" ca="1" si="248"/>
        <v/>
      </c>
      <c r="DB21" s="724" t="str">
        <f t="shared" ca="1" si="249"/>
        <v/>
      </c>
      <c r="DC21" s="724" t="str">
        <f t="shared" ca="1" si="250"/>
        <v/>
      </c>
      <c r="DD21" s="724" t="str">
        <f t="shared" ca="1" si="251"/>
        <v/>
      </c>
      <c r="DE21" s="724" t="str">
        <f t="shared" ca="1" si="252"/>
        <v/>
      </c>
      <c r="DF21" s="724" t="str">
        <f t="shared" ca="1" si="253"/>
        <v/>
      </c>
      <c r="DG21" s="724" t="str">
        <f t="shared" ca="1" si="254"/>
        <v/>
      </c>
      <c r="DH21" s="724" t="str">
        <f t="shared" ca="1" si="255"/>
        <v/>
      </c>
      <c r="DI21" s="724" t="str">
        <f t="shared" ca="1" si="256"/>
        <v/>
      </c>
      <c r="DJ21" s="724" t="str">
        <f t="shared" ca="1" si="257"/>
        <v/>
      </c>
      <c r="DK21" s="724" t="str">
        <f t="shared" ca="1" si="258"/>
        <v/>
      </c>
      <c r="DL21" s="724" t="str">
        <f t="shared" ca="1" si="259"/>
        <v/>
      </c>
      <c r="DM21" s="724" t="str">
        <f t="shared" ca="1" si="260"/>
        <v/>
      </c>
      <c r="DN21" s="724" t="str">
        <f t="shared" ca="1" si="261"/>
        <v/>
      </c>
      <c r="DO21" s="724" t="str">
        <f t="shared" ca="1" si="262"/>
        <v/>
      </c>
      <c r="DP21" s="724" t="str">
        <f t="shared" ca="1" si="263"/>
        <v/>
      </c>
      <c r="DQ21" s="724" t="str">
        <f t="shared" ca="1" si="264"/>
        <v/>
      </c>
    </row>
    <row r="22" spans="2:121" ht="13.5" customHeight="1" thickBot="1" x14ac:dyDescent="0.2">
      <c r="B22" s="818"/>
      <c r="C22" s="819"/>
      <c r="D22" s="821"/>
      <c r="F22" s="698">
        <f t="shared" si="81"/>
        <v>15</v>
      </c>
      <c r="G22" s="699">
        <f t="shared" si="265"/>
        <v>20</v>
      </c>
      <c r="H22" s="700">
        <f t="shared" si="82"/>
        <v>0.4</v>
      </c>
      <c r="I22" s="700">
        <f t="shared" si="163"/>
        <v>13.600000000000001</v>
      </c>
      <c r="J22" s="700">
        <f t="shared" si="83"/>
        <v>15</v>
      </c>
      <c r="K22" s="700">
        <f t="shared" si="84"/>
        <v>1</v>
      </c>
      <c r="L22" s="699">
        <f t="shared" si="85"/>
        <v>34</v>
      </c>
      <c r="M22" s="699">
        <f t="shared" si="86"/>
        <v>12</v>
      </c>
      <c r="N22" s="701">
        <f t="shared" si="87"/>
        <v>3200</v>
      </c>
      <c r="O22" s="701" t="str" cm="1">
        <f t="array" ref="O22">_xlfn.IFS(P22&lt;=0.3,"Bad",AND(P22&lt;0.5,P22&gt;0.3),"Macro",P22&gt;=0.5,"Norm")</f>
        <v>Norm</v>
      </c>
      <c r="P22" s="48">
        <f t="shared" si="88"/>
        <v>0.6470588235294118</v>
      </c>
      <c r="Q22" s="728">
        <f t="shared" si="89"/>
        <v>0.75</v>
      </c>
      <c r="R22" s="726">
        <f t="shared" si="90"/>
        <v>0.78947368421052633</v>
      </c>
      <c r="S22" s="697" t="str">
        <f t="shared" si="267"/>
        <v/>
      </c>
      <c r="U22" s="727">
        <v>20</v>
      </c>
      <c r="V22" s="724" t="str">
        <f t="shared" ca="1" si="165"/>
        <v/>
      </c>
      <c r="W22" s="724" t="str">
        <f t="shared" ca="1" si="166"/>
        <v/>
      </c>
      <c r="X22" s="724" t="str">
        <f t="shared" ca="1" si="167"/>
        <v/>
      </c>
      <c r="Y22" s="724" t="str">
        <f t="shared" ca="1" si="168"/>
        <v/>
      </c>
      <c r="Z22" s="724" t="str">
        <f t="shared" ca="1" si="169"/>
        <v/>
      </c>
      <c r="AA22" s="724" t="str">
        <f t="shared" ca="1" si="170"/>
        <v/>
      </c>
      <c r="AB22" s="724" t="str">
        <f t="shared" ca="1" si="171"/>
        <v/>
      </c>
      <c r="AC22" s="724" t="str">
        <f t="shared" ca="1" si="172"/>
        <v/>
      </c>
      <c r="AD22" s="724" t="str">
        <f t="shared" ca="1" si="173"/>
        <v/>
      </c>
      <c r="AE22" s="724" t="str">
        <f t="shared" ca="1" si="174"/>
        <v/>
      </c>
      <c r="AF22" s="724" t="str">
        <f t="shared" ca="1" si="175"/>
        <v/>
      </c>
      <c r="AG22" s="724" t="str">
        <f t="shared" ca="1" si="176"/>
        <v/>
      </c>
      <c r="AH22" s="724" t="str">
        <f t="shared" ca="1" si="177"/>
        <v/>
      </c>
      <c r="AI22" s="724" t="str">
        <f t="shared" ca="1" si="178"/>
        <v/>
      </c>
      <c r="AJ22" s="724" t="str">
        <f t="shared" ca="1" si="179"/>
        <v/>
      </c>
      <c r="AK22" s="724" t="str">
        <f t="shared" ca="1" si="180"/>
        <v/>
      </c>
      <c r="AL22" s="724" t="str">
        <f t="shared" ca="1" si="181"/>
        <v/>
      </c>
      <c r="AM22" s="724" t="str">
        <f t="shared" ca="1" si="182"/>
        <v/>
      </c>
      <c r="AN22" s="724" t="str">
        <f t="shared" ca="1" si="183"/>
        <v/>
      </c>
      <c r="AO22" s="724" t="str">
        <f t="shared" ca="1" si="184"/>
        <v/>
      </c>
      <c r="AP22" s="724" t="str">
        <f t="shared" ca="1" si="185"/>
        <v/>
      </c>
      <c r="AQ22" s="724" t="str">
        <f t="shared" ca="1" si="186"/>
        <v/>
      </c>
      <c r="AR22" s="724" t="str">
        <f t="shared" ca="1" si="187"/>
        <v/>
      </c>
      <c r="AS22" s="724" t="str">
        <f t="shared" ca="1" si="188"/>
        <v/>
      </c>
      <c r="AT22" s="724" t="str">
        <f t="shared" ca="1" si="189"/>
        <v/>
      </c>
      <c r="AU22" s="724" t="str">
        <f t="shared" ca="1" si="190"/>
        <v/>
      </c>
      <c r="AV22" s="724" t="str">
        <f t="shared" ca="1" si="191"/>
        <v/>
      </c>
      <c r="AW22" s="724" t="str">
        <f t="shared" ca="1" si="192"/>
        <v/>
      </c>
      <c r="AX22" s="724" t="str">
        <f t="shared" ca="1" si="193"/>
        <v/>
      </c>
      <c r="AY22" s="724" t="str">
        <f t="shared" ca="1" si="194"/>
        <v/>
      </c>
      <c r="AZ22" s="724" t="str">
        <f t="shared" ca="1" si="195"/>
        <v/>
      </c>
      <c r="BA22" s="724" t="str">
        <f t="shared" ca="1" si="196"/>
        <v/>
      </c>
      <c r="BB22" s="724" t="str">
        <f t="shared" ca="1" si="197"/>
        <v/>
      </c>
      <c r="BC22" s="724" t="str">
        <f t="shared" ca="1" si="198"/>
        <v/>
      </c>
      <c r="BD22" s="724" t="str">
        <f t="shared" ca="1" si="199"/>
        <v/>
      </c>
      <c r="BE22" s="724" t="str">
        <f t="shared" ca="1" si="200"/>
        <v/>
      </c>
      <c r="BF22" s="724" t="str">
        <f t="shared" ca="1" si="201"/>
        <v/>
      </c>
      <c r="BG22" s="724" t="str">
        <f t="shared" ca="1" si="202"/>
        <v/>
      </c>
      <c r="BH22" s="724" t="str">
        <f t="shared" ca="1" si="203"/>
        <v/>
      </c>
      <c r="BI22" s="724" t="str">
        <f t="shared" ca="1" si="204"/>
        <v/>
      </c>
      <c r="BJ22" s="724" t="str">
        <f t="shared" ca="1" si="205"/>
        <v/>
      </c>
      <c r="BK22" s="724" t="str">
        <f t="shared" ca="1" si="206"/>
        <v/>
      </c>
      <c r="BL22" s="724" t="str">
        <f t="shared" ca="1" si="207"/>
        <v/>
      </c>
      <c r="BM22" s="724" t="str">
        <f t="shared" ca="1" si="208"/>
        <v/>
      </c>
      <c r="BN22" s="724" t="str">
        <f t="shared" ca="1" si="209"/>
        <v/>
      </c>
      <c r="BO22" s="724" t="str">
        <f t="shared" ca="1" si="210"/>
        <v/>
      </c>
      <c r="BP22" s="724" t="str">
        <f t="shared" ca="1" si="211"/>
        <v/>
      </c>
      <c r="BQ22" s="724" t="str">
        <f t="shared" ca="1" si="212"/>
        <v/>
      </c>
      <c r="BR22" s="724" t="str">
        <f t="shared" ca="1" si="213"/>
        <v/>
      </c>
      <c r="BS22" s="724" t="str">
        <f t="shared" ca="1" si="214"/>
        <v/>
      </c>
      <c r="BT22" s="724" t="str">
        <f t="shared" ca="1" si="215"/>
        <v/>
      </c>
      <c r="BU22" s="724" t="str">
        <f t="shared" ca="1" si="216"/>
        <v/>
      </c>
      <c r="BV22" s="724" t="str">
        <f t="shared" ca="1" si="217"/>
        <v/>
      </c>
      <c r="BW22" s="724" t="str">
        <f t="shared" ca="1" si="218"/>
        <v/>
      </c>
      <c r="BX22" s="724" t="str">
        <f t="shared" ca="1" si="219"/>
        <v/>
      </c>
      <c r="BY22" s="724" t="str">
        <f t="shared" ca="1" si="220"/>
        <v/>
      </c>
      <c r="BZ22" s="724" t="str">
        <f t="shared" ca="1" si="221"/>
        <v/>
      </c>
      <c r="CA22" s="724" t="str">
        <f t="shared" ca="1" si="222"/>
        <v/>
      </c>
      <c r="CB22" s="724" t="str">
        <f t="shared" ca="1" si="223"/>
        <v/>
      </c>
      <c r="CC22" s="724" t="str">
        <f t="shared" ca="1" si="224"/>
        <v/>
      </c>
      <c r="CD22" s="724" t="str">
        <f t="shared" ca="1" si="225"/>
        <v/>
      </c>
      <c r="CE22" s="724" t="str">
        <f t="shared" ca="1" si="226"/>
        <v/>
      </c>
      <c r="CF22" s="724" t="str">
        <f t="shared" ca="1" si="227"/>
        <v/>
      </c>
      <c r="CG22" s="724" t="str">
        <f t="shared" ca="1" si="228"/>
        <v/>
      </c>
      <c r="CH22" s="724" t="str">
        <f t="shared" ca="1" si="229"/>
        <v/>
      </c>
      <c r="CI22" s="724" t="str">
        <f t="shared" ca="1" si="230"/>
        <v/>
      </c>
      <c r="CJ22" s="724" t="str">
        <f t="shared" ca="1" si="231"/>
        <v/>
      </c>
      <c r="CK22" s="724" t="str">
        <f t="shared" ca="1" si="232"/>
        <v/>
      </c>
      <c r="CL22" s="724" t="str">
        <f t="shared" ca="1" si="233"/>
        <v/>
      </c>
      <c r="CM22" s="724" t="str">
        <f t="shared" ca="1" si="234"/>
        <v/>
      </c>
      <c r="CN22" s="724" t="str">
        <f t="shared" ca="1" si="235"/>
        <v/>
      </c>
      <c r="CO22" s="724" t="str">
        <f t="shared" ca="1" si="236"/>
        <v/>
      </c>
      <c r="CP22" s="724" t="str">
        <f t="shared" ca="1" si="237"/>
        <v/>
      </c>
      <c r="CQ22" s="724" t="str">
        <f t="shared" ca="1" si="238"/>
        <v/>
      </c>
      <c r="CR22" s="724" t="str">
        <f t="shared" ca="1" si="239"/>
        <v/>
      </c>
      <c r="CS22" s="724" t="str">
        <f t="shared" ca="1" si="240"/>
        <v/>
      </c>
      <c r="CT22" s="724" t="str">
        <f t="shared" ca="1" si="241"/>
        <v/>
      </c>
      <c r="CU22" s="724" t="str">
        <f t="shared" ca="1" si="242"/>
        <v/>
      </c>
      <c r="CV22" s="724" t="str">
        <f t="shared" ca="1" si="243"/>
        <v/>
      </c>
      <c r="CW22" s="724" t="str">
        <f t="shared" ca="1" si="244"/>
        <v/>
      </c>
      <c r="CX22" s="724" t="str">
        <f t="shared" ca="1" si="245"/>
        <v/>
      </c>
      <c r="CY22" s="724" t="str">
        <f t="shared" ca="1" si="246"/>
        <v/>
      </c>
      <c r="CZ22" s="724" t="str">
        <f t="shared" ca="1" si="247"/>
        <v/>
      </c>
      <c r="DA22" s="724" t="str">
        <f t="shared" ca="1" si="248"/>
        <v/>
      </c>
      <c r="DB22" s="724" t="str">
        <f t="shared" ca="1" si="249"/>
        <v/>
      </c>
      <c r="DC22" s="724" t="str">
        <f t="shared" ca="1" si="250"/>
        <v/>
      </c>
      <c r="DD22" s="724" t="str">
        <f t="shared" ca="1" si="251"/>
        <v/>
      </c>
      <c r="DE22" s="724" t="str">
        <f t="shared" ca="1" si="252"/>
        <v/>
      </c>
      <c r="DF22" s="724" t="str">
        <f t="shared" ca="1" si="253"/>
        <v/>
      </c>
      <c r="DG22" s="724" t="str">
        <f t="shared" ca="1" si="254"/>
        <v/>
      </c>
      <c r="DH22" s="724" t="str">
        <f t="shared" ca="1" si="255"/>
        <v/>
      </c>
      <c r="DI22" s="724" t="str">
        <f t="shared" ca="1" si="256"/>
        <v/>
      </c>
      <c r="DJ22" s="724" t="str">
        <f t="shared" ca="1" si="257"/>
        <v/>
      </c>
      <c r="DK22" s="724" t="str">
        <f t="shared" ca="1" si="258"/>
        <v/>
      </c>
      <c r="DL22" s="724" t="str">
        <f t="shared" ca="1" si="259"/>
        <v/>
      </c>
      <c r="DM22" s="724" t="str">
        <f t="shared" ca="1" si="260"/>
        <v/>
      </c>
      <c r="DN22" s="724" t="str">
        <f t="shared" ca="1" si="261"/>
        <v/>
      </c>
      <c r="DO22" s="724" t="str">
        <f t="shared" ca="1" si="262"/>
        <v/>
      </c>
      <c r="DP22" s="724" t="str">
        <f t="shared" ca="1" si="263"/>
        <v/>
      </c>
      <c r="DQ22" s="724" t="str">
        <f t="shared" ca="1" si="264"/>
        <v/>
      </c>
    </row>
    <row r="23" spans="2:121" ht="14" customHeight="1" x14ac:dyDescent="0.15">
      <c r="B23" s="816" t="s">
        <v>219</v>
      </c>
      <c r="C23" s="817"/>
      <c r="D23" s="820">
        <v>10000</v>
      </c>
      <c r="F23" s="698">
        <f t="shared" si="81"/>
        <v>15</v>
      </c>
      <c r="G23" s="699">
        <f t="shared" si="265"/>
        <v>21</v>
      </c>
      <c r="H23" s="700">
        <f t="shared" si="82"/>
        <v>0.38095238095238093</v>
      </c>
      <c r="I23" s="700">
        <f t="shared" si="163"/>
        <v>13.333333333333332</v>
      </c>
      <c r="J23" s="700">
        <f t="shared" si="83"/>
        <v>15</v>
      </c>
      <c r="K23" s="700">
        <f t="shared" si="84"/>
        <v>1</v>
      </c>
      <c r="L23" s="699">
        <f t="shared" si="85"/>
        <v>35</v>
      </c>
      <c r="M23" s="699">
        <f t="shared" si="86"/>
        <v>13</v>
      </c>
      <c r="N23" s="701">
        <f t="shared" si="87"/>
        <v>3047.6190476190477</v>
      </c>
      <c r="O23" s="701" t="str" cm="1">
        <f t="array" ref="O23">_xlfn.IFS(P23&lt;=0.3,"Bad",AND(P23&lt;0.5,P23&gt;0.3),"Macro",P23&gt;=0.5,"Norm")</f>
        <v>Norm</v>
      </c>
      <c r="P23" s="48">
        <f t="shared" si="88"/>
        <v>0.62857142857142856</v>
      </c>
      <c r="Q23" s="728">
        <f t="shared" si="89"/>
        <v>0.7142857142857143</v>
      </c>
      <c r="R23" s="726">
        <f t="shared" si="90"/>
        <v>0.75</v>
      </c>
      <c r="S23" s="697" t="str">
        <f t="shared" si="267"/>
        <v/>
      </c>
      <c r="U23" s="723">
        <v>21</v>
      </c>
      <c r="V23" s="724" t="str">
        <f t="shared" ca="1" si="165"/>
        <v/>
      </c>
      <c r="W23" s="724" t="str">
        <f t="shared" ca="1" si="166"/>
        <v/>
      </c>
      <c r="X23" s="724" t="str">
        <f t="shared" ca="1" si="167"/>
        <v/>
      </c>
      <c r="Y23" s="724" t="str">
        <f t="shared" ca="1" si="168"/>
        <v/>
      </c>
      <c r="Z23" s="724" t="str">
        <f t="shared" ca="1" si="169"/>
        <v/>
      </c>
      <c r="AA23" s="724" t="str">
        <f t="shared" ca="1" si="170"/>
        <v/>
      </c>
      <c r="AB23" s="724" t="str">
        <f t="shared" ca="1" si="171"/>
        <v/>
      </c>
      <c r="AC23" s="724" t="str">
        <f t="shared" ca="1" si="172"/>
        <v/>
      </c>
      <c r="AD23" s="724" t="str">
        <f t="shared" ca="1" si="173"/>
        <v/>
      </c>
      <c r="AE23" s="724" t="str">
        <f t="shared" ca="1" si="174"/>
        <v/>
      </c>
      <c r="AF23" s="724" t="str">
        <f t="shared" ca="1" si="175"/>
        <v/>
      </c>
      <c r="AG23" s="724" t="str">
        <f t="shared" ca="1" si="176"/>
        <v/>
      </c>
      <c r="AH23" s="724" t="str">
        <f t="shared" ca="1" si="177"/>
        <v/>
      </c>
      <c r="AI23" s="724" t="str">
        <f t="shared" ca="1" si="178"/>
        <v/>
      </c>
      <c r="AJ23" s="724" t="str">
        <f t="shared" ca="1" si="179"/>
        <v/>
      </c>
      <c r="AK23" s="724" t="str">
        <f t="shared" ca="1" si="180"/>
        <v/>
      </c>
      <c r="AL23" s="724" t="str">
        <f t="shared" ca="1" si="181"/>
        <v/>
      </c>
      <c r="AM23" s="724" t="str">
        <f t="shared" ca="1" si="182"/>
        <v/>
      </c>
      <c r="AN23" s="724" t="str">
        <f t="shared" ca="1" si="183"/>
        <v/>
      </c>
      <c r="AO23" s="724" t="str">
        <f t="shared" ca="1" si="184"/>
        <v/>
      </c>
      <c r="AP23" s="724" t="str">
        <f t="shared" ca="1" si="185"/>
        <v/>
      </c>
      <c r="AQ23" s="724" t="str">
        <f t="shared" ca="1" si="186"/>
        <v/>
      </c>
      <c r="AR23" s="724" t="str">
        <f t="shared" ca="1" si="187"/>
        <v/>
      </c>
      <c r="AS23" s="724" t="str">
        <f t="shared" ca="1" si="188"/>
        <v/>
      </c>
      <c r="AT23" s="724" t="str">
        <f t="shared" ca="1" si="189"/>
        <v/>
      </c>
      <c r="AU23" s="724" t="str">
        <f t="shared" ca="1" si="190"/>
        <v/>
      </c>
      <c r="AV23" s="724" t="str">
        <f t="shared" ca="1" si="191"/>
        <v/>
      </c>
      <c r="AW23" s="724" t="str">
        <f t="shared" ca="1" si="192"/>
        <v/>
      </c>
      <c r="AX23" s="724" t="str">
        <f t="shared" ca="1" si="193"/>
        <v/>
      </c>
      <c r="AY23" s="724" t="str">
        <f t="shared" ca="1" si="194"/>
        <v/>
      </c>
      <c r="AZ23" s="724" t="str">
        <f t="shared" ca="1" si="195"/>
        <v/>
      </c>
      <c r="BA23" s="724" t="str">
        <f t="shared" ca="1" si="196"/>
        <v/>
      </c>
      <c r="BB23" s="724" t="str">
        <f t="shared" ca="1" si="197"/>
        <v/>
      </c>
      <c r="BC23" s="724" t="str">
        <f t="shared" ca="1" si="198"/>
        <v/>
      </c>
      <c r="BD23" s="724" t="str">
        <f t="shared" ca="1" si="199"/>
        <v/>
      </c>
      <c r="BE23" s="724" t="str">
        <f t="shared" ca="1" si="200"/>
        <v/>
      </c>
      <c r="BF23" s="724" t="str">
        <f t="shared" ca="1" si="201"/>
        <v/>
      </c>
      <c r="BG23" s="724" t="str">
        <f t="shared" ca="1" si="202"/>
        <v/>
      </c>
      <c r="BH23" s="724" t="str">
        <f t="shared" ca="1" si="203"/>
        <v/>
      </c>
      <c r="BI23" s="724" t="str">
        <f t="shared" ca="1" si="204"/>
        <v/>
      </c>
      <c r="BJ23" s="724" t="str">
        <f t="shared" ca="1" si="205"/>
        <v/>
      </c>
      <c r="BK23" s="724" t="str">
        <f t="shared" ca="1" si="206"/>
        <v/>
      </c>
      <c r="BL23" s="724" t="str">
        <f t="shared" ca="1" si="207"/>
        <v/>
      </c>
      <c r="BM23" s="724" t="str">
        <f t="shared" ca="1" si="208"/>
        <v/>
      </c>
      <c r="BN23" s="724" t="str">
        <f t="shared" ca="1" si="209"/>
        <v/>
      </c>
      <c r="BO23" s="724" t="str">
        <f t="shared" ca="1" si="210"/>
        <v/>
      </c>
      <c r="BP23" s="724" t="str">
        <f t="shared" ca="1" si="211"/>
        <v/>
      </c>
      <c r="BQ23" s="724" t="str">
        <f t="shared" ca="1" si="212"/>
        <v/>
      </c>
      <c r="BR23" s="724" t="str">
        <f t="shared" ca="1" si="213"/>
        <v/>
      </c>
      <c r="BS23" s="724" t="str">
        <f t="shared" ca="1" si="214"/>
        <v/>
      </c>
      <c r="BT23" s="724" t="str">
        <f t="shared" ca="1" si="215"/>
        <v/>
      </c>
      <c r="BU23" s="724" t="str">
        <f t="shared" ca="1" si="216"/>
        <v/>
      </c>
      <c r="BV23" s="724" t="str">
        <f t="shared" ca="1" si="217"/>
        <v/>
      </c>
      <c r="BW23" s="724" t="str">
        <f t="shared" ca="1" si="218"/>
        <v/>
      </c>
      <c r="BX23" s="724" t="str">
        <f t="shared" ca="1" si="219"/>
        <v/>
      </c>
      <c r="BY23" s="724" t="str">
        <f t="shared" ca="1" si="220"/>
        <v/>
      </c>
      <c r="BZ23" s="724" t="str">
        <f t="shared" ca="1" si="221"/>
        <v/>
      </c>
      <c r="CA23" s="724" t="str">
        <f t="shared" ca="1" si="222"/>
        <v/>
      </c>
      <c r="CB23" s="724" t="str">
        <f t="shared" ca="1" si="223"/>
        <v/>
      </c>
      <c r="CC23" s="724" t="str">
        <f t="shared" ca="1" si="224"/>
        <v/>
      </c>
      <c r="CD23" s="724" t="str">
        <f t="shared" ca="1" si="225"/>
        <v/>
      </c>
      <c r="CE23" s="724" t="str">
        <f t="shared" ca="1" si="226"/>
        <v/>
      </c>
      <c r="CF23" s="724" t="str">
        <f t="shared" ca="1" si="227"/>
        <v/>
      </c>
      <c r="CG23" s="724" t="str">
        <f t="shared" ca="1" si="228"/>
        <v/>
      </c>
      <c r="CH23" s="724" t="str">
        <f t="shared" ca="1" si="229"/>
        <v/>
      </c>
      <c r="CI23" s="724" t="str">
        <f t="shared" ca="1" si="230"/>
        <v/>
      </c>
      <c r="CJ23" s="724" t="str">
        <f t="shared" ca="1" si="231"/>
        <v/>
      </c>
      <c r="CK23" s="724" t="str">
        <f t="shared" ca="1" si="232"/>
        <v/>
      </c>
      <c r="CL23" s="724" t="str">
        <f t="shared" ca="1" si="233"/>
        <v/>
      </c>
      <c r="CM23" s="724" t="str">
        <f t="shared" ca="1" si="234"/>
        <v/>
      </c>
      <c r="CN23" s="724" t="str">
        <f t="shared" ca="1" si="235"/>
        <v/>
      </c>
      <c r="CO23" s="724" t="str">
        <f t="shared" ca="1" si="236"/>
        <v/>
      </c>
      <c r="CP23" s="724" t="str">
        <f t="shared" ca="1" si="237"/>
        <v/>
      </c>
      <c r="CQ23" s="724" t="str">
        <f t="shared" ca="1" si="238"/>
        <v/>
      </c>
      <c r="CR23" s="724" t="str">
        <f t="shared" ca="1" si="239"/>
        <v/>
      </c>
      <c r="CS23" s="724" t="str">
        <f t="shared" ca="1" si="240"/>
        <v/>
      </c>
      <c r="CT23" s="724" t="str">
        <f t="shared" ca="1" si="241"/>
        <v/>
      </c>
      <c r="CU23" s="724" t="str">
        <f t="shared" ca="1" si="242"/>
        <v/>
      </c>
      <c r="CV23" s="724" t="str">
        <f t="shared" ca="1" si="243"/>
        <v/>
      </c>
      <c r="CW23" s="724" t="str">
        <f t="shared" ca="1" si="244"/>
        <v/>
      </c>
      <c r="CX23" s="724" t="str">
        <f t="shared" ca="1" si="245"/>
        <v/>
      </c>
      <c r="CY23" s="724" t="str">
        <f t="shared" ca="1" si="246"/>
        <v/>
      </c>
      <c r="CZ23" s="724" t="str">
        <f t="shared" ca="1" si="247"/>
        <v/>
      </c>
      <c r="DA23" s="724" t="str">
        <f t="shared" ca="1" si="248"/>
        <v/>
      </c>
      <c r="DB23" s="724" t="str">
        <f t="shared" ca="1" si="249"/>
        <v/>
      </c>
      <c r="DC23" s="724" t="str">
        <f t="shared" ca="1" si="250"/>
        <v/>
      </c>
      <c r="DD23" s="724" t="str">
        <f t="shared" ca="1" si="251"/>
        <v/>
      </c>
      <c r="DE23" s="724" t="str">
        <f t="shared" ca="1" si="252"/>
        <v/>
      </c>
      <c r="DF23" s="724" t="str">
        <f t="shared" ca="1" si="253"/>
        <v/>
      </c>
      <c r="DG23" s="724" t="str">
        <f t="shared" ca="1" si="254"/>
        <v/>
      </c>
      <c r="DH23" s="724" t="str">
        <f t="shared" ca="1" si="255"/>
        <v/>
      </c>
      <c r="DI23" s="724" t="str">
        <f t="shared" ca="1" si="256"/>
        <v/>
      </c>
      <c r="DJ23" s="724" t="str">
        <f t="shared" ca="1" si="257"/>
        <v/>
      </c>
      <c r="DK23" s="724" t="str">
        <f t="shared" ca="1" si="258"/>
        <v/>
      </c>
      <c r="DL23" s="724" t="str">
        <f t="shared" ca="1" si="259"/>
        <v/>
      </c>
      <c r="DM23" s="724" t="str">
        <f t="shared" ca="1" si="260"/>
        <v/>
      </c>
      <c r="DN23" s="724" t="str">
        <f t="shared" ca="1" si="261"/>
        <v/>
      </c>
      <c r="DO23" s="724" t="str">
        <f t="shared" ca="1" si="262"/>
        <v/>
      </c>
      <c r="DP23" s="724" t="str">
        <f t="shared" ca="1" si="263"/>
        <v/>
      </c>
      <c r="DQ23" s="724" t="str">
        <f t="shared" ca="1" si="264"/>
        <v/>
      </c>
    </row>
    <row r="24" spans="2:121" ht="13.5" customHeight="1" thickBot="1" x14ac:dyDescent="0.2">
      <c r="B24" s="818"/>
      <c r="C24" s="819"/>
      <c r="D24" s="821"/>
      <c r="F24" s="698">
        <f t="shared" si="81"/>
        <v>15</v>
      </c>
      <c r="G24" s="699">
        <f t="shared" si="265"/>
        <v>22</v>
      </c>
      <c r="H24" s="700">
        <f t="shared" si="82"/>
        <v>0.36363636363636365</v>
      </c>
      <c r="I24" s="700">
        <f t="shared" si="163"/>
        <v>13.090909090909092</v>
      </c>
      <c r="J24" s="700">
        <f t="shared" si="83"/>
        <v>15</v>
      </c>
      <c r="K24" s="700">
        <f t="shared" si="84"/>
        <v>1</v>
      </c>
      <c r="L24" s="699">
        <f t="shared" si="85"/>
        <v>36</v>
      </c>
      <c r="M24" s="699">
        <f t="shared" si="86"/>
        <v>14</v>
      </c>
      <c r="N24" s="701">
        <f t="shared" si="87"/>
        <v>2909.090909090909</v>
      </c>
      <c r="O24" s="701" t="str" cm="1">
        <f t="array" ref="O24">_xlfn.IFS(P24&lt;=0.3,"Bad",AND(P24&lt;0.5,P24&gt;0.3),"Macro",P24&gt;=0.5,"Norm")</f>
        <v>Norm</v>
      </c>
      <c r="P24" s="48">
        <f t="shared" si="88"/>
        <v>0.61111111111111116</v>
      </c>
      <c r="Q24" s="728">
        <f t="shared" si="89"/>
        <v>0.68181818181818177</v>
      </c>
      <c r="R24" s="726">
        <f t="shared" si="90"/>
        <v>0.7142857142857143</v>
      </c>
      <c r="S24" s="697" t="str">
        <f t="shared" si="267"/>
        <v/>
      </c>
      <c r="U24" s="727">
        <v>22</v>
      </c>
      <c r="V24" s="724" t="str">
        <f t="shared" ca="1" si="165"/>
        <v/>
      </c>
      <c r="W24" s="724" t="str">
        <f t="shared" ca="1" si="166"/>
        <v/>
      </c>
      <c r="X24" s="724" t="str">
        <f t="shared" ca="1" si="167"/>
        <v/>
      </c>
      <c r="Y24" s="724" t="str">
        <f t="shared" ca="1" si="168"/>
        <v/>
      </c>
      <c r="Z24" s="724" t="str">
        <f t="shared" ca="1" si="169"/>
        <v/>
      </c>
      <c r="AA24" s="724" t="str">
        <f t="shared" ca="1" si="170"/>
        <v/>
      </c>
      <c r="AB24" s="724" t="str">
        <f t="shared" ca="1" si="171"/>
        <v/>
      </c>
      <c r="AC24" s="724" t="str">
        <f t="shared" ca="1" si="172"/>
        <v/>
      </c>
      <c r="AD24" s="724" t="str">
        <f t="shared" ca="1" si="173"/>
        <v/>
      </c>
      <c r="AE24" s="724" t="str">
        <f t="shared" ca="1" si="174"/>
        <v/>
      </c>
      <c r="AF24" s="724" t="str">
        <f t="shared" ca="1" si="175"/>
        <v/>
      </c>
      <c r="AG24" s="724" t="str">
        <f t="shared" ca="1" si="176"/>
        <v/>
      </c>
      <c r="AH24" s="724" t="str">
        <f t="shared" ca="1" si="177"/>
        <v/>
      </c>
      <c r="AI24" s="724" t="str">
        <f t="shared" ca="1" si="178"/>
        <v/>
      </c>
      <c r="AJ24" s="724" t="str">
        <f t="shared" ca="1" si="179"/>
        <v/>
      </c>
      <c r="AK24" s="724" t="str">
        <f t="shared" ca="1" si="180"/>
        <v/>
      </c>
      <c r="AL24" s="724" t="str">
        <f t="shared" ca="1" si="181"/>
        <v/>
      </c>
      <c r="AM24" s="724" t="str">
        <f t="shared" ca="1" si="182"/>
        <v/>
      </c>
      <c r="AN24" s="724" t="str">
        <f t="shared" ca="1" si="183"/>
        <v/>
      </c>
      <c r="AO24" s="724" t="str">
        <f t="shared" ca="1" si="184"/>
        <v/>
      </c>
      <c r="AP24" s="724" t="str">
        <f t="shared" ca="1" si="185"/>
        <v/>
      </c>
      <c r="AQ24" s="724" t="str">
        <f t="shared" ca="1" si="186"/>
        <v/>
      </c>
      <c r="AR24" s="724" t="str">
        <f t="shared" ca="1" si="187"/>
        <v/>
      </c>
      <c r="AS24" s="724" t="str">
        <f t="shared" ca="1" si="188"/>
        <v/>
      </c>
      <c r="AT24" s="724" t="str">
        <f t="shared" ca="1" si="189"/>
        <v/>
      </c>
      <c r="AU24" s="724" t="str">
        <f t="shared" ca="1" si="190"/>
        <v/>
      </c>
      <c r="AV24" s="724" t="str">
        <f t="shared" ca="1" si="191"/>
        <v/>
      </c>
      <c r="AW24" s="724" t="str">
        <f t="shared" ca="1" si="192"/>
        <v/>
      </c>
      <c r="AX24" s="724" t="str">
        <f t="shared" ca="1" si="193"/>
        <v/>
      </c>
      <c r="AY24" s="724" t="str">
        <f t="shared" ca="1" si="194"/>
        <v/>
      </c>
      <c r="AZ24" s="724" t="str">
        <f t="shared" ca="1" si="195"/>
        <v/>
      </c>
      <c r="BA24" s="724" t="str">
        <f t="shared" ca="1" si="196"/>
        <v/>
      </c>
      <c r="BB24" s="724" t="str">
        <f t="shared" ca="1" si="197"/>
        <v/>
      </c>
      <c r="BC24" s="724" t="str">
        <f t="shared" ca="1" si="198"/>
        <v/>
      </c>
      <c r="BD24" s="724" t="str">
        <f t="shared" ca="1" si="199"/>
        <v/>
      </c>
      <c r="BE24" s="724" t="str">
        <f t="shared" ca="1" si="200"/>
        <v/>
      </c>
      <c r="BF24" s="724" t="str">
        <f t="shared" ca="1" si="201"/>
        <v/>
      </c>
      <c r="BG24" s="724" t="str">
        <f t="shared" ca="1" si="202"/>
        <v/>
      </c>
      <c r="BH24" s="724" t="str">
        <f t="shared" ca="1" si="203"/>
        <v/>
      </c>
      <c r="BI24" s="724" t="str">
        <f t="shared" ca="1" si="204"/>
        <v/>
      </c>
      <c r="BJ24" s="724" t="str">
        <f t="shared" ca="1" si="205"/>
        <v/>
      </c>
      <c r="BK24" s="724" t="str">
        <f t="shared" ca="1" si="206"/>
        <v/>
      </c>
      <c r="BL24" s="724" t="str">
        <f t="shared" ca="1" si="207"/>
        <v/>
      </c>
      <c r="BM24" s="724" t="str">
        <f t="shared" ca="1" si="208"/>
        <v/>
      </c>
      <c r="BN24" s="724" t="str">
        <f t="shared" ca="1" si="209"/>
        <v/>
      </c>
      <c r="BO24" s="724" t="str">
        <f t="shared" ca="1" si="210"/>
        <v/>
      </c>
      <c r="BP24" s="724" t="str">
        <f t="shared" ca="1" si="211"/>
        <v/>
      </c>
      <c r="BQ24" s="724" t="str">
        <f t="shared" ca="1" si="212"/>
        <v/>
      </c>
      <c r="BR24" s="724" t="str">
        <f t="shared" ca="1" si="213"/>
        <v/>
      </c>
      <c r="BS24" s="724" t="str">
        <f t="shared" ca="1" si="214"/>
        <v/>
      </c>
      <c r="BT24" s="724" t="str">
        <f t="shared" ca="1" si="215"/>
        <v/>
      </c>
      <c r="BU24" s="724" t="str">
        <f t="shared" ca="1" si="216"/>
        <v/>
      </c>
      <c r="BV24" s="724" t="str">
        <f t="shared" ca="1" si="217"/>
        <v/>
      </c>
      <c r="BW24" s="724" t="str">
        <f t="shared" ca="1" si="218"/>
        <v/>
      </c>
      <c r="BX24" s="724" t="str">
        <f t="shared" ca="1" si="219"/>
        <v/>
      </c>
      <c r="BY24" s="724" t="str">
        <f t="shared" ca="1" si="220"/>
        <v/>
      </c>
      <c r="BZ24" s="724" t="str">
        <f t="shared" ca="1" si="221"/>
        <v/>
      </c>
      <c r="CA24" s="724" t="str">
        <f t="shared" ca="1" si="222"/>
        <v/>
      </c>
      <c r="CB24" s="724" t="str">
        <f t="shared" ca="1" si="223"/>
        <v/>
      </c>
      <c r="CC24" s="724" t="str">
        <f t="shared" ca="1" si="224"/>
        <v/>
      </c>
      <c r="CD24" s="724" t="str">
        <f t="shared" ca="1" si="225"/>
        <v/>
      </c>
      <c r="CE24" s="724" t="str">
        <f t="shared" ca="1" si="226"/>
        <v/>
      </c>
      <c r="CF24" s="724" t="str">
        <f t="shared" ca="1" si="227"/>
        <v/>
      </c>
      <c r="CG24" s="724" t="str">
        <f t="shared" ca="1" si="228"/>
        <v/>
      </c>
      <c r="CH24" s="724" t="str">
        <f t="shared" ca="1" si="229"/>
        <v/>
      </c>
      <c r="CI24" s="724" t="str">
        <f t="shared" ca="1" si="230"/>
        <v/>
      </c>
      <c r="CJ24" s="724" t="str">
        <f t="shared" ca="1" si="231"/>
        <v/>
      </c>
      <c r="CK24" s="724" t="str">
        <f t="shared" ca="1" si="232"/>
        <v/>
      </c>
      <c r="CL24" s="724" t="str">
        <f t="shared" ca="1" si="233"/>
        <v/>
      </c>
      <c r="CM24" s="724" t="str">
        <f t="shared" ca="1" si="234"/>
        <v/>
      </c>
      <c r="CN24" s="724" t="str">
        <f t="shared" ca="1" si="235"/>
        <v/>
      </c>
      <c r="CO24" s="724" t="str">
        <f t="shared" ca="1" si="236"/>
        <v/>
      </c>
      <c r="CP24" s="724" t="str">
        <f t="shared" ca="1" si="237"/>
        <v/>
      </c>
      <c r="CQ24" s="724" t="str">
        <f t="shared" ca="1" si="238"/>
        <v/>
      </c>
      <c r="CR24" s="724" t="str">
        <f t="shared" ca="1" si="239"/>
        <v/>
      </c>
      <c r="CS24" s="724" t="str">
        <f t="shared" ca="1" si="240"/>
        <v/>
      </c>
      <c r="CT24" s="724" t="str">
        <f t="shared" ca="1" si="241"/>
        <v/>
      </c>
      <c r="CU24" s="724" t="str">
        <f t="shared" ca="1" si="242"/>
        <v/>
      </c>
      <c r="CV24" s="724" t="str">
        <f t="shared" ca="1" si="243"/>
        <v/>
      </c>
      <c r="CW24" s="724" t="str">
        <f t="shared" ca="1" si="244"/>
        <v/>
      </c>
      <c r="CX24" s="724" t="str">
        <f t="shared" ca="1" si="245"/>
        <v/>
      </c>
      <c r="CY24" s="724" t="str">
        <f t="shared" ca="1" si="246"/>
        <v/>
      </c>
      <c r="CZ24" s="724" t="str">
        <f t="shared" ca="1" si="247"/>
        <v/>
      </c>
      <c r="DA24" s="724" t="str">
        <f t="shared" ca="1" si="248"/>
        <v/>
      </c>
      <c r="DB24" s="724" t="str">
        <f t="shared" ca="1" si="249"/>
        <v/>
      </c>
      <c r="DC24" s="724" t="str">
        <f t="shared" ca="1" si="250"/>
        <v/>
      </c>
      <c r="DD24" s="724" t="str">
        <f t="shared" ca="1" si="251"/>
        <v/>
      </c>
      <c r="DE24" s="724" t="str">
        <f t="shared" ca="1" si="252"/>
        <v/>
      </c>
      <c r="DF24" s="724" t="str">
        <f t="shared" ca="1" si="253"/>
        <v/>
      </c>
      <c r="DG24" s="724" t="str">
        <f t="shared" ca="1" si="254"/>
        <v/>
      </c>
      <c r="DH24" s="724" t="str">
        <f t="shared" ca="1" si="255"/>
        <v/>
      </c>
      <c r="DI24" s="724" t="str">
        <f t="shared" ca="1" si="256"/>
        <v/>
      </c>
      <c r="DJ24" s="724" t="str">
        <f t="shared" ca="1" si="257"/>
        <v/>
      </c>
      <c r="DK24" s="724" t="str">
        <f t="shared" ca="1" si="258"/>
        <v/>
      </c>
      <c r="DL24" s="724" t="str">
        <f t="shared" ca="1" si="259"/>
        <v/>
      </c>
      <c r="DM24" s="724" t="str">
        <f t="shared" ca="1" si="260"/>
        <v/>
      </c>
      <c r="DN24" s="724" t="str">
        <f t="shared" ca="1" si="261"/>
        <v/>
      </c>
      <c r="DO24" s="724" t="str">
        <f t="shared" ca="1" si="262"/>
        <v/>
      </c>
      <c r="DP24" s="724" t="str">
        <f t="shared" ca="1" si="263"/>
        <v/>
      </c>
      <c r="DQ24" s="724" t="str">
        <f t="shared" ca="1" si="264"/>
        <v/>
      </c>
    </row>
    <row r="25" spans="2:121" ht="14.75" customHeight="1" thickBot="1" x14ac:dyDescent="0.2">
      <c r="B25" s="729" t="s">
        <v>220</v>
      </c>
      <c r="C25" s="730"/>
      <c r="D25" s="49">
        <f>IF(OR(D11="",D19=""),"",D11*D19)</f>
        <v>64000</v>
      </c>
      <c r="F25" s="698">
        <f t="shared" si="81"/>
        <v>15</v>
      </c>
      <c r="G25" s="699">
        <f t="shared" si="265"/>
        <v>23</v>
      </c>
      <c r="H25" s="700">
        <f t="shared" si="82"/>
        <v>0.34782608695652173</v>
      </c>
      <c r="I25" s="700">
        <f t="shared" si="163"/>
        <v>12.869565217391305</v>
      </c>
      <c r="J25" s="700">
        <f t="shared" si="83"/>
        <v>15</v>
      </c>
      <c r="K25" s="700">
        <f t="shared" si="84"/>
        <v>1</v>
      </c>
      <c r="L25" s="699">
        <f t="shared" si="85"/>
        <v>37</v>
      </c>
      <c r="M25" s="699">
        <f t="shared" si="86"/>
        <v>15</v>
      </c>
      <c r="N25" s="701">
        <f t="shared" si="87"/>
        <v>2782.608695652174</v>
      </c>
      <c r="O25" s="701" t="str" cm="1">
        <f t="array" ref="O25">_xlfn.IFS(P25&lt;=0.3,"Bad",AND(P25&lt;0.5,P25&gt;0.3),"Macro",P25&gt;=0.5,"Norm")</f>
        <v>Norm</v>
      </c>
      <c r="P25" s="48">
        <f t="shared" si="88"/>
        <v>0.59459459459459463</v>
      </c>
      <c r="Q25" s="728">
        <f t="shared" si="89"/>
        <v>0.65217391304347827</v>
      </c>
      <c r="R25" s="726">
        <f t="shared" si="90"/>
        <v>0.68181818181818177</v>
      </c>
      <c r="S25" s="697" t="str">
        <f t="shared" si="267"/>
        <v/>
      </c>
      <c r="U25" s="723">
        <v>23</v>
      </c>
      <c r="V25" s="724" t="str">
        <f t="shared" ca="1" si="165"/>
        <v/>
      </c>
      <c r="W25" s="724" t="str">
        <f t="shared" ca="1" si="166"/>
        <v/>
      </c>
      <c r="X25" s="724" t="str">
        <f t="shared" ca="1" si="167"/>
        <v/>
      </c>
      <c r="Y25" s="724" t="str">
        <f t="shared" ca="1" si="168"/>
        <v/>
      </c>
      <c r="Z25" s="724" t="str">
        <f t="shared" ca="1" si="169"/>
        <v/>
      </c>
      <c r="AA25" s="724" t="str">
        <f t="shared" ca="1" si="170"/>
        <v/>
      </c>
      <c r="AB25" s="724" t="str">
        <f t="shared" ca="1" si="171"/>
        <v/>
      </c>
      <c r="AC25" s="724" t="str">
        <f t="shared" ca="1" si="172"/>
        <v/>
      </c>
      <c r="AD25" s="724" t="str">
        <f t="shared" ca="1" si="173"/>
        <v/>
      </c>
      <c r="AE25" s="724" t="str">
        <f t="shared" ca="1" si="174"/>
        <v/>
      </c>
      <c r="AF25" s="724" t="str">
        <f t="shared" ca="1" si="175"/>
        <v/>
      </c>
      <c r="AG25" s="724" t="str">
        <f t="shared" ca="1" si="176"/>
        <v/>
      </c>
      <c r="AH25" s="724" t="str">
        <f t="shared" ca="1" si="177"/>
        <v/>
      </c>
      <c r="AI25" s="724" t="str">
        <f t="shared" ca="1" si="178"/>
        <v/>
      </c>
      <c r="AJ25" s="724" t="str">
        <f t="shared" ca="1" si="179"/>
        <v/>
      </c>
      <c r="AK25" s="724" t="str">
        <f t="shared" ca="1" si="180"/>
        <v/>
      </c>
      <c r="AL25" s="724" t="str">
        <f t="shared" ca="1" si="181"/>
        <v/>
      </c>
      <c r="AM25" s="724" t="str">
        <f t="shared" ca="1" si="182"/>
        <v/>
      </c>
      <c r="AN25" s="724" t="str">
        <f t="shared" ca="1" si="183"/>
        <v/>
      </c>
      <c r="AO25" s="724" t="str">
        <f t="shared" ca="1" si="184"/>
        <v/>
      </c>
      <c r="AP25" s="724" t="str">
        <f t="shared" ca="1" si="185"/>
        <v/>
      </c>
      <c r="AQ25" s="724" t="str">
        <f t="shared" ca="1" si="186"/>
        <v/>
      </c>
      <c r="AR25" s="724" t="str">
        <f t="shared" ca="1" si="187"/>
        <v/>
      </c>
      <c r="AS25" s="724" t="str">
        <f t="shared" ca="1" si="188"/>
        <v/>
      </c>
      <c r="AT25" s="724" t="str">
        <f t="shared" ca="1" si="189"/>
        <v/>
      </c>
      <c r="AU25" s="724" t="str">
        <f t="shared" ca="1" si="190"/>
        <v/>
      </c>
      <c r="AV25" s="724" t="str">
        <f t="shared" ca="1" si="191"/>
        <v/>
      </c>
      <c r="AW25" s="724" t="str">
        <f t="shared" ca="1" si="192"/>
        <v/>
      </c>
      <c r="AX25" s="724" t="str">
        <f t="shared" ca="1" si="193"/>
        <v/>
      </c>
      <c r="AY25" s="724" t="str">
        <f t="shared" ca="1" si="194"/>
        <v/>
      </c>
      <c r="AZ25" s="724" t="str">
        <f t="shared" ca="1" si="195"/>
        <v/>
      </c>
      <c r="BA25" s="724" t="str">
        <f t="shared" ca="1" si="196"/>
        <v/>
      </c>
      <c r="BB25" s="724" t="str">
        <f t="shared" ca="1" si="197"/>
        <v/>
      </c>
      <c r="BC25" s="724" t="str">
        <f t="shared" ca="1" si="198"/>
        <v/>
      </c>
      <c r="BD25" s="724" t="str">
        <f t="shared" ca="1" si="199"/>
        <v/>
      </c>
      <c r="BE25" s="724" t="str">
        <f t="shared" ca="1" si="200"/>
        <v/>
      </c>
      <c r="BF25" s="724" t="str">
        <f t="shared" ca="1" si="201"/>
        <v/>
      </c>
      <c r="BG25" s="724" t="str">
        <f t="shared" ca="1" si="202"/>
        <v/>
      </c>
      <c r="BH25" s="724" t="str">
        <f t="shared" ca="1" si="203"/>
        <v/>
      </c>
      <c r="BI25" s="724" t="str">
        <f t="shared" ca="1" si="204"/>
        <v/>
      </c>
      <c r="BJ25" s="724" t="str">
        <f t="shared" ca="1" si="205"/>
        <v/>
      </c>
      <c r="BK25" s="724" t="str">
        <f t="shared" ca="1" si="206"/>
        <v/>
      </c>
      <c r="BL25" s="724" t="str">
        <f t="shared" ca="1" si="207"/>
        <v/>
      </c>
      <c r="BM25" s="724" t="str">
        <f t="shared" ca="1" si="208"/>
        <v/>
      </c>
      <c r="BN25" s="724" t="str">
        <f t="shared" ca="1" si="209"/>
        <v/>
      </c>
      <c r="BO25" s="724" t="str">
        <f t="shared" ca="1" si="210"/>
        <v/>
      </c>
      <c r="BP25" s="724" t="str">
        <f t="shared" ca="1" si="211"/>
        <v/>
      </c>
      <c r="BQ25" s="724" t="str">
        <f t="shared" ca="1" si="212"/>
        <v/>
      </c>
      <c r="BR25" s="724" t="str">
        <f t="shared" ca="1" si="213"/>
        <v/>
      </c>
      <c r="BS25" s="724" t="str">
        <f t="shared" ca="1" si="214"/>
        <v/>
      </c>
      <c r="BT25" s="724" t="str">
        <f t="shared" ca="1" si="215"/>
        <v/>
      </c>
      <c r="BU25" s="724" t="str">
        <f t="shared" ca="1" si="216"/>
        <v/>
      </c>
      <c r="BV25" s="724" t="str">
        <f t="shared" ca="1" si="217"/>
        <v/>
      </c>
      <c r="BW25" s="724" t="str">
        <f t="shared" ca="1" si="218"/>
        <v/>
      </c>
      <c r="BX25" s="724" t="str">
        <f t="shared" ca="1" si="219"/>
        <v/>
      </c>
      <c r="BY25" s="724" t="str">
        <f t="shared" ca="1" si="220"/>
        <v/>
      </c>
      <c r="BZ25" s="724" t="str">
        <f t="shared" ca="1" si="221"/>
        <v/>
      </c>
      <c r="CA25" s="724" t="str">
        <f t="shared" ca="1" si="222"/>
        <v/>
      </c>
      <c r="CB25" s="724" t="str">
        <f t="shared" ca="1" si="223"/>
        <v/>
      </c>
      <c r="CC25" s="724" t="str">
        <f t="shared" ca="1" si="224"/>
        <v/>
      </c>
      <c r="CD25" s="724" t="str">
        <f t="shared" ca="1" si="225"/>
        <v/>
      </c>
      <c r="CE25" s="724" t="str">
        <f t="shared" ca="1" si="226"/>
        <v/>
      </c>
      <c r="CF25" s="724" t="str">
        <f t="shared" ca="1" si="227"/>
        <v/>
      </c>
      <c r="CG25" s="724" t="str">
        <f t="shared" ca="1" si="228"/>
        <v/>
      </c>
      <c r="CH25" s="724" t="str">
        <f t="shared" ca="1" si="229"/>
        <v/>
      </c>
      <c r="CI25" s="724" t="str">
        <f t="shared" ca="1" si="230"/>
        <v/>
      </c>
      <c r="CJ25" s="724" t="str">
        <f t="shared" ca="1" si="231"/>
        <v/>
      </c>
      <c r="CK25" s="724" t="str">
        <f t="shared" ca="1" si="232"/>
        <v/>
      </c>
      <c r="CL25" s="724" t="str">
        <f t="shared" ca="1" si="233"/>
        <v/>
      </c>
      <c r="CM25" s="724" t="str">
        <f t="shared" ca="1" si="234"/>
        <v/>
      </c>
      <c r="CN25" s="724" t="str">
        <f t="shared" ca="1" si="235"/>
        <v/>
      </c>
      <c r="CO25" s="724" t="str">
        <f t="shared" ca="1" si="236"/>
        <v/>
      </c>
      <c r="CP25" s="724" t="str">
        <f t="shared" ca="1" si="237"/>
        <v/>
      </c>
      <c r="CQ25" s="724" t="str">
        <f t="shared" ca="1" si="238"/>
        <v/>
      </c>
      <c r="CR25" s="724" t="str">
        <f t="shared" ca="1" si="239"/>
        <v/>
      </c>
      <c r="CS25" s="724" t="str">
        <f t="shared" ca="1" si="240"/>
        <v/>
      </c>
      <c r="CT25" s="724" t="str">
        <f t="shared" ca="1" si="241"/>
        <v/>
      </c>
      <c r="CU25" s="724" t="str">
        <f t="shared" ca="1" si="242"/>
        <v/>
      </c>
      <c r="CV25" s="724" t="str">
        <f t="shared" ca="1" si="243"/>
        <v/>
      </c>
      <c r="CW25" s="724" t="str">
        <f t="shared" ca="1" si="244"/>
        <v/>
      </c>
      <c r="CX25" s="724" t="str">
        <f t="shared" ca="1" si="245"/>
        <v/>
      </c>
      <c r="CY25" s="724" t="str">
        <f t="shared" ca="1" si="246"/>
        <v/>
      </c>
      <c r="CZ25" s="724" t="str">
        <f t="shared" ca="1" si="247"/>
        <v/>
      </c>
      <c r="DA25" s="724" t="str">
        <f t="shared" ca="1" si="248"/>
        <v/>
      </c>
      <c r="DB25" s="724" t="str">
        <f t="shared" ca="1" si="249"/>
        <v/>
      </c>
      <c r="DC25" s="724" t="str">
        <f t="shared" ca="1" si="250"/>
        <v/>
      </c>
      <c r="DD25" s="724" t="str">
        <f t="shared" ca="1" si="251"/>
        <v/>
      </c>
      <c r="DE25" s="724" t="str">
        <f t="shared" ca="1" si="252"/>
        <v/>
      </c>
      <c r="DF25" s="724" t="str">
        <f t="shared" ca="1" si="253"/>
        <v/>
      </c>
      <c r="DG25" s="724" t="str">
        <f t="shared" ca="1" si="254"/>
        <v/>
      </c>
      <c r="DH25" s="724" t="str">
        <f t="shared" ca="1" si="255"/>
        <v/>
      </c>
      <c r="DI25" s="724" t="str">
        <f t="shared" ca="1" si="256"/>
        <v/>
      </c>
      <c r="DJ25" s="724" t="str">
        <f t="shared" ca="1" si="257"/>
        <v/>
      </c>
      <c r="DK25" s="724" t="str">
        <f t="shared" ca="1" si="258"/>
        <v/>
      </c>
      <c r="DL25" s="724" t="str">
        <f t="shared" ca="1" si="259"/>
        <v/>
      </c>
      <c r="DM25" s="724" t="str">
        <f t="shared" ca="1" si="260"/>
        <v/>
      </c>
      <c r="DN25" s="724" t="str">
        <f t="shared" ca="1" si="261"/>
        <v/>
      </c>
      <c r="DO25" s="724" t="str">
        <f t="shared" ca="1" si="262"/>
        <v/>
      </c>
      <c r="DP25" s="724" t="str">
        <f t="shared" ca="1" si="263"/>
        <v/>
      </c>
      <c r="DQ25" s="724" t="str">
        <f t="shared" ca="1" si="264"/>
        <v/>
      </c>
    </row>
    <row r="26" spans="2:121" ht="14" customHeight="1" thickBot="1" x14ac:dyDescent="0.2">
      <c r="F26" s="698">
        <f t="shared" si="81"/>
        <v>15</v>
      </c>
      <c r="G26" s="699">
        <f t="shared" si="265"/>
        <v>24</v>
      </c>
      <c r="H26" s="700">
        <f t="shared" si="82"/>
        <v>0.33333333333333331</v>
      </c>
      <c r="I26" s="700">
        <f t="shared" si="163"/>
        <v>12.666666666666666</v>
      </c>
      <c r="J26" s="700">
        <f t="shared" si="83"/>
        <v>15</v>
      </c>
      <c r="K26" s="700">
        <f t="shared" si="84"/>
        <v>1</v>
      </c>
      <c r="L26" s="699">
        <f t="shared" si="85"/>
        <v>38</v>
      </c>
      <c r="M26" s="699">
        <f t="shared" si="86"/>
        <v>16</v>
      </c>
      <c r="N26" s="701">
        <f t="shared" si="87"/>
        <v>2666.6666666666665</v>
      </c>
      <c r="O26" s="701" t="str" cm="1">
        <f t="array" ref="O26">_xlfn.IFS(P26&lt;=0.3,"Bad",AND(P26&lt;0.5,P26&gt;0.3),"Macro",P26&gt;=0.5,"Norm")</f>
        <v>Norm</v>
      </c>
      <c r="P26" s="48">
        <f t="shared" si="88"/>
        <v>0.57894736842105265</v>
      </c>
      <c r="Q26" s="728">
        <f t="shared" si="89"/>
        <v>0.625</v>
      </c>
      <c r="R26" s="726">
        <f t="shared" si="90"/>
        <v>0.65217391304347827</v>
      </c>
      <c r="S26" s="697" t="str">
        <f t="shared" si="267"/>
        <v/>
      </c>
      <c r="U26" s="727">
        <v>24</v>
      </c>
      <c r="V26" s="724" t="str">
        <f t="shared" ca="1" si="165"/>
        <v/>
      </c>
      <c r="W26" s="724" t="str">
        <f t="shared" ca="1" si="166"/>
        <v/>
      </c>
      <c r="X26" s="724" t="str">
        <f t="shared" ca="1" si="167"/>
        <v/>
      </c>
      <c r="Y26" s="724" t="str">
        <f t="shared" ca="1" si="168"/>
        <v/>
      </c>
      <c r="Z26" s="724" t="str">
        <f t="shared" ca="1" si="169"/>
        <v/>
      </c>
      <c r="AA26" s="724" t="str">
        <f t="shared" ca="1" si="170"/>
        <v/>
      </c>
      <c r="AB26" s="724" t="str">
        <f t="shared" ca="1" si="171"/>
        <v/>
      </c>
      <c r="AC26" s="724" t="str">
        <f t="shared" ca="1" si="172"/>
        <v/>
      </c>
      <c r="AD26" s="724" t="str">
        <f t="shared" ca="1" si="173"/>
        <v/>
      </c>
      <c r="AE26" s="724" t="str">
        <f t="shared" ca="1" si="174"/>
        <v/>
      </c>
      <c r="AF26" s="724" t="str">
        <f t="shared" ca="1" si="175"/>
        <v/>
      </c>
      <c r="AG26" s="724" t="str">
        <f t="shared" ca="1" si="176"/>
        <v/>
      </c>
      <c r="AH26" s="724" t="str">
        <f t="shared" ca="1" si="177"/>
        <v/>
      </c>
      <c r="AI26" s="724" t="str">
        <f t="shared" ca="1" si="178"/>
        <v/>
      </c>
      <c r="AJ26" s="724" t="str">
        <f t="shared" ca="1" si="179"/>
        <v/>
      </c>
      <c r="AK26" s="724" t="str">
        <f t="shared" ca="1" si="180"/>
        <v/>
      </c>
      <c r="AL26" s="724" t="str">
        <f t="shared" ca="1" si="181"/>
        <v/>
      </c>
      <c r="AM26" s="724" t="str">
        <f t="shared" ca="1" si="182"/>
        <v/>
      </c>
      <c r="AN26" s="724" t="str">
        <f t="shared" ca="1" si="183"/>
        <v/>
      </c>
      <c r="AO26" s="724" t="str">
        <f t="shared" ca="1" si="184"/>
        <v/>
      </c>
      <c r="AP26" s="724" t="str">
        <f t="shared" ca="1" si="185"/>
        <v/>
      </c>
      <c r="AQ26" s="724" t="str">
        <f t="shared" ca="1" si="186"/>
        <v/>
      </c>
      <c r="AR26" s="724" t="str">
        <f t="shared" ca="1" si="187"/>
        <v/>
      </c>
      <c r="AS26" s="724" t="str">
        <f t="shared" ca="1" si="188"/>
        <v/>
      </c>
      <c r="AT26" s="724" t="str">
        <f t="shared" ca="1" si="189"/>
        <v/>
      </c>
      <c r="AU26" s="724" t="str">
        <f t="shared" ca="1" si="190"/>
        <v/>
      </c>
      <c r="AV26" s="724" t="str">
        <f t="shared" ca="1" si="191"/>
        <v/>
      </c>
      <c r="AW26" s="724" t="str">
        <f t="shared" ca="1" si="192"/>
        <v/>
      </c>
      <c r="AX26" s="724" t="str">
        <f t="shared" ca="1" si="193"/>
        <v/>
      </c>
      <c r="AY26" s="724" t="str">
        <f t="shared" ca="1" si="194"/>
        <v/>
      </c>
      <c r="AZ26" s="724" t="str">
        <f t="shared" ca="1" si="195"/>
        <v/>
      </c>
      <c r="BA26" s="724" t="str">
        <f t="shared" ca="1" si="196"/>
        <v/>
      </c>
      <c r="BB26" s="724" t="str">
        <f t="shared" ca="1" si="197"/>
        <v/>
      </c>
      <c r="BC26" s="724" t="str">
        <f t="shared" ca="1" si="198"/>
        <v/>
      </c>
      <c r="BD26" s="724" t="str">
        <f t="shared" ca="1" si="199"/>
        <v/>
      </c>
      <c r="BE26" s="724" t="str">
        <f t="shared" ca="1" si="200"/>
        <v/>
      </c>
      <c r="BF26" s="724" t="str">
        <f t="shared" ca="1" si="201"/>
        <v/>
      </c>
      <c r="BG26" s="724" t="str">
        <f t="shared" ca="1" si="202"/>
        <v/>
      </c>
      <c r="BH26" s="724" t="str">
        <f t="shared" ca="1" si="203"/>
        <v/>
      </c>
      <c r="BI26" s="724" t="str">
        <f t="shared" ca="1" si="204"/>
        <v/>
      </c>
      <c r="BJ26" s="724" t="str">
        <f t="shared" ca="1" si="205"/>
        <v/>
      </c>
      <c r="BK26" s="724" t="str">
        <f t="shared" ca="1" si="206"/>
        <v/>
      </c>
      <c r="BL26" s="724" t="str">
        <f t="shared" ca="1" si="207"/>
        <v/>
      </c>
      <c r="BM26" s="724" t="str">
        <f t="shared" ca="1" si="208"/>
        <v/>
      </c>
      <c r="BN26" s="724" t="str">
        <f t="shared" ca="1" si="209"/>
        <v/>
      </c>
      <c r="BO26" s="724" t="str">
        <f t="shared" ca="1" si="210"/>
        <v/>
      </c>
      <c r="BP26" s="724" t="str">
        <f t="shared" ca="1" si="211"/>
        <v/>
      </c>
      <c r="BQ26" s="724" t="str">
        <f t="shared" ca="1" si="212"/>
        <v/>
      </c>
      <c r="BR26" s="724" t="str">
        <f t="shared" ca="1" si="213"/>
        <v/>
      </c>
      <c r="BS26" s="724" t="str">
        <f t="shared" ca="1" si="214"/>
        <v/>
      </c>
      <c r="BT26" s="724" t="str">
        <f t="shared" ca="1" si="215"/>
        <v/>
      </c>
      <c r="BU26" s="724" t="str">
        <f t="shared" ca="1" si="216"/>
        <v/>
      </c>
      <c r="BV26" s="724" t="str">
        <f t="shared" ca="1" si="217"/>
        <v/>
      </c>
      <c r="BW26" s="724" t="str">
        <f t="shared" ca="1" si="218"/>
        <v/>
      </c>
      <c r="BX26" s="724" t="str">
        <f t="shared" ca="1" si="219"/>
        <v/>
      </c>
      <c r="BY26" s="724" t="str">
        <f t="shared" ca="1" si="220"/>
        <v/>
      </c>
      <c r="BZ26" s="724" t="str">
        <f t="shared" ca="1" si="221"/>
        <v/>
      </c>
      <c r="CA26" s="724" t="str">
        <f t="shared" ca="1" si="222"/>
        <v/>
      </c>
      <c r="CB26" s="724" t="str">
        <f t="shared" ca="1" si="223"/>
        <v/>
      </c>
      <c r="CC26" s="724" t="str">
        <f t="shared" ca="1" si="224"/>
        <v/>
      </c>
      <c r="CD26" s="724" t="str">
        <f t="shared" ca="1" si="225"/>
        <v/>
      </c>
      <c r="CE26" s="724" t="str">
        <f t="shared" ca="1" si="226"/>
        <v/>
      </c>
      <c r="CF26" s="724" t="str">
        <f t="shared" ca="1" si="227"/>
        <v/>
      </c>
      <c r="CG26" s="724" t="str">
        <f t="shared" ca="1" si="228"/>
        <v/>
      </c>
      <c r="CH26" s="724" t="str">
        <f t="shared" ca="1" si="229"/>
        <v/>
      </c>
      <c r="CI26" s="724" t="str">
        <f t="shared" ca="1" si="230"/>
        <v/>
      </c>
      <c r="CJ26" s="724" t="str">
        <f t="shared" ca="1" si="231"/>
        <v/>
      </c>
      <c r="CK26" s="724" t="str">
        <f t="shared" ca="1" si="232"/>
        <v/>
      </c>
      <c r="CL26" s="724" t="str">
        <f t="shared" ca="1" si="233"/>
        <v/>
      </c>
      <c r="CM26" s="724" t="str">
        <f t="shared" ca="1" si="234"/>
        <v/>
      </c>
      <c r="CN26" s="724" t="str">
        <f t="shared" ca="1" si="235"/>
        <v/>
      </c>
      <c r="CO26" s="724" t="str">
        <f t="shared" ca="1" si="236"/>
        <v/>
      </c>
      <c r="CP26" s="724" t="str">
        <f t="shared" ca="1" si="237"/>
        <v/>
      </c>
      <c r="CQ26" s="724" t="str">
        <f t="shared" ca="1" si="238"/>
        <v/>
      </c>
      <c r="CR26" s="724" t="str">
        <f t="shared" ca="1" si="239"/>
        <v/>
      </c>
      <c r="CS26" s="724" t="str">
        <f t="shared" ca="1" si="240"/>
        <v/>
      </c>
      <c r="CT26" s="724" t="str">
        <f t="shared" ca="1" si="241"/>
        <v/>
      </c>
      <c r="CU26" s="724" t="str">
        <f t="shared" ca="1" si="242"/>
        <v/>
      </c>
      <c r="CV26" s="724" t="str">
        <f t="shared" ca="1" si="243"/>
        <v/>
      </c>
      <c r="CW26" s="724" t="str">
        <f t="shared" ca="1" si="244"/>
        <v/>
      </c>
      <c r="CX26" s="724" t="str">
        <f t="shared" ca="1" si="245"/>
        <v/>
      </c>
      <c r="CY26" s="724" t="str">
        <f t="shared" ca="1" si="246"/>
        <v/>
      </c>
      <c r="CZ26" s="724" t="str">
        <f t="shared" ca="1" si="247"/>
        <v/>
      </c>
      <c r="DA26" s="724" t="str">
        <f t="shared" ca="1" si="248"/>
        <v/>
      </c>
      <c r="DB26" s="724" t="str">
        <f t="shared" ca="1" si="249"/>
        <v/>
      </c>
      <c r="DC26" s="724" t="str">
        <f t="shared" ca="1" si="250"/>
        <v/>
      </c>
      <c r="DD26" s="724" t="str">
        <f t="shared" ca="1" si="251"/>
        <v/>
      </c>
      <c r="DE26" s="724" t="str">
        <f t="shared" ca="1" si="252"/>
        <v/>
      </c>
      <c r="DF26" s="724" t="str">
        <f t="shared" ca="1" si="253"/>
        <v/>
      </c>
      <c r="DG26" s="724" t="str">
        <f t="shared" ca="1" si="254"/>
        <v/>
      </c>
      <c r="DH26" s="724" t="str">
        <f t="shared" ca="1" si="255"/>
        <v/>
      </c>
      <c r="DI26" s="724" t="str">
        <f t="shared" ca="1" si="256"/>
        <v/>
      </c>
      <c r="DJ26" s="724" t="str">
        <f t="shared" ca="1" si="257"/>
        <v/>
      </c>
      <c r="DK26" s="724" t="str">
        <f t="shared" ca="1" si="258"/>
        <v/>
      </c>
      <c r="DL26" s="724" t="str">
        <f t="shared" ca="1" si="259"/>
        <v/>
      </c>
      <c r="DM26" s="724" t="str">
        <f t="shared" ca="1" si="260"/>
        <v/>
      </c>
      <c r="DN26" s="724" t="str">
        <f t="shared" ca="1" si="261"/>
        <v/>
      </c>
      <c r="DO26" s="724" t="str">
        <f t="shared" ca="1" si="262"/>
        <v/>
      </c>
      <c r="DP26" s="724" t="str">
        <f t="shared" ca="1" si="263"/>
        <v/>
      </c>
      <c r="DQ26" s="724" t="str">
        <f t="shared" ca="1" si="264"/>
        <v/>
      </c>
    </row>
    <row r="27" spans="2:121" ht="14" customHeight="1" x14ac:dyDescent="0.15">
      <c r="B27" s="802" t="s">
        <v>221</v>
      </c>
      <c r="C27" s="803"/>
      <c r="D27" s="804"/>
      <c r="F27" s="698">
        <f t="shared" si="81"/>
        <v>15</v>
      </c>
      <c r="G27" s="699">
        <f t="shared" si="265"/>
        <v>25</v>
      </c>
      <c r="H27" s="700">
        <f t="shared" si="82"/>
        <v>0.32</v>
      </c>
      <c r="I27" s="700">
        <f t="shared" si="163"/>
        <v>12.48</v>
      </c>
      <c r="J27" s="700">
        <f t="shared" si="83"/>
        <v>15</v>
      </c>
      <c r="K27" s="700">
        <f t="shared" si="84"/>
        <v>1</v>
      </c>
      <c r="L27" s="699">
        <f t="shared" si="85"/>
        <v>39</v>
      </c>
      <c r="M27" s="699">
        <f t="shared" si="86"/>
        <v>17</v>
      </c>
      <c r="N27" s="701">
        <f t="shared" si="87"/>
        <v>2560</v>
      </c>
      <c r="O27" s="701" t="str" cm="1">
        <f t="array" ref="O27">_xlfn.IFS(P27&lt;=0.3,"Bad",AND(P27&lt;0.5,P27&gt;0.3),"Macro",P27&gt;=0.5,"Norm")</f>
        <v>Norm</v>
      </c>
      <c r="P27" s="48">
        <f t="shared" si="88"/>
        <v>0.5641025641025641</v>
      </c>
      <c r="Q27" s="728">
        <f t="shared" si="89"/>
        <v>0.6</v>
      </c>
      <c r="R27" s="726">
        <f t="shared" si="90"/>
        <v>0.625</v>
      </c>
      <c r="S27" s="697" t="str">
        <f t="shared" si="267"/>
        <v>x</v>
      </c>
      <c r="U27" s="723">
        <v>25</v>
      </c>
      <c r="V27" s="724" t="str">
        <f t="shared" ca="1" si="165"/>
        <v/>
      </c>
      <c r="W27" s="724" t="str">
        <f t="shared" ca="1" si="166"/>
        <v/>
      </c>
      <c r="X27" s="724" t="str">
        <f t="shared" ca="1" si="167"/>
        <v/>
      </c>
      <c r="Y27" s="724" t="str">
        <f t="shared" ca="1" si="168"/>
        <v/>
      </c>
      <c r="Z27" s="724" t="str">
        <f t="shared" ca="1" si="169"/>
        <v/>
      </c>
      <c r="AA27" s="724" t="str">
        <f t="shared" ca="1" si="170"/>
        <v/>
      </c>
      <c r="AB27" s="724" t="str">
        <f t="shared" ca="1" si="171"/>
        <v/>
      </c>
      <c r="AC27" s="724" t="str">
        <f t="shared" ca="1" si="172"/>
        <v/>
      </c>
      <c r="AD27" s="724" t="str">
        <f t="shared" ca="1" si="173"/>
        <v/>
      </c>
      <c r="AE27" s="724" t="str">
        <f t="shared" ca="1" si="174"/>
        <v/>
      </c>
      <c r="AF27" s="724" t="str">
        <f t="shared" ca="1" si="175"/>
        <v/>
      </c>
      <c r="AG27" s="724" t="str">
        <f t="shared" ca="1" si="176"/>
        <v/>
      </c>
      <c r="AH27" s="724" t="str">
        <f t="shared" ca="1" si="177"/>
        <v/>
      </c>
      <c r="AI27" s="724" t="str">
        <f t="shared" ca="1" si="178"/>
        <v/>
      </c>
      <c r="AJ27" s="724" t="str">
        <f t="shared" ca="1" si="179"/>
        <v/>
      </c>
      <c r="AK27" s="724" t="str">
        <f t="shared" ca="1" si="180"/>
        <v/>
      </c>
      <c r="AL27" s="724" t="str">
        <f t="shared" ca="1" si="181"/>
        <v/>
      </c>
      <c r="AM27" s="724" t="str">
        <f t="shared" ca="1" si="182"/>
        <v/>
      </c>
      <c r="AN27" s="724" t="str">
        <f t="shared" ca="1" si="183"/>
        <v/>
      </c>
      <c r="AO27" s="724" t="str">
        <f t="shared" ca="1" si="184"/>
        <v/>
      </c>
      <c r="AP27" s="724" t="str">
        <f t="shared" ca="1" si="185"/>
        <v/>
      </c>
      <c r="AQ27" s="724" t="str">
        <f t="shared" ca="1" si="186"/>
        <v/>
      </c>
      <c r="AR27" s="724" t="str">
        <f t="shared" ca="1" si="187"/>
        <v/>
      </c>
      <c r="AS27" s="724" t="str">
        <f t="shared" ca="1" si="188"/>
        <v/>
      </c>
      <c r="AT27" s="724" t="str">
        <f t="shared" ca="1" si="189"/>
        <v/>
      </c>
      <c r="AU27" s="724" t="str">
        <f t="shared" ca="1" si="190"/>
        <v/>
      </c>
      <c r="AV27" s="724" t="str">
        <f t="shared" ca="1" si="191"/>
        <v/>
      </c>
      <c r="AW27" s="724" t="str">
        <f t="shared" ca="1" si="192"/>
        <v/>
      </c>
      <c r="AX27" s="724" t="str">
        <f t="shared" ca="1" si="193"/>
        <v/>
      </c>
      <c r="AY27" s="724" t="str">
        <f t="shared" ca="1" si="194"/>
        <v/>
      </c>
      <c r="AZ27" s="724" t="str">
        <f t="shared" ca="1" si="195"/>
        <v/>
      </c>
      <c r="BA27" s="724" t="str">
        <f t="shared" ca="1" si="196"/>
        <v/>
      </c>
      <c r="BB27" s="724" t="str">
        <f t="shared" ca="1" si="197"/>
        <v/>
      </c>
      <c r="BC27" s="724" t="str">
        <f t="shared" ca="1" si="198"/>
        <v/>
      </c>
      <c r="BD27" s="724" t="str">
        <f t="shared" ca="1" si="199"/>
        <v/>
      </c>
      <c r="BE27" s="724" t="str">
        <f t="shared" ca="1" si="200"/>
        <v/>
      </c>
      <c r="BF27" s="724" t="str">
        <f t="shared" ca="1" si="201"/>
        <v/>
      </c>
      <c r="BG27" s="724" t="str">
        <f t="shared" ca="1" si="202"/>
        <v/>
      </c>
      <c r="BH27" s="724" t="str">
        <f t="shared" ca="1" si="203"/>
        <v/>
      </c>
      <c r="BI27" s="724" t="str">
        <f t="shared" ca="1" si="204"/>
        <v/>
      </c>
      <c r="BJ27" s="724" t="str">
        <f t="shared" ca="1" si="205"/>
        <v/>
      </c>
      <c r="BK27" s="724" t="str">
        <f t="shared" ca="1" si="206"/>
        <v/>
      </c>
      <c r="BL27" s="724" t="str">
        <f t="shared" ca="1" si="207"/>
        <v/>
      </c>
      <c r="BM27" s="724" t="str">
        <f t="shared" ca="1" si="208"/>
        <v/>
      </c>
      <c r="BN27" s="724" t="str">
        <f t="shared" ca="1" si="209"/>
        <v/>
      </c>
      <c r="BO27" s="724" t="str">
        <f t="shared" ca="1" si="210"/>
        <v/>
      </c>
      <c r="BP27" s="724" t="str">
        <f t="shared" ca="1" si="211"/>
        <v/>
      </c>
      <c r="BQ27" s="724" t="str">
        <f t="shared" ca="1" si="212"/>
        <v/>
      </c>
      <c r="BR27" s="724" t="str">
        <f t="shared" ca="1" si="213"/>
        <v/>
      </c>
      <c r="BS27" s="724" t="str">
        <f t="shared" ca="1" si="214"/>
        <v/>
      </c>
      <c r="BT27" s="724" t="str">
        <f t="shared" ca="1" si="215"/>
        <v/>
      </c>
      <c r="BU27" s="724" t="str">
        <f t="shared" ca="1" si="216"/>
        <v/>
      </c>
      <c r="BV27" s="724" t="str">
        <f t="shared" ca="1" si="217"/>
        <v/>
      </c>
      <c r="BW27" s="724" t="str">
        <f t="shared" ca="1" si="218"/>
        <v/>
      </c>
      <c r="BX27" s="724" t="str">
        <f t="shared" ca="1" si="219"/>
        <v/>
      </c>
      <c r="BY27" s="724" t="str">
        <f t="shared" ca="1" si="220"/>
        <v/>
      </c>
      <c r="BZ27" s="724" t="str">
        <f t="shared" ca="1" si="221"/>
        <v/>
      </c>
      <c r="CA27" s="724" t="str">
        <f t="shared" ca="1" si="222"/>
        <v/>
      </c>
      <c r="CB27" s="724" t="str">
        <f t="shared" ca="1" si="223"/>
        <v/>
      </c>
      <c r="CC27" s="724" t="str">
        <f t="shared" ca="1" si="224"/>
        <v/>
      </c>
      <c r="CD27" s="724" t="str">
        <f t="shared" ca="1" si="225"/>
        <v/>
      </c>
      <c r="CE27" s="724" t="str">
        <f t="shared" ca="1" si="226"/>
        <v/>
      </c>
      <c r="CF27" s="724" t="str">
        <f t="shared" ca="1" si="227"/>
        <v/>
      </c>
      <c r="CG27" s="724" t="str">
        <f t="shared" ca="1" si="228"/>
        <v/>
      </c>
      <c r="CH27" s="724" t="str">
        <f t="shared" ca="1" si="229"/>
        <v/>
      </c>
      <c r="CI27" s="724" t="str">
        <f t="shared" ca="1" si="230"/>
        <v/>
      </c>
      <c r="CJ27" s="724" t="str">
        <f t="shared" ca="1" si="231"/>
        <v/>
      </c>
      <c r="CK27" s="724" t="str">
        <f t="shared" ca="1" si="232"/>
        <v/>
      </c>
      <c r="CL27" s="724" t="str">
        <f t="shared" ca="1" si="233"/>
        <v/>
      </c>
      <c r="CM27" s="724" t="str">
        <f t="shared" ca="1" si="234"/>
        <v/>
      </c>
      <c r="CN27" s="724" t="str">
        <f t="shared" ca="1" si="235"/>
        <v/>
      </c>
      <c r="CO27" s="724" t="str">
        <f t="shared" ca="1" si="236"/>
        <v/>
      </c>
      <c r="CP27" s="724" t="str">
        <f t="shared" ca="1" si="237"/>
        <v/>
      </c>
      <c r="CQ27" s="724" t="str">
        <f t="shared" ca="1" si="238"/>
        <v/>
      </c>
      <c r="CR27" s="724" t="str">
        <f t="shared" ca="1" si="239"/>
        <v/>
      </c>
      <c r="CS27" s="724" t="str">
        <f t="shared" ca="1" si="240"/>
        <v/>
      </c>
      <c r="CT27" s="724" t="str">
        <f t="shared" ca="1" si="241"/>
        <v/>
      </c>
      <c r="CU27" s="724" t="str">
        <f t="shared" ca="1" si="242"/>
        <v/>
      </c>
      <c r="CV27" s="724" t="str">
        <f t="shared" ca="1" si="243"/>
        <v/>
      </c>
      <c r="CW27" s="724" t="str">
        <f t="shared" ca="1" si="244"/>
        <v/>
      </c>
      <c r="CX27" s="724" t="str">
        <f t="shared" ca="1" si="245"/>
        <v/>
      </c>
      <c r="CY27" s="724" t="str">
        <f t="shared" ca="1" si="246"/>
        <v/>
      </c>
      <c r="CZ27" s="724" t="str">
        <f t="shared" ca="1" si="247"/>
        <v/>
      </c>
      <c r="DA27" s="724" t="str">
        <f t="shared" ca="1" si="248"/>
        <v/>
      </c>
      <c r="DB27" s="724" t="str">
        <f t="shared" ca="1" si="249"/>
        <v/>
      </c>
      <c r="DC27" s="724" t="str">
        <f t="shared" ca="1" si="250"/>
        <v/>
      </c>
      <c r="DD27" s="724" t="str">
        <f t="shared" ca="1" si="251"/>
        <v/>
      </c>
      <c r="DE27" s="724" t="str">
        <f t="shared" ca="1" si="252"/>
        <v/>
      </c>
      <c r="DF27" s="724" t="str">
        <f t="shared" ca="1" si="253"/>
        <v/>
      </c>
      <c r="DG27" s="724" t="str">
        <f t="shared" ca="1" si="254"/>
        <v/>
      </c>
      <c r="DH27" s="724" t="str">
        <f t="shared" ca="1" si="255"/>
        <v/>
      </c>
      <c r="DI27" s="724" t="str">
        <f t="shared" ca="1" si="256"/>
        <v/>
      </c>
      <c r="DJ27" s="724" t="str">
        <f t="shared" ca="1" si="257"/>
        <v/>
      </c>
      <c r="DK27" s="724" t="str">
        <f t="shared" ca="1" si="258"/>
        <v/>
      </c>
      <c r="DL27" s="724" t="str">
        <f t="shared" ca="1" si="259"/>
        <v/>
      </c>
      <c r="DM27" s="724" t="str">
        <f t="shared" ca="1" si="260"/>
        <v/>
      </c>
      <c r="DN27" s="724" t="str">
        <f t="shared" ca="1" si="261"/>
        <v/>
      </c>
      <c r="DO27" s="724" t="str">
        <f t="shared" ca="1" si="262"/>
        <v/>
      </c>
      <c r="DP27" s="724" t="str">
        <f t="shared" ca="1" si="263"/>
        <v/>
      </c>
      <c r="DQ27" s="724" t="str">
        <f t="shared" ca="1" si="264"/>
        <v/>
      </c>
    </row>
    <row r="28" spans="2:121" ht="14" customHeight="1" thickBot="1" x14ac:dyDescent="0.2">
      <c r="B28" s="805"/>
      <c r="C28" s="806"/>
      <c r="D28" s="807"/>
      <c r="F28" s="698">
        <f t="shared" si="81"/>
        <v>15</v>
      </c>
      <c r="G28" s="699">
        <f t="shared" si="265"/>
        <v>26</v>
      </c>
      <c r="H28" s="700">
        <f t="shared" si="82"/>
        <v>0.30769230769230771</v>
      </c>
      <c r="I28" s="700">
        <f t="shared" si="163"/>
        <v>12.307692307692308</v>
      </c>
      <c r="J28" s="700">
        <f t="shared" si="83"/>
        <v>15</v>
      </c>
      <c r="K28" s="700">
        <f t="shared" si="84"/>
        <v>1</v>
      </c>
      <c r="L28" s="699">
        <f t="shared" si="85"/>
        <v>40</v>
      </c>
      <c r="M28" s="699">
        <f t="shared" si="86"/>
        <v>18</v>
      </c>
      <c r="N28" s="701">
        <f t="shared" si="87"/>
        <v>2461.5384615384614</v>
      </c>
      <c r="O28" s="701" t="str" cm="1">
        <f t="array" ref="O28">_xlfn.IFS(P28&lt;=0.3,"Bad",AND(P28&lt;0.5,P28&gt;0.3),"Macro",P28&gt;=0.5,"Norm")</f>
        <v>Norm</v>
      </c>
      <c r="P28" s="48">
        <f t="shared" si="88"/>
        <v>0.55000000000000004</v>
      </c>
      <c r="Q28" s="728">
        <f t="shared" si="89"/>
        <v>0.57692307692307687</v>
      </c>
      <c r="R28" s="726">
        <f t="shared" si="90"/>
        <v>0.6</v>
      </c>
      <c r="S28" s="697" t="str">
        <f t="shared" si="267"/>
        <v/>
      </c>
      <c r="U28" s="727">
        <v>26</v>
      </c>
      <c r="V28" s="724" t="str">
        <f t="shared" ca="1" si="165"/>
        <v/>
      </c>
      <c r="W28" s="724" t="str">
        <f t="shared" ca="1" si="166"/>
        <v/>
      </c>
      <c r="X28" s="724" t="str">
        <f t="shared" ca="1" si="167"/>
        <v/>
      </c>
      <c r="Y28" s="724" t="str">
        <f t="shared" ca="1" si="168"/>
        <v/>
      </c>
      <c r="Z28" s="724" t="str">
        <f t="shared" ca="1" si="169"/>
        <v/>
      </c>
      <c r="AA28" s="724" t="str">
        <f t="shared" ca="1" si="170"/>
        <v/>
      </c>
      <c r="AB28" s="724" t="str">
        <f t="shared" ca="1" si="171"/>
        <v/>
      </c>
      <c r="AC28" s="724" t="str">
        <f t="shared" ca="1" si="172"/>
        <v/>
      </c>
      <c r="AD28" s="724" t="str">
        <f t="shared" ca="1" si="173"/>
        <v/>
      </c>
      <c r="AE28" s="724" t="str">
        <f t="shared" ca="1" si="174"/>
        <v/>
      </c>
      <c r="AF28" s="724" t="str">
        <f t="shared" ca="1" si="175"/>
        <v/>
      </c>
      <c r="AG28" s="724" t="str">
        <f t="shared" ca="1" si="176"/>
        <v/>
      </c>
      <c r="AH28" s="724" t="str">
        <f t="shared" ca="1" si="177"/>
        <v/>
      </c>
      <c r="AI28" s="724" t="str">
        <f t="shared" ca="1" si="178"/>
        <v/>
      </c>
      <c r="AJ28" s="724" t="str">
        <f t="shared" ca="1" si="179"/>
        <v/>
      </c>
      <c r="AK28" s="724" t="str">
        <f t="shared" ca="1" si="180"/>
        <v/>
      </c>
      <c r="AL28" s="724" t="str">
        <f t="shared" ca="1" si="181"/>
        <v/>
      </c>
      <c r="AM28" s="724" t="str">
        <f t="shared" ca="1" si="182"/>
        <v/>
      </c>
      <c r="AN28" s="724" t="str">
        <f t="shared" ca="1" si="183"/>
        <v/>
      </c>
      <c r="AO28" s="724" t="str">
        <f t="shared" ca="1" si="184"/>
        <v/>
      </c>
      <c r="AP28" s="724" t="str">
        <f t="shared" ca="1" si="185"/>
        <v/>
      </c>
      <c r="AQ28" s="724" t="str">
        <f t="shared" ca="1" si="186"/>
        <v/>
      </c>
      <c r="AR28" s="724" t="str">
        <f t="shared" ca="1" si="187"/>
        <v/>
      </c>
      <c r="AS28" s="724" t="str">
        <f t="shared" ca="1" si="188"/>
        <v/>
      </c>
      <c r="AT28" s="724" t="str">
        <f t="shared" ca="1" si="189"/>
        <v/>
      </c>
      <c r="AU28" s="724" t="str">
        <f t="shared" ca="1" si="190"/>
        <v/>
      </c>
      <c r="AV28" s="724" t="str">
        <f t="shared" ca="1" si="191"/>
        <v/>
      </c>
      <c r="AW28" s="724" t="str">
        <f t="shared" ca="1" si="192"/>
        <v/>
      </c>
      <c r="AX28" s="724" t="str">
        <f t="shared" ca="1" si="193"/>
        <v/>
      </c>
      <c r="AY28" s="724" t="str">
        <f t="shared" ca="1" si="194"/>
        <v/>
      </c>
      <c r="AZ28" s="724" t="str">
        <f t="shared" ca="1" si="195"/>
        <v/>
      </c>
      <c r="BA28" s="724" t="str">
        <f t="shared" ca="1" si="196"/>
        <v/>
      </c>
      <c r="BB28" s="724" t="str">
        <f t="shared" ca="1" si="197"/>
        <v/>
      </c>
      <c r="BC28" s="724" t="str">
        <f t="shared" ca="1" si="198"/>
        <v/>
      </c>
      <c r="BD28" s="724" t="str">
        <f t="shared" ca="1" si="199"/>
        <v/>
      </c>
      <c r="BE28" s="724" t="str">
        <f t="shared" ca="1" si="200"/>
        <v/>
      </c>
      <c r="BF28" s="724" t="str">
        <f t="shared" ca="1" si="201"/>
        <v/>
      </c>
      <c r="BG28" s="724" t="str">
        <f t="shared" ca="1" si="202"/>
        <v/>
      </c>
      <c r="BH28" s="724" t="str">
        <f t="shared" ca="1" si="203"/>
        <v/>
      </c>
      <c r="BI28" s="724" t="str">
        <f t="shared" ca="1" si="204"/>
        <v/>
      </c>
      <c r="BJ28" s="724" t="str">
        <f t="shared" ca="1" si="205"/>
        <v/>
      </c>
      <c r="BK28" s="724" t="str">
        <f t="shared" ca="1" si="206"/>
        <v/>
      </c>
      <c r="BL28" s="724" t="str">
        <f t="shared" ca="1" si="207"/>
        <v/>
      </c>
      <c r="BM28" s="724" t="str">
        <f t="shared" ca="1" si="208"/>
        <v/>
      </c>
      <c r="BN28" s="724" t="str">
        <f t="shared" ca="1" si="209"/>
        <v/>
      </c>
      <c r="BO28" s="724" t="str">
        <f t="shared" ca="1" si="210"/>
        <v/>
      </c>
      <c r="BP28" s="724" t="str">
        <f t="shared" ca="1" si="211"/>
        <v/>
      </c>
      <c r="BQ28" s="724" t="str">
        <f t="shared" ca="1" si="212"/>
        <v/>
      </c>
      <c r="BR28" s="724" t="str">
        <f t="shared" ca="1" si="213"/>
        <v/>
      </c>
      <c r="BS28" s="724" t="str">
        <f t="shared" ca="1" si="214"/>
        <v/>
      </c>
      <c r="BT28" s="724" t="str">
        <f t="shared" ca="1" si="215"/>
        <v/>
      </c>
      <c r="BU28" s="724" t="str">
        <f t="shared" ca="1" si="216"/>
        <v/>
      </c>
      <c r="BV28" s="724" t="str">
        <f t="shared" ca="1" si="217"/>
        <v/>
      </c>
      <c r="BW28" s="724" t="str">
        <f t="shared" ca="1" si="218"/>
        <v/>
      </c>
      <c r="BX28" s="724" t="str">
        <f t="shared" ca="1" si="219"/>
        <v/>
      </c>
      <c r="BY28" s="724" t="str">
        <f t="shared" ca="1" si="220"/>
        <v/>
      </c>
      <c r="BZ28" s="724" t="str">
        <f t="shared" ca="1" si="221"/>
        <v/>
      </c>
      <c r="CA28" s="724" t="str">
        <f t="shared" ca="1" si="222"/>
        <v/>
      </c>
      <c r="CB28" s="724" t="str">
        <f t="shared" ca="1" si="223"/>
        <v/>
      </c>
      <c r="CC28" s="724" t="str">
        <f t="shared" ca="1" si="224"/>
        <v/>
      </c>
      <c r="CD28" s="724" t="str">
        <f t="shared" ca="1" si="225"/>
        <v/>
      </c>
      <c r="CE28" s="724" t="str">
        <f t="shared" ca="1" si="226"/>
        <v/>
      </c>
      <c r="CF28" s="724" t="str">
        <f t="shared" ca="1" si="227"/>
        <v/>
      </c>
      <c r="CG28" s="724" t="str">
        <f t="shared" ca="1" si="228"/>
        <v/>
      </c>
      <c r="CH28" s="724" t="str">
        <f t="shared" ca="1" si="229"/>
        <v/>
      </c>
      <c r="CI28" s="724" t="str">
        <f t="shared" ca="1" si="230"/>
        <v/>
      </c>
      <c r="CJ28" s="724" t="str">
        <f t="shared" ca="1" si="231"/>
        <v/>
      </c>
      <c r="CK28" s="724" t="str">
        <f t="shared" ca="1" si="232"/>
        <v/>
      </c>
      <c r="CL28" s="724" t="str">
        <f t="shared" ca="1" si="233"/>
        <v/>
      </c>
      <c r="CM28" s="724" t="str">
        <f t="shared" ca="1" si="234"/>
        <v/>
      </c>
      <c r="CN28" s="724" t="str">
        <f t="shared" ca="1" si="235"/>
        <v/>
      </c>
      <c r="CO28" s="724" t="str">
        <f t="shared" ca="1" si="236"/>
        <v/>
      </c>
      <c r="CP28" s="724" t="str">
        <f t="shared" ca="1" si="237"/>
        <v/>
      </c>
      <c r="CQ28" s="724" t="str">
        <f t="shared" ca="1" si="238"/>
        <v/>
      </c>
      <c r="CR28" s="724" t="str">
        <f t="shared" ca="1" si="239"/>
        <v/>
      </c>
      <c r="CS28" s="724" t="str">
        <f t="shared" ca="1" si="240"/>
        <v/>
      </c>
      <c r="CT28" s="724" t="str">
        <f t="shared" ca="1" si="241"/>
        <v/>
      </c>
      <c r="CU28" s="724" t="str">
        <f t="shared" ca="1" si="242"/>
        <v/>
      </c>
      <c r="CV28" s="724" t="str">
        <f t="shared" ca="1" si="243"/>
        <v/>
      </c>
      <c r="CW28" s="724" t="str">
        <f t="shared" ca="1" si="244"/>
        <v/>
      </c>
      <c r="CX28" s="724" t="str">
        <f t="shared" ca="1" si="245"/>
        <v/>
      </c>
      <c r="CY28" s="724" t="str">
        <f t="shared" ca="1" si="246"/>
        <v/>
      </c>
      <c r="CZ28" s="724" t="str">
        <f t="shared" ca="1" si="247"/>
        <v/>
      </c>
      <c r="DA28" s="724" t="str">
        <f t="shared" ca="1" si="248"/>
        <v/>
      </c>
      <c r="DB28" s="724" t="str">
        <f t="shared" ca="1" si="249"/>
        <v/>
      </c>
      <c r="DC28" s="724" t="str">
        <f t="shared" ca="1" si="250"/>
        <v/>
      </c>
      <c r="DD28" s="724" t="str">
        <f t="shared" ca="1" si="251"/>
        <v/>
      </c>
      <c r="DE28" s="724" t="str">
        <f t="shared" ca="1" si="252"/>
        <v/>
      </c>
      <c r="DF28" s="724" t="str">
        <f t="shared" ca="1" si="253"/>
        <v/>
      </c>
      <c r="DG28" s="724" t="str">
        <f t="shared" ca="1" si="254"/>
        <v/>
      </c>
      <c r="DH28" s="724" t="str">
        <f t="shared" ca="1" si="255"/>
        <v/>
      </c>
      <c r="DI28" s="724" t="str">
        <f t="shared" ca="1" si="256"/>
        <v/>
      </c>
      <c r="DJ28" s="724" t="str">
        <f t="shared" ca="1" si="257"/>
        <v/>
      </c>
      <c r="DK28" s="724" t="str">
        <f t="shared" ca="1" si="258"/>
        <v/>
      </c>
      <c r="DL28" s="724" t="str">
        <f t="shared" ca="1" si="259"/>
        <v/>
      </c>
      <c r="DM28" s="724" t="str">
        <f t="shared" ca="1" si="260"/>
        <v/>
      </c>
      <c r="DN28" s="724" t="str">
        <f t="shared" ca="1" si="261"/>
        <v/>
      </c>
      <c r="DO28" s="724" t="str">
        <f t="shared" ca="1" si="262"/>
        <v/>
      </c>
      <c r="DP28" s="724" t="str">
        <f t="shared" ca="1" si="263"/>
        <v/>
      </c>
      <c r="DQ28" s="724" t="str">
        <f t="shared" ca="1" si="264"/>
        <v/>
      </c>
    </row>
    <row r="29" spans="2:121" ht="15" thickBot="1" x14ac:dyDescent="0.2">
      <c r="B29" s="711" t="s">
        <v>222</v>
      </c>
      <c r="C29" s="711" t="s">
        <v>207</v>
      </c>
      <c r="D29" s="712" t="s">
        <v>208</v>
      </c>
      <c r="F29" s="698">
        <f t="shared" si="81"/>
        <v>15</v>
      </c>
      <c r="G29" s="699">
        <f t="shared" si="265"/>
        <v>27</v>
      </c>
      <c r="H29" s="700">
        <f t="shared" si="82"/>
        <v>0.29629629629629628</v>
      </c>
      <c r="I29" s="700">
        <f t="shared" si="163"/>
        <v>12.148148148148147</v>
      </c>
      <c r="J29" s="700">
        <f t="shared" si="83"/>
        <v>15</v>
      </c>
      <c r="K29" s="700">
        <f t="shared" si="84"/>
        <v>1</v>
      </c>
      <c r="L29" s="699">
        <f t="shared" si="85"/>
        <v>41</v>
      </c>
      <c r="M29" s="699">
        <f t="shared" si="86"/>
        <v>19</v>
      </c>
      <c r="N29" s="701">
        <f t="shared" si="87"/>
        <v>2370.3703703703704</v>
      </c>
      <c r="O29" s="701" t="str" cm="1">
        <f t="array" ref="O29">_xlfn.IFS(P29&lt;=0.3,"Bad",AND(P29&lt;0.5,P29&gt;0.3),"Macro",P29&gt;=0.5,"Norm")</f>
        <v>Norm</v>
      </c>
      <c r="P29" s="48">
        <f t="shared" si="88"/>
        <v>0.53658536585365857</v>
      </c>
      <c r="Q29" s="728">
        <f t="shared" si="89"/>
        <v>0.55555555555555558</v>
      </c>
      <c r="R29" s="726">
        <f t="shared" si="90"/>
        <v>0.57692307692307687</v>
      </c>
      <c r="S29" s="697" t="str">
        <f t="shared" si="267"/>
        <v/>
      </c>
      <c r="U29" s="723">
        <v>27</v>
      </c>
      <c r="V29" s="724" t="str">
        <f t="shared" ca="1" si="165"/>
        <v/>
      </c>
      <c r="W29" s="724" t="str">
        <f t="shared" ca="1" si="166"/>
        <v/>
      </c>
      <c r="X29" s="724" t="str">
        <f t="shared" ca="1" si="167"/>
        <v/>
      </c>
      <c r="Y29" s="724" t="str">
        <f t="shared" ca="1" si="168"/>
        <v/>
      </c>
      <c r="Z29" s="724" t="str">
        <f t="shared" ca="1" si="169"/>
        <v/>
      </c>
      <c r="AA29" s="724" t="str">
        <f t="shared" ca="1" si="170"/>
        <v/>
      </c>
      <c r="AB29" s="724" t="str">
        <f t="shared" ca="1" si="171"/>
        <v/>
      </c>
      <c r="AC29" s="724" t="str">
        <f t="shared" ca="1" si="172"/>
        <v/>
      </c>
      <c r="AD29" s="724" t="str">
        <f t="shared" ca="1" si="173"/>
        <v/>
      </c>
      <c r="AE29" s="724" t="str">
        <f t="shared" ca="1" si="174"/>
        <v/>
      </c>
      <c r="AF29" s="724" t="str">
        <f t="shared" ca="1" si="175"/>
        <v/>
      </c>
      <c r="AG29" s="724" t="str">
        <f t="shared" ca="1" si="176"/>
        <v/>
      </c>
      <c r="AH29" s="724" t="str">
        <f t="shared" ca="1" si="177"/>
        <v/>
      </c>
      <c r="AI29" s="724" t="str">
        <f t="shared" ca="1" si="178"/>
        <v/>
      </c>
      <c r="AJ29" s="724" t="str">
        <f t="shared" ca="1" si="179"/>
        <v/>
      </c>
      <c r="AK29" s="724" t="str">
        <f t="shared" ca="1" si="180"/>
        <v/>
      </c>
      <c r="AL29" s="724" t="str">
        <f t="shared" ca="1" si="181"/>
        <v/>
      </c>
      <c r="AM29" s="724" t="str">
        <f t="shared" ca="1" si="182"/>
        <v/>
      </c>
      <c r="AN29" s="724" t="str">
        <f t="shared" ca="1" si="183"/>
        <v/>
      </c>
      <c r="AO29" s="724" t="str">
        <f t="shared" ca="1" si="184"/>
        <v/>
      </c>
      <c r="AP29" s="724" t="str">
        <f t="shared" ca="1" si="185"/>
        <v/>
      </c>
      <c r="AQ29" s="724" t="str">
        <f t="shared" ca="1" si="186"/>
        <v/>
      </c>
      <c r="AR29" s="724" t="str">
        <f t="shared" ca="1" si="187"/>
        <v/>
      </c>
      <c r="AS29" s="724" t="str">
        <f t="shared" ca="1" si="188"/>
        <v/>
      </c>
      <c r="AT29" s="724" t="str">
        <f t="shared" ca="1" si="189"/>
        <v/>
      </c>
      <c r="AU29" s="724" t="str">
        <f t="shared" ca="1" si="190"/>
        <v/>
      </c>
      <c r="AV29" s="724" t="str">
        <f t="shared" ca="1" si="191"/>
        <v/>
      </c>
      <c r="AW29" s="724" t="str">
        <f t="shared" ca="1" si="192"/>
        <v/>
      </c>
      <c r="AX29" s="724" t="str">
        <f t="shared" ca="1" si="193"/>
        <v/>
      </c>
      <c r="AY29" s="724" t="str">
        <f t="shared" ca="1" si="194"/>
        <v/>
      </c>
      <c r="AZ29" s="724" t="str">
        <f t="shared" ca="1" si="195"/>
        <v/>
      </c>
      <c r="BA29" s="724" t="str">
        <f t="shared" ca="1" si="196"/>
        <v/>
      </c>
      <c r="BB29" s="724" t="str">
        <f t="shared" ca="1" si="197"/>
        <v/>
      </c>
      <c r="BC29" s="724" t="str">
        <f t="shared" ca="1" si="198"/>
        <v/>
      </c>
      <c r="BD29" s="724" t="str">
        <f t="shared" ca="1" si="199"/>
        <v/>
      </c>
      <c r="BE29" s="724" t="str">
        <f t="shared" ca="1" si="200"/>
        <v/>
      </c>
      <c r="BF29" s="724" t="str">
        <f t="shared" ca="1" si="201"/>
        <v/>
      </c>
      <c r="BG29" s="724" t="str">
        <f t="shared" ca="1" si="202"/>
        <v/>
      </c>
      <c r="BH29" s="724" t="str">
        <f t="shared" ca="1" si="203"/>
        <v/>
      </c>
      <c r="BI29" s="724" t="str">
        <f t="shared" ca="1" si="204"/>
        <v/>
      </c>
      <c r="BJ29" s="724" t="str">
        <f t="shared" ca="1" si="205"/>
        <v/>
      </c>
      <c r="BK29" s="724" t="str">
        <f t="shared" ca="1" si="206"/>
        <v/>
      </c>
      <c r="BL29" s="724" t="str">
        <f t="shared" ca="1" si="207"/>
        <v/>
      </c>
      <c r="BM29" s="724" t="str">
        <f t="shared" ca="1" si="208"/>
        <v/>
      </c>
      <c r="BN29" s="724" t="str">
        <f t="shared" ca="1" si="209"/>
        <v/>
      </c>
      <c r="BO29" s="724" t="str">
        <f t="shared" ca="1" si="210"/>
        <v/>
      </c>
      <c r="BP29" s="724" t="str">
        <f t="shared" ca="1" si="211"/>
        <v/>
      </c>
      <c r="BQ29" s="724" t="str">
        <f t="shared" ca="1" si="212"/>
        <v/>
      </c>
      <c r="BR29" s="724" t="str">
        <f t="shared" ca="1" si="213"/>
        <v/>
      </c>
      <c r="BS29" s="724" t="str">
        <f t="shared" ca="1" si="214"/>
        <v/>
      </c>
      <c r="BT29" s="724" t="str">
        <f t="shared" ca="1" si="215"/>
        <v/>
      </c>
      <c r="BU29" s="724" t="str">
        <f t="shared" ca="1" si="216"/>
        <v/>
      </c>
      <c r="BV29" s="724" t="str">
        <f t="shared" ca="1" si="217"/>
        <v/>
      </c>
      <c r="BW29" s="724" t="str">
        <f t="shared" ca="1" si="218"/>
        <v/>
      </c>
      <c r="BX29" s="724" t="str">
        <f t="shared" ca="1" si="219"/>
        <v/>
      </c>
      <c r="BY29" s="724" t="str">
        <f t="shared" ca="1" si="220"/>
        <v/>
      </c>
      <c r="BZ29" s="724" t="str">
        <f t="shared" ca="1" si="221"/>
        <v/>
      </c>
      <c r="CA29" s="724" t="str">
        <f t="shared" ca="1" si="222"/>
        <v/>
      </c>
      <c r="CB29" s="724" t="str">
        <f t="shared" ca="1" si="223"/>
        <v/>
      </c>
      <c r="CC29" s="724" t="str">
        <f t="shared" ca="1" si="224"/>
        <v/>
      </c>
      <c r="CD29" s="724" t="str">
        <f t="shared" ca="1" si="225"/>
        <v/>
      </c>
      <c r="CE29" s="724" t="str">
        <f t="shared" ca="1" si="226"/>
        <v/>
      </c>
      <c r="CF29" s="724" t="str">
        <f t="shared" ca="1" si="227"/>
        <v/>
      </c>
      <c r="CG29" s="724" t="str">
        <f t="shared" ca="1" si="228"/>
        <v/>
      </c>
      <c r="CH29" s="724" t="str">
        <f t="shared" ca="1" si="229"/>
        <v/>
      </c>
      <c r="CI29" s="724" t="str">
        <f t="shared" ca="1" si="230"/>
        <v/>
      </c>
      <c r="CJ29" s="724" t="str">
        <f t="shared" ca="1" si="231"/>
        <v/>
      </c>
      <c r="CK29" s="724" t="str">
        <f t="shared" ca="1" si="232"/>
        <v/>
      </c>
      <c r="CL29" s="724" t="str">
        <f t="shared" ca="1" si="233"/>
        <v/>
      </c>
      <c r="CM29" s="724" t="str">
        <f t="shared" ca="1" si="234"/>
        <v/>
      </c>
      <c r="CN29" s="724" t="str">
        <f t="shared" ca="1" si="235"/>
        <v/>
      </c>
      <c r="CO29" s="724" t="str">
        <f t="shared" ca="1" si="236"/>
        <v/>
      </c>
      <c r="CP29" s="724" t="str">
        <f t="shared" ca="1" si="237"/>
        <v/>
      </c>
      <c r="CQ29" s="724" t="str">
        <f t="shared" ca="1" si="238"/>
        <v/>
      </c>
      <c r="CR29" s="724" t="str">
        <f t="shared" ca="1" si="239"/>
        <v/>
      </c>
      <c r="CS29" s="724" t="str">
        <f t="shared" ca="1" si="240"/>
        <v/>
      </c>
      <c r="CT29" s="724" t="str">
        <f t="shared" ca="1" si="241"/>
        <v/>
      </c>
      <c r="CU29" s="724" t="str">
        <f t="shared" ca="1" si="242"/>
        <v/>
      </c>
      <c r="CV29" s="724" t="str">
        <f t="shared" ca="1" si="243"/>
        <v/>
      </c>
      <c r="CW29" s="724" t="str">
        <f t="shared" ca="1" si="244"/>
        <v/>
      </c>
      <c r="CX29" s="724" t="str">
        <f t="shared" ca="1" si="245"/>
        <v/>
      </c>
      <c r="CY29" s="724" t="str">
        <f t="shared" ca="1" si="246"/>
        <v/>
      </c>
      <c r="CZ29" s="724" t="str">
        <f t="shared" ca="1" si="247"/>
        <v/>
      </c>
      <c r="DA29" s="724" t="str">
        <f t="shared" ca="1" si="248"/>
        <v/>
      </c>
      <c r="DB29" s="724" t="str">
        <f t="shared" ca="1" si="249"/>
        <v/>
      </c>
      <c r="DC29" s="724" t="str">
        <f t="shared" ca="1" si="250"/>
        <v/>
      </c>
      <c r="DD29" s="724" t="str">
        <f t="shared" ca="1" si="251"/>
        <v/>
      </c>
      <c r="DE29" s="724" t="str">
        <f t="shared" ca="1" si="252"/>
        <v/>
      </c>
      <c r="DF29" s="724" t="str">
        <f t="shared" ca="1" si="253"/>
        <v/>
      </c>
      <c r="DG29" s="724" t="str">
        <f t="shared" ca="1" si="254"/>
        <v/>
      </c>
      <c r="DH29" s="724" t="str">
        <f t="shared" ca="1" si="255"/>
        <v/>
      </c>
      <c r="DI29" s="724" t="str">
        <f t="shared" ca="1" si="256"/>
        <v/>
      </c>
      <c r="DJ29" s="724" t="str">
        <f t="shared" ca="1" si="257"/>
        <v/>
      </c>
      <c r="DK29" s="724" t="str">
        <f t="shared" ca="1" si="258"/>
        <v/>
      </c>
      <c r="DL29" s="724" t="str">
        <f t="shared" ca="1" si="259"/>
        <v/>
      </c>
      <c r="DM29" s="724" t="str">
        <f t="shared" ca="1" si="260"/>
        <v/>
      </c>
      <c r="DN29" s="724" t="str">
        <f t="shared" ca="1" si="261"/>
        <v/>
      </c>
      <c r="DO29" s="724" t="str">
        <f t="shared" ca="1" si="262"/>
        <v/>
      </c>
      <c r="DP29" s="724" t="str">
        <f t="shared" ca="1" si="263"/>
        <v/>
      </c>
      <c r="DQ29" s="724" t="str">
        <f t="shared" ca="1" si="264"/>
        <v/>
      </c>
    </row>
    <row r="30" spans="2:121" x14ac:dyDescent="0.15">
      <c r="B30" s="713">
        <f t="shared" ref="B30:B39" si="268">IFERROR(ROUNDUP($D$11*$D$13*1/C30,0),"")</f>
        <v>8</v>
      </c>
      <c r="C30" s="714">
        <f>IF($D$13="","",$D$13/$D$13)</f>
        <v>1</v>
      </c>
      <c r="D30" s="715">
        <f t="shared" ref="D30:D39" si="269">IFERROR(($D$9+B30-1)*C30,"")</f>
        <v>22</v>
      </c>
      <c r="F30" s="698">
        <f t="shared" si="81"/>
        <v>15</v>
      </c>
      <c r="G30" s="699">
        <f t="shared" si="265"/>
        <v>28</v>
      </c>
      <c r="H30" s="700">
        <f t="shared" si="82"/>
        <v>0.2857142857142857</v>
      </c>
      <c r="I30" s="700">
        <f t="shared" si="163"/>
        <v>12</v>
      </c>
      <c r="J30" s="700">
        <f t="shared" si="83"/>
        <v>15</v>
      </c>
      <c r="K30" s="700">
        <f t="shared" si="84"/>
        <v>1</v>
      </c>
      <c r="L30" s="699">
        <f t="shared" si="85"/>
        <v>42</v>
      </c>
      <c r="M30" s="699">
        <f t="shared" si="86"/>
        <v>20</v>
      </c>
      <c r="N30" s="701">
        <f t="shared" si="87"/>
        <v>2285.7142857142858</v>
      </c>
      <c r="O30" s="701" t="str" cm="1">
        <f t="array" ref="O30">_xlfn.IFS(P30&lt;=0.3,"Bad",AND(P30&lt;0.5,P30&gt;0.3),"Macro",P30&gt;=0.5,"Norm")</f>
        <v>Norm</v>
      </c>
      <c r="P30" s="48">
        <f t="shared" si="88"/>
        <v>0.52380952380952384</v>
      </c>
      <c r="Q30" s="728">
        <f t="shared" si="89"/>
        <v>0.5357142857142857</v>
      </c>
      <c r="R30" s="726">
        <f t="shared" si="90"/>
        <v>0.55555555555555558</v>
      </c>
      <c r="S30" s="697" t="str">
        <f t="shared" si="267"/>
        <v/>
      </c>
      <c r="U30" s="727">
        <v>28</v>
      </c>
      <c r="V30" s="724" t="str">
        <f ca="1">IF($U30&lt;=$D$11,IF(COLUMN()&lt;22+$D$13,"",OFFSET(V29,0,-$D$13,1,1)),"")</f>
        <v/>
      </c>
      <c r="W30" s="724" t="str">
        <f t="shared" ca="1" si="166"/>
        <v/>
      </c>
      <c r="X30" s="724" t="str">
        <f t="shared" ca="1" si="167"/>
        <v/>
      </c>
      <c r="Y30" s="724" t="str">
        <f t="shared" ca="1" si="168"/>
        <v/>
      </c>
      <c r="Z30" s="724" t="str">
        <f t="shared" ca="1" si="169"/>
        <v/>
      </c>
      <c r="AA30" s="724" t="str">
        <f t="shared" ca="1" si="170"/>
        <v/>
      </c>
      <c r="AB30" s="724" t="str">
        <f t="shared" ca="1" si="171"/>
        <v/>
      </c>
      <c r="AC30" s="724" t="str">
        <f t="shared" ca="1" si="172"/>
        <v/>
      </c>
      <c r="AD30" s="724" t="str">
        <f t="shared" ca="1" si="173"/>
        <v/>
      </c>
      <c r="AE30" s="724" t="str">
        <f t="shared" ca="1" si="174"/>
        <v/>
      </c>
      <c r="AF30" s="724" t="str">
        <f t="shared" ca="1" si="175"/>
        <v/>
      </c>
      <c r="AG30" s="724" t="str">
        <f t="shared" ca="1" si="176"/>
        <v/>
      </c>
      <c r="AH30" s="724" t="str">
        <f t="shared" ca="1" si="177"/>
        <v/>
      </c>
      <c r="AI30" s="724" t="str">
        <f t="shared" ca="1" si="178"/>
        <v/>
      </c>
      <c r="AJ30" s="724" t="str">
        <f t="shared" ca="1" si="179"/>
        <v/>
      </c>
      <c r="AK30" s="724" t="str">
        <f t="shared" ca="1" si="180"/>
        <v/>
      </c>
      <c r="AL30" s="724" t="str">
        <f t="shared" ca="1" si="181"/>
        <v/>
      </c>
      <c r="AM30" s="724" t="str">
        <f t="shared" ca="1" si="182"/>
        <v/>
      </c>
      <c r="AN30" s="724" t="str">
        <f t="shared" ca="1" si="183"/>
        <v/>
      </c>
      <c r="AO30" s="724" t="str">
        <f t="shared" ca="1" si="184"/>
        <v/>
      </c>
      <c r="AP30" s="724" t="str">
        <f t="shared" ca="1" si="185"/>
        <v/>
      </c>
      <c r="AQ30" s="724" t="str">
        <f t="shared" ca="1" si="186"/>
        <v/>
      </c>
      <c r="AR30" s="724" t="str">
        <f t="shared" ca="1" si="187"/>
        <v/>
      </c>
      <c r="AS30" s="724" t="str">
        <f t="shared" ca="1" si="188"/>
        <v/>
      </c>
      <c r="AT30" s="724" t="str">
        <f t="shared" ca="1" si="189"/>
        <v/>
      </c>
      <c r="AU30" s="724" t="str">
        <f t="shared" ca="1" si="190"/>
        <v/>
      </c>
      <c r="AV30" s="724" t="str">
        <f t="shared" ca="1" si="191"/>
        <v/>
      </c>
      <c r="AW30" s="724" t="str">
        <f t="shared" ca="1" si="192"/>
        <v/>
      </c>
      <c r="AX30" s="724" t="str">
        <f t="shared" ca="1" si="193"/>
        <v/>
      </c>
      <c r="AY30" s="724" t="str">
        <f t="shared" ca="1" si="194"/>
        <v/>
      </c>
      <c r="AZ30" s="724" t="str">
        <f t="shared" ca="1" si="195"/>
        <v/>
      </c>
      <c r="BA30" s="724" t="str">
        <f t="shared" ca="1" si="196"/>
        <v/>
      </c>
      <c r="BB30" s="724" t="str">
        <f t="shared" ca="1" si="197"/>
        <v/>
      </c>
      <c r="BC30" s="724" t="str">
        <f t="shared" ca="1" si="198"/>
        <v/>
      </c>
      <c r="BD30" s="724" t="str">
        <f t="shared" ca="1" si="199"/>
        <v/>
      </c>
      <c r="BE30" s="724" t="str">
        <f t="shared" ca="1" si="200"/>
        <v/>
      </c>
      <c r="BF30" s="724" t="str">
        <f t="shared" ca="1" si="201"/>
        <v/>
      </c>
      <c r="BG30" s="724" t="str">
        <f t="shared" ca="1" si="202"/>
        <v/>
      </c>
      <c r="BH30" s="724" t="str">
        <f t="shared" ca="1" si="203"/>
        <v/>
      </c>
      <c r="BI30" s="724" t="str">
        <f t="shared" ca="1" si="204"/>
        <v/>
      </c>
      <c r="BJ30" s="724" t="str">
        <f t="shared" ca="1" si="205"/>
        <v/>
      </c>
      <c r="BK30" s="724" t="str">
        <f t="shared" ca="1" si="206"/>
        <v/>
      </c>
      <c r="BL30" s="724" t="str">
        <f t="shared" ca="1" si="207"/>
        <v/>
      </c>
      <c r="BM30" s="724" t="str">
        <f t="shared" ca="1" si="208"/>
        <v/>
      </c>
      <c r="BN30" s="724" t="str">
        <f t="shared" ca="1" si="209"/>
        <v/>
      </c>
      <c r="BO30" s="724" t="str">
        <f t="shared" ca="1" si="210"/>
        <v/>
      </c>
      <c r="BP30" s="724" t="str">
        <f t="shared" ca="1" si="211"/>
        <v/>
      </c>
      <c r="BQ30" s="724" t="str">
        <f t="shared" ca="1" si="212"/>
        <v/>
      </c>
      <c r="BR30" s="724" t="str">
        <f t="shared" ca="1" si="213"/>
        <v/>
      </c>
      <c r="BS30" s="724" t="str">
        <f t="shared" ca="1" si="214"/>
        <v/>
      </c>
      <c r="BT30" s="724" t="str">
        <f t="shared" ca="1" si="215"/>
        <v/>
      </c>
      <c r="BU30" s="724" t="str">
        <f t="shared" ca="1" si="216"/>
        <v/>
      </c>
      <c r="BV30" s="724" t="str">
        <f t="shared" ca="1" si="217"/>
        <v/>
      </c>
      <c r="BW30" s="724" t="str">
        <f t="shared" ca="1" si="218"/>
        <v/>
      </c>
      <c r="BX30" s="724" t="str">
        <f t="shared" ca="1" si="219"/>
        <v/>
      </c>
      <c r="BY30" s="724" t="str">
        <f t="shared" ca="1" si="220"/>
        <v/>
      </c>
      <c r="BZ30" s="724" t="str">
        <f t="shared" ca="1" si="221"/>
        <v/>
      </c>
      <c r="CA30" s="724" t="str">
        <f t="shared" ca="1" si="222"/>
        <v/>
      </c>
      <c r="CB30" s="724" t="str">
        <f t="shared" ca="1" si="223"/>
        <v/>
      </c>
      <c r="CC30" s="724" t="str">
        <f t="shared" ca="1" si="224"/>
        <v/>
      </c>
      <c r="CD30" s="724" t="str">
        <f t="shared" ca="1" si="225"/>
        <v/>
      </c>
      <c r="CE30" s="724" t="str">
        <f t="shared" ca="1" si="226"/>
        <v/>
      </c>
      <c r="CF30" s="724" t="str">
        <f t="shared" ca="1" si="227"/>
        <v/>
      </c>
      <c r="CG30" s="724" t="str">
        <f t="shared" ca="1" si="228"/>
        <v/>
      </c>
      <c r="CH30" s="724" t="str">
        <f t="shared" ca="1" si="229"/>
        <v/>
      </c>
      <c r="CI30" s="724" t="str">
        <f t="shared" ca="1" si="230"/>
        <v/>
      </c>
      <c r="CJ30" s="724" t="str">
        <f t="shared" ca="1" si="231"/>
        <v/>
      </c>
      <c r="CK30" s="724" t="str">
        <f t="shared" ca="1" si="232"/>
        <v/>
      </c>
      <c r="CL30" s="724" t="str">
        <f t="shared" ca="1" si="233"/>
        <v/>
      </c>
      <c r="CM30" s="724" t="str">
        <f t="shared" ca="1" si="234"/>
        <v/>
      </c>
      <c r="CN30" s="724" t="str">
        <f t="shared" ca="1" si="235"/>
        <v/>
      </c>
      <c r="CO30" s="724" t="str">
        <f t="shared" ca="1" si="236"/>
        <v/>
      </c>
      <c r="CP30" s="724" t="str">
        <f t="shared" ca="1" si="237"/>
        <v/>
      </c>
      <c r="CQ30" s="724" t="str">
        <f t="shared" ca="1" si="238"/>
        <v/>
      </c>
      <c r="CR30" s="724" t="str">
        <f t="shared" ca="1" si="239"/>
        <v/>
      </c>
      <c r="CS30" s="724" t="str">
        <f t="shared" ca="1" si="240"/>
        <v/>
      </c>
      <c r="CT30" s="724" t="str">
        <f t="shared" ca="1" si="241"/>
        <v/>
      </c>
      <c r="CU30" s="724" t="str">
        <f t="shared" ca="1" si="242"/>
        <v/>
      </c>
      <c r="CV30" s="724" t="str">
        <f t="shared" ca="1" si="243"/>
        <v/>
      </c>
      <c r="CW30" s="724" t="str">
        <f t="shared" ca="1" si="244"/>
        <v/>
      </c>
      <c r="CX30" s="724" t="str">
        <f t="shared" ca="1" si="245"/>
        <v/>
      </c>
      <c r="CY30" s="724" t="str">
        <f t="shared" ca="1" si="246"/>
        <v/>
      </c>
      <c r="CZ30" s="724" t="str">
        <f t="shared" ca="1" si="247"/>
        <v/>
      </c>
      <c r="DA30" s="724" t="str">
        <f t="shared" ca="1" si="248"/>
        <v/>
      </c>
      <c r="DB30" s="724" t="str">
        <f t="shared" ca="1" si="249"/>
        <v/>
      </c>
      <c r="DC30" s="724" t="str">
        <f t="shared" ca="1" si="250"/>
        <v/>
      </c>
      <c r="DD30" s="724" t="str">
        <f t="shared" ca="1" si="251"/>
        <v/>
      </c>
      <c r="DE30" s="724" t="str">
        <f t="shared" ca="1" si="252"/>
        <v/>
      </c>
      <c r="DF30" s="724" t="str">
        <f t="shared" ca="1" si="253"/>
        <v/>
      </c>
      <c r="DG30" s="724" t="str">
        <f t="shared" ca="1" si="254"/>
        <v/>
      </c>
      <c r="DH30" s="724" t="str">
        <f t="shared" ca="1" si="255"/>
        <v/>
      </c>
      <c r="DI30" s="724" t="str">
        <f t="shared" ca="1" si="256"/>
        <v/>
      </c>
      <c r="DJ30" s="724" t="str">
        <f t="shared" ca="1" si="257"/>
        <v/>
      </c>
      <c r="DK30" s="724" t="str">
        <f t="shared" ca="1" si="258"/>
        <v/>
      </c>
      <c r="DL30" s="724" t="str">
        <f t="shared" ca="1" si="259"/>
        <v/>
      </c>
      <c r="DM30" s="724" t="str">
        <f t="shared" ca="1" si="260"/>
        <v/>
      </c>
      <c r="DN30" s="724" t="str">
        <f t="shared" ca="1" si="261"/>
        <v/>
      </c>
      <c r="DO30" s="724" t="str">
        <f t="shared" ca="1" si="262"/>
        <v/>
      </c>
      <c r="DP30" s="724" t="str">
        <f t="shared" ca="1" si="263"/>
        <v/>
      </c>
      <c r="DQ30" s="724" t="str">
        <f t="shared" ca="1" si="264"/>
        <v/>
      </c>
    </row>
    <row r="31" spans="2:121" x14ac:dyDescent="0.15">
      <c r="B31" s="716">
        <f t="shared" si="268"/>
        <v>4</v>
      </c>
      <c r="C31" s="717">
        <f>IFERROR(C30+1,"")</f>
        <v>2</v>
      </c>
      <c r="D31" s="718">
        <f t="shared" si="269"/>
        <v>36</v>
      </c>
      <c r="F31" s="698">
        <f t="shared" si="81"/>
        <v>15</v>
      </c>
      <c r="G31" s="699">
        <f t="shared" si="265"/>
        <v>29</v>
      </c>
      <c r="H31" s="700">
        <f t="shared" si="82"/>
        <v>0.27586206896551724</v>
      </c>
      <c r="I31" s="700">
        <f t="shared" si="163"/>
        <v>11.862068965517242</v>
      </c>
      <c r="J31" s="700">
        <f t="shared" si="83"/>
        <v>15</v>
      </c>
      <c r="K31" s="700">
        <f t="shared" si="84"/>
        <v>1</v>
      </c>
      <c r="L31" s="699">
        <f t="shared" si="85"/>
        <v>43</v>
      </c>
      <c r="M31" s="699">
        <f t="shared" si="86"/>
        <v>21</v>
      </c>
      <c r="N31" s="701">
        <f t="shared" si="87"/>
        <v>2206.8965517241381</v>
      </c>
      <c r="O31" s="701" t="str" cm="1">
        <f t="array" ref="O31">_xlfn.IFS(P31&lt;=0.3,"Bad",AND(P31&lt;0.5,P31&gt;0.3),"Macro",P31&gt;=0.5,"Norm")</f>
        <v>Norm</v>
      </c>
      <c r="P31" s="48">
        <f t="shared" si="88"/>
        <v>0.51162790697674421</v>
      </c>
      <c r="Q31" s="728">
        <f t="shared" si="89"/>
        <v>0.51724137931034486</v>
      </c>
      <c r="R31" s="726">
        <f t="shared" si="90"/>
        <v>0.5357142857142857</v>
      </c>
      <c r="S31" s="697" t="str">
        <f t="shared" si="267"/>
        <v/>
      </c>
      <c r="U31" s="723">
        <v>29</v>
      </c>
      <c r="V31" s="724" t="str">
        <f t="shared" ref="V31:V37" ca="1" si="270">IF($U31&lt;=$D$11,IF(COLUMN()&lt;22+$D$13,"",OFFSET(V30,0,-$D$13,1,1)),"")</f>
        <v/>
      </c>
      <c r="W31" s="724" t="str">
        <f t="shared" ref="W31:W37" ca="1" si="271">IF($U31&lt;=$D$11,IF(COLUMN()&lt;22+$D$13,"",OFFSET(W30,0,-$D$13,1,1)),"")</f>
        <v/>
      </c>
      <c r="X31" s="724" t="str">
        <f t="shared" ref="X31:X37" ca="1" si="272">IF($U31&lt;=$D$11,IF(COLUMN()&lt;22+$D$13,"",OFFSET(X30,0,-$D$13,1,1)),"")</f>
        <v/>
      </c>
      <c r="Y31" s="724" t="str">
        <f t="shared" ref="Y31:Y37" ca="1" si="273">IF($U31&lt;=$D$11,IF(COLUMN()&lt;22+$D$13,"",OFFSET(Y30,0,-$D$13,1,1)),"")</f>
        <v/>
      </c>
      <c r="Z31" s="724" t="str">
        <f t="shared" ref="Z31:Z37" ca="1" si="274">IF($U31&lt;=$D$11,IF(COLUMN()&lt;22+$D$13,"",OFFSET(Z30,0,-$D$13,1,1)),"")</f>
        <v/>
      </c>
      <c r="AA31" s="724" t="str">
        <f t="shared" ref="AA31:AA37" ca="1" si="275">IF($U31&lt;=$D$11,IF(COLUMN()&lt;22+$D$13,"",OFFSET(AA30,0,-$D$13,1,1)),"")</f>
        <v/>
      </c>
      <c r="AB31" s="724" t="str">
        <f t="shared" ref="AB31:AB37" ca="1" si="276">IF($U31&lt;=$D$11,IF(COLUMN()&lt;22+$D$13,"",OFFSET(AB30,0,-$D$13,1,1)),"")</f>
        <v/>
      </c>
      <c r="AC31" s="724" t="str">
        <f t="shared" ref="AC31:AC37" ca="1" si="277">IF($U31&lt;=$D$11,IF(COLUMN()&lt;22+$D$13,"",OFFSET(AC30,0,-$D$13,1,1)),"")</f>
        <v/>
      </c>
      <c r="AD31" s="724" t="str">
        <f t="shared" ref="AD31:AD37" ca="1" si="278">IF($U31&lt;=$D$11,IF(COLUMN()&lt;22+$D$13,"",OFFSET(AD30,0,-$D$13,1,1)),"")</f>
        <v/>
      </c>
      <c r="AE31" s="724" t="str">
        <f t="shared" ref="AE31:AE37" ca="1" si="279">IF($U31&lt;=$D$11,IF(COLUMN()&lt;22+$D$13,"",OFFSET(AE30,0,-$D$13,1,1)),"")</f>
        <v/>
      </c>
      <c r="AF31" s="724" t="str">
        <f t="shared" ref="AF31:AF37" ca="1" si="280">IF($U31&lt;=$D$11,IF(COLUMN()&lt;22+$D$13,"",OFFSET(AF30,0,-$D$13,1,1)),"")</f>
        <v/>
      </c>
      <c r="AG31" s="724" t="str">
        <f t="shared" ref="AG31:AG37" ca="1" si="281">IF($U31&lt;=$D$11,IF(COLUMN()&lt;22+$D$13,"",OFFSET(AG30,0,-$D$13,1,1)),"")</f>
        <v/>
      </c>
      <c r="AH31" s="724" t="str">
        <f t="shared" ref="AH31:AH37" ca="1" si="282">IF($U31&lt;=$D$11,IF(COLUMN()&lt;22+$D$13,"",OFFSET(AH30,0,-$D$13,1,1)),"")</f>
        <v/>
      </c>
      <c r="AI31" s="724" t="str">
        <f t="shared" ref="AI31:AI37" ca="1" si="283">IF($U31&lt;=$D$11,IF(COLUMN()&lt;22+$D$13,"",OFFSET(AI30,0,-$D$13,1,1)),"")</f>
        <v/>
      </c>
      <c r="AJ31" s="724" t="str">
        <f t="shared" ref="AJ31:AJ37" ca="1" si="284">IF($U31&lt;=$D$11,IF(COLUMN()&lt;22+$D$13,"",OFFSET(AJ30,0,-$D$13,1,1)),"")</f>
        <v/>
      </c>
      <c r="AK31" s="724" t="str">
        <f t="shared" ref="AK31:AK37" ca="1" si="285">IF($U31&lt;=$D$11,IF(COLUMN()&lt;22+$D$13,"",OFFSET(AK30,0,-$D$13,1,1)),"")</f>
        <v/>
      </c>
      <c r="AL31" s="724" t="str">
        <f t="shared" ref="AL31:AL37" ca="1" si="286">IF($U31&lt;=$D$11,IF(COLUMN()&lt;22+$D$13,"",OFFSET(AL30,0,-$D$13,1,1)),"")</f>
        <v/>
      </c>
      <c r="AM31" s="724" t="str">
        <f t="shared" ref="AM31:AM37" ca="1" si="287">IF($U31&lt;=$D$11,IF(COLUMN()&lt;22+$D$13,"",OFFSET(AM30,0,-$D$13,1,1)),"")</f>
        <v/>
      </c>
      <c r="AN31" s="724" t="str">
        <f t="shared" ref="AN31:AN37" ca="1" si="288">IF($U31&lt;=$D$11,IF(COLUMN()&lt;22+$D$13,"",OFFSET(AN30,0,-$D$13,1,1)),"")</f>
        <v/>
      </c>
      <c r="AO31" s="724" t="str">
        <f t="shared" ref="AO31:AO37" ca="1" si="289">IF($U31&lt;=$D$11,IF(COLUMN()&lt;22+$D$13,"",OFFSET(AO30,0,-$D$13,1,1)),"")</f>
        <v/>
      </c>
      <c r="AP31" s="724" t="str">
        <f t="shared" ref="AP31:AP37" ca="1" si="290">IF($U31&lt;=$D$11,IF(COLUMN()&lt;22+$D$13,"",OFFSET(AP30,0,-$D$13,1,1)),"")</f>
        <v/>
      </c>
      <c r="AQ31" s="724" t="str">
        <f t="shared" ref="AQ31:AQ37" ca="1" si="291">IF($U31&lt;=$D$11,IF(COLUMN()&lt;22+$D$13,"",OFFSET(AQ30,0,-$D$13,1,1)),"")</f>
        <v/>
      </c>
      <c r="AR31" s="724" t="str">
        <f t="shared" ref="AR31:AR37" ca="1" si="292">IF($U31&lt;=$D$11,IF(COLUMN()&lt;22+$D$13,"",OFFSET(AR30,0,-$D$13,1,1)),"")</f>
        <v/>
      </c>
      <c r="AS31" s="724" t="str">
        <f t="shared" ref="AS31:AS37" ca="1" si="293">IF($U31&lt;=$D$11,IF(COLUMN()&lt;22+$D$13,"",OFFSET(AS30,0,-$D$13,1,1)),"")</f>
        <v/>
      </c>
      <c r="AT31" s="724" t="str">
        <f t="shared" ref="AT31:AT37" ca="1" si="294">IF($U31&lt;=$D$11,IF(COLUMN()&lt;22+$D$13,"",OFFSET(AT30,0,-$D$13,1,1)),"")</f>
        <v/>
      </c>
      <c r="AU31" s="724" t="str">
        <f t="shared" ref="AU31:AU37" ca="1" si="295">IF($U31&lt;=$D$11,IF(COLUMN()&lt;22+$D$13,"",OFFSET(AU30,0,-$D$13,1,1)),"")</f>
        <v/>
      </c>
      <c r="AV31" s="724" t="str">
        <f t="shared" ref="AV31:AV37" ca="1" si="296">IF($U31&lt;=$D$11,IF(COLUMN()&lt;22+$D$13,"",OFFSET(AV30,0,-$D$13,1,1)),"")</f>
        <v/>
      </c>
      <c r="AW31" s="724" t="str">
        <f t="shared" ref="AW31:AW37" ca="1" si="297">IF($U31&lt;=$D$11,IF(COLUMN()&lt;22+$D$13,"",OFFSET(AW30,0,-$D$13,1,1)),"")</f>
        <v/>
      </c>
      <c r="AX31" s="724" t="str">
        <f t="shared" ref="AX31:AX37" ca="1" si="298">IF($U31&lt;=$D$11,IF(COLUMN()&lt;22+$D$13,"",OFFSET(AX30,0,-$D$13,1,1)),"")</f>
        <v/>
      </c>
      <c r="AY31" s="724" t="str">
        <f t="shared" ref="AY31:AY37" ca="1" si="299">IF($U31&lt;=$D$11,IF(COLUMN()&lt;22+$D$13,"",OFFSET(AY30,0,-$D$13,1,1)),"")</f>
        <v/>
      </c>
      <c r="AZ31" s="724" t="str">
        <f t="shared" ref="AZ31:AZ37" ca="1" si="300">IF($U31&lt;=$D$11,IF(COLUMN()&lt;22+$D$13,"",OFFSET(AZ30,0,-$D$13,1,1)),"")</f>
        <v/>
      </c>
      <c r="BA31" s="724" t="str">
        <f t="shared" ref="BA31:BA37" ca="1" si="301">IF($U31&lt;=$D$11,IF(COLUMN()&lt;22+$D$13,"",OFFSET(BA30,0,-$D$13,1,1)),"")</f>
        <v/>
      </c>
      <c r="BB31" s="724" t="str">
        <f t="shared" ref="BB31:BB37" ca="1" si="302">IF($U31&lt;=$D$11,IF(COLUMN()&lt;22+$D$13,"",OFFSET(BB30,0,-$D$13,1,1)),"")</f>
        <v/>
      </c>
      <c r="BC31" s="724" t="str">
        <f t="shared" ref="BC31:BC37" ca="1" si="303">IF($U31&lt;=$D$11,IF(COLUMN()&lt;22+$D$13,"",OFFSET(BC30,0,-$D$13,1,1)),"")</f>
        <v/>
      </c>
      <c r="BD31" s="724" t="str">
        <f t="shared" ref="BD31:BD37" ca="1" si="304">IF($U31&lt;=$D$11,IF(COLUMN()&lt;22+$D$13,"",OFFSET(BD30,0,-$D$13,1,1)),"")</f>
        <v/>
      </c>
      <c r="BE31" s="724" t="str">
        <f t="shared" ref="BE31:BE37" ca="1" si="305">IF($U31&lt;=$D$11,IF(COLUMN()&lt;22+$D$13,"",OFFSET(BE30,0,-$D$13,1,1)),"")</f>
        <v/>
      </c>
      <c r="BF31" s="724" t="str">
        <f t="shared" ref="BF31:BF37" ca="1" si="306">IF($U31&lt;=$D$11,IF(COLUMN()&lt;22+$D$13,"",OFFSET(BF30,0,-$D$13,1,1)),"")</f>
        <v/>
      </c>
      <c r="BG31" s="724" t="str">
        <f t="shared" ref="BG31:BG37" ca="1" si="307">IF($U31&lt;=$D$11,IF(COLUMN()&lt;22+$D$13,"",OFFSET(BG30,0,-$D$13,1,1)),"")</f>
        <v/>
      </c>
      <c r="BH31" s="724" t="str">
        <f t="shared" ref="BH31:BH37" ca="1" si="308">IF($U31&lt;=$D$11,IF(COLUMN()&lt;22+$D$13,"",OFFSET(BH30,0,-$D$13,1,1)),"")</f>
        <v/>
      </c>
      <c r="BI31" s="724" t="str">
        <f t="shared" ref="BI31:BI37" ca="1" si="309">IF($U31&lt;=$D$11,IF(COLUMN()&lt;22+$D$13,"",OFFSET(BI30,0,-$D$13,1,1)),"")</f>
        <v/>
      </c>
      <c r="BJ31" s="724" t="str">
        <f t="shared" ref="BJ31:BJ37" ca="1" si="310">IF($U31&lt;=$D$11,IF(COLUMN()&lt;22+$D$13,"",OFFSET(BJ30,0,-$D$13,1,1)),"")</f>
        <v/>
      </c>
      <c r="BK31" s="724" t="str">
        <f t="shared" ref="BK31:BK37" ca="1" si="311">IF($U31&lt;=$D$11,IF(COLUMN()&lt;22+$D$13,"",OFFSET(BK30,0,-$D$13,1,1)),"")</f>
        <v/>
      </c>
      <c r="BL31" s="724" t="str">
        <f t="shared" ref="BL31:BL37" ca="1" si="312">IF($U31&lt;=$D$11,IF(COLUMN()&lt;22+$D$13,"",OFFSET(BL30,0,-$D$13,1,1)),"")</f>
        <v/>
      </c>
      <c r="BM31" s="724" t="str">
        <f t="shared" ref="BM31:BM37" ca="1" si="313">IF($U31&lt;=$D$11,IF(COLUMN()&lt;22+$D$13,"",OFFSET(BM30,0,-$D$13,1,1)),"")</f>
        <v/>
      </c>
      <c r="BN31" s="724" t="str">
        <f t="shared" ref="BN31:BN37" ca="1" si="314">IF($U31&lt;=$D$11,IF(COLUMN()&lt;22+$D$13,"",OFFSET(BN30,0,-$D$13,1,1)),"")</f>
        <v/>
      </c>
      <c r="BO31" s="724" t="str">
        <f t="shared" ref="BO31:BO37" ca="1" si="315">IF($U31&lt;=$D$11,IF(COLUMN()&lt;22+$D$13,"",OFFSET(BO30,0,-$D$13,1,1)),"")</f>
        <v/>
      </c>
      <c r="BP31" s="724" t="str">
        <f t="shared" ref="BP31:BP37" ca="1" si="316">IF($U31&lt;=$D$11,IF(COLUMN()&lt;22+$D$13,"",OFFSET(BP30,0,-$D$13,1,1)),"")</f>
        <v/>
      </c>
      <c r="BQ31" s="724" t="str">
        <f t="shared" ref="BQ31:BQ37" ca="1" si="317">IF($U31&lt;=$D$11,IF(COLUMN()&lt;22+$D$13,"",OFFSET(BQ30,0,-$D$13,1,1)),"")</f>
        <v/>
      </c>
      <c r="BR31" s="724" t="str">
        <f t="shared" ref="BR31:BR37" ca="1" si="318">IF($U31&lt;=$D$11,IF(COLUMN()&lt;22+$D$13,"",OFFSET(BR30,0,-$D$13,1,1)),"")</f>
        <v/>
      </c>
      <c r="BS31" s="724" t="str">
        <f t="shared" ref="BS31:BS37" ca="1" si="319">IF($U31&lt;=$D$11,IF(COLUMN()&lt;22+$D$13,"",OFFSET(BS30,0,-$D$13,1,1)),"")</f>
        <v/>
      </c>
      <c r="BT31" s="724" t="str">
        <f t="shared" ref="BT31:BT37" ca="1" si="320">IF($U31&lt;=$D$11,IF(COLUMN()&lt;22+$D$13,"",OFFSET(BT30,0,-$D$13,1,1)),"")</f>
        <v/>
      </c>
      <c r="BU31" s="724" t="str">
        <f t="shared" ref="BU31:BU37" ca="1" si="321">IF($U31&lt;=$D$11,IF(COLUMN()&lt;22+$D$13,"",OFFSET(BU30,0,-$D$13,1,1)),"")</f>
        <v/>
      </c>
      <c r="BV31" s="724" t="str">
        <f t="shared" ref="BV31:BV37" ca="1" si="322">IF($U31&lt;=$D$11,IF(COLUMN()&lt;22+$D$13,"",OFFSET(BV30,0,-$D$13,1,1)),"")</f>
        <v/>
      </c>
      <c r="BW31" s="724" t="str">
        <f t="shared" ref="BW31:BW37" ca="1" si="323">IF($U31&lt;=$D$11,IF(COLUMN()&lt;22+$D$13,"",OFFSET(BW30,0,-$D$13,1,1)),"")</f>
        <v/>
      </c>
      <c r="BX31" s="724" t="str">
        <f t="shared" ref="BX31:BX37" ca="1" si="324">IF($U31&lt;=$D$11,IF(COLUMN()&lt;22+$D$13,"",OFFSET(BX30,0,-$D$13,1,1)),"")</f>
        <v/>
      </c>
      <c r="BY31" s="724" t="str">
        <f t="shared" ref="BY31:BY37" ca="1" si="325">IF($U31&lt;=$D$11,IF(COLUMN()&lt;22+$D$13,"",OFFSET(BY30,0,-$D$13,1,1)),"")</f>
        <v/>
      </c>
      <c r="BZ31" s="724" t="str">
        <f t="shared" ref="BZ31:BZ37" ca="1" si="326">IF($U31&lt;=$D$11,IF(COLUMN()&lt;22+$D$13,"",OFFSET(BZ30,0,-$D$13,1,1)),"")</f>
        <v/>
      </c>
      <c r="CA31" s="724" t="str">
        <f t="shared" ref="CA31:CA37" ca="1" si="327">IF($U31&lt;=$D$11,IF(COLUMN()&lt;22+$D$13,"",OFFSET(CA30,0,-$D$13,1,1)),"")</f>
        <v/>
      </c>
      <c r="CB31" s="724" t="str">
        <f t="shared" ref="CB31:CB37" ca="1" si="328">IF($U31&lt;=$D$11,IF(COLUMN()&lt;22+$D$13,"",OFFSET(CB30,0,-$D$13,1,1)),"")</f>
        <v/>
      </c>
      <c r="CC31" s="724" t="str">
        <f t="shared" ref="CC31:CC37" ca="1" si="329">IF($U31&lt;=$D$11,IF(COLUMN()&lt;22+$D$13,"",OFFSET(CC30,0,-$D$13,1,1)),"")</f>
        <v/>
      </c>
      <c r="CD31" s="724" t="str">
        <f t="shared" ref="CD31:CD37" ca="1" si="330">IF($U31&lt;=$D$11,IF(COLUMN()&lt;22+$D$13,"",OFFSET(CD30,0,-$D$13,1,1)),"")</f>
        <v/>
      </c>
      <c r="CE31" s="724" t="str">
        <f t="shared" ref="CE31:CE37" ca="1" si="331">IF($U31&lt;=$D$11,IF(COLUMN()&lt;22+$D$13,"",OFFSET(CE30,0,-$D$13,1,1)),"")</f>
        <v/>
      </c>
      <c r="CF31" s="724" t="str">
        <f t="shared" ref="CF31:CF37" ca="1" si="332">IF($U31&lt;=$D$11,IF(COLUMN()&lt;22+$D$13,"",OFFSET(CF30,0,-$D$13,1,1)),"")</f>
        <v/>
      </c>
      <c r="CG31" s="724" t="str">
        <f t="shared" ref="CG31:CG37" ca="1" si="333">IF($U31&lt;=$D$11,IF(COLUMN()&lt;22+$D$13,"",OFFSET(CG30,0,-$D$13,1,1)),"")</f>
        <v/>
      </c>
      <c r="CH31" s="724" t="str">
        <f t="shared" ref="CH31:CH37" ca="1" si="334">IF($U31&lt;=$D$11,IF(COLUMN()&lt;22+$D$13,"",OFFSET(CH30,0,-$D$13,1,1)),"")</f>
        <v/>
      </c>
      <c r="CI31" s="724" t="str">
        <f t="shared" ref="CI31:CI37" ca="1" si="335">IF($U31&lt;=$D$11,IF(COLUMN()&lt;22+$D$13,"",OFFSET(CI30,0,-$D$13,1,1)),"")</f>
        <v/>
      </c>
      <c r="CJ31" s="724" t="str">
        <f t="shared" ref="CJ31:CJ37" ca="1" si="336">IF($U31&lt;=$D$11,IF(COLUMN()&lt;22+$D$13,"",OFFSET(CJ30,0,-$D$13,1,1)),"")</f>
        <v/>
      </c>
      <c r="CK31" s="724" t="str">
        <f t="shared" ref="CK31:CK37" ca="1" si="337">IF($U31&lt;=$D$11,IF(COLUMN()&lt;22+$D$13,"",OFFSET(CK30,0,-$D$13,1,1)),"")</f>
        <v/>
      </c>
      <c r="CL31" s="724" t="str">
        <f t="shared" ref="CL31:CL37" ca="1" si="338">IF($U31&lt;=$D$11,IF(COLUMN()&lt;22+$D$13,"",OFFSET(CL30,0,-$D$13,1,1)),"")</f>
        <v/>
      </c>
      <c r="CM31" s="724" t="str">
        <f t="shared" ref="CM31:CM37" ca="1" si="339">IF($U31&lt;=$D$11,IF(COLUMN()&lt;22+$D$13,"",OFFSET(CM30,0,-$D$13,1,1)),"")</f>
        <v/>
      </c>
      <c r="CN31" s="724" t="str">
        <f t="shared" ref="CN31:CN37" ca="1" si="340">IF($U31&lt;=$D$11,IF(COLUMN()&lt;22+$D$13,"",OFFSET(CN30,0,-$D$13,1,1)),"")</f>
        <v/>
      </c>
      <c r="CO31" s="724" t="str">
        <f t="shared" ref="CO31:CO37" ca="1" si="341">IF($U31&lt;=$D$11,IF(COLUMN()&lt;22+$D$13,"",OFFSET(CO30,0,-$D$13,1,1)),"")</f>
        <v/>
      </c>
      <c r="CP31" s="724" t="str">
        <f t="shared" ref="CP31:CP37" ca="1" si="342">IF($U31&lt;=$D$11,IF(COLUMN()&lt;22+$D$13,"",OFFSET(CP30,0,-$D$13,1,1)),"")</f>
        <v/>
      </c>
      <c r="CQ31" s="724" t="str">
        <f t="shared" ref="CQ31:CQ37" ca="1" si="343">IF($U31&lt;=$D$11,IF(COLUMN()&lt;22+$D$13,"",OFFSET(CQ30,0,-$D$13,1,1)),"")</f>
        <v/>
      </c>
      <c r="CR31" s="724" t="str">
        <f t="shared" ref="CR31:CR37" ca="1" si="344">IF($U31&lt;=$D$11,IF(COLUMN()&lt;22+$D$13,"",OFFSET(CR30,0,-$D$13,1,1)),"")</f>
        <v/>
      </c>
      <c r="CS31" s="724" t="str">
        <f t="shared" ref="CS31:CS37" ca="1" si="345">IF($U31&lt;=$D$11,IF(COLUMN()&lt;22+$D$13,"",OFFSET(CS30,0,-$D$13,1,1)),"")</f>
        <v/>
      </c>
      <c r="CT31" s="724" t="str">
        <f t="shared" ref="CT31:CT37" ca="1" si="346">IF($U31&lt;=$D$11,IF(COLUMN()&lt;22+$D$13,"",OFFSET(CT30,0,-$D$13,1,1)),"")</f>
        <v/>
      </c>
      <c r="CU31" s="724" t="str">
        <f t="shared" ref="CU31:CU37" ca="1" si="347">IF($U31&lt;=$D$11,IF(COLUMN()&lt;22+$D$13,"",OFFSET(CU30,0,-$D$13,1,1)),"")</f>
        <v/>
      </c>
      <c r="CV31" s="724" t="str">
        <f t="shared" ref="CV31:CV37" ca="1" si="348">IF($U31&lt;=$D$11,IF(COLUMN()&lt;22+$D$13,"",OFFSET(CV30,0,-$D$13,1,1)),"")</f>
        <v/>
      </c>
      <c r="CW31" s="724" t="str">
        <f t="shared" ref="CW31:CW37" ca="1" si="349">IF($U31&lt;=$D$11,IF(COLUMN()&lt;22+$D$13,"",OFFSET(CW30,0,-$D$13,1,1)),"")</f>
        <v/>
      </c>
      <c r="CX31" s="724" t="str">
        <f t="shared" ref="CX31:CX37" ca="1" si="350">IF($U31&lt;=$D$11,IF(COLUMN()&lt;22+$D$13,"",OFFSET(CX30,0,-$D$13,1,1)),"")</f>
        <v/>
      </c>
      <c r="CY31" s="724" t="str">
        <f t="shared" ref="CY31:CY37" ca="1" si="351">IF($U31&lt;=$D$11,IF(COLUMN()&lt;22+$D$13,"",OFFSET(CY30,0,-$D$13,1,1)),"")</f>
        <v/>
      </c>
      <c r="CZ31" s="724" t="str">
        <f t="shared" ref="CZ31:CZ37" ca="1" si="352">IF($U31&lt;=$D$11,IF(COLUMN()&lt;22+$D$13,"",OFFSET(CZ30,0,-$D$13,1,1)),"")</f>
        <v/>
      </c>
      <c r="DA31" s="724" t="str">
        <f t="shared" ref="DA31:DA37" ca="1" si="353">IF($U31&lt;=$D$11,IF(COLUMN()&lt;22+$D$13,"",OFFSET(DA30,0,-$D$13,1,1)),"")</f>
        <v/>
      </c>
      <c r="DB31" s="724" t="str">
        <f t="shared" ref="DB31:DB37" ca="1" si="354">IF($U31&lt;=$D$11,IF(COLUMN()&lt;22+$D$13,"",OFFSET(DB30,0,-$D$13,1,1)),"")</f>
        <v/>
      </c>
      <c r="DC31" s="724" t="str">
        <f t="shared" ref="DC31:DC37" ca="1" si="355">IF($U31&lt;=$D$11,IF(COLUMN()&lt;22+$D$13,"",OFFSET(DC30,0,-$D$13,1,1)),"")</f>
        <v/>
      </c>
      <c r="DD31" s="724" t="str">
        <f t="shared" ref="DD31:DD37" ca="1" si="356">IF($U31&lt;=$D$11,IF(COLUMN()&lt;22+$D$13,"",OFFSET(DD30,0,-$D$13,1,1)),"")</f>
        <v/>
      </c>
      <c r="DE31" s="724" t="str">
        <f t="shared" ref="DE31:DE37" ca="1" si="357">IF($U31&lt;=$D$11,IF(COLUMN()&lt;22+$D$13,"",OFFSET(DE30,0,-$D$13,1,1)),"")</f>
        <v/>
      </c>
      <c r="DF31" s="724" t="str">
        <f t="shared" ref="DF31:DF37" ca="1" si="358">IF($U31&lt;=$D$11,IF(COLUMN()&lt;22+$D$13,"",OFFSET(DF30,0,-$D$13,1,1)),"")</f>
        <v/>
      </c>
      <c r="DG31" s="724" t="str">
        <f t="shared" ref="DG31:DG37" ca="1" si="359">IF($U31&lt;=$D$11,IF(COLUMN()&lt;22+$D$13,"",OFFSET(DG30,0,-$D$13,1,1)),"")</f>
        <v/>
      </c>
      <c r="DH31" s="724" t="str">
        <f t="shared" ref="DH31:DH37" ca="1" si="360">IF($U31&lt;=$D$11,IF(COLUMN()&lt;22+$D$13,"",OFFSET(DH30,0,-$D$13,1,1)),"")</f>
        <v/>
      </c>
      <c r="DI31" s="724" t="str">
        <f t="shared" ref="DI31:DI37" ca="1" si="361">IF($U31&lt;=$D$11,IF(COLUMN()&lt;22+$D$13,"",OFFSET(DI30,0,-$D$13,1,1)),"")</f>
        <v/>
      </c>
      <c r="DJ31" s="724" t="str">
        <f t="shared" ref="DJ31:DJ37" ca="1" si="362">IF($U31&lt;=$D$11,IF(COLUMN()&lt;22+$D$13,"",OFFSET(DJ30,0,-$D$13,1,1)),"")</f>
        <v/>
      </c>
      <c r="DK31" s="724" t="str">
        <f t="shared" ref="DK31:DK37" ca="1" si="363">IF($U31&lt;=$D$11,IF(COLUMN()&lt;22+$D$13,"",OFFSET(DK30,0,-$D$13,1,1)),"")</f>
        <v/>
      </c>
      <c r="DL31" s="724" t="str">
        <f t="shared" ref="DL31:DL37" ca="1" si="364">IF($U31&lt;=$D$11,IF(COLUMN()&lt;22+$D$13,"",OFFSET(DL30,0,-$D$13,1,1)),"")</f>
        <v/>
      </c>
      <c r="DM31" s="724" t="str">
        <f t="shared" ref="DM31:DM37" ca="1" si="365">IF($U31&lt;=$D$11,IF(COLUMN()&lt;22+$D$13,"",OFFSET(DM30,0,-$D$13,1,1)),"")</f>
        <v/>
      </c>
      <c r="DN31" s="724" t="str">
        <f t="shared" ref="DN31:DN37" ca="1" si="366">IF($U31&lt;=$D$11,IF(COLUMN()&lt;22+$D$13,"",OFFSET(DN30,0,-$D$13,1,1)),"")</f>
        <v/>
      </c>
      <c r="DO31" s="724" t="str">
        <f t="shared" ref="DO31:DO37" ca="1" si="367">IF($U31&lt;=$D$11,IF(COLUMN()&lt;22+$D$13,"",OFFSET(DO30,0,-$D$13,1,1)),"")</f>
        <v/>
      </c>
      <c r="DP31" s="724" t="str">
        <f t="shared" ref="DP31:DP37" ca="1" si="368">IF($U31&lt;=$D$11,IF(COLUMN()&lt;22+$D$13,"",OFFSET(DP30,0,-$D$13,1,1)),"")</f>
        <v/>
      </c>
      <c r="DQ31" s="724" t="str">
        <f t="shared" ref="DQ31:DQ37" ca="1" si="369">IF($U31&lt;=$D$11,IF(COLUMN()&lt;22+$D$13,"",OFFSET(DQ30,0,-$D$13,1,1)),"")</f>
        <v/>
      </c>
    </row>
    <row r="32" spans="2:121" x14ac:dyDescent="0.15">
      <c r="B32" s="716">
        <f t="shared" si="268"/>
        <v>3</v>
      </c>
      <c r="C32" s="717">
        <f t="shared" ref="C32:C39" si="370">IFERROR(C31+1,"")</f>
        <v>3</v>
      </c>
      <c r="D32" s="718">
        <f t="shared" si="269"/>
        <v>51</v>
      </c>
      <c r="F32" s="698">
        <f t="shared" si="81"/>
        <v>15</v>
      </c>
      <c r="G32" s="699">
        <f t="shared" si="265"/>
        <v>30</v>
      </c>
      <c r="H32" s="700">
        <f t="shared" si="82"/>
        <v>0.26666666666666666</v>
      </c>
      <c r="I32" s="700">
        <f t="shared" si="163"/>
        <v>11.733333333333333</v>
      </c>
      <c r="J32" s="700">
        <f t="shared" si="83"/>
        <v>15</v>
      </c>
      <c r="K32" s="700">
        <f t="shared" si="84"/>
        <v>1</v>
      </c>
      <c r="L32" s="699">
        <f t="shared" si="85"/>
        <v>44</v>
      </c>
      <c r="M32" s="699">
        <f t="shared" si="86"/>
        <v>22</v>
      </c>
      <c r="N32" s="701">
        <f t="shared" si="87"/>
        <v>2133.3333333333335</v>
      </c>
      <c r="O32" s="701" t="str" cm="1">
        <f t="array" ref="O32">_xlfn.IFS(P32&lt;=0.3,"Bad",AND(P32&lt;0.5,P32&gt;0.3),"Macro",P32&gt;=0.5,"Norm")</f>
        <v>Norm</v>
      </c>
      <c r="P32" s="48">
        <f t="shared" si="88"/>
        <v>0.5</v>
      </c>
      <c r="Q32" s="728">
        <f t="shared" si="89"/>
        <v>0.5</v>
      </c>
      <c r="R32" s="726">
        <f t="shared" si="90"/>
        <v>0.51724137931034486</v>
      </c>
      <c r="S32" s="697" t="str">
        <f t="shared" si="267"/>
        <v/>
      </c>
      <c r="U32" s="727">
        <v>30</v>
      </c>
      <c r="V32" s="724" t="str">
        <f t="shared" ca="1" si="270"/>
        <v/>
      </c>
      <c r="W32" s="724" t="str">
        <f t="shared" ca="1" si="271"/>
        <v/>
      </c>
      <c r="X32" s="724" t="str">
        <f t="shared" ca="1" si="272"/>
        <v/>
      </c>
      <c r="Y32" s="724" t="str">
        <f t="shared" ca="1" si="273"/>
        <v/>
      </c>
      <c r="Z32" s="724" t="str">
        <f t="shared" ca="1" si="274"/>
        <v/>
      </c>
      <c r="AA32" s="724" t="str">
        <f t="shared" ca="1" si="275"/>
        <v/>
      </c>
      <c r="AB32" s="724" t="str">
        <f t="shared" ca="1" si="276"/>
        <v/>
      </c>
      <c r="AC32" s="724" t="str">
        <f t="shared" ca="1" si="277"/>
        <v/>
      </c>
      <c r="AD32" s="724" t="str">
        <f t="shared" ca="1" si="278"/>
        <v/>
      </c>
      <c r="AE32" s="724" t="str">
        <f t="shared" ca="1" si="279"/>
        <v/>
      </c>
      <c r="AF32" s="724" t="str">
        <f t="shared" ca="1" si="280"/>
        <v/>
      </c>
      <c r="AG32" s="724" t="str">
        <f t="shared" ca="1" si="281"/>
        <v/>
      </c>
      <c r="AH32" s="724" t="str">
        <f t="shared" ca="1" si="282"/>
        <v/>
      </c>
      <c r="AI32" s="724" t="str">
        <f t="shared" ca="1" si="283"/>
        <v/>
      </c>
      <c r="AJ32" s="724" t="str">
        <f t="shared" ca="1" si="284"/>
        <v/>
      </c>
      <c r="AK32" s="724" t="str">
        <f t="shared" ca="1" si="285"/>
        <v/>
      </c>
      <c r="AL32" s="724" t="str">
        <f t="shared" ca="1" si="286"/>
        <v/>
      </c>
      <c r="AM32" s="724" t="str">
        <f t="shared" ca="1" si="287"/>
        <v/>
      </c>
      <c r="AN32" s="724" t="str">
        <f t="shared" ca="1" si="288"/>
        <v/>
      </c>
      <c r="AO32" s="724" t="str">
        <f t="shared" ca="1" si="289"/>
        <v/>
      </c>
      <c r="AP32" s="724" t="str">
        <f t="shared" ca="1" si="290"/>
        <v/>
      </c>
      <c r="AQ32" s="724" t="str">
        <f t="shared" ca="1" si="291"/>
        <v/>
      </c>
      <c r="AR32" s="724" t="str">
        <f t="shared" ca="1" si="292"/>
        <v/>
      </c>
      <c r="AS32" s="724" t="str">
        <f t="shared" ca="1" si="293"/>
        <v/>
      </c>
      <c r="AT32" s="724" t="str">
        <f t="shared" ca="1" si="294"/>
        <v/>
      </c>
      <c r="AU32" s="724" t="str">
        <f t="shared" ca="1" si="295"/>
        <v/>
      </c>
      <c r="AV32" s="724" t="str">
        <f t="shared" ca="1" si="296"/>
        <v/>
      </c>
      <c r="AW32" s="724" t="str">
        <f t="shared" ca="1" si="297"/>
        <v/>
      </c>
      <c r="AX32" s="724" t="str">
        <f t="shared" ca="1" si="298"/>
        <v/>
      </c>
      <c r="AY32" s="724" t="str">
        <f t="shared" ca="1" si="299"/>
        <v/>
      </c>
      <c r="AZ32" s="724" t="str">
        <f t="shared" ca="1" si="300"/>
        <v/>
      </c>
      <c r="BA32" s="724" t="str">
        <f t="shared" ca="1" si="301"/>
        <v/>
      </c>
      <c r="BB32" s="724" t="str">
        <f t="shared" ca="1" si="302"/>
        <v/>
      </c>
      <c r="BC32" s="724" t="str">
        <f t="shared" ca="1" si="303"/>
        <v/>
      </c>
      <c r="BD32" s="724" t="str">
        <f t="shared" ca="1" si="304"/>
        <v/>
      </c>
      <c r="BE32" s="724" t="str">
        <f t="shared" ca="1" si="305"/>
        <v/>
      </c>
      <c r="BF32" s="724" t="str">
        <f t="shared" ca="1" si="306"/>
        <v/>
      </c>
      <c r="BG32" s="724" t="str">
        <f t="shared" ca="1" si="307"/>
        <v/>
      </c>
      <c r="BH32" s="724" t="str">
        <f t="shared" ca="1" si="308"/>
        <v/>
      </c>
      <c r="BI32" s="724" t="str">
        <f t="shared" ca="1" si="309"/>
        <v/>
      </c>
      <c r="BJ32" s="724" t="str">
        <f t="shared" ca="1" si="310"/>
        <v/>
      </c>
      <c r="BK32" s="724" t="str">
        <f t="shared" ca="1" si="311"/>
        <v/>
      </c>
      <c r="BL32" s="724" t="str">
        <f t="shared" ca="1" si="312"/>
        <v/>
      </c>
      <c r="BM32" s="724" t="str">
        <f t="shared" ca="1" si="313"/>
        <v/>
      </c>
      <c r="BN32" s="724" t="str">
        <f t="shared" ca="1" si="314"/>
        <v/>
      </c>
      <c r="BO32" s="724" t="str">
        <f t="shared" ca="1" si="315"/>
        <v/>
      </c>
      <c r="BP32" s="724" t="str">
        <f t="shared" ca="1" si="316"/>
        <v/>
      </c>
      <c r="BQ32" s="724" t="str">
        <f t="shared" ca="1" si="317"/>
        <v/>
      </c>
      <c r="BR32" s="724" t="str">
        <f t="shared" ca="1" si="318"/>
        <v/>
      </c>
      <c r="BS32" s="724" t="str">
        <f t="shared" ca="1" si="319"/>
        <v/>
      </c>
      <c r="BT32" s="724" t="str">
        <f t="shared" ca="1" si="320"/>
        <v/>
      </c>
      <c r="BU32" s="724" t="str">
        <f t="shared" ca="1" si="321"/>
        <v/>
      </c>
      <c r="BV32" s="724" t="str">
        <f t="shared" ca="1" si="322"/>
        <v/>
      </c>
      <c r="BW32" s="724" t="str">
        <f t="shared" ca="1" si="323"/>
        <v/>
      </c>
      <c r="BX32" s="724" t="str">
        <f t="shared" ca="1" si="324"/>
        <v/>
      </c>
      <c r="BY32" s="724" t="str">
        <f t="shared" ca="1" si="325"/>
        <v/>
      </c>
      <c r="BZ32" s="724" t="str">
        <f t="shared" ca="1" si="326"/>
        <v/>
      </c>
      <c r="CA32" s="724" t="str">
        <f t="shared" ca="1" si="327"/>
        <v/>
      </c>
      <c r="CB32" s="724" t="str">
        <f t="shared" ca="1" si="328"/>
        <v/>
      </c>
      <c r="CC32" s="724" t="str">
        <f t="shared" ca="1" si="329"/>
        <v/>
      </c>
      <c r="CD32" s="724" t="str">
        <f t="shared" ca="1" si="330"/>
        <v/>
      </c>
      <c r="CE32" s="724" t="str">
        <f t="shared" ca="1" si="331"/>
        <v/>
      </c>
      <c r="CF32" s="724" t="str">
        <f t="shared" ca="1" si="332"/>
        <v/>
      </c>
      <c r="CG32" s="724" t="str">
        <f t="shared" ca="1" si="333"/>
        <v/>
      </c>
      <c r="CH32" s="724" t="str">
        <f t="shared" ca="1" si="334"/>
        <v/>
      </c>
      <c r="CI32" s="724" t="str">
        <f t="shared" ca="1" si="335"/>
        <v/>
      </c>
      <c r="CJ32" s="724" t="str">
        <f t="shared" ca="1" si="336"/>
        <v/>
      </c>
      <c r="CK32" s="724" t="str">
        <f t="shared" ca="1" si="337"/>
        <v/>
      </c>
      <c r="CL32" s="724" t="str">
        <f t="shared" ca="1" si="338"/>
        <v/>
      </c>
      <c r="CM32" s="724" t="str">
        <f t="shared" ca="1" si="339"/>
        <v/>
      </c>
      <c r="CN32" s="724" t="str">
        <f t="shared" ca="1" si="340"/>
        <v/>
      </c>
      <c r="CO32" s="724" t="str">
        <f t="shared" ca="1" si="341"/>
        <v/>
      </c>
      <c r="CP32" s="724" t="str">
        <f t="shared" ca="1" si="342"/>
        <v/>
      </c>
      <c r="CQ32" s="724" t="str">
        <f t="shared" ca="1" si="343"/>
        <v/>
      </c>
      <c r="CR32" s="724" t="str">
        <f t="shared" ca="1" si="344"/>
        <v/>
      </c>
      <c r="CS32" s="724" t="str">
        <f t="shared" ca="1" si="345"/>
        <v/>
      </c>
      <c r="CT32" s="724" t="str">
        <f t="shared" ca="1" si="346"/>
        <v/>
      </c>
      <c r="CU32" s="724" t="str">
        <f t="shared" ca="1" si="347"/>
        <v/>
      </c>
      <c r="CV32" s="724" t="str">
        <f t="shared" ca="1" si="348"/>
        <v/>
      </c>
      <c r="CW32" s="724" t="str">
        <f t="shared" ca="1" si="349"/>
        <v/>
      </c>
      <c r="CX32" s="724" t="str">
        <f t="shared" ca="1" si="350"/>
        <v/>
      </c>
      <c r="CY32" s="724" t="str">
        <f t="shared" ca="1" si="351"/>
        <v/>
      </c>
      <c r="CZ32" s="724" t="str">
        <f t="shared" ca="1" si="352"/>
        <v/>
      </c>
      <c r="DA32" s="724" t="str">
        <f t="shared" ca="1" si="353"/>
        <v/>
      </c>
      <c r="DB32" s="724" t="str">
        <f t="shared" ca="1" si="354"/>
        <v/>
      </c>
      <c r="DC32" s="724" t="str">
        <f t="shared" ca="1" si="355"/>
        <v/>
      </c>
      <c r="DD32" s="724" t="str">
        <f t="shared" ca="1" si="356"/>
        <v/>
      </c>
      <c r="DE32" s="724" t="str">
        <f t="shared" ca="1" si="357"/>
        <v/>
      </c>
      <c r="DF32" s="724" t="str">
        <f t="shared" ca="1" si="358"/>
        <v/>
      </c>
      <c r="DG32" s="724" t="str">
        <f t="shared" ca="1" si="359"/>
        <v/>
      </c>
      <c r="DH32" s="724" t="str">
        <f t="shared" ca="1" si="360"/>
        <v/>
      </c>
      <c r="DI32" s="724" t="str">
        <f t="shared" ca="1" si="361"/>
        <v/>
      </c>
      <c r="DJ32" s="724" t="str">
        <f t="shared" ca="1" si="362"/>
        <v/>
      </c>
      <c r="DK32" s="724" t="str">
        <f t="shared" ca="1" si="363"/>
        <v/>
      </c>
      <c r="DL32" s="724" t="str">
        <f t="shared" ca="1" si="364"/>
        <v/>
      </c>
      <c r="DM32" s="724" t="str">
        <f t="shared" ca="1" si="365"/>
        <v/>
      </c>
      <c r="DN32" s="724" t="str">
        <f t="shared" ca="1" si="366"/>
        <v/>
      </c>
      <c r="DO32" s="724" t="str">
        <f t="shared" ca="1" si="367"/>
        <v/>
      </c>
      <c r="DP32" s="724" t="str">
        <f t="shared" ca="1" si="368"/>
        <v/>
      </c>
      <c r="DQ32" s="724" t="str">
        <f t="shared" ca="1" si="369"/>
        <v/>
      </c>
    </row>
    <row r="33" spans="2:121" x14ac:dyDescent="0.15">
      <c r="B33" s="716">
        <f t="shared" si="268"/>
        <v>2</v>
      </c>
      <c r="C33" s="717">
        <f t="shared" si="370"/>
        <v>4</v>
      </c>
      <c r="D33" s="718">
        <f t="shared" si="269"/>
        <v>64</v>
      </c>
      <c r="F33" s="698">
        <f t="shared" si="81"/>
        <v>15</v>
      </c>
      <c r="G33" s="699">
        <f t="shared" si="265"/>
        <v>31</v>
      </c>
      <c r="H33" s="700">
        <f t="shared" si="82"/>
        <v>0.25806451612903225</v>
      </c>
      <c r="I33" s="700">
        <f t="shared" si="163"/>
        <v>11.612903225806452</v>
      </c>
      <c r="J33" s="700">
        <f t="shared" si="83"/>
        <v>15</v>
      </c>
      <c r="K33" s="700">
        <f t="shared" si="84"/>
        <v>1</v>
      </c>
      <c r="L33" s="699">
        <f t="shared" si="85"/>
        <v>45</v>
      </c>
      <c r="M33" s="699">
        <f t="shared" si="86"/>
        <v>23</v>
      </c>
      <c r="N33" s="701">
        <f t="shared" si="87"/>
        <v>2064.516129032258</v>
      </c>
      <c r="O33" s="701" t="str" cm="1">
        <f t="array" ref="O33">_xlfn.IFS(P33&lt;=0.3,"Bad",AND(P33&lt;0.5,P33&gt;0.3),"Macro",P33&gt;=0.5,"Norm")</f>
        <v>Macro</v>
      </c>
      <c r="P33" s="48">
        <f t="shared" si="88"/>
        <v>0.48888888888888887</v>
      </c>
      <c r="Q33" s="728">
        <f t="shared" si="89"/>
        <v>0.4838709677419355</v>
      </c>
      <c r="R33" s="726">
        <f t="shared" si="90"/>
        <v>0.5</v>
      </c>
      <c r="S33" s="697" t="str">
        <f t="shared" si="267"/>
        <v/>
      </c>
      <c r="U33" s="723">
        <v>31</v>
      </c>
      <c r="V33" s="724" t="str">
        <f t="shared" ca="1" si="270"/>
        <v/>
      </c>
      <c r="W33" s="724" t="str">
        <f t="shared" ca="1" si="271"/>
        <v/>
      </c>
      <c r="X33" s="724" t="str">
        <f t="shared" ca="1" si="272"/>
        <v/>
      </c>
      <c r="Y33" s="724" t="str">
        <f t="shared" ca="1" si="273"/>
        <v/>
      </c>
      <c r="Z33" s="724" t="str">
        <f t="shared" ca="1" si="274"/>
        <v/>
      </c>
      <c r="AA33" s="724" t="str">
        <f t="shared" ca="1" si="275"/>
        <v/>
      </c>
      <c r="AB33" s="724" t="str">
        <f t="shared" ca="1" si="276"/>
        <v/>
      </c>
      <c r="AC33" s="724" t="str">
        <f t="shared" ca="1" si="277"/>
        <v/>
      </c>
      <c r="AD33" s="724" t="str">
        <f t="shared" ca="1" si="278"/>
        <v/>
      </c>
      <c r="AE33" s="724" t="str">
        <f t="shared" ca="1" si="279"/>
        <v/>
      </c>
      <c r="AF33" s="724" t="str">
        <f t="shared" ca="1" si="280"/>
        <v/>
      </c>
      <c r="AG33" s="724" t="str">
        <f t="shared" ca="1" si="281"/>
        <v/>
      </c>
      <c r="AH33" s="724" t="str">
        <f t="shared" ca="1" si="282"/>
        <v/>
      </c>
      <c r="AI33" s="724" t="str">
        <f t="shared" ca="1" si="283"/>
        <v/>
      </c>
      <c r="AJ33" s="724" t="str">
        <f t="shared" ca="1" si="284"/>
        <v/>
      </c>
      <c r="AK33" s="724" t="str">
        <f t="shared" ca="1" si="285"/>
        <v/>
      </c>
      <c r="AL33" s="724" t="str">
        <f t="shared" ca="1" si="286"/>
        <v/>
      </c>
      <c r="AM33" s="724" t="str">
        <f t="shared" ca="1" si="287"/>
        <v/>
      </c>
      <c r="AN33" s="724" t="str">
        <f t="shared" ca="1" si="288"/>
        <v/>
      </c>
      <c r="AO33" s="724" t="str">
        <f t="shared" ca="1" si="289"/>
        <v/>
      </c>
      <c r="AP33" s="724" t="str">
        <f t="shared" ca="1" si="290"/>
        <v/>
      </c>
      <c r="AQ33" s="724" t="str">
        <f t="shared" ca="1" si="291"/>
        <v/>
      </c>
      <c r="AR33" s="724" t="str">
        <f t="shared" ca="1" si="292"/>
        <v/>
      </c>
      <c r="AS33" s="724" t="str">
        <f t="shared" ca="1" si="293"/>
        <v/>
      </c>
      <c r="AT33" s="724" t="str">
        <f t="shared" ca="1" si="294"/>
        <v/>
      </c>
      <c r="AU33" s="724" t="str">
        <f t="shared" ca="1" si="295"/>
        <v/>
      </c>
      <c r="AV33" s="724" t="str">
        <f t="shared" ca="1" si="296"/>
        <v/>
      </c>
      <c r="AW33" s="724" t="str">
        <f t="shared" ca="1" si="297"/>
        <v/>
      </c>
      <c r="AX33" s="724" t="str">
        <f t="shared" ca="1" si="298"/>
        <v/>
      </c>
      <c r="AY33" s="724" t="str">
        <f t="shared" ca="1" si="299"/>
        <v/>
      </c>
      <c r="AZ33" s="724" t="str">
        <f t="shared" ca="1" si="300"/>
        <v/>
      </c>
      <c r="BA33" s="724" t="str">
        <f t="shared" ca="1" si="301"/>
        <v/>
      </c>
      <c r="BB33" s="724" t="str">
        <f t="shared" ca="1" si="302"/>
        <v/>
      </c>
      <c r="BC33" s="724" t="str">
        <f t="shared" ca="1" si="303"/>
        <v/>
      </c>
      <c r="BD33" s="724" t="str">
        <f t="shared" ca="1" si="304"/>
        <v/>
      </c>
      <c r="BE33" s="724" t="str">
        <f t="shared" ca="1" si="305"/>
        <v/>
      </c>
      <c r="BF33" s="724" t="str">
        <f t="shared" ca="1" si="306"/>
        <v/>
      </c>
      <c r="BG33" s="724" t="str">
        <f t="shared" ca="1" si="307"/>
        <v/>
      </c>
      <c r="BH33" s="724" t="str">
        <f t="shared" ca="1" si="308"/>
        <v/>
      </c>
      <c r="BI33" s="724" t="str">
        <f t="shared" ca="1" si="309"/>
        <v/>
      </c>
      <c r="BJ33" s="724" t="str">
        <f t="shared" ca="1" si="310"/>
        <v/>
      </c>
      <c r="BK33" s="724" t="str">
        <f t="shared" ca="1" si="311"/>
        <v/>
      </c>
      <c r="BL33" s="724" t="str">
        <f t="shared" ca="1" si="312"/>
        <v/>
      </c>
      <c r="BM33" s="724" t="str">
        <f t="shared" ca="1" si="313"/>
        <v/>
      </c>
      <c r="BN33" s="724" t="str">
        <f t="shared" ca="1" si="314"/>
        <v/>
      </c>
      <c r="BO33" s="724" t="str">
        <f t="shared" ca="1" si="315"/>
        <v/>
      </c>
      <c r="BP33" s="724" t="str">
        <f t="shared" ca="1" si="316"/>
        <v/>
      </c>
      <c r="BQ33" s="724" t="str">
        <f t="shared" ca="1" si="317"/>
        <v/>
      </c>
      <c r="BR33" s="724" t="str">
        <f t="shared" ca="1" si="318"/>
        <v/>
      </c>
      <c r="BS33" s="724" t="str">
        <f t="shared" ca="1" si="319"/>
        <v/>
      </c>
      <c r="BT33" s="724" t="str">
        <f t="shared" ca="1" si="320"/>
        <v/>
      </c>
      <c r="BU33" s="724" t="str">
        <f t="shared" ca="1" si="321"/>
        <v/>
      </c>
      <c r="BV33" s="724" t="str">
        <f t="shared" ca="1" si="322"/>
        <v/>
      </c>
      <c r="BW33" s="724" t="str">
        <f t="shared" ca="1" si="323"/>
        <v/>
      </c>
      <c r="BX33" s="724" t="str">
        <f t="shared" ca="1" si="324"/>
        <v/>
      </c>
      <c r="BY33" s="724" t="str">
        <f t="shared" ca="1" si="325"/>
        <v/>
      </c>
      <c r="BZ33" s="724" t="str">
        <f t="shared" ca="1" si="326"/>
        <v/>
      </c>
      <c r="CA33" s="724" t="str">
        <f t="shared" ca="1" si="327"/>
        <v/>
      </c>
      <c r="CB33" s="724" t="str">
        <f t="shared" ca="1" si="328"/>
        <v/>
      </c>
      <c r="CC33" s="724" t="str">
        <f t="shared" ca="1" si="329"/>
        <v/>
      </c>
      <c r="CD33" s="724" t="str">
        <f t="shared" ca="1" si="330"/>
        <v/>
      </c>
      <c r="CE33" s="724" t="str">
        <f t="shared" ca="1" si="331"/>
        <v/>
      </c>
      <c r="CF33" s="724" t="str">
        <f t="shared" ca="1" si="332"/>
        <v/>
      </c>
      <c r="CG33" s="724" t="str">
        <f t="shared" ca="1" si="333"/>
        <v/>
      </c>
      <c r="CH33" s="724" t="str">
        <f t="shared" ca="1" si="334"/>
        <v/>
      </c>
      <c r="CI33" s="724" t="str">
        <f t="shared" ca="1" si="335"/>
        <v/>
      </c>
      <c r="CJ33" s="724" t="str">
        <f t="shared" ca="1" si="336"/>
        <v/>
      </c>
      <c r="CK33" s="724" t="str">
        <f t="shared" ca="1" si="337"/>
        <v/>
      </c>
      <c r="CL33" s="724" t="str">
        <f t="shared" ca="1" si="338"/>
        <v/>
      </c>
      <c r="CM33" s="724" t="str">
        <f t="shared" ca="1" si="339"/>
        <v/>
      </c>
      <c r="CN33" s="724" t="str">
        <f t="shared" ca="1" si="340"/>
        <v/>
      </c>
      <c r="CO33" s="724" t="str">
        <f t="shared" ca="1" si="341"/>
        <v/>
      </c>
      <c r="CP33" s="724" t="str">
        <f t="shared" ca="1" si="342"/>
        <v/>
      </c>
      <c r="CQ33" s="724" t="str">
        <f t="shared" ca="1" si="343"/>
        <v/>
      </c>
      <c r="CR33" s="724" t="str">
        <f t="shared" ca="1" si="344"/>
        <v/>
      </c>
      <c r="CS33" s="724" t="str">
        <f t="shared" ca="1" si="345"/>
        <v/>
      </c>
      <c r="CT33" s="724" t="str">
        <f t="shared" ca="1" si="346"/>
        <v/>
      </c>
      <c r="CU33" s="724" t="str">
        <f t="shared" ca="1" si="347"/>
        <v/>
      </c>
      <c r="CV33" s="724" t="str">
        <f t="shared" ca="1" si="348"/>
        <v/>
      </c>
      <c r="CW33" s="724" t="str">
        <f t="shared" ca="1" si="349"/>
        <v/>
      </c>
      <c r="CX33" s="724" t="str">
        <f t="shared" ca="1" si="350"/>
        <v/>
      </c>
      <c r="CY33" s="724" t="str">
        <f t="shared" ca="1" si="351"/>
        <v/>
      </c>
      <c r="CZ33" s="724" t="str">
        <f t="shared" ca="1" si="352"/>
        <v/>
      </c>
      <c r="DA33" s="724" t="str">
        <f t="shared" ca="1" si="353"/>
        <v/>
      </c>
      <c r="DB33" s="724" t="str">
        <f t="shared" ca="1" si="354"/>
        <v/>
      </c>
      <c r="DC33" s="724" t="str">
        <f t="shared" ca="1" si="355"/>
        <v/>
      </c>
      <c r="DD33" s="724" t="str">
        <f t="shared" ca="1" si="356"/>
        <v/>
      </c>
      <c r="DE33" s="724" t="str">
        <f t="shared" ca="1" si="357"/>
        <v/>
      </c>
      <c r="DF33" s="724" t="str">
        <f t="shared" ca="1" si="358"/>
        <v/>
      </c>
      <c r="DG33" s="724" t="str">
        <f t="shared" ca="1" si="359"/>
        <v/>
      </c>
      <c r="DH33" s="724" t="str">
        <f t="shared" ca="1" si="360"/>
        <v/>
      </c>
      <c r="DI33" s="724" t="str">
        <f t="shared" ca="1" si="361"/>
        <v/>
      </c>
      <c r="DJ33" s="724" t="str">
        <f t="shared" ca="1" si="362"/>
        <v/>
      </c>
      <c r="DK33" s="724" t="str">
        <f t="shared" ca="1" si="363"/>
        <v/>
      </c>
      <c r="DL33" s="724" t="str">
        <f t="shared" ca="1" si="364"/>
        <v/>
      </c>
      <c r="DM33" s="724" t="str">
        <f t="shared" ca="1" si="365"/>
        <v/>
      </c>
      <c r="DN33" s="724" t="str">
        <f t="shared" ca="1" si="366"/>
        <v/>
      </c>
      <c r="DO33" s="724" t="str">
        <f t="shared" ca="1" si="367"/>
        <v/>
      </c>
      <c r="DP33" s="724" t="str">
        <f t="shared" ca="1" si="368"/>
        <v/>
      </c>
      <c r="DQ33" s="724" t="str">
        <f t="shared" ca="1" si="369"/>
        <v/>
      </c>
    </row>
    <row r="34" spans="2:121" x14ac:dyDescent="0.15">
      <c r="B34" s="716">
        <f t="shared" si="268"/>
        <v>2</v>
      </c>
      <c r="C34" s="717">
        <f t="shared" si="370"/>
        <v>5</v>
      </c>
      <c r="D34" s="718">
        <f t="shared" si="269"/>
        <v>80</v>
      </c>
      <c r="F34" s="702">
        <f t="shared" si="81"/>
        <v>15</v>
      </c>
      <c r="G34" s="703">
        <f t="shared" si="265"/>
        <v>32</v>
      </c>
      <c r="H34" s="704">
        <f t="shared" si="82"/>
        <v>0.25</v>
      </c>
      <c r="I34" s="704">
        <f t="shared" si="163"/>
        <v>11.5</v>
      </c>
      <c r="J34" s="704">
        <f t="shared" si="83"/>
        <v>15</v>
      </c>
      <c r="K34" s="704">
        <f t="shared" si="84"/>
        <v>1</v>
      </c>
      <c r="L34" s="703">
        <f t="shared" si="85"/>
        <v>46</v>
      </c>
      <c r="M34" s="703">
        <f t="shared" si="86"/>
        <v>24</v>
      </c>
      <c r="N34" s="705">
        <f t="shared" si="87"/>
        <v>2000</v>
      </c>
      <c r="O34" s="705" t="str" cm="1">
        <f t="array" ref="O34">_xlfn.IFS(P34&lt;=0.3,"Bad",AND(P34&lt;0.5,P34&gt;0.3),"Macro",P34&gt;=0.5,"Norm")</f>
        <v>Macro</v>
      </c>
      <c r="P34" s="50">
        <f t="shared" si="88"/>
        <v>0.47826086956521741</v>
      </c>
      <c r="Q34" s="731">
        <f t="shared" si="89"/>
        <v>0.46875</v>
      </c>
      <c r="R34" s="726">
        <f t="shared" si="90"/>
        <v>0.4838709677419355</v>
      </c>
      <c r="S34" s="697" t="str">
        <f t="shared" si="267"/>
        <v/>
      </c>
      <c r="U34" s="727">
        <v>32</v>
      </c>
      <c r="V34" s="724" t="str">
        <f t="shared" ca="1" si="270"/>
        <v/>
      </c>
      <c r="W34" s="724" t="str">
        <f t="shared" ca="1" si="271"/>
        <v/>
      </c>
      <c r="X34" s="724" t="str">
        <f t="shared" ca="1" si="272"/>
        <v/>
      </c>
      <c r="Y34" s="724" t="str">
        <f t="shared" ca="1" si="273"/>
        <v/>
      </c>
      <c r="Z34" s="724" t="str">
        <f t="shared" ca="1" si="274"/>
        <v/>
      </c>
      <c r="AA34" s="724" t="str">
        <f t="shared" ca="1" si="275"/>
        <v/>
      </c>
      <c r="AB34" s="724" t="str">
        <f t="shared" ca="1" si="276"/>
        <v/>
      </c>
      <c r="AC34" s="724" t="str">
        <f t="shared" ca="1" si="277"/>
        <v/>
      </c>
      <c r="AD34" s="724" t="str">
        <f t="shared" ca="1" si="278"/>
        <v/>
      </c>
      <c r="AE34" s="724" t="str">
        <f t="shared" ca="1" si="279"/>
        <v/>
      </c>
      <c r="AF34" s="724" t="str">
        <f t="shared" ca="1" si="280"/>
        <v/>
      </c>
      <c r="AG34" s="724" t="str">
        <f t="shared" ca="1" si="281"/>
        <v/>
      </c>
      <c r="AH34" s="724" t="str">
        <f t="shared" ca="1" si="282"/>
        <v/>
      </c>
      <c r="AI34" s="724" t="str">
        <f t="shared" ca="1" si="283"/>
        <v/>
      </c>
      <c r="AJ34" s="724" t="str">
        <f t="shared" ca="1" si="284"/>
        <v/>
      </c>
      <c r="AK34" s="724" t="str">
        <f t="shared" ca="1" si="285"/>
        <v/>
      </c>
      <c r="AL34" s="724" t="str">
        <f t="shared" ca="1" si="286"/>
        <v/>
      </c>
      <c r="AM34" s="724" t="str">
        <f t="shared" ca="1" si="287"/>
        <v/>
      </c>
      <c r="AN34" s="724" t="str">
        <f t="shared" ca="1" si="288"/>
        <v/>
      </c>
      <c r="AO34" s="724" t="str">
        <f t="shared" ca="1" si="289"/>
        <v/>
      </c>
      <c r="AP34" s="724" t="str">
        <f t="shared" ca="1" si="290"/>
        <v/>
      </c>
      <c r="AQ34" s="724" t="str">
        <f t="shared" ca="1" si="291"/>
        <v/>
      </c>
      <c r="AR34" s="724" t="str">
        <f t="shared" ca="1" si="292"/>
        <v/>
      </c>
      <c r="AS34" s="724" t="str">
        <f t="shared" ca="1" si="293"/>
        <v/>
      </c>
      <c r="AT34" s="724" t="str">
        <f t="shared" ca="1" si="294"/>
        <v/>
      </c>
      <c r="AU34" s="724" t="str">
        <f t="shared" ca="1" si="295"/>
        <v/>
      </c>
      <c r="AV34" s="724" t="str">
        <f t="shared" ca="1" si="296"/>
        <v/>
      </c>
      <c r="AW34" s="724" t="str">
        <f t="shared" ca="1" si="297"/>
        <v/>
      </c>
      <c r="AX34" s="724" t="str">
        <f t="shared" ca="1" si="298"/>
        <v/>
      </c>
      <c r="AY34" s="724" t="str">
        <f t="shared" ca="1" si="299"/>
        <v/>
      </c>
      <c r="AZ34" s="724" t="str">
        <f t="shared" ca="1" si="300"/>
        <v/>
      </c>
      <c r="BA34" s="724" t="str">
        <f t="shared" ca="1" si="301"/>
        <v/>
      </c>
      <c r="BB34" s="724" t="str">
        <f t="shared" ca="1" si="302"/>
        <v/>
      </c>
      <c r="BC34" s="724" t="str">
        <f t="shared" ca="1" si="303"/>
        <v/>
      </c>
      <c r="BD34" s="724" t="str">
        <f t="shared" ca="1" si="304"/>
        <v/>
      </c>
      <c r="BE34" s="724" t="str">
        <f t="shared" ca="1" si="305"/>
        <v/>
      </c>
      <c r="BF34" s="724" t="str">
        <f t="shared" ca="1" si="306"/>
        <v/>
      </c>
      <c r="BG34" s="724" t="str">
        <f t="shared" ca="1" si="307"/>
        <v/>
      </c>
      <c r="BH34" s="724" t="str">
        <f t="shared" ca="1" si="308"/>
        <v/>
      </c>
      <c r="BI34" s="724" t="str">
        <f t="shared" ca="1" si="309"/>
        <v/>
      </c>
      <c r="BJ34" s="724" t="str">
        <f t="shared" ca="1" si="310"/>
        <v/>
      </c>
      <c r="BK34" s="724" t="str">
        <f t="shared" ca="1" si="311"/>
        <v/>
      </c>
      <c r="BL34" s="724" t="str">
        <f t="shared" ca="1" si="312"/>
        <v/>
      </c>
      <c r="BM34" s="724" t="str">
        <f t="shared" ca="1" si="313"/>
        <v/>
      </c>
      <c r="BN34" s="724" t="str">
        <f t="shared" ca="1" si="314"/>
        <v/>
      </c>
      <c r="BO34" s="724" t="str">
        <f t="shared" ca="1" si="315"/>
        <v/>
      </c>
      <c r="BP34" s="724" t="str">
        <f t="shared" ca="1" si="316"/>
        <v/>
      </c>
      <c r="BQ34" s="724" t="str">
        <f t="shared" ca="1" si="317"/>
        <v/>
      </c>
      <c r="BR34" s="724" t="str">
        <f t="shared" ca="1" si="318"/>
        <v/>
      </c>
      <c r="BS34" s="724" t="str">
        <f t="shared" ca="1" si="319"/>
        <v/>
      </c>
      <c r="BT34" s="724" t="str">
        <f t="shared" ca="1" si="320"/>
        <v/>
      </c>
      <c r="BU34" s="724" t="str">
        <f t="shared" ca="1" si="321"/>
        <v/>
      </c>
      <c r="BV34" s="724" t="str">
        <f t="shared" ca="1" si="322"/>
        <v/>
      </c>
      <c r="BW34" s="724" t="str">
        <f t="shared" ca="1" si="323"/>
        <v/>
      </c>
      <c r="BX34" s="724" t="str">
        <f t="shared" ca="1" si="324"/>
        <v/>
      </c>
      <c r="BY34" s="724" t="str">
        <f t="shared" ca="1" si="325"/>
        <v/>
      </c>
      <c r="BZ34" s="724" t="str">
        <f t="shared" ca="1" si="326"/>
        <v/>
      </c>
      <c r="CA34" s="724" t="str">
        <f t="shared" ca="1" si="327"/>
        <v/>
      </c>
      <c r="CB34" s="724" t="str">
        <f t="shared" ca="1" si="328"/>
        <v/>
      </c>
      <c r="CC34" s="724" t="str">
        <f t="shared" ca="1" si="329"/>
        <v/>
      </c>
      <c r="CD34" s="724" t="str">
        <f t="shared" ca="1" si="330"/>
        <v/>
      </c>
      <c r="CE34" s="724" t="str">
        <f t="shared" ca="1" si="331"/>
        <v/>
      </c>
      <c r="CF34" s="724" t="str">
        <f t="shared" ca="1" si="332"/>
        <v/>
      </c>
      <c r="CG34" s="724" t="str">
        <f t="shared" ca="1" si="333"/>
        <v/>
      </c>
      <c r="CH34" s="724" t="str">
        <f t="shared" ca="1" si="334"/>
        <v/>
      </c>
      <c r="CI34" s="724" t="str">
        <f t="shared" ca="1" si="335"/>
        <v/>
      </c>
      <c r="CJ34" s="724" t="str">
        <f t="shared" ca="1" si="336"/>
        <v/>
      </c>
      <c r="CK34" s="724" t="str">
        <f t="shared" ca="1" si="337"/>
        <v/>
      </c>
      <c r="CL34" s="724" t="str">
        <f t="shared" ca="1" si="338"/>
        <v/>
      </c>
      <c r="CM34" s="724" t="str">
        <f t="shared" ca="1" si="339"/>
        <v/>
      </c>
      <c r="CN34" s="724" t="str">
        <f t="shared" ca="1" si="340"/>
        <v/>
      </c>
      <c r="CO34" s="724" t="str">
        <f t="shared" ca="1" si="341"/>
        <v/>
      </c>
      <c r="CP34" s="724" t="str">
        <f t="shared" ca="1" si="342"/>
        <v/>
      </c>
      <c r="CQ34" s="724" t="str">
        <f t="shared" ca="1" si="343"/>
        <v/>
      </c>
      <c r="CR34" s="724" t="str">
        <f t="shared" ca="1" si="344"/>
        <v/>
      </c>
      <c r="CS34" s="724" t="str">
        <f t="shared" ca="1" si="345"/>
        <v/>
      </c>
      <c r="CT34" s="724" t="str">
        <f t="shared" ca="1" si="346"/>
        <v/>
      </c>
      <c r="CU34" s="724" t="str">
        <f t="shared" ca="1" si="347"/>
        <v/>
      </c>
      <c r="CV34" s="724" t="str">
        <f t="shared" ca="1" si="348"/>
        <v/>
      </c>
      <c r="CW34" s="724" t="str">
        <f t="shared" ca="1" si="349"/>
        <v/>
      </c>
      <c r="CX34" s="724" t="str">
        <f t="shared" ca="1" si="350"/>
        <v/>
      </c>
      <c r="CY34" s="724" t="str">
        <f t="shared" ca="1" si="351"/>
        <v/>
      </c>
      <c r="CZ34" s="724" t="str">
        <f t="shared" ca="1" si="352"/>
        <v/>
      </c>
      <c r="DA34" s="724" t="str">
        <f t="shared" ca="1" si="353"/>
        <v/>
      </c>
      <c r="DB34" s="724" t="str">
        <f t="shared" ca="1" si="354"/>
        <v/>
      </c>
      <c r="DC34" s="724" t="str">
        <f t="shared" ca="1" si="355"/>
        <v/>
      </c>
      <c r="DD34" s="724" t="str">
        <f t="shared" ca="1" si="356"/>
        <v/>
      </c>
      <c r="DE34" s="724" t="str">
        <f t="shared" ca="1" si="357"/>
        <v/>
      </c>
      <c r="DF34" s="724" t="str">
        <f t="shared" ca="1" si="358"/>
        <v/>
      </c>
      <c r="DG34" s="724" t="str">
        <f t="shared" ca="1" si="359"/>
        <v/>
      </c>
      <c r="DH34" s="724" t="str">
        <f t="shared" ca="1" si="360"/>
        <v/>
      </c>
      <c r="DI34" s="724" t="str">
        <f t="shared" ca="1" si="361"/>
        <v/>
      </c>
      <c r="DJ34" s="724" t="str">
        <f t="shared" ca="1" si="362"/>
        <v/>
      </c>
      <c r="DK34" s="724" t="str">
        <f t="shared" ca="1" si="363"/>
        <v/>
      </c>
      <c r="DL34" s="724" t="str">
        <f t="shared" ca="1" si="364"/>
        <v/>
      </c>
      <c r="DM34" s="724" t="str">
        <f t="shared" ca="1" si="365"/>
        <v/>
      </c>
      <c r="DN34" s="724" t="str">
        <f t="shared" ca="1" si="366"/>
        <v/>
      </c>
      <c r="DO34" s="724" t="str">
        <f t="shared" ca="1" si="367"/>
        <v/>
      </c>
      <c r="DP34" s="724" t="str">
        <f t="shared" ca="1" si="368"/>
        <v/>
      </c>
      <c r="DQ34" s="724" t="str">
        <f t="shared" ca="1" si="369"/>
        <v/>
      </c>
    </row>
    <row r="35" spans="2:121" x14ac:dyDescent="0.15">
      <c r="B35" s="716">
        <f t="shared" si="268"/>
        <v>2</v>
      </c>
      <c r="C35" s="717">
        <f t="shared" si="370"/>
        <v>6</v>
      </c>
      <c r="D35" s="718">
        <f t="shared" si="269"/>
        <v>96</v>
      </c>
      <c r="F35" s="698">
        <f t="shared" si="81"/>
        <v>15</v>
      </c>
      <c r="G35" s="699">
        <f t="shared" si="265"/>
        <v>33</v>
      </c>
      <c r="H35" s="700">
        <f t="shared" si="82"/>
        <v>0.24242424242424243</v>
      </c>
      <c r="I35" s="700">
        <f t="shared" si="163"/>
        <v>11.393939393939394</v>
      </c>
      <c r="J35" s="700">
        <f t="shared" si="83"/>
        <v>15</v>
      </c>
      <c r="K35" s="700">
        <f t="shared" si="84"/>
        <v>1</v>
      </c>
      <c r="L35" s="699">
        <f t="shared" si="85"/>
        <v>47</v>
      </c>
      <c r="M35" s="699">
        <f t="shared" si="86"/>
        <v>25</v>
      </c>
      <c r="N35" s="701">
        <f t="shared" si="87"/>
        <v>1939.3939393939395</v>
      </c>
      <c r="O35" s="701" t="str" cm="1">
        <f t="array" ref="O35">_xlfn.IFS(P35&lt;=0.3,"Bad",AND(P35&lt;0.5,P35&gt;0.3),"Macro",P35&gt;=0.5,"Norm")</f>
        <v>Macro</v>
      </c>
      <c r="P35" s="48">
        <f t="shared" si="88"/>
        <v>0.46808510638297873</v>
      </c>
      <c r="Q35" s="728">
        <f t="shared" si="89"/>
        <v>0.45454545454545453</v>
      </c>
      <c r="R35" s="726">
        <f t="shared" si="90"/>
        <v>0.46875</v>
      </c>
      <c r="S35" s="697" t="str">
        <f t="shared" si="267"/>
        <v/>
      </c>
      <c r="U35" s="723">
        <v>33</v>
      </c>
      <c r="V35" s="724" t="str">
        <f t="shared" ca="1" si="270"/>
        <v/>
      </c>
      <c r="W35" s="724" t="str">
        <f t="shared" ca="1" si="271"/>
        <v/>
      </c>
      <c r="X35" s="724" t="str">
        <f t="shared" ca="1" si="272"/>
        <v/>
      </c>
      <c r="Y35" s="724" t="str">
        <f t="shared" ca="1" si="273"/>
        <v/>
      </c>
      <c r="Z35" s="724" t="str">
        <f t="shared" ca="1" si="274"/>
        <v/>
      </c>
      <c r="AA35" s="724" t="str">
        <f t="shared" ca="1" si="275"/>
        <v/>
      </c>
      <c r="AB35" s="724" t="str">
        <f t="shared" ca="1" si="276"/>
        <v/>
      </c>
      <c r="AC35" s="724" t="str">
        <f t="shared" ca="1" si="277"/>
        <v/>
      </c>
      <c r="AD35" s="724" t="str">
        <f t="shared" ca="1" si="278"/>
        <v/>
      </c>
      <c r="AE35" s="724" t="str">
        <f t="shared" ca="1" si="279"/>
        <v/>
      </c>
      <c r="AF35" s="724" t="str">
        <f t="shared" ca="1" si="280"/>
        <v/>
      </c>
      <c r="AG35" s="724" t="str">
        <f t="shared" ca="1" si="281"/>
        <v/>
      </c>
      <c r="AH35" s="724" t="str">
        <f t="shared" ca="1" si="282"/>
        <v/>
      </c>
      <c r="AI35" s="724" t="str">
        <f t="shared" ca="1" si="283"/>
        <v/>
      </c>
      <c r="AJ35" s="724" t="str">
        <f t="shared" ca="1" si="284"/>
        <v/>
      </c>
      <c r="AK35" s="724" t="str">
        <f t="shared" ca="1" si="285"/>
        <v/>
      </c>
      <c r="AL35" s="724" t="str">
        <f t="shared" ca="1" si="286"/>
        <v/>
      </c>
      <c r="AM35" s="724" t="str">
        <f t="shared" ca="1" si="287"/>
        <v/>
      </c>
      <c r="AN35" s="724" t="str">
        <f t="shared" ca="1" si="288"/>
        <v/>
      </c>
      <c r="AO35" s="724" t="str">
        <f t="shared" ca="1" si="289"/>
        <v/>
      </c>
      <c r="AP35" s="724" t="str">
        <f t="shared" ca="1" si="290"/>
        <v/>
      </c>
      <c r="AQ35" s="724" t="str">
        <f t="shared" ca="1" si="291"/>
        <v/>
      </c>
      <c r="AR35" s="724" t="str">
        <f t="shared" ca="1" si="292"/>
        <v/>
      </c>
      <c r="AS35" s="724" t="str">
        <f t="shared" ca="1" si="293"/>
        <v/>
      </c>
      <c r="AT35" s="724" t="str">
        <f t="shared" ca="1" si="294"/>
        <v/>
      </c>
      <c r="AU35" s="724" t="str">
        <f t="shared" ca="1" si="295"/>
        <v/>
      </c>
      <c r="AV35" s="724" t="str">
        <f t="shared" ca="1" si="296"/>
        <v/>
      </c>
      <c r="AW35" s="724" t="str">
        <f t="shared" ca="1" si="297"/>
        <v/>
      </c>
      <c r="AX35" s="724" t="str">
        <f t="shared" ca="1" si="298"/>
        <v/>
      </c>
      <c r="AY35" s="724" t="str">
        <f t="shared" ca="1" si="299"/>
        <v/>
      </c>
      <c r="AZ35" s="724" t="str">
        <f t="shared" ca="1" si="300"/>
        <v/>
      </c>
      <c r="BA35" s="724" t="str">
        <f t="shared" ca="1" si="301"/>
        <v/>
      </c>
      <c r="BB35" s="724" t="str">
        <f t="shared" ca="1" si="302"/>
        <v/>
      </c>
      <c r="BC35" s="724" t="str">
        <f t="shared" ca="1" si="303"/>
        <v/>
      </c>
      <c r="BD35" s="724" t="str">
        <f t="shared" ca="1" si="304"/>
        <v/>
      </c>
      <c r="BE35" s="724" t="str">
        <f t="shared" ca="1" si="305"/>
        <v/>
      </c>
      <c r="BF35" s="724" t="str">
        <f t="shared" ca="1" si="306"/>
        <v/>
      </c>
      <c r="BG35" s="724" t="str">
        <f t="shared" ca="1" si="307"/>
        <v/>
      </c>
      <c r="BH35" s="724" t="str">
        <f t="shared" ca="1" si="308"/>
        <v/>
      </c>
      <c r="BI35" s="724" t="str">
        <f t="shared" ca="1" si="309"/>
        <v/>
      </c>
      <c r="BJ35" s="724" t="str">
        <f t="shared" ca="1" si="310"/>
        <v/>
      </c>
      <c r="BK35" s="724" t="str">
        <f t="shared" ca="1" si="311"/>
        <v/>
      </c>
      <c r="BL35" s="724" t="str">
        <f t="shared" ca="1" si="312"/>
        <v/>
      </c>
      <c r="BM35" s="724" t="str">
        <f t="shared" ca="1" si="313"/>
        <v/>
      </c>
      <c r="BN35" s="724" t="str">
        <f t="shared" ca="1" si="314"/>
        <v/>
      </c>
      <c r="BO35" s="724" t="str">
        <f t="shared" ca="1" si="315"/>
        <v/>
      </c>
      <c r="BP35" s="724" t="str">
        <f t="shared" ca="1" si="316"/>
        <v/>
      </c>
      <c r="BQ35" s="724" t="str">
        <f t="shared" ca="1" si="317"/>
        <v/>
      </c>
      <c r="BR35" s="724" t="str">
        <f t="shared" ca="1" si="318"/>
        <v/>
      </c>
      <c r="BS35" s="724" t="str">
        <f t="shared" ca="1" si="319"/>
        <v/>
      </c>
      <c r="BT35" s="724" t="str">
        <f t="shared" ca="1" si="320"/>
        <v/>
      </c>
      <c r="BU35" s="724" t="str">
        <f t="shared" ca="1" si="321"/>
        <v/>
      </c>
      <c r="BV35" s="724" t="str">
        <f t="shared" ca="1" si="322"/>
        <v/>
      </c>
      <c r="BW35" s="724" t="str">
        <f t="shared" ca="1" si="323"/>
        <v/>
      </c>
      <c r="BX35" s="724" t="str">
        <f t="shared" ca="1" si="324"/>
        <v/>
      </c>
      <c r="BY35" s="724" t="str">
        <f t="shared" ca="1" si="325"/>
        <v/>
      </c>
      <c r="BZ35" s="724" t="str">
        <f t="shared" ca="1" si="326"/>
        <v/>
      </c>
      <c r="CA35" s="724" t="str">
        <f t="shared" ca="1" si="327"/>
        <v/>
      </c>
      <c r="CB35" s="724" t="str">
        <f t="shared" ca="1" si="328"/>
        <v/>
      </c>
      <c r="CC35" s="724" t="str">
        <f t="shared" ca="1" si="329"/>
        <v/>
      </c>
      <c r="CD35" s="724" t="str">
        <f t="shared" ca="1" si="330"/>
        <v/>
      </c>
      <c r="CE35" s="724" t="str">
        <f t="shared" ca="1" si="331"/>
        <v/>
      </c>
      <c r="CF35" s="724" t="str">
        <f t="shared" ca="1" si="332"/>
        <v/>
      </c>
      <c r="CG35" s="724" t="str">
        <f t="shared" ca="1" si="333"/>
        <v/>
      </c>
      <c r="CH35" s="724" t="str">
        <f t="shared" ca="1" si="334"/>
        <v/>
      </c>
      <c r="CI35" s="724" t="str">
        <f t="shared" ca="1" si="335"/>
        <v/>
      </c>
      <c r="CJ35" s="724" t="str">
        <f t="shared" ca="1" si="336"/>
        <v/>
      </c>
      <c r="CK35" s="724" t="str">
        <f t="shared" ca="1" si="337"/>
        <v/>
      </c>
      <c r="CL35" s="724" t="str">
        <f t="shared" ca="1" si="338"/>
        <v/>
      </c>
      <c r="CM35" s="724" t="str">
        <f t="shared" ca="1" si="339"/>
        <v/>
      </c>
      <c r="CN35" s="724" t="str">
        <f t="shared" ca="1" si="340"/>
        <v/>
      </c>
      <c r="CO35" s="724" t="str">
        <f t="shared" ca="1" si="341"/>
        <v/>
      </c>
      <c r="CP35" s="724" t="str">
        <f t="shared" ca="1" si="342"/>
        <v/>
      </c>
      <c r="CQ35" s="724" t="str">
        <f t="shared" ca="1" si="343"/>
        <v/>
      </c>
      <c r="CR35" s="724" t="str">
        <f t="shared" ca="1" si="344"/>
        <v/>
      </c>
      <c r="CS35" s="724" t="str">
        <f t="shared" ca="1" si="345"/>
        <v/>
      </c>
      <c r="CT35" s="724" t="str">
        <f t="shared" ca="1" si="346"/>
        <v/>
      </c>
      <c r="CU35" s="724" t="str">
        <f t="shared" ca="1" si="347"/>
        <v/>
      </c>
      <c r="CV35" s="724" t="str">
        <f t="shared" ca="1" si="348"/>
        <v/>
      </c>
      <c r="CW35" s="724" t="str">
        <f t="shared" ca="1" si="349"/>
        <v/>
      </c>
      <c r="CX35" s="724" t="str">
        <f t="shared" ca="1" si="350"/>
        <v/>
      </c>
      <c r="CY35" s="724" t="str">
        <f t="shared" ca="1" si="351"/>
        <v/>
      </c>
      <c r="CZ35" s="724" t="str">
        <f t="shared" ca="1" si="352"/>
        <v/>
      </c>
      <c r="DA35" s="724" t="str">
        <f t="shared" ca="1" si="353"/>
        <v/>
      </c>
      <c r="DB35" s="724" t="str">
        <f t="shared" ca="1" si="354"/>
        <v/>
      </c>
      <c r="DC35" s="724" t="str">
        <f t="shared" ca="1" si="355"/>
        <v/>
      </c>
      <c r="DD35" s="724" t="str">
        <f t="shared" ca="1" si="356"/>
        <v/>
      </c>
      <c r="DE35" s="724" t="str">
        <f t="shared" ca="1" si="357"/>
        <v/>
      </c>
      <c r="DF35" s="724" t="str">
        <f t="shared" ca="1" si="358"/>
        <v/>
      </c>
      <c r="DG35" s="724" t="str">
        <f t="shared" ca="1" si="359"/>
        <v/>
      </c>
      <c r="DH35" s="724" t="str">
        <f t="shared" ca="1" si="360"/>
        <v/>
      </c>
      <c r="DI35" s="724" t="str">
        <f t="shared" ca="1" si="361"/>
        <v/>
      </c>
      <c r="DJ35" s="724" t="str">
        <f t="shared" ca="1" si="362"/>
        <v/>
      </c>
      <c r="DK35" s="724" t="str">
        <f t="shared" ca="1" si="363"/>
        <v/>
      </c>
      <c r="DL35" s="724" t="str">
        <f t="shared" ca="1" si="364"/>
        <v/>
      </c>
      <c r="DM35" s="724" t="str">
        <f t="shared" ca="1" si="365"/>
        <v/>
      </c>
      <c r="DN35" s="724" t="str">
        <f t="shared" ca="1" si="366"/>
        <v/>
      </c>
      <c r="DO35" s="724" t="str">
        <f t="shared" ca="1" si="367"/>
        <v/>
      </c>
      <c r="DP35" s="724" t="str">
        <f t="shared" ca="1" si="368"/>
        <v/>
      </c>
      <c r="DQ35" s="724" t="str">
        <f t="shared" ca="1" si="369"/>
        <v/>
      </c>
    </row>
    <row r="36" spans="2:121" x14ac:dyDescent="0.15">
      <c r="B36" s="716">
        <f t="shared" si="268"/>
        <v>2</v>
      </c>
      <c r="C36" s="717">
        <f t="shared" si="370"/>
        <v>7</v>
      </c>
      <c r="D36" s="718">
        <f t="shared" si="269"/>
        <v>112</v>
      </c>
      <c r="F36" s="698">
        <f t="shared" si="81"/>
        <v>15</v>
      </c>
      <c r="G36" s="699">
        <f t="shared" si="265"/>
        <v>34</v>
      </c>
      <c r="H36" s="700">
        <f t="shared" si="82"/>
        <v>0.23529411764705882</v>
      </c>
      <c r="I36" s="700">
        <f t="shared" si="163"/>
        <v>11.294117647058822</v>
      </c>
      <c r="J36" s="700">
        <f t="shared" si="83"/>
        <v>15</v>
      </c>
      <c r="K36" s="700">
        <f t="shared" si="84"/>
        <v>1</v>
      </c>
      <c r="L36" s="699">
        <f t="shared" si="85"/>
        <v>48</v>
      </c>
      <c r="M36" s="699">
        <f t="shared" si="86"/>
        <v>26</v>
      </c>
      <c r="N36" s="701">
        <f t="shared" si="87"/>
        <v>1882.3529411764705</v>
      </c>
      <c r="O36" s="701" t="str" cm="1">
        <f t="array" ref="O36">_xlfn.IFS(P36&lt;=0.3,"Bad",AND(P36&lt;0.5,P36&gt;0.3),"Macro",P36&gt;=0.5,"Norm")</f>
        <v>Macro</v>
      </c>
      <c r="P36" s="48">
        <f t="shared" si="88"/>
        <v>0.45833333333333331</v>
      </c>
      <c r="Q36" s="728">
        <f t="shared" si="89"/>
        <v>0.44117647058823528</v>
      </c>
      <c r="R36" s="726">
        <f t="shared" si="90"/>
        <v>0.45454545454545453</v>
      </c>
      <c r="S36" s="697" t="str">
        <f t="shared" si="267"/>
        <v/>
      </c>
      <c r="U36" s="727">
        <v>34</v>
      </c>
      <c r="V36" s="724" t="str">
        <f t="shared" ca="1" si="270"/>
        <v/>
      </c>
      <c r="W36" s="724" t="str">
        <f t="shared" ca="1" si="271"/>
        <v/>
      </c>
      <c r="X36" s="724" t="str">
        <f t="shared" ca="1" si="272"/>
        <v/>
      </c>
      <c r="Y36" s="724" t="str">
        <f t="shared" ca="1" si="273"/>
        <v/>
      </c>
      <c r="Z36" s="724" t="str">
        <f t="shared" ca="1" si="274"/>
        <v/>
      </c>
      <c r="AA36" s="724" t="str">
        <f t="shared" ca="1" si="275"/>
        <v/>
      </c>
      <c r="AB36" s="724" t="str">
        <f t="shared" ca="1" si="276"/>
        <v/>
      </c>
      <c r="AC36" s="724" t="str">
        <f t="shared" ca="1" si="277"/>
        <v/>
      </c>
      <c r="AD36" s="724" t="str">
        <f t="shared" ca="1" si="278"/>
        <v/>
      </c>
      <c r="AE36" s="724" t="str">
        <f t="shared" ca="1" si="279"/>
        <v/>
      </c>
      <c r="AF36" s="724" t="str">
        <f t="shared" ca="1" si="280"/>
        <v/>
      </c>
      <c r="AG36" s="724" t="str">
        <f t="shared" ca="1" si="281"/>
        <v/>
      </c>
      <c r="AH36" s="724" t="str">
        <f t="shared" ca="1" si="282"/>
        <v/>
      </c>
      <c r="AI36" s="724" t="str">
        <f t="shared" ca="1" si="283"/>
        <v/>
      </c>
      <c r="AJ36" s="724" t="str">
        <f t="shared" ca="1" si="284"/>
        <v/>
      </c>
      <c r="AK36" s="724" t="str">
        <f t="shared" ca="1" si="285"/>
        <v/>
      </c>
      <c r="AL36" s="724" t="str">
        <f t="shared" ca="1" si="286"/>
        <v/>
      </c>
      <c r="AM36" s="724" t="str">
        <f t="shared" ca="1" si="287"/>
        <v/>
      </c>
      <c r="AN36" s="724" t="str">
        <f t="shared" ca="1" si="288"/>
        <v/>
      </c>
      <c r="AO36" s="724" t="str">
        <f t="shared" ca="1" si="289"/>
        <v/>
      </c>
      <c r="AP36" s="724" t="str">
        <f t="shared" ca="1" si="290"/>
        <v/>
      </c>
      <c r="AQ36" s="724" t="str">
        <f t="shared" ca="1" si="291"/>
        <v/>
      </c>
      <c r="AR36" s="724" t="str">
        <f t="shared" ca="1" si="292"/>
        <v/>
      </c>
      <c r="AS36" s="724" t="str">
        <f t="shared" ca="1" si="293"/>
        <v/>
      </c>
      <c r="AT36" s="724" t="str">
        <f t="shared" ca="1" si="294"/>
        <v/>
      </c>
      <c r="AU36" s="724" t="str">
        <f t="shared" ca="1" si="295"/>
        <v/>
      </c>
      <c r="AV36" s="724" t="str">
        <f t="shared" ca="1" si="296"/>
        <v/>
      </c>
      <c r="AW36" s="724" t="str">
        <f t="shared" ca="1" si="297"/>
        <v/>
      </c>
      <c r="AX36" s="724" t="str">
        <f t="shared" ca="1" si="298"/>
        <v/>
      </c>
      <c r="AY36" s="724" t="str">
        <f t="shared" ca="1" si="299"/>
        <v/>
      </c>
      <c r="AZ36" s="724" t="str">
        <f t="shared" ca="1" si="300"/>
        <v/>
      </c>
      <c r="BA36" s="724" t="str">
        <f t="shared" ca="1" si="301"/>
        <v/>
      </c>
      <c r="BB36" s="724" t="str">
        <f t="shared" ca="1" si="302"/>
        <v/>
      </c>
      <c r="BC36" s="724" t="str">
        <f t="shared" ca="1" si="303"/>
        <v/>
      </c>
      <c r="BD36" s="724" t="str">
        <f t="shared" ca="1" si="304"/>
        <v/>
      </c>
      <c r="BE36" s="724" t="str">
        <f t="shared" ca="1" si="305"/>
        <v/>
      </c>
      <c r="BF36" s="724" t="str">
        <f t="shared" ca="1" si="306"/>
        <v/>
      </c>
      <c r="BG36" s="724" t="str">
        <f t="shared" ca="1" si="307"/>
        <v/>
      </c>
      <c r="BH36" s="724" t="str">
        <f t="shared" ca="1" si="308"/>
        <v/>
      </c>
      <c r="BI36" s="724" t="str">
        <f t="shared" ca="1" si="309"/>
        <v/>
      </c>
      <c r="BJ36" s="724" t="str">
        <f t="shared" ca="1" si="310"/>
        <v/>
      </c>
      <c r="BK36" s="724" t="str">
        <f t="shared" ca="1" si="311"/>
        <v/>
      </c>
      <c r="BL36" s="724" t="str">
        <f t="shared" ca="1" si="312"/>
        <v/>
      </c>
      <c r="BM36" s="724" t="str">
        <f t="shared" ca="1" si="313"/>
        <v/>
      </c>
      <c r="BN36" s="724" t="str">
        <f t="shared" ca="1" si="314"/>
        <v/>
      </c>
      <c r="BO36" s="724" t="str">
        <f t="shared" ca="1" si="315"/>
        <v/>
      </c>
      <c r="BP36" s="724" t="str">
        <f t="shared" ca="1" si="316"/>
        <v/>
      </c>
      <c r="BQ36" s="724" t="str">
        <f t="shared" ca="1" si="317"/>
        <v/>
      </c>
      <c r="BR36" s="724" t="str">
        <f t="shared" ca="1" si="318"/>
        <v/>
      </c>
      <c r="BS36" s="724" t="str">
        <f t="shared" ca="1" si="319"/>
        <v/>
      </c>
      <c r="BT36" s="724" t="str">
        <f t="shared" ca="1" si="320"/>
        <v/>
      </c>
      <c r="BU36" s="724" t="str">
        <f t="shared" ca="1" si="321"/>
        <v/>
      </c>
      <c r="BV36" s="724" t="str">
        <f t="shared" ca="1" si="322"/>
        <v/>
      </c>
      <c r="BW36" s="724" t="str">
        <f t="shared" ca="1" si="323"/>
        <v/>
      </c>
      <c r="BX36" s="724" t="str">
        <f t="shared" ca="1" si="324"/>
        <v/>
      </c>
      <c r="BY36" s="724" t="str">
        <f t="shared" ca="1" si="325"/>
        <v/>
      </c>
      <c r="BZ36" s="724" t="str">
        <f t="shared" ca="1" si="326"/>
        <v/>
      </c>
      <c r="CA36" s="724" t="str">
        <f t="shared" ca="1" si="327"/>
        <v/>
      </c>
      <c r="CB36" s="724" t="str">
        <f t="shared" ca="1" si="328"/>
        <v/>
      </c>
      <c r="CC36" s="724" t="str">
        <f t="shared" ca="1" si="329"/>
        <v/>
      </c>
      <c r="CD36" s="724" t="str">
        <f t="shared" ca="1" si="330"/>
        <v/>
      </c>
      <c r="CE36" s="724" t="str">
        <f t="shared" ca="1" si="331"/>
        <v/>
      </c>
      <c r="CF36" s="724" t="str">
        <f t="shared" ca="1" si="332"/>
        <v/>
      </c>
      <c r="CG36" s="724" t="str">
        <f t="shared" ca="1" si="333"/>
        <v/>
      </c>
      <c r="CH36" s="724" t="str">
        <f t="shared" ca="1" si="334"/>
        <v/>
      </c>
      <c r="CI36" s="724" t="str">
        <f t="shared" ca="1" si="335"/>
        <v/>
      </c>
      <c r="CJ36" s="724" t="str">
        <f t="shared" ca="1" si="336"/>
        <v/>
      </c>
      <c r="CK36" s="724" t="str">
        <f t="shared" ca="1" si="337"/>
        <v/>
      </c>
      <c r="CL36" s="724" t="str">
        <f t="shared" ca="1" si="338"/>
        <v/>
      </c>
      <c r="CM36" s="724" t="str">
        <f t="shared" ca="1" si="339"/>
        <v/>
      </c>
      <c r="CN36" s="724" t="str">
        <f t="shared" ca="1" si="340"/>
        <v/>
      </c>
      <c r="CO36" s="724" t="str">
        <f t="shared" ca="1" si="341"/>
        <v/>
      </c>
      <c r="CP36" s="724" t="str">
        <f t="shared" ca="1" si="342"/>
        <v/>
      </c>
      <c r="CQ36" s="724" t="str">
        <f t="shared" ca="1" si="343"/>
        <v/>
      </c>
      <c r="CR36" s="724" t="str">
        <f t="shared" ca="1" si="344"/>
        <v/>
      </c>
      <c r="CS36" s="724" t="str">
        <f t="shared" ca="1" si="345"/>
        <v/>
      </c>
      <c r="CT36" s="724" t="str">
        <f t="shared" ca="1" si="346"/>
        <v/>
      </c>
      <c r="CU36" s="724" t="str">
        <f t="shared" ca="1" si="347"/>
        <v/>
      </c>
      <c r="CV36" s="724" t="str">
        <f t="shared" ca="1" si="348"/>
        <v/>
      </c>
      <c r="CW36" s="724" t="str">
        <f t="shared" ca="1" si="349"/>
        <v/>
      </c>
      <c r="CX36" s="724" t="str">
        <f t="shared" ca="1" si="350"/>
        <v/>
      </c>
      <c r="CY36" s="724" t="str">
        <f t="shared" ca="1" si="351"/>
        <v/>
      </c>
      <c r="CZ36" s="724" t="str">
        <f t="shared" ca="1" si="352"/>
        <v/>
      </c>
      <c r="DA36" s="724" t="str">
        <f t="shared" ca="1" si="353"/>
        <v/>
      </c>
      <c r="DB36" s="724" t="str">
        <f t="shared" ca="1" si="354"/>
        <v/>
      </c>
      <c r="DC36" s="724" t="str">
        <f t="shared" ca="1" si="355"/>
        <v/>
      </c>
      <c r="DD36" s="724" t="str">
        <f t="shared" ca="1" si="356"/>
        <v/>
      </c>
      <c r="DE36" s="724" t="str">
        <f t="shared" ca="1" si="357"/>
        <v/>
      </c>
      <c r="DF36" s="724" t="str">
        <f t="shared" ca="1" si="358"/>
        <v/>
      </c>
      <c r="DG36" s="724" t="str">
        <f t="shared" ca="1" si="359"/>
        <v/>
      </c>
      <c r="DH36" s="724" t="str">
        <f t="shared" ca="1" si="360"/>
        <v/>
      </c>
      <c r="DI36" s="724" t="str">
        <f t="shared" ca="1" si="361"/>
        <v/>
      </c>
      <c r="DJ36" s="724" t="str">
        <f t="shared" ca="1" si="362"/>
        <v/>
      </c>
      <c r="DK36" s="724" t="str">
        <f t="shared" ca="1" si="363"/>
        <v/>
      </c>
      <c r="DL36" s="724" t="str">
        <f t="shared" ca="1" si="364"/>
        <v/>
      </c>
      <c r="DM36" s="724" t="str">
        <f t="shared" ca="1" si="365"/>
        <v/>
      </c>
      <c r="DN36" s="724" t="str">
        <f t="shared" ca="1" si="366"/>
        <v/>
      </c>
      <c r="DO36" s="724" t="str">
        <f t="shared" ca="1" si="367"/>
        <v/>
      </c>
      <c r="DP36" s="724" t="str">
        <f t="shared" ca="1" si="368"/>
        <v/>
      </c>
      <c r="DQ36" s="724" t="str">
        <f t="shared" ca="1" si="369"/>
        <v/>
      </c>
    </row>
    <row r="37" spans="2:121" x14ac:dyDescent="0.15">
      <c r="B37" s="716">
        <f t="shared" si="268"/>
        <v>1</v>
      </c>
      <c r="C37" s="717">
        <f t="shared" si="370"/>
        <v>8</v>
      </c>
      <c r="D37" s="718">
        <f t="shared" si="269"/>
        <v>120</v>
      </c>
      <c r="F37" s="698">
        <f t="shared" si="81"/>
        <v>15</v>
      </c>
      <c r="G37" s="699">
        <f t="shared" si="265"/>
        <v>35</v>
      </c>
      <c r="H37" s="700">
        <f t="shared" si="82"/>
        <v>0.22857142857142856</v>
      </c>
      <c r="I37" s="700">
        <f t="shared" si="163"/>
        <v>11.2</v>
      </c>
      <c r="J37" s="700">
        <f t="shared" si="83"/>
        <v>15</v>
      </c>
      <c r="K37" s="700">
        <f t="shared" si="84"/>
        <v>1</v>
      </c>
      <c r="L37" s="699">
        <f t="shared" si="85"/>
        <v>49</v>
      </c>
      <c r="M37" s="699">
        <f t="shared" si="86"/>
        <v>27</v>
      </c>
      <c r="N37" s="701">
        <f t="shared" si="87"/>
        <v>1828.5714285714287</v>
      </c>
      <c r="O37" s="701" t="str" cm="1">
        <f t="array" ref="O37">_xlfn.IFS(P37&lt;=0.3,"Bad",AND(P37&lt;0.5,P37&gt;0.3),"Macro",P37&gt;=0.5,"Norm")</f>
        <v>Macro</v>
      </c>
      <c r="P37" s="48">
        <f t="shared" si="88"/>
        <v>0.44897959183673469</v>
      </c>
      <c r="Q37" s="728">
        <f t="shared" si="89"/>
        <v>0.42857142857142855</v>
      </c>
      <c r="R37" s="726">
        <f t="shared" si="90"/>
        <v>0.44117647058823528</v>
      </c>
      <c r="S37" s="697" t="str">
        <f t="shared" si="267"/>
        <v/>
      </c>
      <c r="U37" s="723">
        <v>35</v>
      </c>
      <c r="V37" s="724" t="str">
        <f t="shared" ca="1" si="270"/>
        <v/>
      </c>
      <c r="W37" s="724" t="str">
        <f t="shared" ca="1" si="271"/>
        <v/>
      </c>
      <c r="X37" s="724" t="str">
        <f t="shared" ca="1" si="272"/>
        <v/>
      </c>
      <c r="Y37" s="724" t="str">
        <f t="shared" ca="1" si="273"/>
        <v/>
      </c>
      <c r="Z37" s="724" t="str">
        <f t="shared" ca="1" si="274"/>
        <v/>
      </c>
      <c r="AA37" s="724" t="str">
        <f t="shared" ca="1" si="275"/>
        <v/>
      </c>
      <c r="AB37" s="724" t="str">
        <f t="shared" ca="1" si="276"/>
        <v/>
      </c>
      <c r="AC37" s="724" t="str">
        <f t="shared" ca="1" si="277"/>
        <v/>
      </c>
      <c r="AD37" s="724" t="str">
        <f t="shared" ca="1" si="278"/>
        <v/>
      </c>
      <c r="AE37" s="724" t="str">
        <f t="shared" ca="1" si="279"/>
        <v/>
      </c>
      <c r="AF37" s="724" t="str">
        <f t="shared" ca="1" si="280"/>
        <v/>
      </c>
      <c r="AG37" s="724" t="str">
        <f t="shared" ca="1" si="281"/>
        <v/>
      </c>
      <c r="AH37" s="724" t="str">
        <f t="shared" ca="1" si="282"/>
        <v/>
      </c>
      <c r="AI37" s="724" t="str">
        <f t="shared" ca="1" si="283"/>
        <v/>
      </c>
      <c r="AJ37" s="724" t="str">
        <f t="shared" ca="1" si="284"/>
        <v/>
      </c>
      <c r="AK37" s="724" t="str">
        <f t="shared" ca="1" si="285"/>
        <v/>
      </c>
      <c r="AL37" s="724" t="str">
        <f t="shared" ca="1" si="286"/>
        <v/>
      </c>
      <c r="AM37" s="724" t="str">
        <f t="shared" ca="1" si="287"/>
        <v/>
      </c>
      <c r="AN37" s="724" t="str">
        <f t="shared" ca="1" si="288"/>
        <v/>
      </c>
      <c r="AO37" s="724" t="str">
        <f t="shared" ca="1" si="289"/>
        <v/>
      </c>
      <c r="AP37" s="724" t="str">
        <f t="shared" ca="1" si="290"/>
        <v/>
      </c>
      <c r="AQ37" s="724" t="str">
        <f t="shared" ca="1" si="291"/>
        <v/>
      </c>
      <c r="AR37" s="724" t="str">
        <f t="shared" ca="1" si="292"/>
        <v/>
      </c>
      <c r="AS37" s="724" t="str">
        <f t="shared" ca="1" si="293"/>
        <v/>
      </c>
      <c r="AT37" s="724" t="str">
        <f t="shared" ca="1" si="294"/>
        <v/>
      </c>
      <c r="AU37" s="724" t="str">
        <f t="shared" ca="1" si="295"/>
        <v/>
      </c>
      <c r="AV37" s="724" t="str">
        <f t="shared" ca="1" si="296"/>
        <v/>
      </c>
      <c r="AW37" s="724" t="str">
        <f t="shared" ca="1" si="297"/>
        <v/>
      </c>
      <c r="AX37" s="724" t="str">
        <f t="shared" ca="1" si="298"/>
        <v/>
      </c>
      <c r="AY37" s="724" t="str">
        <f t="shared" ca="1" si="299"/>
        <v/>
      </c>
      <c r="AZ37" s="724" t="str">
        <f t="shared" ca="1" si="300"/>
        <v/>
      </c>
      <c r="BA37" s="724" t="str">
        <f t="shared" ca="1" si="301"/>
        <v/>
      </c>
      <c r="BB37" s="724" t="str">
        <f t="shared" ca="1" si="302"/>
        <v/>
      </c>
      <c r="BC37" s="724" t="str">
        <f t="shared" ca="1" si="303"/>
        <v/>
      </c>
      <c r="BD37" s="724" t="str">
        <f t="shared" ca="1" si="304"/>
        <v/>
      </c>
      <c r="BE37" s="724" t="str">
        <f t="shared" ca="1" si="305"/>
        <v/>
      </c>
      <c r="BF37" s="724" t="str">
        <f t="shared" ca="1" si="306"/>
        <v/>
      </c>
      <c r="BG37" s="724" t="str">
        <f t="shared" ca="1" si="307"/>
        <v/>
      </c>
      <c r="BH37" s="724" t="str">
        <f t="shared" ca="1" si="308"/>
        <v/>
      </c>
      <c r="BI37" s="724" t="str">
        <f t="shared" ca="1" si="309"/>
        <v/>
      </c>
      <c r="BJ37" s="724" t="str">
        <f t="shared" ca="1" si="310"/>
        <v/>
      </c>
      <c r="BK37" s="724" t="str">
        <f t="shared" ca="1" si="311"/>
        <v/>
      </c>
      <c r="BL37" s="724" t="str">
        <f t="shared" ca="1" si="312"/>
        <v/>
      </c>
      <c r="BM37" s="724" t="str">
        <f t="shared" ca="1" si="313"/>
        <v/>
      </c>
      <c r="BN37" s="724" t="str">
        <f t="shared" ca="1" si="314"/>
        <v/>
      </c>
      <c r="BO37" s="724" t="str">
        <f t="shared" ca="1" si="315"/>
        <v/>
      </c>
      <c r="BP37" s="724" t="str">
        <f t="shared" ca="1" si="316"/>
        <v/>
      </c>
      <c r="BQ37" s="724" t="str">
        <f t="shared" ca="1" si="317"/>
        <v/>
      </c>
      <c r="BR37" s="724" t="str">
        <f t="shared" ca="1" si="318"/>
        <v/>
      </c>
      <c r="BS37" s="724" t="str">
        <f t="shared" ca="1" si="319"/>
        <v/>
      </c>
      <c r="BT37" s="724" t="str">
        <f t="shared" ca="1" si="320"/>
        <v/>
      </c>
      <c r="BU37" s="724" t="str">
        <f t="shared" ca="1" si="321"/>
        <v/>
      </c>
      <c r="BV37" s="724" t="str">
        <f t="shared" ca="1" si="322"/>
        <v/>
      </c>
      <c r="BW37" s="724" t="str">
        <f t="shared" ca="1" si="323"/>
        <v/>
      </c>
      <c r="BX37" s="724" t="str">
        <f t="shared" ca="1" si="324"/>
        <v/>
      </c>
      <c r="BY37" s="724" t="str">
        <f t="shared" ca="1" si="325"/>
        <v/>
      </c>
      <c r="BZ37" s="724" t="str">
        <f t="shared" ca="1" si="326"/>
        <v/>
      </c>
      <c r="CA37" s="724" t="str">
        <f t="shared" ca="1" si="327"/>
        <v/>
      </c>
      <c r="CB37" s="724" t="str">
        <f t="shared" ca="1" si="328"/>
        <v/>
      </c>
      <c r="CC37" s="724" t="str">
        <f t="shared" ca="1" si="329"/>
        <v/>
      </c>
      <c r="CD37" s="724" t="str">
        <f t="shared" ca="1" si="330"/>
        <v/>
      </c>
      <c r="CE37" s="724" t="str">
        <f t="shared" ca="1" si="331"/>
        <v/>
      </c>
      <c r="CF37" s="724" t="str">
        <f t="shared" ca="1" si="332"/>
        <v/>
      </c>
      <c r="CG37" s="724" t="str">
        <f t="shared" ca="1" si="333"/>
        <v/>
      </c>
      <c r="CH37" s="724" t="str">
        <f t="shared" ca="1" si="334"/>
        <v/>
      </c>
      <c r="CI37" s="724" t="str">
        <f t="shared" ca="1" si="335"/>
        <v/>
      </c>
      <c r="CJ37" s="724" t="str">
        <f t="shared" ca="1" si="336"/>
        <v/>
      </c>
      <c r="CK37" s="724" t="str">
        <f t="shared" ca="1" si="337"/>
        <v/>
      </c>
      <c r="CL37" s="724" t="str">
        <f t="shared" ca="1" si="338"/>
        <v/>
      </c>
      <c r="CM37" s="724" t="str">
        <f t="shared" ca="1" si="339"/>
        <v/>
      </c>
      <c r="CN37" s="724" t="str">
        <f t="shared" ca="1" si="340"/>
        <v/>
      </c>
      <c r="CO37" s="724" t="str">
        <f t="shared" ca="1" si="341"/>
        <v/>
      </c>
      <c r="CP37" s="724" t="str">
        <f t="shared" ca="1" si="342"/>
        <v/>
      </c>
      <c r="CQ37" s="724" t="str">
        <f t="shared" ca="1" si="343"/>
        <v/>
      </c>
      <c r="CR37" s="724" t="str">
        <f t="shared" ca="1" si="344"/>
        <v/>
      </c>
      <c r="CS37" s="724" t="str">
        <f t="shared" ca="1" si="345"/>
        <v/>
      </c>
      <c r="CT37" s="724" t="str">
        <f t="shared" ca="1" si="346"/>
        <v/>
      </c>
      <c r="CU37" s="724" t="str">
        <f t="shared" ca="1" si="347"/>
        <v/>
      </c>
      <c r="CV37" s="724" t="str">
        <f t="shared" ca="1" si="348"/>
        <v/>
      </c>
      <c r="CW37" s="724" t="str">
        <f t="shared" ca="1" si="349"/>
        <v/>
      </c>
      <c r="CX37" s="724" t="str">
        <f t="shared" ca="1" si="350"/>
        <v/>
      </c>
      <c r="CY37" s="724" t="str">
        <f t="shared" ca="1" si="351"/>
        <v/>
      </c>
      <c r="CZ37" s="724" t="str">
        <f t="shared" ca="1" si="352"/>
        <v/>
      </c>
      <c r="DA37" s="724" t="str">
        <f t="shared" ca="1" si="353"/>
        <v/>
      </c>
      <c r="DB37" s="724" t="str">
        <f t="shared" ca="1" si="354"/>
        <v/>
      </c>
      <c r="DC37" s="724" t="str">
        <f t="shared" ca="1" si="355"/>
        <v/>
      </c>
      <c r="DD37" s="724" t="str">
        <f t="shared" ca="1" si="356"/>
        <v/>
      </c>
      <c r="DE37" s="724" t="str">
        <f t="shared" ca="1" si="357"/>
        <v/>
      </c>
      <c r="DF37" s="724" t="str">
        <f t="shared" ca="1" si="358"/>
        <v/>
      </c>
      <c r="DG37" s="724" t="str">
        <f t="shared" ca="1" si="359"/>
        <v/>
      </c>
      <c r="DH37" s="724" t="str">
        <f t="shared" ca="1" si="360"/>
        <v/>
      </c>
      <c r="DI37" s="724" t="str">
        <f t="shared" ca="1" si="361"/>
        <v/>
      </c>
      <c r="DJ37" s="724" t="str">
        <f t="shared" ca="1" si="362"/>
        <v/>
      </c>
      <c r="DK37" s="724" t="str">
        <f t="shared" ca="1" si="363"/>
        <v/>
      </c>
      <c r="DL37" s="724" t="str">
        <f t="shared" ca="1" si="364"/>
        <v/>
      </c>
      <c r="DM37" s="724" t="str">
        <f t="shared" ca="1" si="365"/>
        <v/>
      </c>
      <c r="DN37" s="724" t="str">
        <f t="shared" ca="1" si="366"/>
        <v/>
      </c>
      <c r="DO37" s="724" t="str">
        <f t="shared" ca="1" si="367"/>
        <v/>
      </c>
      <c r="DP37" s="724" t="str">
        <f t="shared" ca="1" si="368"/>
        <v/>
      </c>
      <c r="DQ37" s="724" t="str">
        <f t="shared" ca="1" si="369"/>
        <v/>
      </c>
    </row>
    <row r="38" spans="2:121" x14ac:dyDescent="0.15">
      <c r="B38" s="716">
        <f t="shared" si="268"/>
        <v>1</v>
      </c>
      <c r="C38" s="717">
        <f t="shared" si="370"/>
        <v>9</v>
      </c>
      <c r="D38" s="718">
        <f t="shared" si="269"/>
        <v>135</v>
      </c>
      <c r="F38" s="698">
        <f t="shared" si="81"/>
        <v>15</v>
      </c>
      <c r="G38" s="699">
        <f t="shared" si="265"/>
        <v>36</v>
      </c>
      <c r="H38" s="700">
        <f t="shared" si="82"/>
        <v>0.22222222222222221</v>
      </c>
      <c r="I38" s="700">
        <f t="shared" si="163"/>
        <v>11.111111111111111</v>
      </c>
      <c r="J38" s="700">
        <f t="shared" si="83"/>
        <v>15</v>
      </c>
      <c r="K38" s="700">
        <f t="shared" si="84"/>
        <v>1</v>
      </c>
      <c r="L38" s="699">
        <f t="shared" si="85"/>
        <v>50</v>
      </c>
      <c r="M38" s="699">
        <f t="shared" si="86"/>
        <v>28</v>
      </c>
      <c r="N38" s="701">
        <f t="shared" si="87"/>
        <v>1777.7777777777778</v>
      </c>
      <c r="O38" s="701" t="str" cm="1">
        <f t="array" ref="O38">_xlfn.IFS(P38&lt;=0.3,"Bad",AND(P38&lt;0.5,P38&gt;0.3),"Macro",P38&gt;=0.5,"Norm")</f>
        <v>Macro</v>
      </c>
      <c r="P38" s="48">
        <f t="shared" si="88"/>
        <v>0.44</v>
      </c>
      <c r="Q38" s="728">
        <f t="shared" si="89"/>
        <v>0.41666666666666669</v>
      </c>
      <c r="R38" s="726">
        <f t="shared" si="90"/>
        <v>0.42857142857142855</v>
      </c>
      <c r="S38" s="697" t="str">
        <f t="shared" si="267"/>
        <v/>
      </c>
      <c r="U38" s="727">
        <v>36</v>
      </c>
      <c r="V38" s="724" t="str">
        <f t="shared" ref="V38:AK42" ca="1" si="371">IF($U38&lt;=$D$11,IF(COLUMN()&lt;22+$D$13,"",OFFSET(V37,0,-$D$13,1,1)),"")</f>
        <v/>
      </c>
      <c r="W38" s="724" t="str">
        <f t="shared" ca="1" si="371"/>
        <v/>
      </c>
      <c r="X38" s="724" t="str">
        <f t="shared" ca="1" si="371"/>
        <v/>
      </c>
      <c r="Y38" s="724" t="str">
        <f t="shared" ca="1" si="371"/>
        <v/>
      </c>
      <c r="Z38" s="724" t="str">
        <f t="shared" ca="1" si="371"/>
        <v/>
      </c>
      <c r="AA38" s="724" t="str">
        <f t="shared" ca="1" si="371"/>
        <v/>
      </c>
      <c r="AB38" s="724" t="str">
        <f t="shared" ca="1" si="371"/>
        <v/>
      </c>
      <c r="AC38" s="724" t="str">
        <f t="shared" ca="1" si="371"/>
        <v/>
      </c>
      <c r="AD38" s="724" t="str">
        <f t="shared" ca="1" si="371"/>
        <v/>
      </c>
      <c r="AE38" s="724" t="str">
        <f t="shared" ca="1" si="371"/>
        <v/>
      </c>
      <c r="AF38" s="724" t="str">
        <f t="shared" ca="1" si="371"/>
        <v/>
      </c>
      <c r="AG38" s="724" t="str">
        <f t="shared" ca="1" si="371"/>
        <v/>
      </c>
      <c r="AH38" s="724" t="str">
        <f t="shared" ca="1" si="371"/>
        <v/>
      </c>
      <c r="AI38" s="724" t="str">
        <f t="shared" ca="1" si="371"/>
        <v/>
      </c>
      <c r="AJ38" s="724" t="str">
        <f t="shared" ca="1" si="371"/>
        <v/>
      </c>
      <c r="AK38" s="724" t="str">
        <f t="shared" ref="AK38:AZ42" ca="1" si="372">IF($U38&lt;=$D$11,IF(COLUMN()&lt;22+$D$13,"",OFFSET(AK37,0,-$D$13,1,1)),"")</f>
        <v/>
      </c>
      <c r="AL38" s="724" t="str">
        <f t="shared" ca="1" si="372"/>
        <v/>
      </c>
      <c r="AM38" s="724" t="str">
        <f t="shared" ca="1" si="372"/>
        <v/>
      </c>
      <c r="AN38" s="724" t="str">
        <f t="shared" ca="1" si="372"/>
        <v/>
      </c>
      <c r="AO38" s="724" t="str">
        <f t="shared" ca="1" si="372"/>
        <v/>
      </c>
      <c r="AP38" s="724" t="str">
        <f t="shared" ca="1" si="372"/>
        <v/>
      </c>
      <c r="AQ38" s="724" t="str">
        <f t="shared" ca="1" si="372"/>
        <v/>
      </c>
      <c r="AR38" s="724" t="str">
        <f t="shared" ca="1" si="372"/>
        <v/>
      </c>
      <c r="AS38" s="724" t="str">
        <f t="shared" ca="1" si="372"/>
        <v/>
      </c>
      <c r="AT38" s="724" t="str">
        <f t="shared" ca="1" si="372"/>
        <v/>
      </c>
      <c r="AU38" s="724" t="str">
        <f t="shared" ca="1" si="372"/>
        <v/>
      </c>
      <c r="AV38" s="724" t="str">
        <f t="shared" ca="1" si="372"/>
        <v/>
      </c>
      <c r="AW38" s="724" t="str">
        <f t="shared" ca="1" si="372"/>
        <v/>
      </c>
      <c r="AX38" s="724" t="str">
        <f t="shared" ca="1" si="372"/>
        <v/>
      </c>
      <c r="AY38" s="724" t="str">
        <f t="shared" ref="AY38:BN42" ca="1" si="373">IF($U38&lt;=$D$11,IF(COLUMN()&lt;22+$D$13,"",OFFSET(AY37,0,-$D$13,1,1)),"")</f>
        <v/>
      </c>
      <c r="AZ38" s="724" t="str">
        <f t="shared" ca="1" si="373"/>
        <v/>
      </c>
      <c r="BA38" s="724" t="str">
        <f t="shared" ca="1" si="373"/>
        <v/>
      </c>
      <c r="BB38" s="724" t="str">
        <f t="shared" ca="1" si="373"/>
        <v/>
      </c>
      <c r="BC38" s="724" t="str">
        <f t="shared" ca="1" si="373"/>
        <v/>
      </c>
      <c r="BD38" s="724" t="str">
        <f t="shared" ca="1" si="373"/>
        <v/>
      </c>
      <c r="BE38" s="724" t="str">
        <f t="shared" ca="1" si="373"/>
        <v/>
      </c>
      <c r="BF38" s="724" t="str">
        <f t="shared" ca="1" si="373"/>
        <v/>
      </c>
      <c r="BG38" s="724" t="str">
        <f t="shared" ca="1" si="373"/>
        <v/>
      </c>
      <c r="BH38" s="724" t="str">
        <f t="shared" ca="1" si="373"/>
        <v/>
      </c>
      <c r="BI38" s="724" t="str">
        <f t="shared" ca="1" si="373"/>
        <v/>
      </c>
      <c r="BJ38" s="724" t="str">
        <f t="shared" ca="1" si="373"/>
        <v/>
      </c>
      <c r="BK38" s="724" t="str">
        <f t="shared" ca="1" si="373"/>
        <v/>
      </c>
      <c r="BL38" s="724" t="str">
        <f t="shared" ca="1" si="373"/>
        <v/>
      </c>
      <c r="BM38" s="724" t="str">
        <f t="shared" ca="1" si="373"/>
        <v/>
      </c>
      <c r="BN38" s="724" t="str">
        <f t="shared" ca="1" si="373"/>
        <v/>
      </c>
      <c r="BO38" s="724" t="str">
        <f t="shared" ref="BO38:CD42" ca="1" si="374">IF($U38&lt;=$D$11,IF(COLUMN()&lt;22+$D$13,"",OFFSET(BO37,0,-$D$13,1,1)),"")</f>
        <v/>
      </c>
      <c r="BP38" s="724" t="str">
        <f t="shared" ca="1" si="374"/>
        <v/>
      </c>
      <c r="BQ38" s="724" t="str">
        <f t="shared" ca="1" si="374"/>
        <v/>
      </c>
      <c r="BR38" s="724" t="str">
        <f t="shared" ca="1" si="374"/>
        <v/>
      </c>
      <c r="BS38" s="724" t="str">
        <f t="shared" ca="1" si="374"/>
        <v/>
      </c>
      <c r="BT38" s="724" t="str">
        <f t="shared" ca="1" si="374"/>
        <v/>
      </c>
      <c r="BU38" s="724" t="str">
        <f t="shared" ca="1" si="374"/>
        <v/>
      </c>
      <c r="BV38" s="724" t="str">
        <f t="shared" ca="1" si="374"/>
        <v/>
      </c>
      <c r="BW38" s="724" t="str">
        <f t="shared" ca="1" si="374"/>
        <v/>
      </c>
      <c r="BX38" s="724" t="str">
        <f t="shared" ca="1" si="374"/>
        <v/>
      </c>
      <c r="BY38" s="724" t="str">
        <f t="shared" ca="1" si="374"/>
        <v/>
      </c>
      <c r="BZ38" s="724" t="str">
        <f t="shared" ca="1" si="374"/>
        <v/>
      </c>
      <c r="CA38" s="724" t="str">
        <f t="shared" ca="1" si="374"/>
        <v/>
      </c>
      <c r="CB38" s="724" t="str">
        <f t="shared" ca="1" si="374"/>
        <v/>
      </c>
      <c r="CC38" s="724" t="str">
        <f t="shared" ca="1" si="374"/>
        <v/>
      </c>
      <c r="CD38" s="724" t="str">
        <f t="shared" ca="1" si="374"/>
        <v/>
      </c>
      <c r="CE38" s="724" t="str">
        <f t="shared" ref="CE38:CT42" ca="1" si="375">IF($U38&lt;=$D$11,IF(COLUMN()&lt;22+$D$13,"",OFFSET(CE37,0,-$D$13,1,1)),"")</f>
        <v/>
      </c>
      <c r="CF38" s="724" t="str">
        <f t="shared" ca="1" si="375"/>
        <v/>
      </c>
      <c r="CG38" s="724" t="str">
        <f t="shared" ca="1" si="375"/>
        <v/>
      </c>
      <c r="CH38" s="724" t="str">
        <f t="shared" ca="1" si="375"/>
        <v/>
      </c>
      <c r="CI38" s="724" t="str">
        <f t="shared" ca="1" si="375"/>
        <v/>
      </c>
      <c r="CJ38" s="724" t="str">
        <f t="shared" ca="1" si="375"/>
        <v/>
      </c>
      <c r="CK38" s="724" t="str">
        <f t="shared" ca="1" si="375"/>
        <v/>
      </c>
      <c r="CL38" s="724" t="str">
        <f t="shared" ca="1" si="375"/>
        <v/>
      </c>
      <c r="CM38" s="724" t="str">
        <f t="shared" ca="1" si="375"/>
        <v/>
      </c>
      <c r="CN38" s="724" t="str">
        <f t="shared" ca="1" si="375"/>
        <v/>
      </c>
      <c r="CO38" s="724" t="str">
        <f t="shared" ca="1" si="375"/>
        <v/>
      </c>
      <c r="CP38" s="724" t="str">
        <f t="shared" ca="1" si="375"/>
        <v/>
      </c>
      <c r="CQ38" s="724" t="str">
        <f t="shared" ca="1" si="375"/>
        <v/>
      </c>
      <c r="CR38" s="724" t="str">
        <f t="shared" ca="1" si="375"/>
        <v/>
      </c>
      <c r="CS38" s="724" t="str">
        <f t="shared" ca="1" si="375"/>
        <v/>
      </c>
      <c r="CT38" s="724" t="str">
        <f t="shared" ca="1" si="375"/>
        <v/>
      </c>
      <c r="CU38" s="724" t="str">
        <f t="shared" ref="CU38:DJ42" ca="1" si="376">IF($U38&lt;=$D$11,IF(COLUMN()&lt;22+$D$13,"",OFFSET(CU37,0,-$D$13,1,1)),"")</f>
        <v/>
      </c>
      <c r="CV38" s="724" t="str">
        <f t="shared" ca="1" si="376"/>
        <v/>
      </c>
      <c r="CW38" s="724" t="str">
        <f t="shared" ca="1" si="376"/>
        <v/>
      </c>
      <c r="CX38" s="724" t="str">
        <f t="shared" ca="1" si="376"/>
        <v/>
      </c>
      <c r="CY38" s="724" t="str">
        <f t="shared" ca="1" si="376"/>
        <v/>
      </c>
      <c r="CZ38" s="724" t="str">
        <f t="shared" ca="1" si="376"/>
        <v/>
      </c>
      <c r="DA38" s="724" t="str">
        <f t="shared" ca="1" si="376"/>
        <v/>
      </c>
      <c r="DB38" s="724" t="str">
        <f t="shared" ca="1" si="376"/>
        <v/>
      </c>
      <c r="DC38" s="724" t="str">
        <f t="shared" ca="1" si="376"/>
        <v/>
      </c>
      <c r="DD38" s="724" t="str">
        <f t="shared" ca="1" si="376"/>
        <v/>
      </c>
      <c r="DE38" s="724" t="str">
        <f t="shared" ca="1" si="376"/>
        <v/>
      </c>
      <c r="DF38" s="724" t="str">
        <f t="shared" ca="1" si="376"/>
        <v/>
      </c>
      <c r="DG38" s="724" t="str">
        <f t="shared" ca="1" si="376"/>
        <v/>
      </c>
      <c r="DH38" s="724" t="str">
        <f t="shared" ca="1" si="376"/>
        <v/>
      </c>
      <c r="DI38" s="724" t="str">
        <f t="shared" ca="1" si="376"/>
        <v/>
      </c>
      <c r="DJ38" s="724" t="str">
        <f t="shared" ca="1" si="376"/>
        <v/>
      </c>
      <c r="DK38" s="724" t="str">
        <f t="shared" ref="DK38:DQ42" ca="1" si="377">IF($U38&lt;=$D$11,IF(COLUMN()&lt;22+$D$13,"",OFFSET(DK37,0,-$D$13,1,1)),"")</f>
        <v/>
      </c>
      <c r="DL38" s="724" t="str">
        <f t="shared" ca="1" si="377"/>
        <v/>
      </c>
      <c r="DM38" s="724" t="str">
        <f t="shared" ca="1" si="377"/>
        <v/>
      </c>
      <c r="DN38" s="724" t="str">
        <f t="shared" ca="1" si="377"/>
        <v/>
      </c>
      <c r="DO38" s="724" t="str">
        <f t="shared" ca="1" si="377"/>
        <v/>
      </c>
      <c r="DP38" s="724" t="str">
        <f t="shared" ca="1" si="377"/>
        <v/>
      </c>
      <c r="DQ38" s="724" t="str">
        <f t="shared" ca="1" si="377"/>
        <v/>
      </c>
    </row>
    <row r="39" spans="2:121" ht="15" thickBot="1" x14ac:dyDescent="0.2">
      <c r="B39" s="719">
        <f t="shared" si="268"/>
        <v>1</v>
      </c>
      <c r="C39" s="720">
        <f t="shared" si="370"/>
        <v>10</v>
      </c>
      <c r="D39" s="721">
        <f t="shared" si="269"/>
        <v>150</v>
      </c>
      <c r="F39" s="706">
        <f t="shared" si="81"/>
        <v>15</v>
      </c>
      <c r="G39" s="707">
        <f t="shared" si="265"/>
        <v>37</v>
      </c>
      <c r="H39" s="708">
        <f t="shared" si="82"/>
        <v>0.21621621621621623</v>
      </c>
      <c r="I39" s="708">
        <f t="shared" si="163"/>
        <v>11.027027027027028</v>
      </c>
      <c r="J39" s="708">
        <f t="shared" si="83"/>
        <v>15</v>
      </c>
      <c r="K39" s="708">
        <f t="shared" si="84"/>
        <v>1</v>
      </c>
      <c r="L39" s="707">
        <f t="shared" si="85"/>
        <v>51</v>
      </c>
      <c r="M39" s="707">
        <f t="shared" si="86"/>
        <v>29</v>
      </c>
      <c r="N39" s="709">
        <f t="shared" si="87"/>
        <v>1729.7297297297298</v>
      </c>
      <c r="O39" s="709" t="str" cm="1">
        <f t="array" ref="O39">_xlfn.IFS(P39&lt;=0.3,"Bad",AND(P39&lt;0.5,P39&gt;0.3),"Macro",P39&gt;=0.5,"Norm")</f>
        <v>Macro</v>
      </c>
      <c r="P39" s="51">
        <f t="shared" si="88"/>
        <v>0.43137254901960786</v>
      </c>
      <c r="Q39" s="732">
        <f t="shared" si="89"/>
        <v>0.40540540540540543</v>
      </c>
      <c r="R39" s="733">
        <f t="shared" si="90"/>
        <v>0.41666666666666669</v>
      </c>
      <c r="S39" s="710" t="str">
        <f t="shared" si="267"/>
        <v/>
      </c>
      <c r="U39" s="723">
        <v>37</v>
      </c>
      <c r="V39" s="724" t="str">
        <f t="shared" ca="1" si="371"/>
        <v/>
      </c>
      <c r="W39" s="724" t="str">
        <f t="shared" ca="1" si="371"/>
        <v/>
      </c>
      <c r="X39" s="724" t="str">
        <f t="shared" ca="1" si="371"/>
        <v/>
      </c>
      <c r="Y39" s="724" t="str">
        <f t="shared" ca="1" si="371"/>
        <v/>
      </c>
      <c r="Z39" s="724" t="str">
        <f t="shared" ca="1" si="371"/>
        <v/>
      </c>
      <c r="AA39" s="724" t="str">
        <f t="shared" ca="1" si="371"/>
        <v/>
      </c>
      <c r="AB39" s="724" t="str">
        <f t="shared" ca="1" si="371"/>
        <v/>
      </c>
      <c r="AC39" s="724" t="str">
        <f t="shared" ca="1" si="371"/>
        <v/>
      </c>
      <c r="AD39" s="724" t="str">
        <f t="shared" ca="1" si="371"/>
        <v/>
      </c>
      <c r="AE39" s="724" t="str">
        <f t="shared" ca="1" si="371"/>
        <v/>
      </c>
      <c r="AF39" s="724" t="str">
        <f t="shared" ca="1" si="371"/>
        <v/>
      </c>
      <c r="AG39" s="724" t="str">
        <f t="shared" ca="1" si="371"/>
        <v/>
      </c>
      <c r="AH39" s="724" t="str">
        <f t="shared" ca="1" si="371"/>
        <v/>
      </c>
      <c r="AI39" s="724" t="str">
        <f t="shared" ca="1" si="371"/>
        <v/>
      </c>
      <c r="AJ39" s="724" t="str">
        <f t="shared" ca="1" si="371"/>
        <v/>
      </c>
      <c r="AK39" s="724" t="str">
        <f t="shared" ca="1" si="372"/>
        <v/>
      </c>
      <c r="AL39" s="724" t="str">
        <f t="shared" ca="1" si="372"/>
        <v/>
      </c>
      <c r="AM39" s="724" t="str">
        <f t="shared" ca="1" si="372"/>
        <v/>
      </c>
      <c r="AN39" s="724" t="str">
        <f t="shared" ca="1" si="372"/>
        <v/>
      </c>
      <c r="AO39" s="724" t="str">
        <f t="shared" ca="1" si="372"/>
        <v/>
      </c>
      <c r="AP39" s="724" t="str">
        <f t="shared" ca="1" si="372"/>
        <v/>
      </c>
      <c r="AQ39" s="724" t="str">
        <f t="shared" ca="1" si="372"/>
        <v/>
      </c>
      <c r="AR39" s="724" t="str">
        <f t="shared" ca="1" si="372"/>
        <v/>
      </c>
      <c r="AS39" s="724" t="str">
        <f t="shared" ca="1" si="372"/>
        <v/>
      </c>
      <c r="AT39" s="724" t="str">
        <f t="shared" ca="1" si="372"/>
        <v/>
      </c>
      <c r="AU39" s="724" t="str">
        <f t="shared" ca="1" si="372"/>
        <v/>
      </c>
      <c r="AV39" s="724" t="str">
        <f t="shared" ca="1" si="372"/>
        <v/>
      </c>
      <c r="AW39" s="724" t="str">
        <f t="shared" ca="1" si="372"/>
        <v/>
      </c>
      <c r="AX39" s="724" t="str">
        <f t="shared" ca="1" si="372"/>
        <v/>
      </c>
      <c r="AY39" s="724" t="str">
        <f t="shared" ca="1" si="373"/>
        <v/>
      </c>
      <c r="AZ39" s="724" t="str">
        <f t="shared" ca="1" si="373"/>
        <v/>
      </c>
      <c r="BA39" s="724" t="str">
        <f t="shared" ca="1" si="373"/>
        <v/>
      </c>
      <c r="BB39" s="724" t="str">
        <f t="shared" ca="1" si="373"/>
        <v/>
      </c>
      <c r="BC39" s="724" t="str">
        <f t="shared" ca="1" si="373"/>
        <v/>
      </c>
      <c r="BD39" s="724" t="str">
        <f t="shared" ca="1" si="373"/>
        <v/>
      </c>
      <c r="BE39" s="724" t="str">
        <f t="shared" ca="1" si="373"/>
        <v/>
      </c>
      <c r="BF39" s="724" t="str">
        <f t="shared" ca="1" si="373"/>
        <v/>
      </c>
      <c r="BG39" s="724" t="str">
        <f t="shared" ca="1" si="373"/>
        <v/>
      </c>
      <c r="BH39" s="724" t="str">
        <f t="shared" ca="1" si="373"/>
        <v/>
      </c>
      <c r="BI39" s="724" t="str">
        <f t="shared" ca="1" si="373"/>
        <v/>
      </c>
      <c r="BJ39" s="724" t="str">
        <f t="shared" ca="1" si="373"/>
        <v/>
      </c>
      <c r="BK39" s="724" t="str">
        <f t="shared" ca="1" si="373"/>
        <v/>
      </c>
      <c r="BL39" s="724" t="str">
        <f t="shared" ca="1" si="373"/>
        <v/>
      </c>
      <c r="BM39" s="724" t="str">
        <f t="shared" ca="1" si="373"/>
        <v/>
      </c>
      <c r="BN39" s="724" t="str">
        <f t="shared" ca="1" si="373"/>
        <v/>
      </c>
      <c r="BO39" s="724" t="str">
        <f t="shared" ca="1" si="374"/>
        <v/>
      </c>
      <c r="BP39" s="724" t="str">
        <f t="shared" ca="1" si="374"/>
        <v/>
      </c>
      <c r="BQ39" s="724" t="str">
        <f t="shared" ca="1" si="374"/>
        <v/>
      </c>
      <c r="BR39" s="724" t="str">
        <f t="shared" ca="1" si="374"/>
        <v/>
      </c>
      <c r="BS39" s="724" t="str">
        <f t="shared" ca="1" si="374"/>
        <v/>
      </c>
      <c r="BT39" s="724" t="str">
        <f t="shared" ca="1" si="374"/>
        <v/>
      </c>
      <c r="BU39" s="724" t="str">
        <f t="shared" ca="1" si="374"/>
        <v/>
      </c>
      <c r="BV39" s="724" t="str">
        <f t="shared" ca="1" si="374"/>
        <v/>
      </c>
      <c r="BW39" s="724" t="str">
        <f t="shared" ca="1" si="374"/>
        <v/>
      </c>
      <c r="BX39" s="724" t="str">
        <f t="shared" ca="1" si="374"/>
        <v/>
      </c>
      <c r="BY39" s="724" t="str">
        <f t="shared" ca="1" si="374"/>
        <v/>
      </c>
      <c r="BZ39" s="724" t="str">
        <f t="shared" ca="1" si="374"/>
        <v/>
      </c>
      <c r="CA39" s="724" t="str">
        <f t="shared" ca="1" si="374"/>
        <v/>
      </c>
      <c r="CB39" s="724" t="str">
        <f t="shared" ca="1" si="374"/>
        <v/>
      </c>
      <c r="CC39" s="724" t="str">
        <f t="shared" ca="1" si="374"/>
        <v/>
      </c>
      <c r="CD39" s="724" t="str">
        <f t="shared" ca="1" si="374"/>
        <v/>
      </c>
      <c r="CE39" s="724" t="str">
        <f t="shared" ca="1" si="375"/>
        <v/>
      </c>
      <c r="CF39" s="724" t="str">
        <f t="shared" ca="1" si="375"/>
        <v/>
      </c>
      <c r="CG39" s="724" t="str">
        <f t="shared" ca="1" si="375"/>
        <v/>
      </c>
      <c r="CH39" s="724" t="str">
        <f t="shared" ca="1" si="375"/>
        <v/>
      </c>
      <c r="CI39" s="724" t="str">
        <f t="shared" ca="1" si="375"/>
        <v/>
      </c>
      <c r="CJ39" s="724" t="str">
        <f t="shared" ca="1" si="375"/>
        <v/>
      </c>
      <c r="CK39" s="724" t="str">
        <f t="shared" ca="1" si="375"/>
        <v/>
      </c>
      <c r="CL39" s="724" t="str">
        <f t="shared" ca="1" si="375"/>
        <v/>
      </c>
      <c r="CM39" s="724" t="str">
        <f t="shared" ca="1" si="375"/>
        <v/>
      </c>
      <c r="CN39" s="724" t="str">
        <f t="shared" ca="1" si="375"/>
        <v/>
      </c>
      <c r="CO39" s="724" t="str">
        <f t="shared" ca="1" si="375"/>
        <v/>
      </c>
      <c r="CP39" s="724" t="str">
        <f t="shared" ca="1" si="375"/>
        <v/>
      </c>
      <c r="CQ39" s="724" t="str">
        <f t="shared" ca="1" si="375"/>
        <v/>
      </c>
      <c r="CR39" s="724" t="str">
        <f t="shared" ca="1" si="375"/>
        <v/>
      </c>
      <c r="CS39" s="724" t="str">
        <f t="shared" ca="1" si="375"/>
        <v/>
      </c>
      <c r="CT39" s="724" t="str">
        <f t="shared" ca="1" si="375"/>
        <v/>
      </c>
      <c r="CU39" s="724" t="str">
        <f t="shared" ca="1" si="376"/>
        <v/>
      </c>
      <c r="CV39" s="724" t="str">
        <f t="shared" ca="1" si="376"/>
        <v/>
      </c>
      <c r="CW39" s="724" t="str">
        <f t="shared" ca="1" si="376"/>
        <v/>
      </c>
      <c r="CX39" s="724" t="str">
        <f t="shared" ca="1" si="376"/>
        <v/>
      </c>
      <c r="CY39" s="724" t="str">
        <f t="shared" ca="1" si="376"/>
        <v/>
      </c>
      <c r="CZ39" s="724" t="str">
        <f t="shared" ca="1" si="376"/>
        <v/>
      </c>
      <c r="DA39" s="724" t="str">
        <f t="shared" ca="1" si="376"/>
        <v/>
      </c>
      <c r="DB39" s="724" t="str">
        <f t="shared" ca="1" si="376"/>
        <v/>
      </c>
      <c r="DC39" s="724" t="str">
        <f t="shared" ca="1" si="376"/>
        <v/>
      </c>
      <c r="DD39" s="724" t="str">
        <f t="shared" ca="1" si="376"/>
        <v/>
      </c>
      <c r="DE39" s="724" t="str">
        <f t="shared" ca="1" si="376"/>
        <v/>
      </c>
      <c r="DF39" s="724" t="str">
        <f t="shared" ca="1" si="376"/>
        <v/>
      </c>
      <c r="DG39" s="724" t="str">
        <f t="shared" ca="1" si="376"/>
        <v/>
      </c>
      <c r="DH39" s="724" t="str">
        <f t="shared" ca="1" si="376"/>
        <v/>
      </c>
      <c r="DI39" s="724" t="str">
        <f t="shared" ca="1" si="376"/>
        <v/>
      </c>
      <c r="DJ39" s="724" t="str">
        <f t="shared" ca="1" si="376"/>
        <v/>
      </c>
      <c r="DK39" s="724" t="str">
        <f t="shared" ca="1" si="377"/>
        <v/>
      </c>
      <c r="DL39" s="724" t="str">
        <f t="shared" ca="1" si="377"/>
        <v/>
      </c>
      <c r="DM39" s="724" t="str">
        <f t="shared" ca="1" si="377"/>
        <v/>
      </c>
      <c r="DN39" s="724" t="str">
        <f t="shared" ca="1" si="377"/>
        <v/>
      </c>
      <c r="DO39" s="724" t="str">
        <f t="shared" ca="1" si="377"/>
        <v/>
      </c>
      <c r="DP39" s="724" t="str">
        <f t="shared" ca="1" si="377"/>
        <v/>
      </c>
      <c r="DQ39" s="724" t="str">
        <f t="shared" ca="1" si="377"/>
        <v/>
      </c>
    </row>
    <row r="40" spans="2:121" x14ac:dyDescent="0.15">
      <c r="U40" s="727">
        <v>38</v>
      </c>
      <c r="V40" s="835" t="s">
        <v>223</v>
      </c>
      <c r="W40" s="835"/>
      <c r="X40" s="835"/>
      <c r="Y40" s="835"/>
      <c r="Z40" s="835">
        <f>IF(D9="","",D9)</f>
        <v>15</v>
      </c>
      <c r="AA40" s="835"/>
      <c r="AB40" s="724" t="str">
        <f t="shared" ca="1" si="371"/>
        <v/>
      </c>
      <c r="AC40" s="724" t="str">
        <f t="shared" ca="1" si="371"/>
        <v/>
      </c>
      <c r="AD40" s="724" t="str">
        <f t="shared" ca="1" si="371"/>
        <v/>
      </c>
      <c r="AE40" s="724" t="str">
        <f t="shared" ca="1" si="371"/>
        <v/>
      </c>
      <c r="AF40" s="724" t="str">
        <f t="shared" ca="1" si="371"/>
        <v/>
      </c>
      <c r="AG40" s="724" t="str">
        <f t="shared" ca="1" si="371"/>
        <v/>
      </c>
      <c r="AH40" s="724" t="str">
        <f t="shared" ca="1" si="371"/>
        <v/>
      </c>
      <c r="AI40" s="724" t="str">
        <f t="shared" ca="1" si="371"/>
        <v/>
      </c>
      <c r="AJ40" s="724" t="str">
        <f t="shared" ca="1" si="371"/>
        <v/>
      </c>
      <c r="AK40" s="724" t="str">
        <f t="shared" ca="1" si="371"/>
        <v/>
      </c>
      <c r="AL40" s="724" t="str">
        <f t="shared" ca="1" si="372"/>
        <v/>
      </c>
      <c r="AM40" s="724" t="str">
        <f t="shared" ca="1" si="372"/>
        <v/>
      </c>
      <c r="AN40" s="724" t="str">
        <f t="shared" ca="1" si="372"/>
        <v/>
      </c>
      <c r="AO40" s="724" t="str">
        <f t="shared" ca="1" si="372"/>
        <v/>
      </c>
      <c r="AP40" s="724" t="str">
        <f t="shared" ca="1" si="372"/>
        <v/>
      </c>
      <c r="AQ40" s="724" t="str">
        <f t="shared" ca="1" si="372"/>
        <v/>
      </c>
      <c r="AR40" s="724" t="str">
        <f t="shared" ca="1" si="372"/>
        <v/>
      </c>
      <c r="AS40" s="724" t="str">
        <f t="shared" ca="1" si="372"/>
        <v/>
      </c>
      <c r="AT40" s="724" t="str">
        <f t="shared" ca="1" si="372"/>
        <v/>
      </c>
      <c r="AU40" s="724" t="str">
        <f t="shared" ca="1" si="372"/>
        <v/>
      </c>
      <c r="AV40" s="724" t="str">
        <f t="shared" ca="1" si="372"/>
        <v/>
      </c>
      <c r="AW40" s="724" t="str">
        <f t="shared" ca="1" si="372"/>
        <v/>
      </c>
      <c r="AX40" s="724" t="str">
        <f t="shared" ca="1" si="372"/>
        <v/>
      </c>
      <c r="AY40" s="724" t="str">
        <f t="shared" ca="1" si="372"/>
        <v/>
      </c>
      <c r="AZ40" s="724" t="str">
        <f t="shared" ca="1" si="372"/>
        <v/>
      </c>
      <c r="BA40" s="724" t="str">
        <f t="shared" ca="1" si="373"/>
        <v/>
      </c>
      <c r="BB40" s="724" t="str">
        <f t="shared" ca="1" si="373"/>
        <v/>
      </c>
      <c r="BC40" s="724" t="str">
        <f t="shared" ca="1" si="373"/>
        <v/>
      </c>
      <c r="BD40" s="724" t="str">
        <f t="shared" ca="1" si="373"/>
        <v/>
      </c>
      <c r="BE40" s="724" t="str">
        <f t="shared" ca="1" si="373"/>
        <v/>
      </c>
      <c r="BF40" s="724" t="str">
        <f t="shared" ca="1" si="373"/>
        <v/>
      </c>
      <c r="BG40" s="724" t="str">
        <f t="shared" ca="1" si="373"/>
        <v/>
      </c>
      <c r="BH40" s="724" t="str">
        <f t="shared" ca="1" si="373"/>
        <v/>
      </c>
      <c r="BI40" s="724" t="str">
        <f t="shared" ca="1" si="373"/>
        <v/>
      </c>
      <c r="BJ40" s="724" t="str">
        <f t="shared" ca="1" si="373"/>
        <v/>
      </c>
      <c r="BK40" s="724" t="str">
        <f t="shared" ca="1" si="373"/>
        <v/>
      </c>
      <c r="BL40" s="724" t="str">
        <f t="shared" ca="1" si="373"/>
        <v/>
      </c>
      <c r="BM40" s="724" t="str">
        <f t="shared" ca="1" si="373"/>
        <v/>
      </c>
      <c r="BN40" s="724" t="str">
        <f t="shared" ca="1" si="373"/>
        <v/>
      </c>
      <c r="BO40" s="724" t="str">
        <f t="shared" ca="1" si="374"/>
        <v/>
      </c>
      <c r="BP40" s="724" t="str">
        <f t="shared" ca="1" si="374"/>
        <v/>
      </c>
      <c r="BQ40" s="724" t="str">
        <f t="shared" ca="1" si="374"/>
        <v/>
      </c>
      <c r="BR40" s="724" t="str">
        <f t="shared" ca="1" si="374"/>
        <v/>
      </c>
      <c r="BS40" s="724" t="str">
        <f t="shared" ca="1" si="374"/>
        <v/>
      </c>
      <c r="BT40" s="724" t="str">
        <f t="shared" ca="1" si="374"/>
        <v/>
      </c>
      <c r="BU40" s="724" t="str">
        <f t="shared" ca="1" si="374"/>
        <v/>
      </c>
      <c r="BV40" s="724" t="str">
        <f t="shared" ca="1" si="374"/>
        <v/>
      </c>
      <c r="BW40" s="724" t="str">
        <f t="shared" ca="1" si="374"/>
        <v/>
      </c>
      <c r="BX40" s="724" t="str">
        <f t="shared" ca="1" si="374"/>
        <v/>
      </c>
      <c r="BY40" s="724" t="str">
        <f t="shared" ca="1" si="374"/>
        <v/>
      </c>
      <c r="BZ40" s="724" t="str">
        <f t="shared" ca="1" si="374"/>
        <v/>
      </c>
      <c r="CA40" s="724" t="str">
        <f t="shared" ca="1" si="374"/>
        <v/>
      </c>
      <c r="CB40" s="724" t="str">
        <f t="shared" ca="1" si="374"/>
        <v/>
      </c>
      <c r="CC40" s="724" t="str">
        <f t="shared" ca="1" si="374"/>
        <v/>
      </c>
      <c r="CD40" s="724" t="str">
        <f t="shared" ca="1" si="374"/>
        <v/>
      </c>
      <c r="CE40" s="724" t="str">
        <f t="shared" ca="1" si="375"/>
        <v/>
      </c>
      <c r="CF40" s="724" t="str">
        <f t="shared" ca="1" si="375"/>
        <v/>
      </c>
      <c r="CG40" s="724" t="str">
        <f t="shared" ca="1" si="375"/>
        <v/>
      </c>
      <c r="CH40" s="724" t="str">
        <f t="shared" ca="1" si="375"/>
        <v/>
      </c>
      <c r="CI40" s="724" t="str">
        <f t="shared" ca="1" si="375"/>
        <v/>
      </c>
      <c r="CJ40" s="724" t="str">
        <f t="shared" ca="1" si="375"/>
        <v/>
      </c>
      <c r="CK40" s="724" t="str">
        <f t="shared" ca="1" si="375"/>
        <v/>
      </c>
      <c r="CL40" s="724" t="str">
        <f t="shared" ca="1" si="375"/>
        <v/>
      </c>
      <c r="CM40" s="724" t="str">
        <f t="shared" ca="1" si="375"/>
        <v/>
      </c>
      <c r="CN40" s="724" t="str">
        <f t="shared" ca="1" si="375"/>
        <v/>
      </c>
      <c r="CO40" s="724" t="str">
        <f t="shared" ca="1" si="375"/>
        <v/>
      </c>
      <c r="CP40" s="724" t="str">
        <f t="shared" ca="1" si="375"/>
        <v/>
      </c>
      <c r="CQ40" s="724" t="str">
        <f t="shared" ca="1" si="375"/>
        <v/>
      </c>
      <c r="CR40" s="724" t="str">
        <f t="shared" ca="1" si="375"/>
        <v/>
      </c>
      <c r="CS40" s="724" t="str">
        <f t="shared" ca="1" si="375"/>
        <v/>
      </c>
      <c r="CT40" s="724" t="str">
        <f t="shared" ca="1" si="375"/>
        <v/>
      </c>
      <c r="CU40" s="724" t="str">
        <f t="shared" ca="1" si="376"/>
        <v/>
      </c>
      <c r="CV40" s="724" t="str">
        <f t="shared" ca="1" si="376"/>
        <v/>
      </c>
      <c r="CW40" s="724" t="str">
        <f t="shared" ca="1" si="376"/>
        <v/>
      </c>
      <c r="CX40" s="724" t="str">
        <f t="shared" ca="1" si="376"/>
        <v/>
      </c>
      <c r="CY40" s="724" t="str">
        <f t="shared" ca="1" si="376"/>
        <v/>
      </c>
      <c r="CZ40" s="724" t="str">
        <f t="shared" ca="1" si="376"/>
        <v/>
      </c>
      <c r="DA40" s="724" t="str">
        <f t="shared" ca="1" si="376"/>
        <v/>
      </c>
      <c r="DB40" s="724" t="str">
        <f t="shared" ca="1" si="376"/>
        <v/>
      </c>
      <c r="DC40" s="724" t="str">
        <f t="shared" ca="1" si="376"/>
        <v/>
      </c>
      <c r="DD40" s="724" t="str">
        <f t="shared" ca="1" si="376"/>
        <v/>
      </c>
      <c r="DE40" s="724" t="str">
        <f t="shared" ca="1" si="376"/>
        <v/>
      </c>
      <c r="DF40" s="724" t="str">
        <f t="shared" ca="1" si="376"/>
        <v/>
      </c>
      <c r="DG40" s="724" t="str">
        <f t="shared" ca="1" si="376"/>
        <v/>
      </c>
      <c r="DH40" s="724" t="str">
        <f t="shared" ca="1" si="376"/>
        <v/>
      </c>
      <c r="DI40" s="724" t="str">
        <f t="shared" ca="1" si="376"/>
        <v/>
      </c>
      <c r="DJ40" s="724" t="str">
        <f t="shared" ca="1" si="376"/>
        <v/>
      </c>
      <c r="DK40" s="724" t="str">
        <f t="shared" ca="1" si="377"/>
        <v/>
      </c>
      <c r="DL40" s="724" t="str">
        <f t="shared" ca="1" si="377"/>
        <v/>
      </c>
      <c r="DM40" s="724" t="str">
        <f t="shared" ca="1" si="377"/>
        <v/>
      </c>
      <c r="DN40" s="724" t="str">
        <f t="shared" ca="1" si="377"/>
        <v/>
      </c>
      <c r="DO40" s="724" t="str">
        <f t="shared" ca="1" si="377"/>
        <v/>
      </c>
      <c r="DP40" s="724" t="str">
        <f t="shared" ca="1" si="377"/>
        <v/>
      </c>
      <c r="DQ40" s="724" t="str">
        <f t="shared" ca="1" si="377"/>
        <v/>
      </c>
    </row>
    <row r="41" spans="2:121" x14ac:dyDescent="0.15">
      <c r="S41" s="722"/>
      <c r="U41" s="723">
        <v>39</v>
      </c>
      <c r="V41" s="835" t="s">
        <v>224</v>
      </c>
      <c r="W41" s="835"/>
      <c r="X41" s="835"/>
      <c r="Y41" s="835"/>
      <c r="Z41" s="835">
        <f>IF(D11="","",D11)</f>
        <v>8</v>
      </c>
      <c r="AA41" s="835"/>
      <c r="AB41" s="724" t="s">
        <v>225</v>
      </c>
      <c r="AC41" s="724" t="s">
        <v>225</v>
      </c>
      <c r="AD41" s="724" t="s">
        <v>225</v>
      </c>
      <c r="AE41" s="724" t="s">
        <v>225</v>
      </c>
      <c r="AF41" s="724" t="s">
        <v>225</v>
      </c>
      <c r="AG41" s="724" t="str">
        <f t="shared" ca="1" si="371"/>
        <v/>
      </c>
      <c r="AH41" s="724" t="str">
        <f t="shared" ca="1" si="371"/>
        <v/>
      </c>
      <c r="AI41" s="724" t="str">
        <f t="shared" ca="1" si="371"/>
        <v/>
      </c>
      <c r="AJ41" s="724" t="str">
        <f t="shared" ca="1" si="371"/>
        <v/>
      </c>
      <c r="AK41" s="724" t="str">
        <f t="shared" ca="1" si="371"/>
        <v/>
      </c>
      <c r="AL41" s="724" t="str">
        <f t="shared" ca="1" si="372"/>
        <v/>
      </c>
      <c r="AM41" s="724" t="str">
        <f t="shared" ca="1" si="372"/>
        <v/>
      </c>
      <c r="AN41" s="724" t="str">
        <f t="shared" ca="1" si="372"/>
        <v/>
      </c>
      <c r="AO41" s="724" t="str">
        <f t="shared" ca="1" si="372"/>
        <v/>
      </c>
      <c r="AP41" s="724" t="str">
        <f t="shared" ca="1" si="372"/>
        <v/>
      </c>
      <c r="AQ41" s="724" t="str">
        <f t="shared" ca="1" si="372"/>
        <v/>
      </c>
      <c r="AR41" s="724" t="str">
        <f t="shared" ca="1" si="372"/>
        <v/>
      </c>
      <c r="AS41" s="724" t="str">
        <f t="shared" ca="1" si="372"/>
        <v/>
      </c>
      <c r="AT41" s="724" t="str">
        <f t="shared" ca="1" si="372"/>
        <v/>
      </c>
      <c r="AU41" s="724" t="str">
        <f t="shared" ca="1" si="372"/>
        <v/>
      </c>
      <c r="AV41" s="724" t="str">
        <f t="shared" ca="1" si="372"/>
        <v/>
      </c>
      <c r="AW41" s="724" t="str">
        <f t="shared" ca="1" si="372"/>
        <v/>
      </c>
      <c r="AX41" s="724" t="str">
        <f t="shared" ca="1" si="372"/>
        <v/>
      </c>
      <c r="AY41" s="724" t="str">
        <f t="shared" ca="1" si="372"/>
        <v/>
      </c>
      <c r="AZ41" s="724" t="str">
        <f t="shared" ca="1" si="372"/>
        <v/>
      </c>
      <c r="BA41" s="724" t="str">
        <f t="shared" ca="1" si="373"/>
        <v/>
      </c>
      <c r="BB41" s="724" t="str">
        <f t="shared" ca="1" si="373"/>
        <v/>
      </c>
      <c r="BC41" s="724" t="str">
        <f t="shared" ca="1" si="373"/>
        <v/>
      </c>
      <c r="BD41" s="724" t="str">
        <f t="shared" ca="1" si="373"/>
        <v/>
      </c>
      <c r="BE41" s="724" t="str">
        <f t="shared" ca="1" si="373"/>
        <v/>
      </c>
      <c r="BF41" s="724" t="str">
        <f t="shared" ca="1" si="373"/>
        <v/>
      </c>
      <c r="BG41" s="724" t="str">
        <f t="shared" ca="1" si="373"/>
        <v/>
      </c>
      <c r="BH41" s="724" t="str">
        <f t="shared" ca="1" si="373"/>
        <v/>
      </c>
      <c r="BI41" s="724" t="str">
        <f t="shared" ca="1" si="373"/>
        <v/>
      </c>
      <c r="BJ41" s="724" t="str">
        <f t="shared" ca="1" si="373"/>
        <v/>
      </c>
      <c r="BK41" s="724" t="str">
        <f t="shared" ca="1" si="373"/>
        <v/>
      </c>
      <c r="BL41" s="724" t="str">
        <f t="shared" ca="1" si="373"/>
        <v/>
      </c>
      <c r="BM41" s="724" t="str">
        <f t="shared" ca="1" si="373"/>
        <v/>
      </c>
      <c r="BN41" s="724" t="str">
        <f t="shared" ca="1" si="373"/>
        <v/>
      </c>
      <c r="BO41" s="724" t="str">
        <f t="shared" ca="1" si="374"/>
        <v/>
      </c>
      <c r="BP41" s="724" t="str">
        <f t="shared" ca="1" si="374"/>
        <v/>
      </c>
      <c r="BQ41" s="724" t="str">
        <f t="shared" ca="1" si="374"/>
        <v/>
      </c>
      <c r="BR41" s="724" t="str">
        <f t="shared" ca="1" si="374"/>
        <v/>
      </c>
      <c r="BS41" s="724" t="str">
        <f t="shared" ca="1" si="374"/>
        <v/>
      </c>
      <c r="BT41" s="724" t="str">
        <f t="shared" ca="1" si="374"/>
        <v/>
      </c>
      <c r="BU41" s="724" t="str">
        <f t="shared" ca="1" si="374"/>
        <v/>
      </c>
      <c r="BV41" s="724" t="str">
        <f t="shared" ca="1" si="374"/>
        <v/>
      </c>
      <c r="BW41" s="724" t="str">
        <f t="shared" ca="1" si="374"/>
        <v/>
      </c>
      <c r="BX41" s="724" t="str">
        <f t="shared" ca="1" si="374"/>
        <v/>
      </c>
      <c r="BY41" s="724" t="str">
        <f t="shared" ca="1" si="374"/>
        <v/>
      </c>
      <c r="BZ41" s="724" t="str">
        <f t="shared" ca="1" si="374"/>
        <v/>
      </c>
      <c r="CA41" s="724" t="str">
        <f t="shared" ca="1" si="374"/>
        <v/>
      </c>
      <c r="CB41" s="724" t="str">
        <f t="shared" ca="1" si="374"/>
        <v/>
      </c>
      <c r="CC41" s="724" t="str">
        <f t="shared" ca="1" si="374"/>
        <v/>
      </c>
      <c r="CD41" s="724" t="str">
        <f t="shared" ca="1" si="374"/>
        <v/>
      </c>
      <c r="CE41" s="724" t="str">
        <f t="shared" ca="1" si="375"/>
        <v/>
      </c>
      <c r="CF41" s="724" t="str">
        <f t="shared" ca="1" si="375"/>
        <v/>
      </c>
      <c r="CG41" s="724" t="str">
        <f t="shared" ca="1" si="375"/>
        <v/>
      </c>
      <c r="CH41" s="724" t="str">
        <f t="shared" ca="1" si="375"/>
        <v/>
      </c>
      <c r="CI41" s="724" t="str">
        <f t="shared" ca="1" si="375"/>
        <v/>
      </c>
      <c r="CJ41" s="724" t="str">
        <f t="shared" ca="1" si="375"/>
        <v/>
      </c>
      <c r="CK41" s="724" t="str">
        <f t="shared" ca="1" si="375"/>
        <v/>
      </c>
      <c r="CL41" s="724" t="str">
        <f t="shared" ca="1" si="375"/>
        <v/>
      </c>
      <c r="CM41" s="724" t="str">
        <f t="shared" ca="1" si="375"/>
        <v/>
      </c>
      <c r="CN41" s="724" t="str">
        <f t="shared" ca="1" si="375"/>
        <v/>
      </c>
      <c r="CO41" s="724" t="str">
        <f t="shared" ca="1" si="375"/>
        <v/>
      </c>
      <c r="CP41" s="724" t="str">
        <f t="shared" ca="1" si="375"/>
        <v/>
      </c>
      <c r="CQ41" s="724" t="str">
        <f t="shared" ca="1" si="375"/>
        <v/>
      </c>
      <c r="CR41" s="724" t="str">
        <f t="shared" ca="1" si="375"/>
        <v/>
      </c>
      <c r="CS41" s="724" t="str">
        <f t="shared" ca="1" si="375"/>
        <v/>
      </c>
      <c r="CT41" s="724" t="str">
        <f t="shared" ca="1" si="375"/>
        <v/>
      </c>
      <c r="CU41" s="724" t="str">
        <f t="shared" ca="1" si="376"/>
        <v/>
      </c>
      <c r="CV41" s="724" t="str">
        <f t="shared" ca="1" si="376"/>
        <v/>
      </c>
      <c r="CW41" s="724" t="str">
        <f t="shared" ca="1" si="376"/>
        <v/>
      </c>
      <c r="CX41" s="724" t="str">
        <f t="shared" ca="1" si="376"/>
        <v/>
      </c>
      <c r="CY41" s="724" t="str">
        <f t="shared" ca="1" si="376"/>
        <v/>
      </c>
      <c r="CZ41" s="724" t="str">
        <f t="shared" ca="1" si="376"/>
        <v/>
      </c>
      <c r="DA41" s="724" t="str">
        <f t="shared" ca="1" si="376"/>
        <v/>
      </c>
      <c r="DB41" s="724" t="str">
        <f t="shared" ca="1" si="376"/>
        <v/>
      </c>
      <c r="DC41" s="724" t="str">
        <f t="shared" ca="1" si="376"/>
        <v/>
      </c>
      <c r="DD41" s="724" t="str">
        <f t="shared" ca="1" si="376"/>
        <v/>
      </c>
      <c r="DE41" s="724" t="str">
        <f t="shared" ca="1" si="376"/>
        <v/>
      </c>
      <c r="DF41" s="724" t="str">
        <f t="shared" ca="1" si="376"/>
        <v/>
      </c>
      <c r="DG41" s="724" t="str">
        <f t="shared" ca="1" si="376"/>
        <v/>
      </c>
      <c r="DH41" s="724" t="str">
        <f t="shared" ca="1" si="376"/>
        <v/>
      </c>
      <c r="DI41" s="724" t="str">
        <f t="shared" ca="1" si="376"/>
        <v/>
      </c>
      <c r="DJ41" s="724" t="str">
        <f t="shared" ca="1" si="376"/>
        <v/>
      </c>
      <c r="DK41" s="724" t="str">
        <f t="shared" ca="1" si="377"/>
        <v/>
      </c>
      <c r="DL41" s="724" t="str">
        <f t="shared" ca="1" si="377"/>
        <v/>
      </c>
      <c r="DM41" s="724" t="str">
        <f t="shared" ca="1" si="377"/>
        <v/>
      </c>
      <c r="DN41" s="724" t="str">
        <f t="shared" ca="1" si="377"/>
        <v/>
      </c>
      <c r="DO41" s="724" t="str">
        <f t="shared" ca="1" si="377"/>
        <v/>
      </c>
      <c r="DP41" s="724" t="str">
        <f t="shared" ca="1" si="377"/>
        <v/>
      </c>
      <c r="DQ41" s="724" t="str">
        <f t="shared" ca="1" si="377"/>
        <v/>
      </c>
    </row>
    <row r="42" spans="2:121" x14ac:dyDescent="0.15">
      <c r="S42" s="722"/>
      <c r="U42" s="727">
        <v>40</v>
      </c>
      <c r="V42" s="835" t="s">
        <v>207</v>
      </c>
      <c r="W42" s="835"/>
      <c r="X42" s="835"/>
      <c r="Y42" s="835"/>
      <c r="Z42" s="835">
        <f>IF(D13="","",D13)</f>
        <v>1</v>
      </c>
      <c r="AA42" s="835"/>
      <c r="AB42" s="724" t="s">
        <v>225</v>
      </c>
      <c r="AC42" s="724" t="s">
        <v>225</v>
      </c>
      <c r="AD42" s="724" t="s">
        <v>225</v>
      </c>
      <c r="AE42" s="724" t="s">
        <v>225</v>
      </c>
      <c r="AF42" s="724" t="s">
        <v>225</v>
      </c>
      <c r="AG42" s="724" t="str">
        <f t="shared" ca="1" si="371"/>
        <v/>
      </c>
      <c r="AH42" s="724" t="str">
        <f t="shared" ca="1" si="371"/>
        <v/>
      </c>
      <c r="AI42" s="724" t="str">
        <f t="shared" ca="1" si="371"/>
        <v/>
      </c>
      <c r="AJ42" s="724" t="str">
        <f t="shared" ca="1" si="371"/>
        <v/>
      </c>
      <c r="AK42" s="724" t="str">
        <f t="shared" ca="1" si="371"/>
        <v/>
      </c>
      <c r="AL42" s="724" t="str">
        <f t="shared" ca="1" si="372"/>
        <v/>
      </c>
      <c r="AM42" s="724" t="str">
        <f t="shared" ca="1" si="372"/>
        <v/>
      </c>
      <c r="AN42" s="724" t="str">
        <f t="shared" ca="1" si="372"/>
        <v/>
      </c>
      <c r="AO42" s="724" t="str">
        <f t="shared" ca="1" si="372"/>
        <v/>
      </c>
      <c r="AP42" s="724" t="str">
        <f t="shared" ca="1" si="372"/>
        <v/>
      </c>
      <c r="AQ42" s="724" t="str">
        <f t="shared" ca="1" si="372"/>
        <v/>
      </c>
      <c r="AR42" s="724" t="str">
        <f t="shared" ca="1" si="372"/>
        <v/>
      </c>
      <c r="AS42" s="724" t="str">
        <f t="shared" ca="1" si="372"/>
        <v/>
      </c>
      <c r="AT42" s="724" t="str">
        <f t="shared" ca="1" si="372"/>
        <v/>
      </c>
      <c r="AU42" s="724" t="str">
        <f t="shared" ca="1" si="372"/>
        <v/>
      </c>
      <c r="AV42" s="724" t="str">
        <f t="shared" ca="1" si="372"/>
        <v/>
      </c>
      <c r="AW42" s="724" t="str">
        <f t="shared" ca="1" si="372"/>
        <v/>
      </c>
      <c r="AX42" s="724" t="str">
        <f t="shared" ca="1" si="372"/>
        <v/>
      </c>
      <c r="AY42" s="724" t="str">
        <f t="shared" ca="1" si="372"/>
        <v/>
      </c>
      <c r="AZ42" s="724" t="str">
        <f t="shared" ca="1" si="372"/>
        <v/>
      </c>
      <c r="BA42" s="724" t="str">
        <f t="shared" ca="1" si="373"/>
        <v/>
      </c>
      <c r="BB42" s="724" t="str">
        <f t="shared" ca="1" si="373"/>
        <v/>
      </c>
      <c r="BC42" s="724" t="str">
        <f t="shared" ca="1" si="373"/>
        <v/>
      </c>
      <c r="BD42" s="724" t="str">
        <f t="shared" ca="1" si="373"/>
        <v/>
      </c>
      <c r="BE42" s="724" t="str">
        <f t="shared" ca="1" si="373"/>
        <v/>
      </c>
      <c r="BF42" s="724" t="str">
        <f t="shared" ca="1" si="373"/>
        <v/>
      </c>
      <c r="BG42" s="724" t="str">
        <f t="shared" ca="1" si="373"/>
        <v/>
      </c>
      <c r="BH42" s="724" t="str">
        <f t="shared" ca="1" si="373"/>
        <v/>
      </c>
      <c r="BI42" s="724" t="str">
        <f t="shared" ca="1" si="373"/>
        <v/>
      </c>
      <c r="BJ42" s="724" t="str">
        <f t="shared" ca="1" si="373"/>
        <v/>
      </c>
      <c r="BK42" s="724" t="str">
        <f t="shared" ca="1" si="373"/>
        <v/>
      </c>
      <c r="BL42" s="724" t="str">
        <f t="shared" ca="1" si="373"/>
        <v/>
      </c>
      <c r="BM42" s="724" t="str">
        <f t="shared" ca="1" si="373"/>
        <v/>
      </c>
      <c r="BN42" s="724" t="str">
        <f t="shared" ca="1" si="373"/>
        <v/>
      </c>
      <c r="BO42" s="724" t="str">
        <f t="shared" ca="1" si="374"/>
        <v/>
      </c>
      <c r="BP42" s="724" t="str">
        <f t="shared" ca="1" si="374"/>
        <v/>
      </c>
      <c r="BQ42" s="724" t="str">
        <f t="shared" ca="1" si="374"/>
        <v/>
      </c>
      <c r="BR42" s="724" t="str">
        <f t="shared" ca="1" si="374"/>
        <v/>
      </c>
      <c r="BS42" s="724" t="str">
        <f t="shared" ca="1" si="374"/>
        <v/>
      </c>
      <c r="BT42" s="724" t="str">
        <f t="shared" ca="1" si="374"/>
        <v/>
      </c>
      <c r="BU42" s="724" t="str">
        <f t="shared" ca="1" si="374"/>
        <v/>
      </c>
      <c r="BV42" s="724" t="str">
        <f t="shared" ca="1" si="374"/>
        <v/>
      </c>
      <c r="BW42" s="724" t="str">
        <f t="shared" ca="1" si="374"/>
        <v/>
      </c>
      <c r="BX42" s="724" t="str">
        <f t="shared" ca="1" si="374"/>
        <v/>
      </c>
      <c r="BY42" s="724" t="str">
        <f t="shared" ca="1" si="374"/>
        <v/>
      </c>
      <c r="BZ42" s="724" t="str">
        <f t="shared" ca="1" si="374"/>
        <v/>
      </c>
      <c r="CA42" s="724" t="str">
        <f t="shared" ca="1" si="374"/>
        <v/>
      </c>
      <c r="CB42" s="724" t="str">
        <f t="shared" ca="1" si="374"/>
        <v/>
      </c>
      <c r="CC42" s="724" t="str">
        <f t="shared" ca="1" si="374"/>
        <v/>
      </c>
      <c r="CD42" s="724" t="str">
        <f t="shared" ca="1" si="374"/>
        <v/>
      </c>
      <c r="CE42" s="724" t="str">
        <f t="shared" ca="1" si="375"/>
        <v/>
      </c>
      <c r="CF42" s="724" t="str">
        <f t="shared" ca="1" si="375"/>
        <v/>
      </c>
      <c r="CG42" s="724" t="str">
        <f t="shared" ca="1" si="375"/>
        <v/>
      </c>
      <c r="CH42" s="724" t="str">
        <f t="shared" ca="1" si="375"/>
        <v/>
      </c>
      <c r="CI42" s="724" t="str">
        <f t="shared" ca="1" si="375"/>
        <v/>
      </c>
      <c r="CJ42" s="724" t="str">
        <f t="shared" ca="1" si="375"/>
        <v/>
      </c>
      <c r="CK42" s="724" t="str">
        <f t="shared" ca="1" si="375"/>
        <v/>
      </c>
      <c r="CL42" s="724" t="str">
        <f t="shared" ca="1" si="375"/>
        <v/>
      </c>
      <c r="CM42" s="724" t="str">
        <f t="shared" ca="1" si="375"/>
        <v/>
      </c>
      <c r="CN42" s="724" t="str">
        <f t="shared" ca="1" si="375"/>
        <v/>
      </c>
      <c r="CO42" s="724" t="str">
        <f t="shared" ca="1" si="375"/>
        <v/>
      </c>
      <c r="CP42" s="724" t="str">
        <f t="shared" ca="1" si="375"/>
        <v/>
      </c>
      <c r="CQ42" s="724" t="str">
        <f t="shared" ca="1" si="375"/>
        <v/>
      </c>
      <c r="CR42" s="724" t="str">
        <f t="shared" ca="1" si="375"/>
        <v/>
      </c>
      <c r="CS42" s="724" t="str">
        <f t="shared" ca="1" si="375"/>
        <v/>
      </c>
      <c r="CT42" s="724" t="str">
        <f t="shared" ca="1" si="375"/>
        <v/>
      </c>
      <c r="CU42" s="724" t="str">
        <f t="shared" ca="1" si="376"/>
        <v/>
      </c>
      <c r="CV42" s="724" t="str">
        <f t="shared" ca="1" si="376"/>
        <v/>
      </c>
      <c r="CW42" s="724" t="str">
        <f t="shared" ca="1" si="376"/>
        <v/>
      </c>
      <c r="CX42" s="724" t="str">
        <f t="shared" ca="1" si="376"/>
        <v/>
      </c>
      <c r="CY42" s="724" t="str">
        <f t="shared" ca="1" si="376"/>
        <v/>
      </c>
      <c r="CZ42" s="724" t="str">
        <f t="shared" ca="1" si="376"/>
        <v/>
      </c>
      <c r="DA42" s="724" t="str">
        <f t="shared" ca="1" si="376"/>
        <v/>
      </c>
      <c r="DB42" s="724" t="str">
        <f t="shared" ca="1" si="376"/>
        <v/>
      </c>
      <c r="DC42" s="724" t="str">
        <f t="shared" ca="1" si="376"/>
        <v/>
      </c>
      <c r="DD42" s="724" t="str">
        <f t="shared" ca="1" si="376"/>
        <v/>
      </c>
      <c r="DE42" s="724" t="str">
        <f t="shared" ca="1" si="376"/>
        <v/>
      </c>
      <c r="DF42" s="724" t="str">
        <f t="shared" ca="1" si="376"/>
        <v/>
      </c>
      <c r="DG42" s="724" t="str">
        <f t="shared" ca="1" si="376"/>
        <v/>
      </c>
      <c r="DH42" s="724" t="str">
        <f t="shared" ca="1" si="376"/>
        <v/>
      </c>
      <c r="DI42" s="724" t="str">
        <f t="shared" ca="1" si="376"/>
        <v/>
      </c>
      <c r="DJ42" s="724" t="str">
        <f t="shared" ca="1" si="376"/>
        <v/>
      </c>
      <c r="DK42" s="724" t="str">
        <f t="shared" ca="1" si="377"/>
        <v/>
      </c>
      <c r="DL42" s="724" t="str">
        <f t="shared" ca="1" si="377"/>
        <v/>
      </c>
      <c r="DM42" s="724" t="str">
        <f t="shared" ca="1" si="377"/>
        <v/>
      </c>
      <c r="DN42" s="724" t="str">
        <f t="shared" ca="1" si="377"/>
        <v/>
      </c>
      <c r="DO42" s="724" t="str">
        <f t="shared" ca="1" si="377"/>
        <v/>
      </c>
      <c r="DP42" s="724" t="str">
        <f t="shared" ca="1" si="377"/>
        <v/>
      </c>
      <c r="DQ42" s="724" t="str">
        <f t="shared" ca="1" si="377"/>
        <v/>
      </c>
    </row>
    <row r="43" spans="2:121" x14ac:dyDescent="0.15">
      <c r="S43" s="722"/>
    </row>
    <row r="44" spans="2:121" x14ac:dyDescent="0.15">
      <c r="S44" s="722"/>
    </row>
    <row r="45" spans="2:121" x14ac:dyDescent="0.15">
      <c r="S45" s="722"/>
    </row>
    <row r="46" spans="2:121" x14ac:dyDescent="0.15">
      <c r="S46" s="722"/>
    </row>
    <row r="47" spans="2:121" x14ac:dyDescent="0.15">
      <c r="S47" s="722"/>
    </row>
    <row r="48" spans="2:121" x14ac:dyDescent="0.15">
      <c r="S48" s="722"/>
    </row>
    <row r="49" spans="19:19" x14ac:dyDescent="0.15">
      <c r="S49" s="722"/>
    </row>
    <row r="50" spans="19:19" x14ac:dyDescent="0.15">
      <c r="S50" s="722"/>
    </row>
    <row r="51" spans="19:19" x14ac:dyDescent="0.15">
      <c r="S51" s="722"/>
    </row>
    <row r="52" spans="19:19" x14ac:dyDescent="0.15">
      <c r="S52" s="722"/>
    </row>
    <row r="53" spans="19:19" x14ac:dyDescent="0.15">
      <c r="S53" s="722"/>
    </row>
    <row r="54" spans="19:19" x14ac:dyDescent="0.15">
      <c r="S54" s="722"/>
    </row>
    <row r="55" spans="19:19" x14ac:dyDescent="0.15">
      <c r="S55" s="722"/>
    </row>
    <row r="56" spans="19:19" x14ac:dyDescent="0.15">
      <c r="S56" s="722"/>
    </row>
    <row r="57" spans="19:19" x14ac:dyDescent="0.15">
      <c r="S57" s="722"/>
    </row>
    <row r="58" spans="19:19" x14ac:dyDescent="0.15">
      <c r="S58" s="722"/>
    </row>
    <row r="59" spans="19:19" x14ac:dyDescent="0.15">
      <c r="S59" s="722"/>
    </row>
    <row r="60" spans="19:19" x14ac:dyDescent="0.15">
      <c r="S60" s="722"/>
    </row>
    <row r="61" spans="19:19" x14ac:dyDescent="0.15">
      <c r="S61" s="722"/>
    </row>
    <row r="62" spans="19:19" x14ac:dyDescent="0.15">
      <c r="S62" s="722"/>
    </row>
    <row r="63" spans="19:19" x14ac:dyDescent="0.15">
      <c r="S63" s="722"/>
    </row>
    <row r="64" spans="19:19" x14ac:dyDescent="0.15">
      <c r="S64" s="722"/>
    </row>
    <row r="65" spans="19:19" x14ac:dyDescent="0.15">
      <c r="S65" s="722"/>
    </row>
    <row r="66" spans="19:19" x14ac:dyDescent="0.15">
      <c r="S66" s="722"/>
    </row>
    <row r="67" spans="19:19" x14ac:dyDescent="0.15">
      <c r="S67" s="722"/>
    </row>
    <row r="68" spans="19:19" x14ac:dyDescent="0.15">
      <c r="S68" s="722"/>
    </row>
    <row r="69" spans="19:19" x14ac:dyDescent="0.15">
      <c r="S69" s="722"/>
    </row>
    <row r="70" spans="19:19" x14ac:dyDescent="0.15">
      <c r="S70" s="722"/>
    </row>
    <row r="71" spans="19:19" x14ac:dyDescent="0.15">
      <c r="S71" s="722"/>
    </row>
    <row r="72" spans="19:19" x14ac:dyDescent="0.15">
      <c r="S72" s="722"/>
    </row>
    <row r="73" spans="19:19" x14ac:dyDescent="0.15">
      <c r="S73" s="722"/>
    </row>
    <row r="74" spans="19:19" x14ac:dyDescent="0.15">
      <c r="S74" s="722"/>
    </row>
    <row r="75" spans="19:19" x14ac:dyDescent="0.15">
      <c r="S75" s="722"/>
    </row>
    <row r="76" spans="19:19" x14ac:dyDescent="0.15">
      <c r="S76" s="722"/>
    </row>
    <row r="77" spans="19:19" x14ac:dyDescent="0.15">
      <c r="S77" s="722"/>
    </row>
    <row r="78" spans="19:19" x14ac:dyDescent="0.15">
      <c r="S78" s="722"/>
    </row>
    <row r="79" spans="19:19" x14ac:dyDescent="0.15">
      <c r="S79" s="722"/>
    </row>
  </sheetData>
  <mergeCells count="35">
    <mergeCell ref="V42:Y42"/>
    <mergeCell ref="Z42:AA42"/>
    <mergeCell ref="B23:C24"/>
    <mergeCell ref="D23:D24"/>
    <mergeCell ref="B27:D28"/>
    <mergeCell ref="V40:Y40"/>
    <mergeCell ref="Z40:AA40"/>
    <mergeCell ref="V41:Y41"/>
    <mergeCell ref="Z41:AA41"/>
    <mergeCell ref="B13:C14"/>
    <mergeCell ref="D13:D14"/>
    <mergeCell ref="B17:D18"/>
    <mergeCell ref="B19:C20"/>
    <mergeCell ref="D19:D20"/>
    <mergeCell ref="B21:C22"/>
    <mergeCell ref="D21:D22"/>
    <mergeCell ref="R2:R3"/>
    <mergeCell ref="S2:S3"/>
    <mergeCell ref="B7:D8"/>
    <mergeCell ref="B9:C10"/>
    <mergeCell ref="D9:D10"/>
    <mergeCell ref="B11:C12"/>
    <mergeCell ref="D11:D12"/>
    <mergeCell ref="L2:L3"/>
    <mergeCell ref="M2:M3"/>
    <mergeCell ref="N2:N3"/>
    <mergeCell ref="O2:O3"/>
    <mergeCell ref="P2:P3"/>
    <mergeCell ref="Q2:Q3"/>
    <mergeCell ref="F2:F3"/>
    <mergeCell ref="G2:G3"/>
    <mergeCell ref="H2:H3"/>
    <mergeCell ref="I2:I3"/>
    <mergeCell ref="J2:J3"/>
    <mergeCell ref="K2:K3"/>
  </mergeCells>
  <conditionalFormatting sqref="B30:B39">
    <cfRule type="top10" dxfId="86" priority="77" percent="1" rank="10"/>
  </conditionalFormatting>
  <conditionalFormatting sqref="C30:C39">
    <cfRule type="top10" dxfId="85" priority="76" percent="1" bottom="1" rank="10"/>
  </conditionalFormatting>
  <conditionalFormatting sqref="D9:D10">
    <cfRule type="containsBlanks" dxfId="84" priority="82">
      <formula>LEN(TRIM(D9))=0</formula>
    </cfRule>
  </conditionalFormatting>
  <conditionalFormatting sqref="D11:D14">
    <cfRule type="containsBlanks" dxfId="83" priority="34">
      <formula>LEN(TRIM(D11))=0</formula>
    </cfRule>
  </conditionalFormatting>
  <conditionalFormatting sqref="D19:D24">
    <cfRule type="containsBlanks" dxfId="82" priority="33">
      <formula>LEN(TRIM(D19))=0</formula>
    </cfRule>
  </conditionalFormatting>
  <conditionalFormatting sqref="D30:D39">
    <cfRule type="top10" dxfId="81" priority="75" percent="1" bottom="1" rank="10"/>
  </conditionalFormatting>
  <conditionalFormatting sqref="G4:G39">
    <cfRule type="cellIs" dxfId="80" priority="35" operator="equal">
      <formula>$D$11</formula>
    </cfRule>
  </conditionalFormatting>
  <conditionalFormatting sqref="L4">
    <cfRule type="cellIs" priority="80" stopIfTrue="1" operator="equal">
      <formula>0</formula>
    </cfRule>
  </conditionalFormatting>
  <conditionalFormatting sqref="L4:L39">
    <cfRule type="dataBar" priority="81">
      <dataBar>
        <cfvo type="min"/>
        <cfvo type="max"/>
        <color rgb="FF00B0F0"/>
      </dataBar>
      <extLst>
        <ext xmlns:x14="http://schemas.microsoft.com/office/spreadsheetml/2009/9/main" uri="{B025F937-C7B1-47D3-B67F-A62EFF666E3E}">
          <x14:id>{A09A2268-FC51-E141-AE84-691AA7D9C900}</x14:id>
        </ext>
      </extLst>
    </cfRule>
  </conditionalFormatting>
  <conditionalFormatting sqref="M4:M39">
    <cfRule type="dataBar" priority="78">
      <dataBar>
        <cfvo type="min"/>
        <cfvo type="max"/>
        <color rgb="FF63C384"/>
      </dataBar>
      <extLst>
        <ext xmlns:x14="http://schemas.microsoft.com/office/spreadsheetml/2009/9/main" uri="{B025F937-C7B1-47D3-B67F-A62EFF666E3E}">
          <x14:id>{2BBA4AFF-5380-0B4B-A292-37A3783880AB}</x14:id>
        </ext>
      </extLst>
    </cfRule>
  </conditionalFormatting>
  <conditionalFormatting sqref="N4:N39">
    <cfRule type="cellIs" dxfId="79" priority="11" operator="between">
      <formula>$D$21</formula>
      <formula>$D$23</formula>
    </cfRule>
    <cfRule type="cellIs" dxfId="78" priority="12" operator="lessThan">
      <formula>$D$21</formula>
    </cfRule>
    <cfRule type="cellIs" dxfId="77" priority="13" operator="greaterThan">
      <formula>$D$23</formula>
    </cfRule>
  </conditionalFormatting>
  <conditionalFormatting sqref="O4:O39">
    <cfRule type="containsText" dxfId="76" priority="14" operator="containsText" text="Bad">
      <formula>NOT(ISERROR(SEARCH("Bad",O4)))</formula>
    </cfRule>
    <cfRule type="containsText" dxfId="75" priority="15" operator="containsText" text="Macro">
      <formula>NOT(ISERROR(SEARCH("Macro",O4)))</formula>
    </cfRule>
    <cfRule type="containsText" dxfId="74" priority="16" operator="containsText" text="Norm">
      <formula>NOT(ISERROR(SEARCH("Norm",O4)))</formula>
    </cfRule>
  </conditionalFormatting>
  <conditionalFormatting sqref="P4:P39">
    <cfRule type="colorScale" priority="79">
      <colorScale>
        <cfvo type="min"/>
        <cfvo type="percentile" val="50"/>
        <cfvo type="max"/>
        <color rgb="FFF8696B"/>
        <color rgb="FFFFEB84"/>
        <color rgb="FF63BE7B"/>
      </colorScale>
    </cfRule>
  </conditionalFormatting>
  <conditionalFormatting sqref="Q4:Q39">
    <cfRule type="cellIs" dxfId="73" priority="41" operator="between">
      <formula>0.3</formula>
      <formula>3</formula>
    </cfRule>
    <cfRule type="cellIs" dxfId="72" priority="40" operator="greaterThan">
      <formula>3</formula>
    </cfRule>
    <cfRule type="cellIs" dxfId="71" priority="39" operator="lessThan">
      <formula>0.3</formula>
    </cfRule>
  </conditionalFormatting>
  <conditionalFormatting sqref="Q4:R39">
    <cfRule type="containsBlanks" priority="26" stopIfTrue="1">
      <formula>LEN(TRIM(Q4))=0</formula>
    </cfRule>
  </conditionalFormatting>
  <conditionalFormatting sqref="R4:R39">
    <cfRule type="cellIs" dxfId="70" priority="29" operator="between">
      <formula>0.25</formula>
      <formula>"2..5"</formula>
    </cfRule>
    <cfRule type="cellIs" dxfId="69" priority="28" operator="lessThan">
      <formula>0.25</formula>
    </cfRule>
    <cfRule type="cellIs" dxfId="68" priority="27" operator="greaterThan">
      <formula>2.5</formula>
    </cfRule>
  </conditionalFormatting>
  <conditionalFormatting sqref="V40:V42">
    <cfRule type="cellIs" dxfId="67" priority="53" operator="equal">
      <formula>6</formula>
    </cfRule>
    <cfRule type="cellIs" dxfId="66" priority="49" operator="equal">
      <formula>10</formula>
    </cfRule>
    <cfRule type="cellIs" dxfId="65" priority="50" operator="equal">
      <formula>9</formula>
    </cfRule>
    <cfRule type="cellIs" dxfId="64" priority="51" operator="equal">
      <formula>8</formula>
    </cfRule>
    <cfRule type="cellIs" dxfId="63" priority="52" operator="equal">
      <formula>7</formula>
    </cfRule>
    <cfRule type="cellIs" dxfId="62" priority="48" operator="equal">
      <formula>11</formula>
    </cfRule>
    <cfRule type="cellIs" dxfId="61" priority="47" operator="equal">
      <formula>12</formula>
    </cfRule>
    <cfRule type="cellIs" dxfId="60" priority="46" operator="equal">
      <formula>13</formula>
    </cfRule>
    <cfRule type="cellIs" dxfId="59" priority="54" operator="equal">
      <formula>5</formula>
    </cfRule>
    <cfRule type="cellIs" dxfId="58" priority="55" operator="equal">
      <formula>4</formula>
    </cfRule>
    <cfRule type="cellIs" dxfId="57" priority="56" operator="equal">
      <formula>3</formula>
    </cfRule>
    <cfRule type="cellIs" dxfId="56" priority="45" operator="equal">
      <formula>14</formula>
    </cfRule>
    <cfRule type="cellIs" dxfId="55" priority="44" operator="equal">
      <formula>15</formula>
    </cfRule>
    <cfRule type="cellIs" dxfId="54" priority="43" operator="equal">
      <formula>16</formula>
    </cfRule>
    <cfRule type="cellIs" dxfId="53" priority="57" operator="equal">
      <formula>2</formula>
    </cfRule>
    <cfRule type="cellIs" dxfId="52" priority="58" operator="equal">
      <formula>1</formula>
    </cfRule>
    <cfRule type="cellIs" dxfId="51" priority="42" operator="equal">
      <formula>17</formula>
    </cfRule>
  </conditionalFormatting>
  <conditionalFormatting sqref="V3:DQ39 V40:V42 AB40:DQ42">
    <cfRule type="cellIs" dxfId="50" priority="1" stopIfTrue="1" operator="equal">
      <formula>40</formula>
    </cfRule>
    <cfRule type="cellIs" dxfId="49" priority="2" operator="equal">
      <formula>39</formula>
    </cfRule>
    <cfRule type="cellIs" dxfId="48" priority="3" operator="equal">
      <formula>38</formula>
    </cfRule>
    <cfRule type="cellIs" dxfId="47" priority="10" stopIfTrue="1" operator="equal">
      <formula>31</formula>
    </cfRule>
    <cfRule type="cellIs" dxfId="46" priority="4" stopIfTrue="1" operator="equal">
      <formula>37</formula>
    </cfRule>
    <cfRule type="cellIs" dxfId="45" priority="5" operator="equal">
      <formula>36</formula>
    </cfRule>
    <cfRule type="cellIs" dxfId="44" priority="6" stopIfTrue="1" operator="equal">
      <formula>35</formula>
    </cfRule>
    <cfRule type="cellIs" dxfId="43" priority="7" stopIfTrue="1" operator="equal">
      <formula>34</formula>
    </cfRule>
    <cfRule type="cellIs" dxfId="42" priority="8" stopIfTrue="1" operator="equal">
      <formula>33</formula>
    </cfRule>
    <cfRule type="cellIs" dxfId="41" priority="9" operator="equal">
      <formula>32</formula>
    </cfRule>
  </conditionalFormatting>
  <conditionalFormatting sqref="V3:DQ39 AB40:DQ42 V40:V42">
    <cfRule type="cellIs" dxfId="40" priority="38" operator="equal">
      <formula>18</formula>
    </cfRule>
    <cfRule type="cellIs" dxfId="39" priority="37" operator="equal">
      <formula>19</formula>
    </cfRule>
    <cfRule type="cellIs" dxfId="38" priority="36" operator="equal">
      <formula>20</formula>
    </cfRule>
    <cfRule type="cellIs" dxfId="37" priority="32" operator="equal">
      <formula>21</formula>
    </cfRule>
    <cfRule type="cellIs" dxfId="36" priority="31" operator="equal">
      <formula>22</formula>
    </cfRule>
    <cfRule type="cellIs" dxfId="35" priority="30" operator="equal">
      <formula>23</formula>
    </cfRule>
    <cfRule type="cellIs" dxfId="34" priority="25" operator="equal">
      <formula>24</formula>
    </cfRule>
    <cfRule type="cellIs" dxfId="33" priority="24" operator="equal">
      <formula>25</formula>
    </cfRule>
    <cfRule type="cellIs" dxfId="32" priority="23" operator="equal">
      <formula>26</formula>
    </cfRule>
    <cfRule type="cellIs" dxfId="31" priority="22" operator="equal">
      <formula>27</formula>
    </cfRule>
    <cfRule type="cellIs" dxfId="30" priority="21" operator="equal">
      <formula>28</formula>
    </cfRule>
    <cfRule type="cellIs" dxfId="29" priority="20" operator="equal">
      <formula>29</formula>
    </cfRule>
    <cfRule type="cellIs" dxfId="28" priority="19" operator="equal">
      <formula>30</formula>
    </cfRule>
  </conditionalFormatting>
  <conditionalFormatting sqref="V3:DQ39 AB40:DQ42">
    <cfRule type="cellIs" dxfId="27" priority="66" operator="equal">
      <formula>10</formula>
    </cfRule>
    <cfRule type="cellIs" dxfId="26" priority="65" operator="equal">
      <formula>11</formula>
    </cfRule>
    <cfRule type="cellIs" dxfId="25" priority="67" operator="equal">
      <formula>9</formula>
    </cfRule>
    <cfRule type="cellIs" dxfId="24" priority="68" operator="equal">
      <formula>8</formula>
    </cfRule>
    <cfRule type="cellIs" dxfId="23" priority="69" operator="equal">
      <formula>7</formula>
    </cfRule>
    <cfRule type="cellIs" dxfId="22" priority="70" operator="equal">
      <formula>6</formula>
    </cfRule>
    <cfRule type="cellIs" dxfId="21" priority="71" operator="equal">
      <formula>5</formula>
    </cfRule>
    <cfRule type="cellIs" dxfId="20" priority="72" operator="equal">
      <formula>4</formula>
    </cfRule>
    <cfRule type="cellIs" dxfId="19" priority="73" operator="equal">
      <formula>3</formula>
    </cfRule>
    <cfRule type="cellIs" dxfId="18" priority="74" operator="equal">
      <formula>2</formula>
    </cfRule>
    <cfRule type="cellIs" dxfId="17" priority="64" operator="equal">
      <formula>12</formula>
    </cfRule>
    <cfRule type="cellIs" dxfId="16" priority="63" operator="equal">
      <formula>13</formula>
    </cfRule>
    <cfRule type="cellIs" dxfId="15" priority="62" operator="equal">
      <formula>14</formula>
    </cfRule>
    <cfRule type="cellIs" dxfId="14" priority="61" operator="equal">
      <formula>15</formula>
    </cfRule>
    <cfRule type="cellIs" dxfId="13" priority="60" operator="equal">
      <formula>16</formula>
    </cfRule>
    <cfRule type="cellIs" dxfId="12" priority="59" operator="equal">
      <formula>17</formula>
    </cfRule>
    <cfRule type="expression" dxfId="11" priority="83" stopIfTrue="1">
      <formula>$Z$40&gt;40</formula>
    </cfRule>
    <cfRule type="expression" dxfId="10" priority="84" stopIfTrue="1">
      <formula>($Z$40+$Z$41-1)*$Z$42&gt;200</formula>
    </cfRule>
    <cfRule type="cellIs" dxfId="9" priority="85" operator="equal">
      <formula>1</formula>
    </cfRule>
  </conditionalFormatting>
  <conditionalFormatting sqref="AB40:DQ42 V3:DQ39">
    <cfRule type="expression" dxfId="8" priority="18" stopIfTrue="1">
      <formula>$D$13=""</formula>
    </cfRule>
  </conditionalFormatting>
  <conditionalFormatting sqref="AB41:DQ42">
    <cfRule type="expression" dxfId="7" priority="17" stopIfTrue="1">
      <formula>COUNTIF($S$4:$S$39,"")=36</formula>
    </cfRule>
    <cfRule type="expression" dxfId="6" priority="86" stopIfTrue="1">
      <formula>#REF!=""</formula>
    </cfRule>
    <cfRule type="expression" dxfId="5" priority="87">
      <formula>#REF!&gt;30</formula>
    </cfRule>
    <cfRule type="expression" dxfId="4" priority="88">
      <formula>(#REF!+#REF!-1)*#REF!&gt;200</formula>
    </cfRule>
  </conditionalFormatting>
  <pageMargins left="0.7" right="0.7" top="0.75" bottom="0.75" header="0.3" footer="0.3"/>
  <pageSetup orientation="portrait" r:id="rId1"/>
  <drawing r:id="rId2"/>
  <legacyDrawing r:id="rId3"/>
  <picture r:id="rId4"/>
  <mc:AlternateContent xmlns:mc="http://schemas.openxmlformats.org/markup-compatibility/2006">
    <mc:Choice Requires="x14">
      <controls>
        <mc:AlternateContent xmlns:mc="http://schemas.openxmlformats.org/markup-compatibility/2006">
          <mc:Choice Requires="x14">
            <control shapeId="77825" r:id="rId5" name="Option Button 1">
              <controlPr defaultSize="0" autoFill="0" autoLine="0" autoPict="0">
                <anchor moveWithCells="1">
                  <from>
                    <xdr:col>19</xdr:col>
                    <xdr:colOff>0</xdr:colOff>
                    <xdr:row>2</xdr:row>
                    <xdr:rowOff>152400</xdr:rowOff>
                  </from>
                  <to>
                    <xdr:col>19</xdr:col>
                    <xdr:colOff>292100</xdr:colOff>
                    <xdr:row>4</xdr:row>
                    <xdr:rowOff>101600</xdr:rowOff>
                  </to>
                </anchor>
              </controlPr>
            </control>
          </mc:Choice>
        </mc:AlternateContent>
        <mc:AlternateContent xmlns:mc="http://schemas.openxmlformats.org/markup-compatibility/2006">
          <mc:Choice Requires="x14">
            <control shapeId="77826" r:id="rId6" name="Option Button 2">
              <controlPr defaultSize="0" autoFill="0" autoLine="0" autoPict="0">
                <anchor moveWithCells="1">
                  <from>
                    <xdr:col>19</xdr:col>
                    <xdr:colOff>0</xdr:colOff>
                    <xdr:row>3</xdr:row>
                    <xdr:rowOff>139700</xdr:rowOff>
                  </from>
                  <to>
                    <xdr:col>19</xdr:col>
                    <xdr:colOff>292100</xdr:colOff>
                    <xdr:row>5</xdr:row>
                    <xdr:rowOff>38100</xdr:rowOff>
                  </to>
                </anchor>
              </controlPr>
            </control>
          </mc:Choice>
        </mc:AlternateContent>
        <mc:AlternateContent xmlns:mc="http://schemas.openxmlformats.org/markup-compatibility/2006">
          <mc:Choice Requires="x14">
            <control shapeId="77827" r:id="rId7" name="Option Button 3">
              <controlPr defaultSize="0" autoFill="0" autoLine="0" autoPict="0">
                <anchor moveWithCells="1">
                  <from>
                    <xdr:col>19</xdr:col>
                    <xdr:colOff>0</xdr:colOff>
                    <xdr:row>4</xdr:row>
                    <xdr:rowOff>139700</xdr:rowOff>
                  </from>
                  <to>
                    <xdr:col>19</xdr:col>
                    <xdr:colOff>292100</xdr:colOff>
                    <xdr:row>6</xdr:row>
                    <xdr:rowOff>38100</xdr:rowOff>
                  </to>
                </anchor>
              </controlPr>
            </control>
          </mc:Choice>
        </mc:AlternateContent>
        <mc:AlternateContent xmlns:mc="http://schemas.openxmlformats.org/markup-compatibility/2006">
          <mc:Choice Requires="x14">
            <control shapeId="77828" r:id="rId8" name="Option Button 4">
              <controlPr defaultSize="0" autoFill="0" autoLine="0" autoPict="0">
                <anchor moveWithCells="1">
                  <from>
                    <xdr:col>19</xdr:col>
                    <xdr:colOff>0</xdr:colOff>
                    <xdr:row>5</xdr:row>
                    <xdr:rowOff>139700</xdr:rowOff>
                  </from>
                  <to>
                    <xdr:col>19</xdr:col>
                    <xdr:colOff>292100</xdr:colOff>
                    <xdr:row>7</xdr:row>
                    <xdr:rowOff>38100</xdr:rowOff>
                  </to>
                </anchor>
              </controlPr>
            </control>
          </mc:Choice>
        </mc:AlternateContent>
        <mc:AlternateContent xmlns:mc="http://schemas.openxmlformats.org/markup-compatibility/2006">
          <mc:Choice Requires="x14">
            <control shapeId="77829" r:id="rId9" name="Option Button 5">
              <controlPr defaultSize="0" autoFill="0" autoLine="0" autoPict="0">
                <anchor moveWithCells="1">
                  <from>
                    <xdr:col>19</xdr:col>
                    <xdr:colOff>0</xdr:colOff>
                    <xdr:row>6</xdr:row>
                    <xdr:rowOff>139700</xdr:rowOff>
                  </from>
                  <to>
                    <xdr:col>19</xdr:col>
                    <xdr:colOff>292100</xdr:colOff>
                    <xdr:row>8</xdr:row>
                    <xdr:rowOff>101600</xdr:rowOff>
                  </to>
                </anchor>
              </controlPr>
            </control>
          </mc:Choice>
        </mc:AlternateContent>
        <mc:AlternateContent xmlns:mc="http://schemas.openxmlformats.org/markup-compatibility/2006">
          <mc:Choice Requires="x14">
            <control shapeId="77830" r:id="rId10" name="Option Button 6">
              <controlPr defaultSize="0" autoFill="0" autoLine="0" autoPict="0">
                <anchor moveWithCells="1">
                  <from>
                    <xdr:col>19</xdr:col>
                    <xdr:colOff>0</xdr:colOff>
                    <xdr:row>7</xdr:row>
                    <xdr:rowOff>139700</xdr:rowOff>
                  </from>
                  <to>
                    <xdr:col>19</xdr:col>
                    <xdr:colOff>292100</xdr:colOff>
                    <xdr:row>9</xdr:row>
                    <xdr:rowOff>38100</xdr:rowOff>
                  </to>
                </anchor>
              </controlPr>
            </control>
          </mc:Choice>
        </mc:AlternateContent>
        <mc:AlternateContent xmlns:mc="http://schemas.openxmlformats.org/markup-compatibility/2006">
          <mc:Choice Requires="x14">
            <control shapeId="77831" r:id="rId11" name="Option Button 7">
              <controlPr defaultSize="0" autoFill="0" autoLine="0" autoPict="0">
                <anchor moveWithCells="1">
                  <from>
                    <xdr:col>19</xdr:col>
                    <xdr:colOff>0</xdr:colOff>
                    <xdr:row>8</xdr:row>
                    <xdr:rowOff>139700</xdr:rowOff>
                  </from>
                  <to>
                    <xdr:col>19</xdr:col>
                    <xdr:colOff>292100</xdr:colOff>
                    <xdr:row>10</xdr:row>
                    <xdr:rowOff>38100</xdr:rowOff>
                  </to>
                </anchor>
              </controlPr>
            </control>
          </mc:Choice>
        </mc:AlternateContent>
        <mc:AlternateContent xmlns:mc="http://schemas.openxmlformats.org/markup-compatibility/2006">
          <mc:Choice Requires="x14">
            <control shapeId="77832" r:id="rId12" name="Option Button 8">
              <controlPr defaultSize="0" autoFill="0" autoLine="0" autoPict="0">
                <anchor moveWithCells="1">
                  <from>
                    <xdr:col>19</xdr:col>
                    <xdr:colOff>0</xdr:colOff>
                    <xdr:row>9</xdr:row>
                    <xdr:rowOff>139700</xdr:rowOff>
                  </from>
                  <to>
                    <xdr:col>19</xdr:col>
                    <xdr:colOff>292100</xdr:colOff>
                    <xdr:row>11</xdr:row>
                    <xdr:rowOff>38100</xdr:rowOff>
                  </to>
                </anchor>
              </controlPr>
            </control>
          </mc:Choice>
        </mc:AlternateContent>
        <mc:AlternateContent xmlns:mc="http://schemas.openxmlformats.org/markup-compatibility/2006">
          <mc:Choice Requires="x14">
            <control shapeId="77833" r:id="rId13" name="Option Button 9">
              <controlPr defaultSize="0" autoFill="0" autoLine="0" autoPict="0">
                <anchor moveWithCells="1">
                  <from>
                    <xdr:col>19</xdr:col>
                    <xdr:colOff>0</xdr:colOff>
                    <xdr:row>10</xdr:row>
                    <xdr:rowOff>139700</xdr:rowOff>
                  </from>
                  <to>
                    <xdr:col>19</xdr:col>
                    <xdr:colOff>292100</xdr:colOff>
                    <xdr:row>12</xdr:row>
                    <xdr:rowOff>38100</xdr:rowOff>
                  </to>
                </anchor>
              </controlPr>
            </control>
          </mc:Choice>
        </mc:AlternateContent>
        <mc:AlternateContent xmlns:mc="http://schemas.openxmlformats.org/markup-compatibility/2006">
          <mc:Choice Requires="x14">
            <control shapeId="77834" r:id="rId14" name="Option Button 10">
              <controlPr defaultSize="0" autoFill="0" autoLine="0" autoPict="0">
                <anchor moveWithCells="1">
                  <from>
                    <xdr:col>19</xdr:col>
                    <xdr:colOff>0</xdr:colOff>
                    <xdr:row>11</xdr:row>
                    <xdr:rowOff>127000</xdr:rowOff>
                  </from>
                  <to>
                    <xdr:col>19</xdr:col>
                    <xdr:colOff>292100</xdr:colOff>
                    <xdr:row>13</xdr:row>
                    <xdr:rowOff>38100</xdr:rowOff>
                  </to>
                </anchor>
              </controlPr>
            </control>
          </mc:Choice>
        </mc:AlternateContent>
        <mc:AlternateContent xmlns:mc="http://schemas.openxmlformats.org/markup-compatibility/2006">
          <mc:Choice Requires="x14">
            <control shapeId="77835" r:id="rId15" name="Option Button 11">
              <controlPr defaultSize="0" autoFill="0" autoLine="0" autoPict="0">
                <anchor moveWithCells="1">
                  <from>
                    <xdr:col>19</xdr:col>
                    <xdr:colOff>0</xdr:colOff>
                    <xdr:row>12</xdr:row>
                    <xdr:rowOff>127000</xdr:rowOff>
                  </from>
                  <to>
                    <xdr:col>19</xdr:col>
                    <xdr:colOff>292100</xdr:colOff>
                    <xdr:row>14</xdr:row>
                    <xdr:rowOff>38100</xdr:rowOff>
                  </to>
                </anchor>
              </controlPr>
            </control>
          </mc:Choice>
        </mc:AlternateContent>
        <mc:AlternateContent xmlns:mc="http://schemas.openxmlformats.org/markup-compatibility/2006">
          <mc:Choice Requires="x14">
            <control shapeId="77836" r:id="rId16" name="Option Button 12">
              <controlPr defaultSize="0" autoFill="0" autoLine="0" autoPict="0">
                <anchor moveWithCells="1">
                  <from>
                    <xdr:col>19</xdr:col>
                    <xdr:colOff>0</xdr:colOff>
                    <xdr:row>13</xdr:row>
                    <xdr:rowOff>127000</xdr:rowOff>
                  </from>
                  <to>
                    <xdr:col>19</xdr:col>
                    <xdr:colOff>292100</xdr:colOff>
                    <xdr:row>15</xdr:row>
                    <xdr:rowOff>38100</xdr:rowOff>
                  </to>
                </anchor>
              </controlPr>
            </control>
          </mc:Choice>
        </mc:AlternateContent>
        <mc:AlternateContent xmlns:mc="http://schemas.openxmlformats.org/markup-compatibility/2006">
          <mc:Choice Requires="x14">
            <control shapeId="77837" r:id="rId17" name="Option Button 13">
              <controlPr defaultSize="0" autoFill="0" autoLine="0" autoPict="0">
                <anchor moveWithCells="1">
                  <from>
                    <xdr:col>19</xdr:col>
                    <xdr:colOff>0</xdr:colOff>
                    <xdr:row>14</xdr:row>
                    <xdr:rowOff>127000</xdr:rowOff>
                  </from>
                  <to>
                    <xdr:col>19</xdr:col>
                    <xdr:colOff>292100</xdr:colOff>
                    <xdr:row>16</xdr:row>
                    <xdr:rowOff>38100</xdr:rowOff>
                  </to>
                </anchor>
              </controlPr>
            </control>
          </mc:Choice>
        </mc:AlternateContent>
        <mc:AlternateContent xmlns:mc="http://schemas.openxmlformats.org/markup-compatibility/2006">
          <mc:Choice Requires="x14">
            <control shapeId="77838" r:id="rId18" name="Option Button 14">
              <controlPr defaultSize="0" autoFill="0" autoLine="0" autoPict="0">
                <anchor moveWithCells="1">
                  <from>
                    <xdr:col>19</xdr:col>
                    <xdr:colOff>0</xdr:colOff>
                    <xdr:row>15</xdr:row>
                    <xdr:rowOff>127000</xdr:rowOff>
                  </from>
                  <to>
                    <xdr:col>19</xdr:col>
                    <xdr:colOff>292100</xdr:colOff>
                    <xdr:row>17</xdr:row>
                    <xdr:rowOff>38100</xdr:rowOff>
                  </to>
                </anchor>
              </controlPr>
            </control>
          </mc:Choice>
        </mc:AlternateContent>
        <mc:AlternateContent xmlns:mc="http://schemas.openxmlformats.org/markup-compatibility/2006">
          <mc:Choice Requires="x14">
            <control shapeId="77839" r:id="rId19" name="Option Button 15">
              <controlPr defaultSize="0" autoFill="0" autoLine="0" autoPict="0">
                <anchor moveWithCells="1">
                  <from>
                    <xdr:col>19</xdr:col>
                    <xdr:colOff>0</xdr:colOff>
                    <xdr:row>16</xdr:row>
                    <xdr:rowOff>127000</xdr:rowOff>
                  </from>
                  <to>
                    <xdr:col>19</xdr:col>
                    <xdr:colOff>292100</xdr:colOff>
                    <xdr:row>18</xdr:row>
                    <xdr:rowOff>38100</xdr:rowOff>
                  </to>
                </anchor>
              </controlPr>
            </control>
          </mc:Choice>
        </mc:AlternateContent>
        <mc:AlternateContent xmlns:mc="http://schemas.openxmlformats.org/markup-compatibility/2006">
          <mc:Choice Requires="x14">
            <control shapeId="77840" r:id="rId20" name="Option Button 16">
              <controlPr defaultSize="0" autoFill="0" autoLine="0" autoPict="0">
                <anchor moveWithCells="1">
                  <from>
                    <xdr:col>19</xdr:col>
                    <xdr:colOff>0</xdr:colOff>
                    <xdr:row>17</xdr:row>
                    <xdr:rowOff>127000</xdr:rowOff>
                  </from>
                  <to>
                    <xdr:col>19</xdr:col>
                    <xdr:colOff>292100</xdr:colOff>
                    <xdr:row>19</xdr:row>
                    <xdr:rowOff>38100</xdr:rowOff>
                  </to>
                </anchor>
              </controlPr>
            </control>
          </mc:Choice>
        </mc:AlternateContent>
        <mc:AlternateContent xmlns:mc="http://schemas.openxmlformats.org/markup-compatibility/2006">
          <mc:Choice Requires="x14">
            <control shapeId="77841" r:id="rId21" name="Option Button 17">
              <controlPr defaultSize="0" autoFill="0" autoLine="0" autoPict="0">
                <anchor moveWithCells="1">
                  <from>
                    <xdr:col>19</xdr:col>
                    <xdr:colOff>0</xdr:colOff>
                    <xdr:row>18</xdr:row>
                    <xdr:rowOff>114300</xdr:rowOff>
                  </from>
                  <to>
                    <xdr:col>19</xdr:col>
                    <xdr:colOff>292100</xdr:colOff>
                    <xdr:row>20</xdr:row>
                    <xdr:rowOff>38100</xdr:rowOff>
                  </to>
                </anchor>
              </controlPr>
            </control>
          </mc:Choice>
        </mc:AlternateContent>
        <mc:AlternateContent xmlns:mc="http://schemas.openxmlformats.org/markup-compatibility/2006">
          <mc:Choice Requires="x14">
            <control shapeId="77842" r:id="rId22" name="Option Button 18">
              <controlPr defaultSize="0" autoFill="0" autoLine="0" autoPict="0">
                <anchor moveWithCells="1">
                  <from>
                    <xdr:col>19</xdr:col>
                    <xdr:colOff>0</xdr:colOff>
                    <xdr:row>19</xdr:row>
                    <xdr:rowOff>114300</xdr:rowOff>
                  </from>
                  <to>
                    <xdr:col>19</xdr:col>
                    <xdr:colOff>292100</xdr:colOff>
                    <xdr:row>21</xdr:row>
                    <xdr:rowOff>25400</xdr:rowOff>
                  </to>
                </anchor>
              </controlPr>
            </control>
          </mc:Choice>
        </mc:AlternateContent>
        <mc:AlternateContent xmlns:mc="http://schemas.openxmlformats.org/markup-compatibility/2006">
          <mc:Choice Requires="x14">
            <control shapeId="77843" r:id="rId23" name="Option Button 19">
              <controlPr defaultSize="0" autoFill="0" autoLine="0" autoPict="0">
                <anchor moveWithCells="1">
                  <from>
                    <xdr:col>19</xdr:col>
                    <xdr:colOff>0</xdr:colOff>
                    <xdr:row>20</xdr:row>
                    <xdr:rowOff>114300</xdr:rowOff>
                  </from>
                  <to>
                    <xdr:col>19</xdr:col>
                    <xdr:colOff>292100</xdr:colOff>
                    <xdr:row>22</xdr:row>
                    <xdr:rowOff>38100</xdr:rowOff>
                  </to>
                </anchor>
              </controlPr>
            </control>
          </mc:Choice>
        </mc:AlternateContent>
        <mc:AlternateContent xmlns:mc="http://schemas.openxmlformats.org/markup-compatibility/2006">
          <mc:Choice Requires="x14">
            <control shapeId="77844" r:id="rId24" name="Option Button 20">
              <controlPr defaultSize="0" autoFill="0" autoLine="0" autoPict="0">
                <anchor moveWithCells="1">
                  <from>
                    <xdr:col>19</xdr:col>
                    <xdr:colOff>0</xdr:colOff>
                    <xdr:row>21</xdr:row>
                    <xdr:rowOff>114300</xdr:rowOff>
                  </from>
                  <to>
                    <xdr:col>19</xdr:col>
                    <xdr:colOff>292100</xdr:colOff>
                    <xdr:row>23</xdr:row>
                    <xdr:rowOff>38100</xdr:rowOff>
                  </to>
                </anchor>
              </controlPr>
            </control>
          </mc:Choice>
        </mc:AlternateContent>
        <mc:AlternateContent xmlns:mc="http://schemas.openxmlformats.org/markup-compatibility/2006">
          <mc:Choice Requires="x14">
            <control shapeId="77845" r:id="rId25" name="Option Button 21">
              <controlPr defaultSize="0" autoFill="0" autoLine="0" autoPict="0">
                <anchor moveWithCells="1">
                  <from>
                    <xdr:col>19</xdr:col>
                    <xdr:colOff>0</xdr:colOff>
                    <xdr:row>22</xdr:row>
                    <xdr:rowOff>114300</xdr:rowOff>
                  </from>
                  <to>
                    <xdr:col>19</xdr:col>
                    <xdr:colOff>292100</xdr:colOff>
                    <xdr:row>24</xdr:row>
                    <xdr:rowOff>38100</xdr:rowOff>
                  </to>
                </anchor>
              </controlPr>
            </control>
          </mc:Choice>
        </mc:AlternateContent>
        <mc:AlternateContent xmlns:mc="http://schemas.openxmlformats.org/markup-compatibility/2006">
          <mc:Choice Requires="x14">
            <control shapeId="77846" r:id="rId26" name="Option Button 22">
              <controlPr defaultSize="0" autoFill="0" autoLine="0" autoPict="0">
                <anchor moveWithCells="1">
                  <from>
                    <xdr:col>19</xdr:col>
                    <xdr:colOff>0</xdr:colOff>
                    <xdr:row>23</xdr:row>
                    <xdr:rowOff>114300</xdr:rowOff>
                  </from>
                  <to>
                    <xdr:col>19</xdr:col>
                    <xdr:colOff>292100</xdr:colOff>
                    <xdr:row>25</xdr:row>
                    <xdr:rowOff>38100</xdr:rowOff>
                  </to>
                </anchor>
              </controlPr>
            </control>
          </mc:Choice>
        </mc:AlternateContent>
        <mc:AlternateContent xmlns:mc="http://schemas.openxmlformats.org/markup-compatibility/2006">
          <mc:Choice Requires="x14">
            <control shapeId="77847" r:id="rId27" name="Option Button 23">
              <controlPr defaultSize="0" autoFill="0" autoLine="0" autoPict="0">
                <anchor moveWithCells="1">
                  <from>
                    <xdr:col>19</xdr:col>
                    <xdr:colOff>0</xdr:colOff>
                    <xdr:row>24</xdr:row>
                    <xdr:rowOff>114300</xdr:rowOff>
                  </from>
                  <to>
                    <xdr:col>19</xdr:col>
                    <xdr:colOff>292100</xdr:colOff>
                    <xdr:row>26</xdr:row>
                    <xdr:rowOff>38100</xdr:rowOff>
                  </to>
                </anchor>
              </controlPr>
            </control>
          </mc:Choice>
        </mc:AlternateContent>
        <mc:AlternateContent xmlns:mc="http://schemas.openxmlformats.org/markup-compatibility/2006">
          <mc:Choice Requires="x14">
            <control shapeId="77848" r:id="rId28" name="Option Button 24">
              <controlPr defaultSize="0" autoFill="0" autoLine="0" autoPict="0">
                <anchor moveWithCells="1">
                  <from>
                    <xdr:col>19</xdr:col>
                    <xdr:colOff>0</xdr:colOff>
                    <xdr:row>25</xdr:row>
                    <xdr:rowOff>114300</xdr:rowOff>
                  </from>
                  <to>
                    <xdr:col>19</xdr:col>
                    <xdr:colOff>292100</xdr:colOff>
                    <xdr:row>27</xdr:row>
                    <xdr:rowOff>38100</xdr:rowOff>
                  </to>
                </anchor>
              </controlPr>
            </control>
          </mc:Choice>
        </mc:AlternateContent>
        <mc:AlternateContent xmlns:mc="http://schemas.openxmlformats.org/markup-compatibility/2006">
          <mc:Choice Requires="x14">
            <control shapeId="77849" r:id="rId29" name="Option Button 25">
              <controlPr defaultSize="0" autoFill="0" autoLine="0" autoPict="0">
                <anchor moveWithCells="1">
                  <from>
                    <xdr:col>19</xdr:col>
                    <xdr:colOff>0</xdr:colOff>
                    <xdr:row>26</xdr:row>
                    <xdr:rowOff>114300</xdr:rowOff>
                  </from>
                  <to>
                    <xdr:col>19</xdr:col>
                    <xdr:colOff>292100</xdr:colOff>
                    <xdr:row>28</xdr:row>
                    <xdr:rowOff>25400</xdr:rowOff>
                  </to>
                </anchor>
              </controlPr>
            </control>
          </mc:Choice>
        </mc:AlternateContent>
        <mc:AlternateContent xmlns:mc="http://schemas.openxmlformats.org/markup-compatibility/2006">
          <mc:Choice Requires="x14">
            <control shapeId="77850" r:id="rId30" name="Option Button 26">
              <controlPr defaultSize="0" autoFill="0" autoLine="0" autoPict="0">
                <anchor moveWithCells="1">
                  <from>
                    <xdr:col>19</xdr:col>
                    <xdr:colOff>0</xdr:colOff>
                    <xdr:row>27</xdr:row>
                    <xdr:rowOff>114300</xdr:rowOff>
                  </from>
                  <to>
                    <xdr:col>19</xdr:col>
                    <xdr:colOff>292100</xdr:colOff>
                    <xdr:row>29</xdr:row>
                    <xdr:rowOff>25400</xdr:rowOff>
                  </to>
                </anchor>
              </controlPr>
            </control>
          </mc:Choice>
        </mc:AlternateContent>
        <mc:AlternateContent xmlns:mc="http://schemas.openxmlformats.org/markup-compatibility/2006">
          <mc:Choice Requires="x14">
            <control shapeId="77851" r:id="rId31" name="Option Button 27">
              <controlPr defaultSize="0" autoFill="0" autoLine="0" autoPict="0">
                <anchor moveWithCells="1">
                  <from>
                    <xdr:col>19</xdr:col>
                    <xdr:colOff>0</xdr:colOff>
                    <xdr:row>28</xdr:row>
                    <xdr:rowOff>114300</xdr:rowOff>
                  </from>
                  <to>
                    <xdr:col>19</xdr:col>
                    <xdr:colOff>292100</xdr:colOff>
                    <xdr:row>30</xdr:row>
                    <xdr:rowOff>38100</xdr:rowOff>
                  </to>
                </anchor>
              </controlPr>
            </control>
          </mc:Choice>
        </mc:AlternateContent>
        <mc:AlternateContent xmlns:mc="http://schemas.openxmlformats.org/markup-compatibility/2006">
          <mc:Choice Requires="x14">
            <control shapeId="77852" r:id="rId32" name="Option Button 28">
              <controlPr defaultSize="0" autoFill="0" autoLine="0" autoPict="0">
                <anchor moveWithCells="1">
                  <from>
                    <xdr:col>19</xdr:col>
                    <xdr:colOff>0</xdr:colOff>
                    <xdr:row>29</xdr:row>
                    <xdr:rowOff>127000</xdr:rowOff>
                  </from>
                  <to>
                    <xdr:col>19</xdr:col>
                    <xdr:colOff>292100</xdr:colOff>
                    <xdr:row>31</xdr:row>
                    <xdr:rowOff>38100</xdr:rowOff>
                  </to>
                </anchor>
              </controlPr>
            </control>
          </mc:Choice>
        </mc:AlternateContent>
        <mc:AlternateContent xmlns:mc="http://schemas.openxmlformats.org/markup-compatibility/2006">
          <mc:Choice Requires="x14">
            <control shapeId="77853" r:id="rId33" name="Option Button 29">
              <controlPr defaultSize="0" autoFill="0" autoLine="0" autoPict="0">
                <anchor moveWithCells="1">
                  <from>
                    <xdr:col>19</xdr:col>
                    <xdr:colOff>0</xdr:colOff>
                    <xdr:row>30</xdr:row>
                    <xdr:rowOff>114300</xdr:rowOff>
                  </from>
                  <to>
                    <xdr:col>19</xdr:col>
                    <xdr:colOff>292100</xdr:colOff>
                    <xdr:row>32</xdr:row>
                    <xdr:rowOff>38100</xdr:rowOff>
                  </to>
                </anchor>
              </controlPr>
            </control>
          </mc:Choice>
        </mc:AlternateContent>
        <mc:AlternateContent xmlns:mc="http://schemas.openxmlformats.org/markup-compatibility/2006">
          <mc:Choice Requires="x14">
            <control shapeId="77854" r:id="rId34" name="Option Button 30">
              <controlPr defaultSize="0" autoFill="0" autoLine="0" autoPict="0">
                <anchor moveWithCells="1">
                  <from>
                    <xdr:col>19</xdr:col>
                    <xdr:colOff>0</xdr:colOff>
                    <xdr:row>31</xdr:row>
                    <xdr:rowOff>114300</xdr:rowOff>
                  </from>
                  <to>
                    <xdr:col>19</xdr:col>
                    <xdr:colOff>292100</xdr:colOff>
                    <xdr:row>33</xdr:row>
                    <xdr:rowOff>38100</xdr:rowOff>
                  </to>
                </anchor>
              </controlPr>
            </control>
          </mc:Choice>
        </mc:AlternateContent>
        <mc:AlternateContent xmlns:mc="http://schemas.openxmlformats.org/markup-compatibility/2006">
          <mc:Choice Requires="x14">
            <control shapeId="77855" r:id="rId35" name="Option Button 31">
              <controlPr defaultSize="0" autoFill="0" autoLine="0" autoPict="0">
                <anchor moveWithCells="1">
                  <from>
                    <xdr:col>19</xdr:col>
                    <xdr:colOff>0</xdr:colOff>
                    <xdr:row>32</xdr:row>
                    <xdr:rowOff>127000</xdr:rowOff>
                  </from>
                  <to>
                    <xdr:col>19</xdr:col>
                    <xdr:colOff>292100</xdr:colOff>
                    <xdr:row>34</xdr:row>
                    <xdr:rowOff>38100</xdr:rowOff>
                  </to>
                </anchor>
              </controlPr>
            </control>
          </mc:Choice>
        </mc:AlternateContent>
        <mc:AlternateContent xmlns:mc="http://schemas.openxmlformats.org/markup-compatibility/2006">
          <mc:Choice Requires="x14">
            <control shapeId="77856" r:id="rId36" name="Option Button 32">
              <controlPr defaultSize="0" autoFill="0" autoLine="0" autoPict="0">
                <anchor moveWithCells="1">
                  <from>
                    <xdr:col>19</xdr:col>
                    <xdr:colOff>0</xdr:colOff>
                    <xdr:row>33</xdr:row>
                    <xdr:rowOff>114300</xdr:rowOff>
                  </from>
                  <to>
                    <xdr:col>19</xdr:col>
                    <xdr:colOff>292100</xdr:colOff>
                    <xdr:row>35</xdr:row>
                    <xdr:rowOff>38100</xdr:rowOff>
                  </to>
                </anchor>
              </controlPr>
            </control>
          </mc:Choice>
        </mc:AlternateContent>
        <mc:AlternateContent xmlns:mc="http://schemas.openxmlformats.org/markup-compatibility/2006">
          <mc:Choice Requires="x14">
            <control shapeId="77857" r:id="rId37" name="Option Button 33">
              <controlPr defaultSize="0" autoFill="0" autoLine="0" autoPict="0">
                <anchor moveWithCells="1">
                  <from>
                    <xdr:col>19</xdr:col>
                    <xdr:colOff>0</xdr:colOff>
                    <xdr:row>34</xdr:row>
                    <xdr:rowOff>139700</xdr:rowOff>
                  </from>
                  <to>
                    <xdr:col>19</xdr:col>
                    <xdr:colOff>292100</xdr:colOff>
                    <xdr:row>36</xdr:row>
                    <xdr:rowOff>38100</xdr:rowOff>
                  </to>
                </anchor>
              </controlPr>
            </control>
          </mc:Choice>
        </mc:AlternateContent>
        <mc:AlternateContent xmlns:mc="http://schemas.openxmlformats.org/markup-compatibility/2006">
          <mc:Choice Requires="x14">
            <control shapeId="77858" r:id="rId38" name="Option Button 34">
              <controlPr defaultSize="0" autoFill="0" autoLine="0" autoPict="0">
                <anchor moveWithCells="1">
                  <from>
                    <xdr:col>19</xdr:col>
                    <xdr:colOff>0</xdr:colOff>
                    <xdr:row>35</xdr:row>
                    <xdr:rowOff>127000</xdr:rowOff>
                  </from>
                  <to>
                    <xdr:col>19</xdr:col>
                    <xdr:colOff>292100</xdr:colOff>
                    <xdr:row>37</xdr:row>
                    <xdr:rowOff>101600</xdr:rowOff>
                  </to>
                </anchor>
              </controlPr>
            </control>
          </mc:Choice>
        </mc:AlternateContent>
        <mc:AlternateContent xmlns:mc="http://schemas.openxmlformats.org/markup-compatibility/2006">
          <mc:Choice Requires="x14">
            <control shapeId="77859" r:id="rId39" name="Option Button 35">
              <controlPr defaultSize="0" autoFill="0" autoLine="0" autoPict="0">
                <anchor moveWithCells="1">
                  <from>
                    <xdr:col>19</xdr:col>
                    <xdr:colOff>0</xdr:colOff>
                    <xdr:row>36</xdr:row>
                    <xdr:rowOff>152400</xdr:rowOff>
                  </from>
                  <to>
                    <xdr:col>19</xdr:col>
                    <xdr:colOff>292100</xdr:colOff>
                    <xdr:row>38</xdr:row>
                    <xdr:rowOff>101600</xdr:rowOff>
                  </to>
                </anchor>
              </controlPr>
            </control>
          </mc:Choice>
        </mc:AlternateContent>
        <mc:AlternateContent xmlns:mc="http://schemas.openxmlformats.org/markup-compatibility/2006">
          <mc:Choice Requires="x14">
            <control shapeId="77860" r:id="rId40" name="Option Button 36">
              <controlPr defaultSize="0" autoFill="0" autoLine="0" autoPict="0">
                <anchor moveWithCells="1">
                  <from>
                    <xdr:col>19</xdr:col>
                    <xdr:colOff>0</xdr:colOff>
                    <xdr:row>37</xdr:row>
                    <xdr:rowOff>152400</xdr:rowOff>
                  </from>
                  <to>
                    <xdr:col>19</xdr:col>
                    <xdr:colOff>292100</xdr:colOff>
                    <xdr:row>39</xdr:row>
                    <xdr:rowOff>101600</xdr:rowOff>
                  </to>
                </anchor>
              </controlPr>
            </control>
          </mc:Choice>
        </mc:AlternateContent>
      </controls>
    </mc:Choice>
  </mc:AlternateContent>
  <extLst>
    <ext xmlns:x14="http://schemas.microsoft.com/office/spreadsheetml/2009/9/main" uri="{78C0D931-6437-407d-A8EE-F0AAD7539E65}">
      <x14:conditionalFormattings>
        <x14:conditionalFormatting xmlns:xm="http://schemas.microsoft.com/office/excel/2006/main">
          <x14:cfRule type="dataBar" id="{A09A2268-FC51-E141-AE84-691AA7D9C900}">
            <x14:dataBar minLength="0" maxLength="100" gradient="0">
              <x14:cfvo type="autoMin"/>
              <x14:cfvo type="autoMax"/>
              <x14:negativeFillColor rgb="FFFF0000"/>
              <x14:axisColor rgb="FF000000"/>
            </x14:dataBar>
          </x14:cfRule>
          <xm:sqref>L4:L39</xm:sqref>
        </x14:conditionalFormatting>
        <x14:conditionalFormatting xmlns:xm="http://schemas.microsoft.com/office/excel/2006/main">
          <x14:cfRule type="dataBar" id="{2BBA4AFF-5380-0B4B-A292-37A3783880AB}">
            <x14:dataBar minLength="0" maxLength="100" gradient="0">
              <x14:cfvo type="autoMin"/>
              <x14:cfvo type="autoMax"/>
              <x14:negativeFillColor rgb="FFFF0000"/>
              <x14:axisColor rgb="FF000000"/>
            </x14:dataBar>
          </x14:cfRule>
          <xm:sqref>M4:M39</xm:sqref>
        </x14:conditionalFormatting>
      </x14:conditionalFormatting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9F5F24-934C-0645-9CE2-F408C4B113FF}">
  <sheetPr codeName="Sheet7">
    <tabColor rgb="FF92D050"/>
    <pageSetUpPr fitToPage="1"/>
  </sheetPr>
  <dimension ref="A1:EW138"/>
  <sheetViews>
    <sheetView showGridLines="0" zoomScale="72" zoomScaleNormal="72" workbookViewId="0">
      <pane ySplit="4" topLeftCell="A5" activePane="bottomLeft" state="frozen"/>
      <selection activeCell="BD77" sqref="BD77"/>
      <selection pane="bottomLeft"/>
    </sheetView>
  </sheetViews>
  <sheetFormatPr baseColWidth="10" defaultColWidth="10.6640625" defaultRowHeight="15" customHeight="1" x14ac:dyDescent="0.15"/>
  <cols>
    <col min="1" max="3" width="3.5" style="131" bestFit="1" customWidth="1"/>
    <col min="4" max="12" width="3.5" style="131" customWidth="1"/>
    <col min="13" max="16" width="3.5" style="131" bestFit="1" customWidth="1"/>
    <col min="17" max="153" width="3.5" style="131" customWidth="1"/>
    <col min="154" max="289" width="3.5" style="131" bestFit="1" customWidth="1"/>
    <col min="290" max="16384" width="10.6640625" style="131"/>
  </cols>
  <sheetData>
    <row r="1" spans="1:153" ht="15" customHeight="1" x14ac:dyDescent="0.15">
      <c r="A1" s="582"/>
      <c r="B1" s="582"/>
      <c r="C1" s="582"/>
      <c r="D1" s="582"/>
      <c r="E1" s="582"/>
      <c r="F1" s="582"/>
      <c r="G1" s="582"/>
      <c r="H1" s="582"/>
      <c r="I1" s="582"/>
      <c r="J1" s="582"/>
      <c r="K1" s="582"/>
      <c r="L1" s="582"/>
      <c r="M1" s="582"/>
      <c r="N1" s="582"/>
      <c r="O1" s="582"/>
      <c r="P1" s="582"/>
      <c r="Q1" s="845">
        <v>2022</v>
      </c>
      <c r="R1" s="846"/>
      <c r="S1" s="846"/>
      <c r="T1" s="846"/>
      <c r="U1" s="846"/>
      <c r="V1" s="846"/>
      <c r="W1" s="846"/>
      <c r="X1" s="846"/>
      <c r="Y1" s="846"/>
      <c r="Z1" s="846"/>
      <c r="AA1" s="846"/>
      <c r="AB1" s="846"/>
      <c r="AC1" s="846"/>
      <c r="AD1" s="846"/>
      <c r="AE1" s="846"/>
      <c r="AF1" s="846"/>
      <c r="AG1" s="846"/>
      <c r="AH1" s="846"/>
      <c r="AI1" s="846"/>
      <c r="AJ1" s="846"/>
      <c r="AK1" s="846"/>
      <c r="AL1" s="846"/>
      <c r="AM1" s="846"/>
      <c r="AN1" s="846"/>
      <c r="AO1" s="846"/>
      <c r="AP1" s="846"/>
      <c r="AQ1" s="846"/>
      <c r="AR1" s="846"/>
      <c r="AS1" s="846"/>
      <c r="AT1" s="846"/>
      <c r="AU1" s="846"/>
      <c r="AV1" s="846"/>
      <c r="AW1" s="846"/>
      <c r="AX1" s="846"/>
      <c r="AY1" s="846"/>
      <c r="AZ1" s="846"/>
      <c r="BA1" s="846"/>
      <c r="BB1" s="846"/>
      <c r="BC1" s="846"/>
      <c r="BD1" s="846"/>
      <c r="BE1" s="846"/>
      <c r="BF1" s="846"/>
      <c r="BG1" s="846"/>
      <c r="BH1" s="846"/>
      <c r="BI1" s="846"/>
      <c r="BJ1" s="846"/>
      <c r="BK1" s="846"/>
      <c r="BL1" s="846"/>
      <c r="BM1" s="846"/>
      <c r="BN1" s="846"/>
      <c r="BO1" s="846"/>
      <c r="BP1" s="847"/>
      <c r="BQ1" s="273">
        <v>2023</v>
      </c>
      <c r="BR1" s="256"/>
      <c r="BS1" s="256"/>
      <c r="BT1" s="256"/>
      <c r="BU1" s="256"/>
      <c r="BV1" s="256"/>
      <c r="BW1" s="256"/>
      <c r="BX1" s="256"/>
      <c r="BY1" s="256"/>
      <c r="BZ1" s="256"/>
      <c r="CA1" s="256"/>
      <c r="CB1" s="256"/>
      <c r="CC1" s="256"/>
      <c r="CD1" s="256"/>
      <c r="CE1" s="256"/>
      <c r="CF1" s="256"/>
      <c r="CG1" s="256"/>
      <c r="CH1" s="256"/>
      <c r="CI1" s="256"/>
      <c r="CJ1" s="256"/>
      <c r="CK1" s="256"/>
      <c r="CL1" s="256"/>
      <c r="CM1" s="256"/>
      <c r="CN1" s="256"/>
      <c r="CO1" s="256"/>
      <c r="CP1" s="256"/>
      <c r="CQ1" s="256"/>
      <c r="CR1" s="256"/>
      <c r="CS1" s="256"/>
      <c r="CT1" s="256"/>
      <c r="CU1" s="256"/>
      <c r="CV1" s="256"/>
      <c r="CW1" s="256"/>
      <c r="CX1" s="256"/>
      <c r="CY1" s="256"/>
      <c r="CZ1" s="256"/>
      <c r="DA1" s="256"/>
      <c r="DB1" s="256"/>
      <c r="DC1" s="256"/>
      <c r="DD1" s="256"/>
      <c r="DE1" s="256"/>
      <c r="DF1" s="256"/>
      <c r="DG1" s="256"/>
      <c r="DH1" s="746"/>
    </row>
    <row r="2" spans="1:153" ht="15" customHeight="1" x14ac:dyDescent="0.15">
      <c r="A2" s="582"/>
      <c r="B2" s="582"/>
      <c r="C2" s="582"/>
      <c r="D2" s="582"/>
      <c r="E2" s="582"/>
      <c r="F2" s="582"/>
      <c r="G2" s="582"/>
      <c r="H2" s="582"/>
      <c r="I2" s="582"/>
      <c r="J2" s="582"/>
      <c r="K2" s="582"/>
      <c r="L2" s="582"/>
      <c r="M2" s="582"/>
      <c r="N2" s="582"/>
      <c r="O2" s="582"/>
      <c r="P2" s="582"/>
      <c r="Q2" s="752" t="s">
        <v>1</v>
      </c>
      <c r="R2" s="751"/>
      <c r="S2" s="751"/>
      <c r="T2" s="751"/>
      <c r="U2" s="751"/>
      <c r="V2" s="751"/>
      <c r="W2" s="751"/>
      <c r="X2" s="751"/>
      <c r="Y2" s="750"/>
      <c r="Z2" s="749"/>
      <c r="AA2" s="749"/>
      <c r="AB2" s="749"/>
      <c r="AC2" s="749"/>
      <c r="AD2" s="749"/>
      <c r="AE2" s="749"/>
      <c r="AF2" s="749"/>
      <c r="AG2" s="749"/>
      <c r="AH2" s="749"/>
      <c r="AI2" s="749"/>
      <c r="AJ2" s="749"/>
      <c r="AK2" s="749"/>
      <c r="AL2" s="749"/>
      <c r="AM2" s="848" t="s">
        <v>67</v>
      </c>
      <c r="AN2" s="848"/>
      <c r="AO2" s="848"/>
      <c r="AP2" s="848"/>
      <c r="AQ2" s="848"/>
      <c r="AR2" s="848"/>
      <c r="AS2" s="848"/>
      <c r="AT2" s="848"/>
      <c r="AU2" s="848"/>
      <c r="AV2" s="848"/>
      <c r="AW2" s="848"/>
      <c r="AX2" s="848"/>
      <c r="AY2" s="848"/>
      <c r="AZ2" s="848"/>
      <c r="BA2" s="848"/>
      <c r="BB2" s="749"/>
      <c r="BC2" s="749"/>
      <c r="BD2" s="749"/>
      <c r="BE2" s="749"/>
      <c r="BF2" s="749"/>
      <c r="BG2" s="749"/>
      <c r="BH2" s="748"/>
      <c r="BI2" s="849" t="s">
        <v>1</v>
      </c>
      <c r="BJ2" s="850"/>
      <c r="BK2" s="850"/>
      <c r="BL2" s="850"/>
      <c r="BM2" s="850"/>
      <c r="BN2" s="850"/>
      <c r="BO2" s="850"/>
      <c r="BP2" s="850"/>
      <c r="BQ2" s="850"/>
      <c r="BR2" s="850"/>
      <c r="BS2" s="850"/>
      <c r="BT2" s="850"/>
      <c r="BU2" s="850"/>
      <c r="BV2" s="850"/>
      <c r="BW2" s="850"/>
      <c r="BX2" s="850"/>
      <c r="BY2" s="850"/>
      <c r="BZ2" s="850"/>
      <c r="CA2" s="590"/>
      <c r="CB2" s="591"/>
      <c r="CC2" s="591"/>
      <c r="CD2" s="591"/>
      <c r="CE2" s="591"/>
      <c r="CF2" s="591"/>
      <c r="CG2" s="591"/>
      <c r="CH2" s="591"/>
      <c r="CI2" s="591"/>
      <c r="CJ2" s="591"/>
      <c r="CK2" s="591"/>
      <c r="CL2" s="591"/>
      <c r="CM2" s="855" t="s">
        <v>67</v>
      </c>
      <c r="CN2" s="855"/>
      <c r="CO2" s="855"/>
      <c r="CP2" s="855"/>
      <c r="CQ2" s="855"/>
      <c r="CR2" s="855"/>
      <c r="CS2" s="855"/>
      <c r="CT2" s="855"/>
      <c r="CU2" s="855"/>
      <c r="CV2" s="855"/>
      <c r="CW2" s="855"/>
      <c r="CX2" s="855"/>
      <c r="CY2" s="855"/>
      <c r="CZ2" s="855"/>
      <c r="DA2" s="855"/>
      <c r="DB2" s="591"/>
      <c r="DC2" s="591"/>
      <c r="DD2" s="591"/>
      <c r="DE2" s="591"/>
      <c r="DF2" s="591"/>
      <c r="DG2" s="591"/>
      <c r="DH2" s="592"/>
    </row>
    <row r="3" spans="1:153" ht="15" customHeight="1" x14ac:dyDescent="0.15">
      <c r="Q3" s="856" t="s">
        <v>2</v>
      </c>
      <c r="R3" s="844"/>
      <c r="S3" s="844"/>
      <c r="T3" s="844"/>
      <c r="U3" s="844"/>
      <c r="V3" s="844" t="s">
        <v>3</v>
      </c>
      <c r="W3" s="844"/>
      <c r="X3" s="844"/>
      <c r="Y3" s="857"/>
      <c r="Z3" s="858" t="s">
        <v>4</v>
      </c>
      <c r="AA3" s="858"/>
      <c r="AB3" s="858"/>
      <c r="AC3" s="859"/>
      <c r="AD3" s="858" t="s">
        <v>5</v>
      </c>
      <c r="AE3" s="858"/>
      <c r="AF3" s="858"/>
      <c r="AG3" s="859"/>
      <c r="AH3" s="844" t="s">
        <v>6</v>
      </c>
      <c r="AI3" s="844"/>
      <c r="AJ3" s="844"/>
      <c r="AK3" s="844"/>
      <c r="AL3" s="844"/>
      <c r="AM3" s="844" t="s">
        <v>7</v>
      </c>
      <c r="AN3" s="844"/>
      <c r="AO3" s="844"/>
      <c r="AP3" s="844"/>
      <c r="AQ3" s="844" t="s">
        <v>8</v>
      </c>
      <c r="AR3" s="844"/>
      <c r="AS3" s="844"/>
      <c r="AT3" s="844"/>
      <c r="AU3" s="844" t="s">
        <v>9</v>
      </c>
      <c r="AV3" s="844"/>
      <c r="AW3" s="844"/>
      <c r="AX3" s="844"/>
      <c r="AY3" s="844"/>
      <c r="AZ3" s="844" t="s">
        <v>10</v>
      </c>
      <c r="BA3" s="844"/>
      <c r="BB3" s="844"/>
      <c r="BC3" s="844"/>
      <c r="BD3" s="844" t="s">
        <v>11</v>
      </c>
      <c r="BE3" s="844"/>
      <c r="BF3" s="844"/>
      <c r="BG3" s="844"/>
      <c r="BH3" s="844"/>
      <c r="BI3" s="858" t="s">
        <v>12</v>
      </c>
      <c r="BJ3" s="858"/>
      <c r="BK3" s="858"/>
      <c r="BL3" s="858"/>
      <c r="BM3" s="858" t="s">
        <v>13</v>
      </c>
      <c r="BN3" s="858"/>
      <c r="BO3" s="858"/>
      <c r="BP3" s="858"/>
      <c r="BQ3" s="842" t="s">
        <v>2</v>
      </c>
      <c r="BR3" s="842"/>
      <c r="BS3" s="842"/>
      <c r="BT3" s="842"/>
      <c r="BU3" s="842"/>
      <c r="BV3" s="842" t="s">
        <v>3</v>
      </c>
      <c r="BW3" s="842"/>
      <c r="BX3" s="842"/>
      <c r="BY3" s="842"/>
      <c r="BZ3" s="842" t="s">
        <v>4</v>
      </c>
      <c r="CA3" s="843"/>
      <c r="CB3" s="843"/>
      <c r="CC3" s="843"/>
      <c r="CD3" s="843" t="s">
        <v>5</v>
      </c>
      <c r="CE3" s="843"/>
      <c r="CF3" s="843"/>
      <c r="CG3" s="843"/>
      <c r="CH3" s="843" t="s">
        <v>6</v>
      </c>
      <c r="CI3" s="843"/>
      <c r="CJ3" s="843"/>
      <c r="CK3" s="843"/>
      <c r="CL3" s="843"/>
      <c r="CM3" s="843" t="s">
        <v>7</v>
      </c>
      <c r="CN3" s="843"/>
      <c r="CO3" s="843"/>
      <c r="CP3" s="854"/>
      <c r="CQ3" s="851" t="s">
        <v>8</v>
      </c>
      <c r="CR3" s="851"/>
      <c r="CS3" s="851"/>
      <c r="CT3" s="851"/>
      <c r="CU3" s="851"/>
      <c r="CV3" s="851" t="s">
        <v>9</v>
      </c>
      <c r="CW3" s="851"/>
      <c r="CX3" s="851"/>
      <c r="CY3" s="851"/>
      <c r="CZ3" s="851" t="s">
        <v>10</v>
      </c>
      <c r="DA3" s="851"/>
      <c r="DB3" s="851"/>
      <c r="DC3" s="851"/>
      <c r="DD3" s="851" t="s">
        <v>11</v>
      </c>
      <c r="DE3" s="851"/>
      <c r="DF3" s="851"/>
      <c r="DG3" s="851"/>
      <c r="DH3" s="851"/>
    </row>
    <row r="4" spans="1:153" s="253" customFormat="1" ht="15" customHeight="1" x14ac:dyDescent="0.15">
      <c r="A4" s="131"/>
      <c r="B4" s="131"/>
      <c r="C4" s="131"/>
      <c r="D4" s="131"/>
      <c r="E4" s="131"/>
      <c r="F4" s="131"/>
      <c r="G4" s="131"/>
      <c r="H4" s="131"/>
      <c r="I4" s="131"/>
      <c r="J4" s="131"/>
      <c r="K4" s="131"/>
      <c r="L4" s="131"/>
      <c r="M4" s="131"/>
      <c r="N4" s="131"/>
      <c r="O4" s="131"/>
      <c r="P4" s="131"/>
      <c r="Q4" s="747">
        <v>44564</v>
      </c>
      <c r="R4" s="265">
        <v>44571</v>
      </c>
      <c r="S4" s="265">
        <v>44578</v>
      </c>
      <c r="T4" s="265">
        <v>44585</v>
      </c>
      <c r="U4" s="265">
        <v>44592</v>
      </c>
      <c r="V4" s="265">
        <v>44599</v>
      </c>
      <c r="W4" s="265">
        <v>44606</v>
      </c>
      <c r="X4" s="265">
        <v>44613</v>
      </c>
      <c r="Y4" s="265">
        <v>44620</v>
      </c>
      <c r="Z4" s="265">
        <v>44627</v>
      </c>
      <c r="AA4" s="265">
        <v>44634</v>
      </c>
      <c r="AB4" s="265">
        <v>44641</v>
      </c>
      <c r="AC4" s="265">
        <v>44648</v>
      </c>
      <c r="AD4" s="265">
        <v>44655</v>
      </c>
      <c r="AE4" s="265">
        <v>44662</v>
      </c>
      <c r="AF4" s="265">
        <v>44669</v>
      </c>
      <c r="AG4" s="265">
        <v>44676</v>
      </c>
      <c r="AH4" s="265">
        <v>44683</v>
      </c>
      <c r="AI4" s="265">
        <v>44690</v>
      </c>
      <c r="AJ4" s="265">
        <v>44697</v>
      </c>
      <c r="AK4" s="265">
        <v>44704</v>
      </c>
      <c r="AL4" s="265">
        <v>44711</v>
      </c>
      <c r="AM4" s="265">
        <v>44718</v>
      </c>
      <c r="AN4" s="265">
        <v>44725</v>
      </c>
      <c r="AO4" s="265">
        <v>44732</v>
      </c>
      <c r="AP4" s="265">
        <v>44739</v>
      </c>
      <c r="AQ4" s="265">
        <v>44746</v>
      </c>
      <c r="AR4" s="265">
        <v>44753</v>
      </c>
      <c r="AS4" s="265">
        <v>44760</v>
      </c>
      <c r="AT4" s="265">
        <v>44767</v>
      </c>
      <c r="AU4" s="265">
        <v>44774</v>
      </c>
      <c r="AV4" s="265">
        <v>44781</v>
      </c>
      <c r="AW4" s="265">
        <v>44788</v>
      </c>
      <c r="AX4" s="265">
        <v>44795</v>
      </c>
      <c r="AY4" s="265">
        <v>44802</v>
      </c>
      <c r="AZ4" s="265">
        <v>44809</v>
      </c>
      <c r="BA4" s="265">
        <v>44816</v>
      </c>
      <c r="BB4" s="265">
        <v>44823</v>
      </c>
      <c r="BC4" s="265">
        <v>44830</v>
      </c>
      <c r="BD4" s="265">
        <v>44837</v>
      </c>
      <c r="BE4" s="265">
        <v>44844</v>
      </c>
      <c r="BF4" s="265">
        <v>44851</v>
      </c>
      <c r="BG4" s="265">
        <v>44858</v>
      </c>
      <c r="BH4" s="265">
        <v>44865</v>
      </c>
      <c r="BI4" s="265">
        <v>44872</v>
      </c>
      <c r="BJ4" s="265">
        <v>44879</v>
      </c>
      <c r="BK4" s="265">
        <v>44886</v>
      </c>
      <c r="BL4" s="265">
        <v>44893</v>
      </c>
      <c r="BM4" s="265">
        <v>44900</v>
      </c>
      <c r="BN4" s="265">
        <v>44907</v>
      </c>
      <c r="BO4" s="265">
        <v>44914</v>
      </c>
      <c r="BP4" s="265">
        <v>44921</v>
      </c>
      <c r="BQ4" s="265">
        <v>44928</v>
      </c>
      <c r="BR4" s="265">
        <v>44935</v>
      </c>
      <c r="BS4" s="265">
        <v>44942</v>
      </c>
      <c r="BT4" s="265">
        <v>44949</v>
      </c>
      <c r="BU4" s="265">
        <v>44956</v>
      </c>
      <c r="BV4" s="265">
        <v>44963</v>
      </c>
      <c r="BW4" s="265">
        <v>44970</v>
      </c>
      <c r="BX4" s="265">
        <v>44977</v>
      </c>
      <c r="BY4" s="265">
        <v>44984</v>
      </c>
      <c r="BZ4" s="265">
        <v>44991</v>
      </c>
      <c r="CA4" s="265">
        <v>44998</v>
      </c>
      <c r="CB4" s="265">
        <v>45005</v>
      </c>
      <c r="CC4" s="265">
        <v>45012</v>
      </c>
      <c r="CD4" s="265">
        <v>45019</v>
      </c>
      <c r="CE4" s="265">
        <v>45026</v>
      </c>
      <c r="CF4" s="265">
        <v>45033</v>
      </c>
      <c r="CG4" s="265">
        <v>45040</v>
      </c>
      <c r="CH4" s="265">
        <v>45047</v>
      </c>
      <c r="CI4" s="265">
        <v>45054</v>
      </c>
      <c r="CJ4" s="265">
        <v>45061</v>
      </c>
      <c r="CK4" s="265">
        <v>45068</v>
      </c>
      <c r="CL4" s="265">
        <v>45075</v>
      </c>
      <c r="CM4" s="265">
        <v>45082</v>
      </c>
      <c r="CN4" s="265">
        <v>45089</v>
      </c>
      <c r="CO4" s="265">
        <v>45096</v>
      </c>
      <c r="CP4" s="265">
        <v>45103</v>
      </c>
      <c r="CQ4" s="593">
        <v>45110</v>
      </c>
      <c r="CR4" s="593">
        <v>45117</v>
      </c>
      <c r="CS4" s="593">
        <v>45124</v>
      </c>
      <c r="CT4" s="593">
        <v>45131</v>
      </c>
      <c r="CU4" s="593">
        <v>45138</v>
      </c>
      <c r="CV4" s="593">
        <v>45145</v>
      </c>
      <c r="CW4" s="593">
        <v>45152</v>
      </c>
      <c r="CX4" s="593">
        <v>45159</v>
      </c>
      <c r="CY4" s="593">
        <v>45166</v>
      </c>
      <c r="CZ4" s="593">
        <v>45173</v>
      </c>
      <c r="DA4" s="593">
        <v>45180</v>
      </c>
      <c r="DB4" s="593">
        <v>45187</v>
      </c>
      <c r="DC4" s="593">
        <v>45194</v>
      </c>
      <c r="DD4" s="593">
        <v>45201</v>
      </c>
      <c r="DE4" s="593">
        <v>45208</v>
      </c>
      <c r="DF4" s="593">
        <v>45215</v>
      </c>
      <c r="DG4" s="593">
        <v>45222</v>
      </c>
      <c r="DH4" s="593">
        <v>45229</v>
      </c>
      <c r="DI4" s="131"/>
      <c r="DJ4" s="131"/>
      <c r="DK4" s="131"/>
      <c r="DL4" s="131"/>
      <c r="DM4" s="131"/>
      <c r="DN4" s="131"/>
      <c r="DO4" s="131"/>
      <c r="DP4" s="131"/>
      <c r="DQ4" s="131"/>
      <c r="DR4" s="131"/>
      <c r="DS4" s="131"/>
      <c r="DT4" s="131"/>
      <c r="DU4" s="131"/>
      <c r="DV4" s="131"/>
      <c r="DW4" s="131"/>
      <c r="DX4" s="131"/>
      <c r="DY4" s="131"/>
      <c r="DZ4" s="131"/>
      <c r="EA4" s="131"/>
      <c r="EB4" s="131"/>
      <c r="EC4" s="131"/>
      <c r="ED4" s="131"/>
      <c r="EE4" s="131"/>
      <c r="EF4" s="131"/>
      <c r="EG4" s="131"/>
      <c r="EH4" s="131"/>
      <c r="EI4" s="131"/>
      <c r="EJ4" s="131"/>
      <c r="EK4" s="131"/>
      <c r="EL4" s="131"/>
      <c r="EM4" s="131"/>
      <c r="EN4" s="131"/>
      <c r="EO4" s="131"/>
      <c r="EP4" s="131"/>
      <c r="EQ4" s="131"/>
      <c r="ER4" s="131"/>
      <c r="ES4" s="131"/>
      <c r="ET4" s="131"/>
      <c r="EU4" s="131"/>
    </row>
    <row r="5" spans="1:153" s="253" customFormat="1" ht="15" customHeight="1" x14ac:dyDescent="0.15">
      <c r="A5" s="131"/>
      <c r="B5" s="131"/>
      <c r="C5" s="131"/>
      <c r="D5" s="131"/>
      <c r="E5" s="131"/>
      <c r="F5" s="131"/>
      <c r="G5" s="131"/>
      <c r="H5" s="131"/>
      <c r="I5" s="131"/>
      <c r="J5" s="131"/>
      <c r="K5" s="131"/>
      <c r="L5" s="131"/>
      <c r="M5" s="131"/>
      <c r="N5" s="131"/>
      <c r="O5" s="852" t="s">
        <v>68</v>
      </c>
      <c r="P5" s="853"/>
      <c r="Q5" s="596"/>
      <c r="R5" s="596"/>
      <c r="S5" s="596"/>
      <c r="T5" s="596"/>
      <c r="U5" s="596"/>
      <c r="V5" s="596"/>
      <c r="W5" s="596"/>
      <c r="X5" s="596"/>
      <c r="Y5" s="596"/>
      <c r="Z5" s="596"/>
      <c r="AA5" s="596"/>
      <c r="AB5" s="596"/>
      <c r="AC5" s="596"/>
      <c r="AD5" s="596"/>
      <c r="AE5" s="596"/>
      <c r="AF5" s="596"/>
      <c r="AG5" s="596"/>
      <c r="AH5" s="596"/>
      <c r="AI5" s="596"/>
      <c r="AJ5" s="596"/>
      <c r="AK5" s="596"/>
      <c r="AL5" s="596"/>
      <c r="AM5" s="596"/>
      <c r="AN5" s="596"/>
      <c r="AO5" s="596"/>
      <c r="AP5" s="596"/>
      <c r="AQ5" s="596"/>
      <c r="AR5" s="596"/>
      <c r="AS5" s="596"/>
      <c r="AT5" s="596"/>
      <c r="AU5" s="596"/>
      <c r="AV5" s="596"/>
      <c r="AW5" s="596"/>
      <c r="AX5" s="596"/>
      <c r="AY5" s="597"/>
      <c r="AZ5" s="598" t="s">
        <v>69</v>
      </c>
      <c r="BA5" s="596"/>
      <c r="BB5" s="596"/>
      <c r="BC5" s="596"/>
      <c r="BD5" s="596"/>
      <c r="BE5" s="596"/>
      <c r="BF5" s="596"/>
      <c r="BG5" s="596"/>
      <c r="BH5" s="596"/>
      <c r="BI5" s="596"/>
      <c r="BJ5" s="596"/>
      <c r="BK5" s="596"/>
      <c r="BL5" s="596"/>
      <c r="BM5" s="596"/>
      <c r="BN5" s="596"/>
      <c r="BO5" s="596"/>
      <c r="BP5" s="596"/>
      <c r="BQ5" s="596"/>
      <c r="BR5" s="596"/>
      <c r="BS5" s="596"/>
      <c r="BT5" s="596"/>
      <c r="BU5" s="596"/>
      <c r="BV5" s="596"/>
      <c r="BW5" s="596"/>
      <c r="BX5" s="596"/>
      <c r="BY5" s="596"/>
      <c r="BZ5" s="599"/>
      <c r="CA5" s="596"/>
      <c r="CB5" s="596"/>
      <c r="CC5" s="596"/>
      <c r="CD5" s="596"/>
      <c r="CE5" s="596"/>
      <c r="CF5" s="596"/>
      <c r="CG5" s="596"/>
      <c r="CH5" s="596"/>
      <c r="CI5" s="596"/>
      <c r="CJ5" s="596"/>
      <c r="CK5" s="596"/>
      <c r="CL5" s="596"/>
      <c r="CM5" s="596"/>
      <c r="CN5" s="596"/>
      <c r="CO5" s="596"/>
      <c r="CP5" s="596"/>
      <c r="CQ5" s="596"/>
      <c r="CR5" s="596"/>
      <c r="CS5" s="596"/>
      <c r="CT5" s="596"/>
      <c r="CU5" s="596"/>
      <c r="CV5" s="596"/>
      <c r="CW5" s="596"/>
      <c r="CX5" s="596"/>
      <c r="CY5" s="596"/>
      <c r="CZ5" s="596"/>
      <c r="DA5" s="596"/>
      <c r="DB5" s="596"/>
      <c r="DC5" s="596"/>
      <c r="DD5" s="596"/>
      <c r="DE5" s="596"/>
      <c r="DF5" s="596"/>
      <c r="DG5" s="596"/>
      <c r="DH5" s="596"/>
      <c r="DI5" s="131"/>
      <c r="DJ5" s="131"/>
      <c r="DK5" s="131"/>
      <c r="DL5" s="131"/>
      <c r="DM5" s="131"/>
      <c r="DN5" s="131"/>
      <c r="DO5" s="131"/>
      <c r="DP5" s="131"/>
      <c r="DQ5" s="131"/>
      <c r="DR5" s="131"/>
      <c r="DS5" s="131"/>
      <c r="DT5" s="131"/>
      <c r="DU5" s="131"/>
      <c r="DV5" s="131"/>
      <c r="DW5" s="131"/>
      <c r="DX5" s="131"/>
      <c r="DY5" s="131"/>
      <c r="DZ5" s="131"/>
      <c r="EA5" s="131"/>
      <c r="EB5" s="131"/>
      <c r="EC5" s="131"/>
      <c r="ED5" s="131"/>
      <c r="EE5" s="131"/>
      <c r="EF5" s="131"/>
      <c r="EG5" s="131"/>
      <c r="EH5" s="131"/>
      <c r="EI5" s="131"/>
      <c r="EJ5" s="131"/>
      <c r="EK5" s="131"/>
      <c r="EL5" s="131"/>
      <c r="EM5" s="131"/>
      <c r="EN5" s="131"/>
      <c r="EO5" s="131"/>
      <c r="EP5" s="131"/>
      <c r="EQ5" s="131"/>
      <c r="ER5" s="131"/>
      <c r="ES5" s="131"/>
      <c r="ET5" s="131"/>
      <c r="EU5" s="131"/>
      <c r="EV5" s="600"/>
      <c r="EW5" s="600"/>
    </row>
    <row r="6" spans="1:153" ht="15" customHeight="1" x14ac:dyDescent="0.15">
      <c r="O6" s="852"/>
      <c r="P6" s="853"/>
      <c r="Q6" s="597"/>
      <c r="R6" s="597"/>
      <c r="S6" s="597"/>
      <c r="T6" s="597"/>
      <c r="U6" s="597"/>
      <c r="V6" s="597"/>
      <c r="W6" s="597"/>
      <c r="X6" s="597"/>
      <c r="Y6" s="597"/>
      <c r="Z6" s="597"/>
      <c r="AA6" s="597"/>
      <c r="AB6" s="597"/>
      <c r="AC6" s="597"/>
      <c r="AD6" s="597"/>
      <c r="AE6" s="597"/>
      <c r="AF6" s="597"/>
      <c r="AG6" s="597"/>
      <c r="AH6" s="597"/>
      <c r="AI6" s="597"/>
      <c r="AJ6" s="597"/>
      <c r="AK6" s="597"/>
      <c r="AL6" s="598" t="s">
        <v>70</v>
      </c>
      <c r="AM6" s="597"/>
      <c r="AN6" s="597"/>
      <c r="AO6" s="597"/>
      <c r="AP6" s="597"/>
      <c r="AQ6" s="597"/>
      <c r="AR6" s="597"/>
      <c r="AS6" s="597"/>
      <c r="AT6" s="597"/>
      <c r="AU6" s="597"/>
      <c r="AV6" s="597"/>
      <c r="AW6" s="598" t="s">
        <v>71</v>
      </c>
      <c r="AX6" s="597"/>
      <c r="AY6" s="597"/>
      <c r="AZ6" s="597"/>
      <c r="BA6" s="597"/>
      <c r="BB6" s="597"/>
      <c r="BC6" s="597"/>
      <c r="BD6" s="597"/>
      <c r="BE6" s="597"/>
      <c r="BF6" s="597"/>
      <c r="BG6" s="597"/>
      <c r="BH6" s="597"/>
      <c r="BI6" s="597"/>
      <c r="BJ6" s="597"/>
      <c r="BK6" s="597"/>
      <c r="BL6" s="597"/>
      <c r="BM6" s="597"/>
      <c r="BN6" s="598" t="s">
        <v>72</v>
      </c>
      <c r="BO6" s="597"/>
      <c r="BP6" s="597"/>
      <c r="BQ6" s="597"/>
      <c r="BR6" s="597"/>
      <c r="BS6" s="597"/>
      <c r="BT6" s="597"/>
      <c r="BU6" s="597"/>
      <c r="BV6" s="597"/>
      <c r="BW6" s="597"/>
      <c r="BX6" s="597"/>
      <c r="BY6" s="597"/>
      <c r="BZ6" s="597"/>
      <c r="CA6" s="601"/>
      <c r="CB6" s="601"/>
      <c r="CC6" s="601"/>
      <c r="CD6" s="601"/>
      <c r="CE6" s="601"/>
      <c r="CF6" s="601"/>
      <c r="CG6" s="598" t="s">
        <v>73</v>
      </c>
      <c r="CH6" s="601"/>
      <c r="CI6" s="601"/>
      <c r="CJ6" s="601"/>
      <c r="CK6" s="597"/>
      <c r="CL6" s="598" t="s">
        <v>74</v>
      </c>
      <c r="CM6" s="601"/>
      <c r="CN6" s="601"/>
      <c r="CO6" s="601"/>
      <c r="CP6" s="601"/>
      <c r="CQ6" s="601"/>
      <c r="CR6" s="601"/>
      <c r="CS6" s="601"/>
      <c r="CT6" s="602" t="s">
        <v>75</v>
      </c>
      <c r="CU6" s="601"/>
      <c r="CV6" s="601"/>
      <c r="CW6" s="601"/>
      <c r="CX6" s="601"/>
      <c r="CY6" s="601"/>
      <c r="CZ6" s="601"/>
      <c r="DA6" s="601"/>
      <c r="DB6" s="601"/>
      <c r="DC6" s="601"/>
      <c r="DD6" s="601"/>
      <c r="DE6" s="601"/>
      <c r="DF6" s="601"/>
      <c r="DG6" s="601"/>
      <c r="DH6" s="601"/>
      <c r="EV6" s="604"/>
      <c r="EW6" s="604"/>
    </row>
    <row r="7" spans="1:153" ht="15" customHeight="1" x14ac:dyDescent="0.15">
      <c r="O7" s="852"/>
      <c r="P7" s="853"/>
      <c r="Q7" s="597"/>
      <c r="R7" s="597"/>
      <c r="S7" s="597"/>
      <c r="T7" s="597"/>
      <c r="U7" s="597"/>
      <c r="V7" s="597"/>
      <c r="W7" s="597"/>
      <c r="X7" s="597"/>
      <c r="Y7" s="597"/>
      <c r="Z7" s="597"/>
      <c r="AA7" s="597"/>
      <c r="AB7" s="597"/>
      <c r="AC7" s="597"/>
      <c r="AD7" s="597"/>
      <c r="AE7" s="597"/>
      <c r="AF7" s="597"/>
      <c r="AG7" s="597"/>
      <c r="AH7" s="597"/>
      <c r="AI7" s="597"/>
      <c r="AJ7" s="597"/>
      <c r="AK7" s="597"/>
      <c r="AL7" s="597"/>
      <c r="AM7" s="597"/>
      <c r="AN7" s="597"/>
      <c r="AO7" s="597"/>
      <c r="AP7" s="597"/>
      <c r="AQ7" s="598" t="s">
        <v>76</v>
      </c>
      <c r="AR7" s="597"/>
      <c r="AS7" s="597"/>
      <c r="AT7" s="597"/>
      <c r="AU7" s="597"/>
      <c r="AV7" s="597"/>
      <c r="AW7" s="597"/>
      <c r="AX7" s="605"/>
      <c r="AY7" s="605"/>
      <c r="AZ7" s="605"/>
      <c r="BA7" s="597"/>
      <c r="BB7" s="597"/>
      <c r="BC7" s="597"/>
      <c r="BD7" s="597"/>
      <c r="BE7" s="597"/>
      <c r="BF7" s="597"/>
      <c r="BG7" s="597"/>
      <c r="BH7" s="598" t="s">
        <v>77</v>
      </c>
      <c r="BI7" s="597"/>
      <c r="BJ7" s="597"/>
      <c r="BK7" s="597"/>
      <c r="BL7" s="597"/>
      <c r="BM7" s="597"/>
      <c r="BN7" s="597"/>
      <c r="BO7" s="597"/>
      <c r="BP7" s="597"/>
      <c r="BQ7" s="597"/>
      <c r="BR7" s="597"/>
      <c r="BS7" s="597"/>
      <c r="BT7" s="597"/>
      <c r="BU7" s="597"/>
      <c r="BV7" s="597"/>
      <c r="BW7" s="597"/>
      <c r="BX7" s="597"/>
      <c r="BY7" s="597"/>
      <c r="BZ7" s="597"/>
      <c r="CA7" s="597"/>
      <c r="CB7" s="597"/>
      <c r="CC7" s="598" t="s">
        <v>78</v>
      </c>
      <c r="CD7" s="597"/>
      <c r="CE7" s="597"/>
      <c r="CF7" s="597"/>
      <c r="CG7" s="598"/>
      <c r="CH7" s="597"/>
      <c r="CI7" s="598" t="s">
        <v>79</v>
      </c>
      <c r="CJ7" s="597"/>
      <c r="CK7" s="597"/>
      <c r="CL7" s="597"/>
      <c r="CM7" s="597"/>
      <c r="CN7" s="597"/>
      <c r="CO7" s="597"/>
      <c r="CP7" s="597"/>
      <c r="CQ7" s="597"/>
      <c r="CR7" s="597"/>
      <c r="CS7" s="597"/>
      <c r="CT7" s="597"/>
      <c r="CU7" s="597"/>
      <c r="CV7" s="597"/>
      <c r="CW7" s="597"/>
      <c r="CX7" s="597"/>
      <c r="CY7" s="597"/>
      <c r="CZ7" s="597"/>
      <c r="DA7" s="597"/>
      <c r="DB7" s="597"/>
      <c r="DC7" s="597"/>
      <c r="DD7" s="597"/>
      <c r="DE7" s="597"/>
      <c r="DF7" s="597"/>
      <c r="DG7" s="597"/>
      <c r="DH7" s="597"/>
    </row>
    <row r="8" spans="1:153" ht="15" customHeight="1" x14ac:dyDescent="0.15">
      <c r="O8" s="840" t="s">
        <v>80</v>
      </c>
      <c r="P8" s="841"/>
      <c r="Q8" s="606"/>
      <c r="R8" s="607"/>
      <c r="S8" s="607"/>
      <c r="T8" s="607"/>
      <c r="U8" s="608"/>
      <c r="V8" s="608"/>
      <c r="W8" s="608"/>
      <c r="X8" s="608"/>
      <c r="Y8" s="608"/>
      <c r="Z8" s="609"/>
      <c r="AA8" s="609"/>
      <c r="AB8" s="609"/>
      <c r="AC8" s="609"/>
      <c r="AD8" s="609"/>
      <c r="AE8" s="609"/>
      <c r="AF8" s="609"/>
      <c r="AG8" s="609"/>
      <c r="AH8" s="609"/>
      <c r="AI8" s="609"/>
      <c r="AJ8" s="609"/>
      <c r="AK8" s="609"/>
      <c r="AL8" s="609"/>
      <c r="AM8" s="609"/>
      <c r="AN8" s="609"/>
      <c r="AO8" s="609"/>
      <c r="AP8" s="609"/>
      <c r="AQ8" s="609"/>
      <c r="AR8" s="609"/>
      <c r="AS8" s="609"/>
      <c r="AT8" s="609"/>
      <c r="AU8" s="609"/>
      <c r="AV8" s="609"/>
      <c r="AW8" s="609"/>
      <c r="AX8" s="610" t="s">
        <v>81</v>
      </c>
      <c r="AY8" s="611"/>
      <c r="AZ8" s="611"/>
      <c r="BA8" s="611"/>
      <c r="BB8" s="611"/>
      <c r="BC8" s="611"/>
      <c r="BD8" s="611"/>
      <c r="BE8" s="611"/>
      <c r="BF8" s="611"/>
      <c r="BG8" s="611"/>
      <c r="BH8" s="611"/>
      <c r="BI8" s="611"/>
      <c r="BJ8" s="611"/>
      <c r="BK8" s="611"/>
      <c r="BL8" s="611"/>
      <c r="BM8" s="611"/>
      <c r="BN8" s="611"/>
      <c r="BO8" s="611"/>
      <c r="BP8" s="611"/>
      <c r="BQ8" s="611"/>
      <c r="BR8" s="611"/>
      <c r="BS8" s="611"/>
      <c r="BT8" s="611"/>
      <c r="BU8" s="612" t="s">
        <v>82</v>
      </c>
      <c r="BV8" s="612"/>
      <c r="BW8" s="612"/>
      <c r="BX8" s="612"/>
      <c r="BY8" s="612"/>
      <c r="BZ8" s="612"/>
      <c r="CA8" s="612"/>
      <c r="CB8" s="609"/>
      <c r="CC8" s="609"/>
      <c r="CD8" s="609"/>
      <c r="CE8" s="609"/>
      <c r="CF8" s="609"/>
      <c r="CG8" s="609"/>
      <c r="CH8" s="609"/>
      <c r="CI8" s="609"/>
      <c r="CJ8" s="609"/>
      <c r="CK8" s="609"/>
      <c r="CL8" s="609"/>
      <c r="CM8" s="609"/>
      <c r="CN8" s="609"/>
      <c r="CO8" s="609"/>
      <c r="CP8" s="609"/>
      <c r="CQ8" s="609"/>
      <c r="CR8" s="609"/>
      <c r="CS8" s="609"/>
      <c r="CT8" s="609"/>
      <c r="CU8" s="609"/>
      <c r="CV8" s="609"/>
      <c r="CW8" s="609"/>
      <c r="CX8" s="609"/>
      <c r="CY8" s="609"/>
      <c r="CZ8" s="609"/>
      <c r="DA8" s="609"/>
      <c r="DB8" s="609"/>
      <c r="DC8" s="609"/>
      <c r="DD8" s="609"/>
      <c r="DE8" s="609"/>
      <c r="DF8" s="609"/>
      <c r="DG8" s="609"/>
      <c r="DH8" s="609"/>
    </row>
    <row r="9" spans="1:153" ht="15" customHeight="1" x14ac:dyDescent="0.15">
      <c r="O9" s="840"/>
      <c r="P9" s="841"/>
      <c r="Q9" s="606"/>
      <c r="R9" s="607"/>
      <c r="S9" s="607"/>
      <c r="T9" s="607"/>
      <c r="U9" s="608"/>
      <c r="V9" s="608"/>
      <c r="W9" s="608"/>
      <c r="X9" s="608"/>
      <c r="Y9" s="608"/>
      <c r="Z9" s="609"/>
      <c r="AA9" s="609"/>
      <c r="AB9" s="609"/>
      <c r="AC9" s="609"/>
      <c r="AD9" s="609"/>
      <c r="AE9" s="609"/>
      <c r="AF9" s="609"/>
      <c r="AG9" s="609"/>
      <c r="AH9" s="609"/>
      <c r="AI9" s="609"/>
      <c r="AJ9" s="609"/>
      <c r="AK9" s="609"/>
      <c r="AL9" s="609"/>
      <c r="AM9" s="609"/>
      <c r="AN9" s="609"/>
      <c r="AO9" s="609"/>
      <c r="AP9" s="609"/>
      <c r="AQ9" s="609"/>
      <c r="AR9" s="609"/>
      <c r="AS9" s="609"/>
      <c r="AT9" s="609"/>
      <c r="AU9" s="609"/>
      <c r="AV9" s="609"/>
      <c r="AW9" s="613" t="s">
        <v>83</v>
      </c>
      <c r="AX9" s="614"/>
      <c r="AY9" s="614"/>
      <c r="AZ9" s="614"/>
      <c r="BA9" s="614"/>
      <c r="BB9" s="614"/>
      <c r="BC9" s="614"/>
      <c r="BD9" s="614"/>
      <c r="BE9" s="614"/>
      <c r="BF9" s="614"/>
      <c r="BG9" s="614"/>
      <c r="BH9" s="614"/>
      <c r="BI9" s="614"/>
      <c r="BJ9" s="614"/>
      <c r="BK9" s="614"/>
      <c r="BL9" s="614"/>
      <c r="BM9" s="614"/>
      <c r="BN9" s="614"/>
      <c r="BO9" s="614"/>
      <c r="BP9" s="614"/>
      <c r="BQ9" s="614"/>
      <c r="BR9" s="614"/>
      <c r="BS9" s="614"/>
      <c r="BT9" s="614"/>
      <c r="BU9" s="614"/>
      <c r="BV9" s="614"/>
      <c r="BW9" s="614"/>
      <c r="BX9" s="614"/>
      <c r="BY9" s="609"/>
      <c r="BZ9" s="609"/>
      <c r="CA9" s="609"/>
      <c r="CB9" s="609"/>
      <c r="CC9" s="609"/>
      <c r="CD9" s="609"/>
      <c r="CE9" s="609"/>
      <c r="CF9" s="609"/>
      <c r="CG9" s="609"/>
      <c r="CH9" s="609"/>
      <c r="CI9" s="609"/>
      <c r="CJ9" s="609"/>
      <c r="CK9" s="609"/>
      <c r="CL9" s="609"/>
      <c r="CM9" s="609"/>
      <c r="CN9" s="609"/>
      <c r="CO9" s="609"/>
      <c r="CP9" s="609"/>
      <c r="CQ9" s="609"/>
      <c r="CR9" s="609"/>
      <c r="CS9" s="609"/>
      <c r="CT9" s="609"/>
      <c r="CU9" s="609"/>
      <c r="CV9" s="609"/>
      <c r="CW9" s="609"/>
      <c r="CX9" s="609"/>
      <c r="CY9" s="609"/>
      <c r="CZ9" s="609"/>
      <c r="DA9" s="609"/>
      <c r="DB9" s="609"/>
      <c r="DC9" s="609"/>
      <c r="DD9" s="609"/>
      <c r="DE9" s="609"/>
      <c r="DF9" s="609"/>
      <c r="DG9" s="609"/>
      <c r="DH9" s="609"/>
    </row>
    <row r="10" spans="1:153" ht="15" customHeight="1" x14ac:dyDescent="0.15">
      <c r="N10" s="615"/>
      <c r="O10" s="840"/>
      <c r="P10" s="841"/>
      <c r="Q10" s="609"/>
      <c r="R10" s="609"/>
      <c r="S10" s="609"/>
      <c r="T10" s="609"/>
      <c r="U10" s="609"/>
      <c r="V10" s="609"/>
      <c r="W10" s="609"/>
      <c r="X10" s="609"/>
      <c r="Y10" s="609"/>
      <c r="Z10" s="609"/>
      <c r="AA10" s="609"/>
      <c r="AB10" s="609"/>
      <c r="AC10" s="609"/>
      <c r="AD10" s="609"/>
      <c r="AE10" s="609"/>
      <c r="AF10" s="609"/>
      <c r="AG10" s="609"/>
      <c r="AH10" s="609"/>
      <c r="AI10" s="609"/>
      <c r="AJ10" s="609"/>
      <c r="AK10" s="609"/>
      <c r="AL10" s="609"/>
      <c r="AM10" s="609"/>
      <c r="AN10" s="609"/>
      <c r="AO10" s="609"/>
      <c r="AP10" s="609"/>
      <c r="AQ10" s="610" t="s">
        <v>84</v>
      </c>
      <c r="AR10" s="611"/>
      <c r="AS10" s="611"/>
      <c r="AT10" s="611"/>
      <c r="AU10" s="611"/>
      <c r="AV10" s="611"/>
      <c r="AW10" s="611"/>
      <c r="AX10" s="611"/>
      <c r="AY10" s="611"/>
      <c r="AZ10" s="611"/>
      <c r="BA10" s="611"/>
      <c r="BB10" s="611"/>
      <c r="BC10" s="611"/>
      <c r="BD10" s="611"/>
      <c r="BE10" s="611"/>
      <c r="BF10" s="611"/>
      <c r="BG10" s="611"/>
      <c r="BH10" s="611"/>
      <c r="BI10" s="611"/>
      <c r="BJ10" s="611"/>
      <c r="BK10" s="611"/>
      <c r="BL10" s="611"/>
      <c r="BM10" s="611"/>
      <c r="BN10" s="611"/>
      <c r="BO10" s="611"/>
      <c r="BP10" s="611"/>
      <c r="BQ10" s="611"/>
      <c r="BR10" s="609"/>
      <c r="BS10" s="609"/>
      <c r="BT10" s="609"/>
      <c r="BU10" s="609"/>
      <c r="BV10" s="609"/>
      <c r="BW10" s="609"/>
      <c r="BX10" s="609"/>
      <c r="BY10" s="609"/>
      <c r="BZ10" s="609"/>
      <c r="CA10" s="609"/>
      <c r="CB10" s="609"/>
      <c r="CC10" s="609"/>
      <c r="CD10" s="609"/>
      <c r="CE10" s="609"/>
      <c r="CF10" s="609"/>
      <c r="CG10" s="609"/>
      <c r="CH10" s="609"/>
      <c r="CI10" s="609"/>
      <c r="CJ10" s="609"/>
      <c r="CK10" s="609"/>
      <c r="CL10" s="609"/>
      <c r="CM10" s="609"/>
      <c r="CN10" s="609"/>
      <c r="CO10" s="609"/>
      <c r="CP10" s="609"/>
      <c r="CQ10" s="609"/>
      <c r="CR10" s="609"/>
      <c r="CS10" s="609"/>
      <c r="CT10" s="609"/>
      <c r="CU10" s="609"/>
      <c r="CV10" s="609"/>
      <c r="CW10" s="609"/>
      <c r="CX10" s="609"/>
      <c r="CY10" s="609"/>
      <c r="CZ10" s="609"/>
      <c r="DA10" s="609"/>
      <c r="DB10" s="609"/>
      <c r="DC10" s="609"/>
      <c r="DD10" s="609"/>
      <c r="DE10" s="609"/>
      <c r="DF10" s="609"/>
      <c r="DG10" s="609"/>
      <c r="DH10" s="609"/>
    </row>
    <row r="11" spans="1:153" ht="15" customHeight="1" x14ac:dyDescent="0.15">
      <c r="N11" s="243"/>
      <c r="BK11" s="616" t="s">
        <v>85</v>
      </c>
      <c r="BP11" s="616" t="s">
        <v>85</v>
      </c>
    </row>
    <row r="12" spans="1:153" ht="15" customHeight="1" x14ac:dyDescent="0.15">
      <c r="N12" s="243"/>
      <c r="BK12" s="616" t="s">
        <v>85</v>
      </c>
      <c r="BP12" s="616" t="s">
        <v>85</v>
      </c>
    </row>
    <row r="13" spans="1:153" ht="15" customHeight="1" x14ac:dyDescent="0.15">
      <c r="BK13" s="616" t="s">
        <v>85</v>
      </c>
      <c r="BP13" s="616" t="s">
        <v>85</v>
      </c>
    </row>
    <row r="14" spans="1:153" ht="15" customHeight="1" x14ac:dyDescent="0.15">
      <c r="C14" s="617"/>
      <c r="D14" s="618"/>
      <c r="E14" s="618"/>
      <c r="F14" s="618"/>
      <c r="G14" s="618"/>
      <c r="H14" s="618"/>
      <c r="I14" s="618"/>
      <c r="J14" s="618"/>
      <c r="K14" s="618"/>
      <c r="L14" s="618"/>
      <c r="M14" s="618"/>
      <c r="N14" s="618"/>
      <c r="O14" s="618"/>
      <c r="P14" s="619"/>
      <c r="Q14" s="619"/>
      <c r="R14" s="620"/>
      <c r="W14" s="136" t="s">
        <v>86</v>
      </c>
      <c r="X14" s="837" t="s">
        <v>87</v>
      </c>
      <c r="Y14" s="837"/>
      <c r="Z14" s="132" t="s">
        <v>88</v>
      </c>
      <c r="AA14" s="132" t="s">
        <v>88</v>
      </c>
      <c r="AB14" s="132" t="s">
        <v>88</v>
      </c>
      <c r="AC14" s="133" t="s">
        <v>89</v>
      </c>
      <c r="AD14" s="133" t="s">
        <v>89</v>
      </c>
      <c r="AE14" s="133" t="s">
        <v>89</v>
      </c>
      <c r="AF14" s="133" t="s">
        <v>89</v>
      </c>
      <c r="AG14" s="134" t="s">
        <v>90</v>
      </c>
      <c r="AH14" s="134" t="s">
        <v>90</v>
      </c>
      <c r="AI14" s="134" t="s">
        <v>90</v>
      </c>
      <c r="AJ14" s="134" t="s">
        <v>90</v>
      </c>
      <c r="AK14" s="135" t="s">
        <v>91</v>
      </c>
      <c r="BK14" s="616" t="s">
        <v>85</v>
      </c>
      <c r="BP14" s="616" t="s">
        <v>85</v>
      </c>
    </row>
    <row r="15" spans="1:153" ht="15" customHeight="1" x14ac:dyDescent="0.15">
      <c r="C15" s="621"/>
      <c r="D15" s="622" t="s">
        <v>92</v>
      </c>
      <c r="E15" s="623"/>
      <c r="F15" s="623"/>
      <c r="G15" s="623"/>
      <c r="H15" s="623"/>
      <c r="I15" s="623"/>
      <c r="J15" s="623"/>
      <c r="K15" s="623"/>
      <c r="L15" s="623"/>
      <c r="M15" s="623"/>
      <c r="N15" s="623"/>
      <c r="O15" s="623"/>
      <c r="P15" s="623"/>
      <c r="Q15" s="623"/>
      <c r="R15" s="624"/>
      <c r="AK15" s="136" t="s">
        <v>93</v>
      </c>
      <c r="AL15" s="101" t="s">
        <v>94</v>
      </c>
      <c r="AM15" s="101" t="s">
        <v>94</v>
      </c>
      <c r="AN15" s="103" t="s">
        <v>95</v>
      </c>
      <c r="AO15" s="103" t="s">
        <v>95</v>
      </c>
      <c r="AP15" s="102" t="s">
        <v>96</v>
      </c>
      <c r="AQ15" s="102" t="s">
        <v>96</v>
      </c>
      <c r="AR15" s="104" t="s">
        <v>97</v>
      </c>
      <c r="AS15" s="104" t="s">
        <v>97</v>
      </c>
      <c r="AT15" s="104" t="s">
        <v>97</v>
      </c>
      <c r="AU15" s="114" t="s">
        <v>59</v>
      </c>
      <c r="AV15" s="114" t="s">
        <v>59</v>
      </c>
      <c r="BK15" s="616" t="s">
        <v>85</v>
      </c>
      <c r="BP15" s="616" t="s">
        <v>85</v>
      </c>
    </row>
    <row r="16" spans="1:153" ht="15" customHeight="1" x14ac:dyDescent="0.15">
      <c r="C16" s="621"/>
      <c r="D16" s="132" t="s">
        <v>88</v>
      </c>
      <c r="E16" s="243" t="s">
        <v>98</v>
      </c>
      <c r="F16" s="243"/>
      <c r="R16" s="624"/>
      <c r="AI16" s="625"/>
      <c r="AM16" s="136" t="s">
        <v>99</v>
      </c>
      <c r="AN16" s="101" t="s">
        <v>94</v>
      </c>
      <c r="AO16" s="101" t="s">
        <v>94</v>
      </c>
      <c r="AP16" s="103" t="s">
        <v>95</v>
      </c>
      <c r="AQ16" s="103" t="s">
        <v>95</v>
      </c>
      <c r="AR16" s="102" t="s">
        <v>96</v>
      </c>
      <c r="AS16" s="102" t="s">
        <v>96</v>
      </c>
      <c r="AT16" s="104" t="s">
        <v>97</v>
      </c>
      <c r="AU16" s="104" t="s">
        <v>97</v>
      </c>
      <c r="AV16" s="104" t="s">
        <v>97</v>
      </c>
      <c r="AW16" s="114" t="s">
        <v>59</v>
      </c>
      <c r="AX16" s="114" t="s">
        <v>59</v>
      </c>
      <c r="BK16" s="616" t="s">
        <v>85</v>
      </c>
      <c r="BP16" s="616" t="s">
        <v>85</v>
      </c>
      <c r="DC16" s="38"/>
    </row>
    <row r="17" spans="3:107" ht="15" customHeight="1" x14ac:dyDescent="0.15">
      <c r="C17" s="626"/>
      <c r="D17" s="133" t="s">
        <v>89</v>
      </c>
      <c r="E17" s="243" t="s">
        <v>100</v>
      </c>
      <c r="F17" s="243"/>
      <c r="R17" s="624"/>
      <c r="BJ17" s="627"/>
      <c r="BK17" s="616" t="s">
        <v>85</v>
      </c>
      <c r="BP17" s="616" t="s">
        <v>85</v>
      </c>
    </row>
    <row r="18" spans="3:107" ht="15" customHeight="1" x14ac:dyDescent="0.15">
      <c r="C18" s="626"/>
      <c r="D18" s="134" t="s">
        <v>90</v>
      </c>
      <c r="E18" s="243" t="s">
        <v>101</v>
      </c>
      <c r="F18" s="243"/>
      <c r="L18" s="243"/>
      <c r="R18" s="624"/>
      <c r="BK18" s="616" t="s">
        <v>85</v>
      </c>
      <c r="BP18" s="616" t="s">
        <v>85</v>
      </c>
    </row>
    <row r="19" spans="3:107" ht="15" customHeight="1" x14ac:dyDescent="0.15">
      <c r="C19" s="626"/>
      <c r="D19" s="135" t="s">
        <v>91</v>
      </c>
      <c r="E19" s="243" t="s">
        <v>102</v>
      </c>
      <c r="F19" s="243"/>
      <c r="R19" s="624"/>
      <c r="W19" s="838" t="s">
        <v>103</v>
      </c>
      <c r="AV19" s="136" t="s">
        <v>346</v>
      </c>
      <c r="AW19" s="94" t="s">
        <v>104</v>
      </c>
      <c r="AX19" s="94" t="s">
        <v>104</v>
      </c>
      <c r="AY19" s="94" t="s">
        <v>104</v>
      </c>
      <c r="AZ19" s="94" t="s">
        <v>104</v>
      </c>
      <c r="BA19" s="62" t="s">
        <v>105</v>
      </c>
      <c r="BB19" s="62" t="s">
        <v>105</v>
      </c>
      <c r="BC19" s="62" t="s">
        <v>105</v>
      </c>
      <c r="BD19" s="62" t="s">
        <v>105</v>
      </c>
      <c r="BE19" s="95" t="s">
        <v>106</v>
      </c>
      <c r="BF19" s="95" t="s">
        <v>106</v>
      </c>
      <c r="BG19" s="61" t="s">
        <v>107</v>
      </c>
      <c r="BH19" s="61" t="s">
        <v>107</v>
      </c>
      <c r="BI19" s="61" t="s">
        <v>107</v>
      </c>
      <c r="BK19" s="616" t="s">
        <v>85</v>
      </c>
      <c r="BP19" s="616" t="s">
        <v>85</v>
      </c>
      <c r="CX19" s="838" t="s">
        <v>108</v>
      </c>
      <c r="DB19" s="838" t="s">
        <v>109</v>
      </c>
    </row>
    <row r="20" spans="3:107" ht="15" customHeight="1" x14ac:dyDescent="0.15">
      <c r="C20" s="628"/>
      <c r="D20" s="629"/>
      <c r="E20" s="629"/>
      <c r="F20" s="629"/>
      <c r="G20" s="629"/>
      <c r="H20" s="629"/>
      <c r="I20" s="629"/>
      <c r="J20" s="629"/>
      <c r="K20" s="629"/>
      <c r="L20" s="629"/>
      <c r="M20" s="629"/>
      <c r="N20" s="629"/>
      <c r="O20" s="629"/>
      <c r="P20" s="629"/>
      <c r="Q20" s="629"/>
      <c r="R20" s="630"/>
      <c r="W20" s="838"/>
      <c r="AW20" s="136" t="s">
        <v>345</v>
      </c>
      <c r="AX20" s="94" t="s">
        <v>104</v>
      </c>
      <c r="AY20" s="94" t="s">
        <v>104</v>
      </c>
      <c r="AZ20" s="94" t="s">
        <v>104</v>
      </c>
      <c r="BA20" s="94" t="s">
        <v>104</v>
      </c>
      <c r="BB20" s="62" t="s">
        <v>105</v>
      </c>
      <c r="BC20" s="62" t="s">
        <v>105</v>
      </c>
      <c r="BD20" s="62" t="s">
        <v>105</v>
      </c>
      <c r="BE20" s="62" t="s">
        <v>105</v>
      </c>
      <c r="BF20" s="95" t="s">
        <v>106</v>
      </c>
      <c r="BG20" s="95" t="s">
        <v>106</v>
      </c>
      <c r="BH20" s="61" t="s">
        <v>107</v>
      </c>
      <c r="BI20" s="61" t="s">
        <v>107</v>
      </c>
      <c r="BJ20" s="61" t="s">
        <v>107</v>
      </c>
      <c r="BK20" s="616" t="s">
        <v>85</v>
      </c>
      <c r="BP20" s="616" t="s">
        <v>85</v>
      </c>
      <c r="CX20" s="838"/>
      <c r="DB20" s="838"/>
    </row>
    <row r="21" spans="3:107" ht="15" customHeight="1" x14ac:dyDescent="0.15">
      <c r="W21" s="838"/>
      <c r="AX21" s="136" t="s">
        <v>344</v>
      </c>
      <c r="AY21" s="94" t="s">
        <v>104</v>
      </c>
      <c r="AZ21" s="94" t="s">
        <v>104</v>
      </c>
      <c r="BA21" s="94" t="s">
        <v>104</v>
      </c>
      <c r="BB21" s="94" t="s">
        <v>104</v>
      </c>
      <c r="BC21" s="62" t="s">
        <v>105</v>
      </c>
      <c r="BD21" s="62" t="s">
        <v>105</v>
      </c>
      <c r="BE21" s="62" t="s">
        <v>105</v>
      </c>
      <c r="BF21" s="62" t="s">
        <v>105</v>
      </c>
      <c r="BG21" s="95" t="s">
        <v>106</v>
      </c>
      <c r="BH21" s="95" t="s">
        <v>106</v>
      </c>
      <c r="BI21" s="61" t="s">
        <v>107</v>
      </c>
      <c r="BJ21" s="61" t="s">
        <v>107</v>
      </c>
      <c r="BK21" s="616" t="s">
        <v>85</v>
      </c>
      <c r="BL21" s="61" t="s">
        <v>107</v>
      </c>
      <c r="BP21" s="616" t="s">
        <v>85</v>
      </c>
      <c r="CX21" s="838"/>
      <c r="DB21" s="838"/>
    </row>
    <row r="22" spans="3:107" ht="15" customHeight="1" x14ac:dyDescent="0.15">
      <c r="C22" s="617"/>
      <c r="D22" s="618"/>
      <c r="E22" s="618"/>
      <c r="F22" s="618"/>
      <c r="G22" s="618"/>
      <c r="H22" s="618"/>
      <c r="I22" s="618"/>
      <c r="J22" s="618"/>
      <c r="K22" s="618"/>
      <c r="L22" s="618"/>
      <c r="M22" s="618"/>
      <c r="N22" s="618"/>
      <c r="O22" s="618"/>
      <c r="P22" s="618"/>
      <c r="Q22" s="618"/>
      <c r="R22" s="631"/>
      <c r="W22" s="838"/>
      <c r="AY22" s="136" t="s">
        <v>343</v>
      </c>
      <c r="AZ22" s="94" t="s">
        <v>104</v>
      </c>
      <c r="BA22" s="94" t="s">
        <v>104</v>
      </c>
      <c r="BB22" s="94" t="s">
        <v>104</v>
      </c>
      <c r="BC22" s="94" t="s">
        <v>104</v>
      </c>
      <c r="BD22" s="62" t="s">
        <v>105</v>
      </c>
      <c r="BE22" s="62" t="s">
        <v>105</v>
      </c>
      <c r="BF22" s="62" t="s">
        <v>105</v>
      </c>
      <c r="BG22" s="62" t="s">
        <v>105</v>
      </c>
      <c r="BH22" s="95" t="s">
        <v>106</v>
      </c>
      <c r="BI22" s="95" t="s">
        <v>106</v>
      </c>
      <c r="BJ22" s="61" t="s">
        <v>107</v>
      </c>
      <c r="BK22" s="616" t="s">
        <v>85</v>
      </c>
      <c r="BL22" s="61" t="s">
        <v>107</v>
      </c>
      <c r="BM22" s="61" t="s">
        <v>107</v>
      </c>
      <c r="BP22" s="616" t="s">
        <v>85</v>
      </c>
      <c r="CX22" s="838"/>
      <c r="DB22" s="838"/>
    </row>
    <row r="23" spans="3:107" ht="15" customHeight="1" x14ac:dyDescent="0.15">
      <c r="C23" s="626"/>
      <c r="D23" s="622" t="s">
        <v>110</v>
      </c>
      <c r="E23" s="623"/>
      <c r="F23" s="623"/>
      <c r="G23" s="623"/>
      <c r="H23" s="623"/>
      <c r="I23" s="623"/>
      <c r="J23" s="623"/>
      <c r="K23" s="623"/>
      <c r="L23" s="623"/>
      <c r="M23" s="623"/>
      <c r="N23" s="623"/>
      <c r="O23" s="623"/>
      <c r="P23" s="623"/>
      <c r="Q23" s="623"/>
      <c r="R23" s="624"/>
      <c r="W23" s="838"/>
      <c r="AZ23" s="136" t="s">
        <v>342</v>
      </c>
      <c r="BA23" s="94" t="s">
        <v>104</v>
      </c>
      <c r="BB23" s="94" t="s">
        <v>104</v>
      </c>
      <c r="BC23" s="94" t="s">
        <v>104</v>
      </c>
      <c r="BD23" s="94" t="s">
        <v>104</v>
      </c>
      <c r="BE23" s="62" t="s">
        <v>105</v>
      </c>
      <c r="BF23" s="62" t="s">
        <v>105</v>
      </c>
      <c r="BG23" s="62" t="s">
        <v>105</v>
      </c>
      <c r="BH23" s="62" t="s">
        <v>105</v>
      </c>
      <c r="BI23" s="95" t="s">
        <v>106</v>
      </c>
      <c r="BJ23" s="95" t="s">
        <v>106</v>
      </c>
      <c r="BK23" s="616" t="s">
        <v>85</v>
      </c>
      <c r="BL23" s="61" t="s">
        <v>107</v>
      </c>
      <c r="BM23" s="61" t="s">
        <v>107</v>
      </c>
      <c r="BN23" s="61" t="s">
        <v>107</v>
      </c>
      <c r="BP23" s="616" t="s">
        <v>85</v>
      </c>
      <c r="CX23" s="838"/>
      <c r="DB23" s="838"/>
    </row>
    <row r="24" spans="3:107" ht="15" customHeight="1" x14ac:dyDescent="0.15">
      <c r="C24" s="626"/>
      <c r="D24" s="101" t="s">
        <v>94</v>
      </c>
      <c r="E24" s="243" t="s">
        <v>111</v>
      </c>
      <c r="F24" s="243"/>
      <c r="R24" s="624"/>
      <c r="W24" s="838"/>
      <c r="BK24" s="616" t="s">
        <v>85</v>
      </c>
      <c r="BP24" s="616" t="s">
        <v>85</v>
      </c>
      <c r="CX24" s="838"/>
      <c r="DB24" s="838"/>
    </row>
    <row r="25" spans="3:107" ht="15" customHeight="1" x14ac:dyDescent="0.15">
      <c r="C25" s="626"/>
      <c r="D25" s="103" t="s">
        <v>95</v>
      </c>
      <c r="E25" s="243" t="s">
        <v>112</v>
      </c>
      <c r="R25" s="624"/>
      <c r="W25" s="838"/>
      <c r="BK25" s="616" t="s">
        <v>85</v>
      </c>
      <c r="BP25" s="616" t="s">
        <v>85</v>
      </c>
      <c r="CX25" s="838"/>
      <c r="DB25" s="838"/>
    </row>
    <row r="26" spans="3:107" ht="15" customHeight="1" x14ac:dyDescent="0.15">
      <c r="C26" s="626"/>
      <c r="D26" s="102" t="s">
        <v>96</v>
      </c>
      <c r="E26" s="243" t="s">
        <v>113</v>
      </c>
      <c r="F26" s="243"/>
      <c r="R26" s="624"/>
      <c r="W26" s="838"/>
      <c r="BK26" s="616" t="s">
        <v>85</v>
      </c>
      <c r="BP26" s="616" t="s">
        <v>85</v>
      </c>
      <c r="CX26" s="838"/>
      <c r="DB26" s="838"/>
    </row>
    <row r="27" spans="3:107" ht="15" customHeight="1" x14ac:dyDescent="0.15">
      <c r="C27" s="626"/>
      <c r="D27" s="104" t="s">
        <v>97</v>
      </c>
      <c r="E27" s="243" t="s">
        <v>114</v>
      </c>
      <c r="F27" s="243"/>
      <c r="R27" s="624"/>
      <c r="W27" s="838"/>
      <c r="BK27" s="616" t="s">
        <v>85</v>
      </c>
      <c r="BP27" s="616" t="s">
        <v>85</v>
      </c>
      <c r="CX27" s="838"/>
      <c r="DB27" s="838"/>
    </row>
    <row r="28" spans="3:107" ht="15" customHeight="1" x14ac:dyDescent="0.15">
      <c r="C28" s="626"/>
      <c r="D28" s="114" t="s">
        <v>59</v>
      </c>
      <c r="E28" s="243" t="s">
        <v>115</v>
      </c>
      <c r="F28" s="243"/>
      <c r="R28" s="624"/>
      <c r="W28" s="838"/>
      <c r="BK28" s="616" t="s">
        <v>85</v>
      </c>
      <c r="BP28" s="616" t="s">
        <v>85</v>
      </c>
      <c r="CX28" s="838"/>
      <c r="DB28" s="838"/>
    </row>
    <row r="29" spans="3:107" ht="15" customHeight="1" x14ac:dyDescent="0.15">
      <c r="C29" s="628"/>
      <c r="D29" s="629"/>
      <c r="E29" s="629"/>
      <c r="F29" s="629"/>
      <c r="G29" s="629"/>
      <c r="H29" s="629"/>
      <c r="I29" s="629"/>
      <c r="J29" s="629"/>
      <c r="K29" s="629"/>
      <c r="L29" s="629"/>
      <c r="M29" s="629"/>
      <c r="N29" s="629"/>
      <c r="O29" s="629"/>
      <c r="P29" s="629"/>
      <c r="Q29" s="629"/>
      <c r="R29" s="630"/>
      <c r="W29" s="838"/>
      <c r="BK29" s="616" t="s">
        <v>85</v>
      </c>
      <c r="BP29" s="616" t="s">
        <v>85</v>
      </c>
      <c r="CX29" s="838"/>
      <c r="DB29" s="838"/>
    </row>
    <row r="30" spans="3:107" ht="15" customHeight="1" x14ac:dyDescent="0.15">
      <c r="Q30" s="625"/>
      <c r="W30" s="838"/>
      <c r="BK30" s="616" t="s">
        <v>85</v>
      </c>
      <c r="BP30" s="616" t="s">
        <v>85</v>
      </c>
      <c r="CX30" s="838"/>
      <c r="DB30" s="838"/>
    </row>
    <row r="31" spans="3:107" ht="15" customHeight="1" x14ac:dyDescent="0.15">
      <c r="C31" s="632"/>
      <c r="D31" s="619"/>
      <c r="E31" s="619"/>
      <c r="F31" s="619"/>
      <c r="G31" s="619"/>
      <c r="H31" s="619"/>
      <c r="I31" s="619"/>
      <c r="J31" s="619"/>
      <c r="K31" s="619"/>
      <c r="L31" s="619"/>
      <c r="M31" s="619"/>
      <c r="N31" s="619"/>
      <c r="O31" s="619"/>
      <c r="P31" s="619"/>
      <c r="Q31" s="619"/>
      <c r="R31" s="620"/>
      <c r="W31" s="838"/>
      <c r="BK31" s="616" t="s">
        <v>85</v>
      </c>
      <c r="BN31" s="633" t="s">
        <v>116</v>
      </c>
      <c r="BO31" s="117">
        <v>1</v>
      </c>
      <c r="BP31" s="616" t="s">
        <v>85</v>
      </c>
      <c r="BQ31" s="118">
        <v>2</v>
      </c>
      <c r="BR31" s="119">
        <v>3</v>
      </c>
      <c r="BS31" s="120">
        <v>4</v>
      </c>
      <c r="BT31" s="121">
        <v>5</v>
      </c>
      <c r="BU31" s="122">
        <v>6</v>
      </c>
      <c r="BV31" s="114" t="s">
        <v>59</v>
      </c>
      <c r="BW31" s="123">
        <v>7</v>
      </c>
      <c r="BX31" s="53">
        <v>8</v>
      </c>
      <c r="BY31" s="687">
        <v>9</v>
      </c>
      <c r="BZ31" s="124">
        <v>10</v>
      </c>
      <c r="CA31" s="125">
        <v>11</v>
      </c>
      <c r="CB31" s="126">
        <v>12</v>
      </c>
      <c r="CC31" s="127">
        <v>13</v>
      </c>
      <c r="CD31" s="55">
        <v>14</v>
      </c>
      <c r="CE31" s="56">
        <v>15</v>
      </c>
      <c r="CX31" s="838"/>
      <c r="DB31" s="838"/>
      <c r="DC31" s="634"/>
    </row>
    <row r="32" spans="3:107" ht="15" customHeight="1" x14ac:dyDescent="0.15">
      <c r="C32" s="621"/>
      <c r="D32" s="635" t="s">
        <v>117</v>
      </c>
      <c r="E32" s="635"/>
      <c r="F32" s="635"/>
      <c r="G32" s="635"/>
      <c r="H32" s="635"/>
      <c r="I32" s="635"/>
      <c r="J32" s="635"/>
      <c r="K32" s="635"/>
      <c r="L32" s="635"/>
      <c r="M32" s="635"/>
      <c r="N32" s="635"/>
      <c r="O32" s="635"/>
      <c r="P32" s="635"/>
      <c r="Q32" s="635"/>
      <c r="R32" s="636"/>
      <c r="W32" s="838"/>
      <c r="BK32" s="616" t="s">
        <v>85</v>
      </c>
      <c r="BM32" s="253"/>
      <c r="BO32" s="633" t="s">
        <v>118</v>
      </c>
      <c r="BP32" s="616" t="s">
        <v>85</v>
      </c>
      <c r="BQ32" s="117">
        <v>1</v>
      </c>
      <c r="BR32" s="118">
        <v>2</v>
      </c>
      <c r="BS32" s="119">
        <v>3</v>
      </c>
      <c r="BT32" s="120">
        <v>4</v>
      </c>
      <c r="BU32" s="121">
        <v>5</v>
      </c>
      <c r="BV32" s="122">
        <v>6</v>
      </c>
      <c r="BW32" s="114" t="s">
        <v>59</v>
      </c>
      <c r="BX32" s="123">
        <v>7</v>
      </c>
      <c r="BY32" s="53">
        <v>8</v>
      </c>
      <c r="BZ32" s="687">
        <v>9</v>
      </c>
      <c r="CA32" s="124">
        <v>10</v>
      </c>
      <c r="CB32" s="125">
        <v>11</v>
      </c>
      <c r="CC32" s="126">
        <v>12</v>
      </c>
      <c r="CD32" s="127">
        <v>13</v>
      </c>
      <c r="CE32" s="55">
        <v>14</v>
      </c>
      <c r="CF32" s="56">
        <v>15</v>
      </c>
      <c r="CX32" s="838"/>
      <c r="DA32" s="38"/>
      <c r="DB32" s="838"/>
      <c r="DC32" s="634"/>
    </row>
    <row r="33" spans="3:110" ht="15" customHeight="1" x14ac:dyDescent="0.15">
      <c r="C33" s="621"/>
      <c r="D33" s="94" t="s">
        <v>104</v>
      </c>
      <c r="E33" s="243" t="s">
        <v>119</v>
      </c>
      <c r="R33" s="636"/>
      <c r="W33" s="838"/>
      <c r="BK33" s="616" t="s">
        <v>85</v>
      </c>
      <c r="BP33" s="616" t="s">
        <v>85</v>
      </c>
      <c r="CX33" s="838"/>
      <c r="DB33" s="838"/>
      <c r="DC33" s="634"/>
    </row>
    <row r="34" spans="3:110" ht="15" customHeight="1" x14ac:dyDescent="0.15">
      <c r="C34" s="621"/>
      <c r="D34" s="62" t="s">
        <v>105</v>
      </c>
      <c r="E34" s="243" t="s">
        <v>120</v>
      </c>
      <c r="F34" s="243"/>
      <c r="R34" s="636"/>
      <c r="W34" s="838"/>
      <c r="BK34" s="616" t="s">
        <v>85</v>
      </c>
      <c r="BP34" s="616"/>
      <c r="BQ34" s="136" t="s">
        <v>121</v>
      </c>
      <c r="BR34" s="117">
        <v>1</v>
      </c>
      <c r="BS34" s="118">
        <v>2</v>
      </c>
      <c r="BT34" s="119">
        <v>3</v>
      </c>
      <c r="BU34" s="120">
        <v>4</v>
      </c>
      <c r="BV34" s="121">
        <v>5</v>
      </c>
      <c r="BW34" s="122">
        <v>6</v>
      </c>
      <c r="BX34" s="114" t="s">
        <v>59</v>
      </c>
      <c r="BY34" s="123">
        <v>7</v>
      </c>
      <c r="BZ34" s="53">
        <v>8</v>
      </c>
      <c r="CA34" s="687">
        <v>9</v>
      </c>
      <c r="CB34" s="124">
        <v>10</v>
      </c>
      <c r="CC34" s="125">
        <v>11</v>
      </c>
      <c r="CD34" s="126">
        <v>12</v>
      </c>
      <c r="CE34" s="127">
        <v>13</v>
      </c>
      <c r="CF34" s="55">
        <v>14</v>
      </c>
      <c r="CG34" s="56">
        <v>15</v>
      </c>
      <c r="CT34" s="637"/>
      <c r="CV34" s="638"/>
      <c r="CX34" s="838"/>
      <c r="DB34" s="838"/>
      <c r="DC34" s="634"/>
    </row>
    <row r="35" spans="3:110" ht="15" customHeight="1" x14ac:dyDescent="0.15">
      <c r="C35" s="621"/>
      <c r="D35" s="95" t="s">
        <v>106</v>
      </c>
      <c r="E35" s="243" t="s">
        <v>122</v>
      </c>
      <c r="F35" s="243"/>
      <c r="R35" s="636"/>
      <c r="W35" s="838"/>
      <c r="BK35" s="616" t="s">
        <v>85</v>
      </c>
      <c r="BP35" s="616"/>
      <c r="BQ35" s="253"/>
      <c r="BR35" s="136" t="s">
        <v>123</v>
      </c>
      <c r="BS35" s="117">
        <v>1</v>
      </c>
      <c r="BT35" s="118">
        <v>2</v>
      </c>
      <c r="BU35" s="119">
        <v>3</v>
      </c>
      <c r="BV35" s="120">
        <v>4</v>
      </c>
      <c r="BW35" s="121">
        <v>5</v>
      </c>
      <c r="BX35" s="122">
        <v>6</v>
      </c>
      <c r="BY35" s="114" t="s">
        <v>59</v>
      </c>
      <c r="BZ35" s="123">
        <v>7</v>
      </c>
      <c r="CA35" s="53">
        <v>8</v>
      </c>
      <c r="CB35" s="687">
        <v>9</v>
      </c>
      <c r="CC35" s="124">
        <v>10</v>
      </c>
      <c r="CD35" s="125">
        <v>11</v>
      </c>
      <c r="CE35" s="126">
        <v>12</v>
      </c>
      <c r="CF35" s="127">
        <v>13</v>
      </c>
      <c r="CG35" s="55">
        <v>14</v>
      </c>
      <c r="CH35" s="56">
        <v>15</v>
      </c>
      <c r="CX35" s="838"/>
      <c r="DB35" s="838"/>
      <c r="DC35" s="634"/>
    </row>
    <row r="36" spans="3:110" ht="15" customHeight="1" x14ac:dyDescent="0.15">
      <c r="C36" s="621"/>
      <c r="D36" s="61" t="s">
        <v>107</v>
      </c>
      <c r="E36" s="243" t="s">
        <v>112</v>
      </c>
      <c r="F36" s="243"/>
      <c r="R36" s="636"/>
      <c r="W36" s="838"/>
      <c r="BK36" s="616" t="s">
        <v>85</v>
      </c>
      <c r="BP36" s="616" t="s">
        <v>85</v>
      </c>
      <c r="BQ36" s="253"/>
      <c r="BS36" s="136" t="s">
        <v>124</v>
      </c>
      <c r="BT36" s="117">
        <v>1</v>
      </c>
      <c r="BU36" s="118">
        <v>2</v>
      </c>
      <c r="BV36" s="119">
        <v>3</v>
      </c>
      <c r="BW36" s="120">
        <v>4</v>
      </c>
      <c r="BX36" s="121">
        <v>5</v>
      </c>
      <c r="BY36" s="122">
        <v>6</v>
      </c>
      <c r="BZ36" s="114" t="s">
        <v>59</v>
      </c>
      <c r="CA36" s="123">
        <v>7</v>
      </c>
      <c r="CB36" s="53">
        <v>8</v>
      </c>
      <c r="CC36" s="687">
        <v>9</v>
      </c>
      <c r="CD36" s="124">
        <v>10</v>
      </c>
      <c r="CE36" s="125">
        <v>11</v>
      </c>
      <c r="CF36" s="126">
        <v>12</v>
      </c>
      <c r="CG36" s="127">
        <v>13</v>
      </c>
      <c r="CH36" s="55">
        <v>14</v>
      </c>
      <c r="CI36" s="56">
        <v>15</v>
      </c>
      <c r="CX36" s="838"/>
      <c r="DB36" s="838"/>
      <c r="DC36" s="634"/>
      <c r="DD36" s="59"/>
      <c r="DE36" s="59"/>
      <c r="DF36" s="59"/>
    </row>
    <row r="37" spans="3:110" ht="15" customHeight="1" x14ac:dyDescent="0.15">
      <c r="C37" s="621"/>
      <c r="D37" s="243"/>
      <c r="E37" s="243"/>
      <c r="F37" s="243"/>
      <c r="R37" s="636"/>
      <c r="W37" s="838"/>
      <c r="BK37" s="616" t="s">
        <v>85</v>
      </c>
      <c r="BP37" s="616" t="s">
        <v>85</v>
      </c>
      <c r="BQ37" s="253"/>
      <c r="BR37" s="253"/>
      <c r="BT37" s="136" t="s">
        <v>125</v>
      </c>
      <c r="BU37" s="117">
        <v>1</v>
      </c>
      <c r="BV37" s="118">
        <v>2</v>
      </c>
      <c r="BW37" s="119">
        <v>3</v>
      </c>
      <c r="BX37" s="120">
        <v>4</v>
      </c>
      <c r="BY37" s="121">
        <v>5</v>
      </c>
      <c r="BZ37" s="122">
        <v>6</v>
      </c>
      <c r="CA37" s="114" t="s">
        <v>59</v>
      </c>
      <c r="CB37" s="123">
        <v>7</v>
      </c>
      <c r="CC37" s="53">
        <v>8</v>
      </c>
      <c r="CD37" s="687">
        <v>9</v>
      </c>
      <c r="CE37" s="124">
        <v>10</v>
      </c>
      <c r="CF37" s="125">
        <v>11</v>
      </c>
      <c r="CG37" s="126">
        <v>12</v>
      </c>
      <c r="CH37" s="127">
        <v>13</v>
      </c>
      <c r="CI37" s="55">
        <v>14</v>
      </c>
      <c r="CJ37" s="56">
        <v>15</v>
      </c>
      <c r="CX37" s="838"/>
      <c r="DB37" s="838"/>
      <c r="DC37" s="634"/>
      <c r="DD37" s="59"/>
      <c r="DE37" s="59"/>
      <c r="DF37" s="59"/>
    </row>
    <row r="38" spans="3:110" ht="15" customHeight="1" x14ac:dyDescent="0.15">
      <c r="C38" s="639"/>
      <c r="D38" s="640"/>
      <c r="E38" s="640"/>
      <c r="F38" s="640"/>
      <c r="G38" s="640"/>
      <c r="H38" s="640"/>
      <c r="I38" s="640"/>
      <c r="J38" s="640"/>
      <c r="K38" s="640"/>
      <c r="L38" s="640"/>
      <c r="M38" s="640"/>
      <c r="N38" s="640"/>
      <c r="O38" s="640"/>
      <c r="P38" s="640"/>
      <c r="Q38" s="640"/>
      <c r="R38" s="641"/>
      <c r="W38" s="838"/>
      <c r="BK38" s="616" t="s">
        <v>85</v>
      </c>
      <c r="BP38" s="616" t="s">
        <v>85</v>
      </c>
      <c r="BQ38" s="253"/>
      <c r="BR38" s="253"/>
      <c r="BS38" s="253"/>
      <c r="BU38" s="136" t="s">
        <v>126</v>
      </c>
      <c r="BV38" s="117">
        <v>1</v>
      </c>
      <c r="BW38" s="118">
        <v>2</v>
      </c>
      <c r="BX38" s="119">
        <v>3</v>
      </c>
      <c r="BY38" s="120">
        <v>4</v>
      </c>
      <c r="BZ38" s="121">
        <v>5</v>
      </c>
      <c r="CA38" s="122">
        <v>6</v>
      </c>
      <c r="CB38" s="114" t="s">
        <v>59</v>
      </c>
      <c r="CC38" s="123">
        <v>7</v>
      </c>
      <c r="CD38" s="53">
        <v>8</v>
      </c>
      <c r="CE38" s="687">
        <v>9</v>
      </c>
      <c r="CF38" s="124">
        <v>10</v>
      </c>
      <c r="CG38" s="125">
        <v>11</v>
      </c>
      <c r="CH38" s="126">
        <v>12</v>
      </c>
      <c r="CI38" s="127">
        <v>13</v>
      </c>
      <c r="CJ38" s="55">
        <v>14</v>
      </c>
      <c r="CK38" s="56">
        <v>15</v>
      </c>
      <c r="CX38" s="838"/>
      <c r="DB38" s="838"/>
      <c r="DC38" s="634"/>
      <c r="DD38" s="59"/>
      <c r="DE38" s="59"/>
      <c r="DF38" s="59"/>
    </row>
    <row r="39" spans="3:110" ht="15" customHeight="1" x14ac:dyDescent="0.15">
      <c r="W39" s="838"/>
      <c r="BK39" s="616" t="s">
        <v>85</v>
      </c>
      <c r="BP39" s="616" t="s">
        <v>85</v>
      </c>
      <c r="CX39" s="838"/>
      <c r="DB39" s="838"/>
      <c r="DC39" s="634"/>
      <c r="DD39" s="59"/>
      <c r="DE39" s="59"/>
      <c r="DF39" s="59"/>
    </row>
    <row r="40" spans="3:110" ht="15" customHeight="1" x14ac:dyDescent="0.15">
      <c r="C40" s="632"/>
      <c r="D40" s="619"/>
      <c r="E40" s="619"/>
      <c r="F40" s="619"/>
      <c r="G40" s="619"/>
      <c r="H40" s="619"/>
      <c r="I40" s="619"/>
      <c r="J40" s="619"/>
      <c r="K40" s="619"/>
      <c r="L40" s="619"/>
      <c r="M40" s="619"/>
      <c r="N40" s="619"/>
      <c r="O40" s="619"/>
      <c r="P40" s="619"/>
      <c r="Q40" s="619"/>
      <c r="R40" s="620"/>
      <c r="W40" s="838"/>
      <c r="BK40" s="616" t="s">
        <v>85</v>
      </c>
      <c r="BP40" s="616" t="s">
        <v>85</v>
      </c>
      <c r="BV40" s="136" t="s">
        <v>127</v>
      </c>
      <c r="BW40" s="117">
        <v>1</v>
      </c>
      <c r="BX40" s="118">
        <v>2</v>
      </c>
      <c r="BY40" s="119">
        <v>3</v>
      </c>
      <c r="BZ40" s="120">
        <v>4</v>
      </c>
      <c r="CA40" s="121">
        <v>5</v>
      </c>
      <c r="CB40" s="122">
        <v>6</v>
      </c>
      <c r="CC40" s="114" t="s">
        <v>59</v>
      </c>
      <c r="CD40" s="123">
        <v>7</v>
      </c>
      <c r="CE40" s="53">
        <v>8</v>
      </c>
      <c r="CF40" s="687">
        <v>9</v>
      </c>
      <c r="CG40" s="124">
        <v>10</v>
      </c>
      <c r="CH40" s="125">
        <v>11</v>
      </c>
      <c r="CI40" s="126">
        <v>12</v>
      </c>
      <c r="CJ40" s="127">
        <v>13</v>
      </c>
      <c r="CK40" s="55">
        <v>14</v>
      </c>
      <c r="CL40" s="56">
        <v>15</v>
      </c>
      <c r="CX40" s="838"/>
      <c r="DB40" s="838"/>
      <c r="DC40" s="634"/>
      <c r="DD40" s="59"/>
      <c r="DE40" s="59"/>
      <c r="DF40" s="59"/>
    </row>
    <row r="41" spans="3:110" ht="15" customHeight="1" x14ac:dyDescent="0.15">
      <c r="C41" s="621"/>
      <c r="D41" s="635" t="s">
        <v>128</v>
      </c>
      <c r="E41" s="635"/>
      <c r="F41" s="635"/>
      <c r="G41" s="635"/>
      <c r="H41" s="635"/>
      <c r="I41" s="635"/>
      <c r="J41" s="635"/>
      <c r="K41" s="635"/>
      <c r="L41" s="635"/>
      <c r="M41" s="635"/>
      <c r="N41" s="635"/>
      <c r="O41" s="635"/>
      <c r="P41" s="635"/>
      <c r="Q41" s="635"/>
      <c r="R41" s="636"/>
      <c r="W41" s="838"/>
      <c r="BK41" s="616" t="s">
        <v>85</v>
      </c>
      <c r="BP41" s="616" t="s">
        <v>85</v>
      </c>
      <c r="BV41" s="253"/>
      <c r="BW41" s="136" t="s">
        <v>129</v>
      </c>
      <c r="BX41" s="117">
        <v>1</v>
      </c>
      <c r="BY41" s="118">
        <v>2</v>
      </c>
      <c r="BZ41" s="119">
        <v>3</v>
      </c>
      <c r="CA41" s="120">
        <v>4</v>
      </c>
      <c r="CB41" s="121">
        <v>5</v>
      </c>
      <c r="CC41" s="122">
        <v>6</v>
      </c>
      <c r="CD41" s="114" t="s">
        <v>59</v>
      </c>
      <c r="CE41" s="123">
        <v>7</v>
      </c>
      <c r="CF41" s="53">
        <v>8</v>
      </c>
      <c r="CG41" s="687">
        <v>9</v>
      </c>
      <c r="CH41" s="124">
        <v>10</v>
      </c>
      <c r="CI41" s="125">
        <v>11</v>
      </c>
      <c r="CJ41" s="126">
        <v>12</v>
      </c>
      <c r="CK41" s="127">
        <v>13</v>
      </c>
      <c r="CL41" s="55">
        <v>14</v>
      </c>
      <c r="CM41" s="56">
        <v>15</v>
      </c>
      <c r="CX41" s="838"/>
      <c r="DB41" s="838"/>
      <c r="DC41" s="634"/>
      <c r="DD41" s="59"/>
      <c r="DE41" s="59"/>
      <c r="DF41" s="59"/>
    </row>
    <row r="42" spans="3:110" ht="15" customHeight="1" x14ac:dyDescent="0.15">
      <c r="C42" s="621"/>
      <c r="D42" s="96" t="s">
        <v>62</v>
      </c>
      <c r="E42" s="243" t="s">
        <v>130</v>
      </c>
      <c r="F42" s="243"/>
      <c r="R42" s="636"/>
      <c r="W42" s="838"/>
      <c r="BK42" s="616" t="s">
        <v>85</v>
      </c>
      <c r="BP42" s="616" t="s">
        <v>85</v>
      </c>
      <c r="BV42" s="253"/>
      <c r="BX42" s="136" t="s">
        <v>131</v>
      </c>
      <c r="BY42" s="117">
        <v>1</v>
      </c>
      <c r="BZ42" s="118">
        <v>2</v>
      </c>
      <c r="CA42" s="119">
        <v>3</v>
      </c>
      <c r="CB42" s="120">
        <v>4</v>
      </c>
      <c r="CC42" s="121">
        <v>5</v>
      </c>
      <c r="CD42" s="122">
        <v>6</v>
      </c>
      <c r="CE42" s="114" t="s">
        <v>59</v>
      </c>
      <c r="CF42" s="123">
        <v>7</v>
      </c>
      <c r="CG42" s="53">
        <v>8</v>
      </c>
      <c r="CH42" s="687">
        <v>9</v>
      </c>
      <c r="CI42" s="124">
        <v>10</v>
      </c>
      <c r="CJ42" s="125">
        <v>11</v>
      </c>
      <c r="CK42" s="126">
        <v>12</v>
      </c>
      <c r="CL42" s="127">
        <v>13</v>
      </c>
      <c r="CM42" s="55">
        <v>14</v>
      </c>
      <c r="CN42" s="56">
        <v>15</v>
      </c>
      <c r="CX42" s="838"/>
      <c r="DB42" s="838"/>
      <c r="DC42" s="634"/>
      <c r="DD42" s="142"/>
      <c r="DE42" s="142"/>
      <c r="DF42" s="59"/>
    </row>
    <row r="43" spans="3:110" ht="15" customHeight="1" x14ac:dyDescent="0.15">
      <c r="C43" s="621"/>
      <c r="D43" s="97" t="s">
        <v>59</v>
      </c>
      <c r="E43" s="243" t="s">
        <v>132</v>
      </c>
      <c r="F43" s="243"/>
      <c r="R43" s="636"/>
      <c r="W43" s="838"/>
      <c r="BK43" s="616" t="s">
        <v>85</v>
      </c>
      <c r="BP43" s="616" t="s">
        <v>85</v>
      </c>
      <c r="CX43" s="838"/>
      <c r="DB43" s="838"/>
      <c r="DC43" s="634"/>
      <c r="DD43" s="142"/>
      <c r="DE43" s="142"/>
      <c r="DF43" s="59"/>
    </row>
    <row r="44" spans="3:110" ht="15" customHeight="1" x14ac:dyDescent="0.15">
      <c r="C44" s="621"/>
      <c r="D44" s="98" t="s">
        <v>63</v>
      </c>
      <c r="E44" s="243" t="s">
        <v>133</v>
      </c>
      <c r="F44" s="243"/>
      <c r="R44" s="636"/>
      <c r="W44" s="838"/>
      <c r="BK44" s="616" t="s">
        <v>85</v>
      </c>
      <c r="BP44" s="616" t="s">
        <v>85</v>
      </c>
      <c r="BX44" s="253"/>
      <c r="BY44" s="136" t="s">
        <v>134</v>
      </c>
      <c r="BZ44" s="117">
        <v>1</v>
      </c>
      <c r="CA44" s="118">
        <v>2</v>
      </c>
      <c r="CB44" s="119">
        <v>3</v>
      </c>
      <c r="CC44" s="120">
        <v>4</v>
      </c>
      <c r="CD44" s="121">
        <v>5</v>
      </c>
      <c r="CE44" s="122">
        <v>6</v>
      </c>
      <c r="CF44" s="114" t="s">
        <v>59</v>
      </c>
      <c r="CG44" s="123">
        <v>7</v>
      </c>
      <c r="CH44" s="53">
        <v>8</v>
      </c>
      <c r="CI44" s="687">
        <v>9</v>
      </c>
      <c r="CJ44" s="124">
        <v>10</v>
      </c>
      <c r="CK44" s="125">
        <v>11</v>
      </c>
      <c r="CL44" s="126">
        <v>12</v>
      </c>
      <c r="CM44" s="127">
        <v>13</v>
      </c>
      <c r="CN44" s="55">
        <v>14</v>
      </c>
      <c r="CO44" s="56">
        <v>15</v>
      </c>
      <c r="CX44" s="838"/>
      <c r="DB44" s="838"/>
      <c r="DC44" s="634"/>
      <c r="DD44" s="253"/>
      <c r="DE44" s="253"/>
      <c r="DF44" s="642"/>
    </row>
    <row r="45" spans="3:110" ht="15" customHeight="1" x14ac:dyDescent="0.15">
      <c r="C45" s="621"/>
      <c r="D45" s="99" t="s">
        <v>64</v>
      </c>
      <c r="E45" s="243" t="s">
        <v>135</v>
      </c>
      <c r="F45" s="243"/>
      <c r="R45" s="636"/>
      <c r="W45" s="838"/>
      <c r="BK45" s="616" t="s">
        <v>85</v>
      </c>
      <c r="BP45" s="616" t="s">
        <v>85</v>
      </c>
      <c r="BX45" s="253"/>
      <c r="BY45" s="253"/>
      <c r="BZ45" s="136" t="s">
        <v>136</v>
      </c>
      <c r="CA45" s="117">
        <v>1</v>
      </c>
      <c r="CB45" s="118">
        <v>2</v>
      </c>
      <c r="CC45" s="119">
        <v>3</v>
      </c>
      <c r="CD45" s="120">
        <v>4</v>
      </c>
      <c r="CE45" s="121">
        <v>5</v>
      </c>
      <c r="CF45" s="122">
        <v>6</v>
      </c>
      <c r="CG45" s="114" t="s">
        <v>59</v>
      </c>
      <c r="CH45" s="123">
        <v>7</v>
      </c>
      <c r="CI45" s="53">
        <v>8</v>
      </c>
      <c r="CJ45" s="687">
        <v>9</v>
      </c>
      <c r="CK45" s="124">
        <v>10</v>
      </c>
      <c r="CL45" s="125">
        <v>11</v>
      </c>
      <c r="CM45" s="126">
        <v>12</v>
      </c>
      <c r="CN45" s="127">
        <v>13</v>
      </c>
      <c r="CO45" s="55">
        <v>14</v>
      </c>
      <c r="CP45" s="56">
        <v>15</v>
      </c>
      <c r="CX45" s="838"/>
      <c r="DB45" s="838"/>
      <c r="DC45" s="634"/>
      <c r="DD45" s="253"/>
      <c r="DE45" s="253"/>
      <c r="DF45" s="142"/>
    </row>
    <row r="46" spans="3:110" ht="15" customHeight="1" x14ac:dyDescent="0.15">
      <c r="C46" s="621"/>
      <c r="D46" s="100" t="s">
        <v>65</v>
      </c>
      <c r="E46" s="243" t="s">
        <v>137</v>
      </c>
      <c r="F46" s="243"/>
      <c r="R46" s="636"/>
      <c r="W46" s="838"/>
      <c r="BK46" s="616" t="s">
        <v>85</v>
      </c>
      <c r="BP46" s="616" t="s">
        <v>85</v>
      </c>
      <c r="BY46" s="253"/>
      <c r="CA46" s="136" t="s">
        <v>138</v>
      </c>
      <c r="CB46" s="117">
        <v>1</v>
      </c>
      <c r="CC46" s="118">
        <v>2</v>
      </c>
      <c r="CD46" s="119">
        <v>3</v>
      </c>
      <c r="CE46" s="120">
        <v>4</v>
      </c>
      <c r="CF46" s="121">
        <v>5</v>
      </c>
      <c r="CG46" s="122">
        <v>6</v>
      </c>
      <c r="CH46" s="114" t="s">
        <v>59</v>
      </c>
      <c r="CI46" s="123">
        <v>7</v>
      </c>
      <c r="CJ46" s="53">
        <v>8</v>
      </c>
      <c r="CK46" s="687">
        <v>9</v>
      </c>
      <c r="CL46" s="124">
        <v>10</v>
      </c>
      <c r="CM46" s="125">
        <v>11</v>
      </c>
      <c r="CN46" s="126">
        <v>12</v>
      </c>
      <c r="CO46" s="127">
        <v>13</v>
      </c>
      <c r="CP46" s="55">
        <v>14</v>
      </c>
      <c r="CQ46" s="56">
        <v>15</v>
      </c>
      <c r="CX46" s="838"/>
      <c r="CY46" s="142"/>
      <c r="DB46" s="838"/>
      <c r="DC46" s="634"/>
      <c r="DD46" s="253"/>
      <c r="DE46" s="253"/>
      <c r="DF46" s="59"/>
    </row>
    <row r="47" spans="3:110" ht="15" customHeight="1" x14ac:dyDescent="0.15">
      <c r="C47" s="621"/>
      <c r="D47" s="22" t="s">
        <v>66</v>
      </c>
      <c r="E47" s="243" t="s">
        <v>139</v>
      </c>
      <c r="R47" s="636"/>
      <c r="W47" s="838"/>
      <c r="BK47" s="616" t="s">
        <v>85</v>
      </c>
      <c r="BP47" s="616" t="s">
        <v>85</v>
      </c>
      <c r="CB47" s="136" t="s">
        <v>140</v>
      </c>
      <c r="CC47" s="117">
        <v>1</v>
      </c>
      <c r="CD47" s="118">
        <v>2</v>
      </c>
      <c r="CE47" s="119">
        <v>3</v>
      </c>
      <c r="CF47" s="120">
        <v>4</v>
      </c>
      <c r="CG47" s="121">
        <v>5</v>
      </c>
      <c r="CH47" s="122">
        <v>6</v>
      </c>
      <c r="CI47" s="114" t="s">
        <v>59</v>
      </c>
      <c r="CJ47" s="123">
        <v>7</v>
      </c>
      <c r="CK47" s="53">
        <v>8</v>
      </c>
      <c r="CL47" s="687">
        <v>9</v>
      </c>
      <c r="CM47" s="124">
        <v>10</v>
      </c>
      <c r="CN47" s="125">
        <v>11</v>
      </c>
      <c r="CO47" s="126">
        <v>12</v>
      </c>
      <c r="CP47" s="127">
        <v>13</v>
      </c>
      <c r="CQ47" s="55">
        <v>14</v>
      </c>
      <c r="CR47" s="56">
        <v>15</v>
      </c>
      <c r="CX47" s="838"/>
      <c r="CY47" s="142"/>
      <c r="DB47" s="838"/>
      <c r="DC47" s="634"/>
      <c r="DF47" s="59"/>
    </row>
    <row r="48" spans="3:110" ht="15" customHeight="1" x14ac:dyDescent="0.15">
      <c r="C48" s="639"/>
      <c r="D48" s="640"/>
      <c r="E48" s="640"/>
      <c r="F48" s="640"/>
      <c r="G48" s="640"/>
      <c r="H48" s="640"/>
      <c r="I48" s="640"/>
      <c r="J48" s="640"/>
      <c r="K48" s="640"/>
      <c r="L48" s="640"/>
      <c r="M48" s="640"/>
      <c r="N48" s="640"/>
      <c r="O48" s="640"/>
      <c r="P48" s="640"/>
      <c r="Q48" s="640"/>
      <c r="R48" s="641"/>
      <c r="W48" s="838"/>
      <c r="BK48" s="616" t="s">
        <v>85</v>
      </c>
      <c r="BP48" s="616" t="s">
        <v>85</v>
      </c>
      <c r="CW48" s="637"/>
      <c r="CX48" s="838"/>
      <c r="CY48" s="142"/>
      <c r="DB48" s="838"/>
      <c r="DD48" s="59"/>
      <c r="DE48" s="59"/>
      <c r="DF48" s="59"/>
    </row>
    <row r="49" spans="3:119" ht="15" customHeight="1" x14ac:dyDescent="0.15">
      <c r="BK49" s="616" t="s">
        <v>85</v>
      </c>
      <c r="BP49" s="616" t="s">
        <v>85</v>
      </c>
      <c r="CC49" s="136" t="s">
        <v>141</v>
      </c>
      <c r="CD49" s="117">
        <v>1</v>
      </c>
      <c r="CE49" s="118">
        <v>2</v>
      </c>
      <c r="CF49" s="119">
        <v>3</v>
      </c>
      <c r="CG49" s="120">
        <v>4</v>
      </c>
      <c r="CH49" s="121">
        <v>5</v>
      </c>
      <c r="CI49" s="122">
        <v>6</v>
      </c>
      <c r="CJ49" s="114" t="s">
        <v>59</v>
      </c>
      <c r="CK49" s="123">
        <v>7</v>
      </c>
      <c r="CL49" s="53">
        <v>8</v>
      </c>
      <c r="CM49" s="687">
        <v>9</v>
      </c>
      <c r="CN49" s="124">
        <v>10</v>
      </c>
      <c r="CO49" s="125">
        <v>11</v>
      </c>
      <c r="CP49" s="126">
        <v>12</v>
      </c>
      <c r="CQ49" s="127">
        <v>13</v>
      </c>
      <c r="CR49" s="55">
        <v>14</v>
      </c>
      <c r="CS49" s="56">
        <v>15</v>
      </c>
      <c r="CT49" s="114" t="s">
        <v>59</v>
      </c>
      <c r="CX49" s="142"/>
      <c r="DE49" s="142"/>
      <c r="DF49" s="142"/>
    </row>
    <row r="50" spans="3:119" ht="15" customHeight="1" x14ac:dyDescent="0.15">
      <c r="C50" s="632"/>
      <c r="D50" s="619"/>
      <c r="E50" s="619"/>
      <c r="F50" s="619"/>
      <c r="G50" s="619"/>
      <c r="H50" s="619"/>
      <c r="I50" s="619"/>
      <c r="J50" s="619"/>
      <c r="K50" s="619"/>
      <c r="L50" s="619"/>
      <c r="M50" s="619"/>
      <c r="N50" s="619"/>
      <c r="O50" s="619"/>
      <c r="P50" s="619"/>
      <c r="Q50" s="619"/>
      <c r="R50" s="620"/>
      <c r="BK50" s="616" t="s">
        <v>85</v>
      </c>
      <c r="BP50" s="616" t="s">
        <v>85</v>
      </c>
      <c r="CW50" s="142"/>
      <c r="CX50" s="142"/>
      <c r="DF50" s="142"/>
    </row>
    <row r="51" spans="3:119" ht="15" customHeight="1" thickBot="1" x14ac:dyDescent="0.2">
      <c r="C51" s="621"/>
      <c r="D51" s="622" t="s">
        <v>142</v>
      </c>
      <c r="E51" s="644"/>
      <c r="F51" s="644"/>
      <c r="G51" s="644"/>
      <c r="H51" s="644"/>
      <c r="I51" s="644"/>
      <c r="J51" s="644"/>
      <c r="K51" s="644"/>
      <c r="L51" s="644"/>
      <c r="M51" s="644"/>
      <c r="N51" s="644"/>
      <c r="O51" s="644"/>
      <c r="P51" s="644"/>
      <c r="Q51" s="644"/>
      <c r="R51" s="636"/>
      <c r="BK51" s="616" t="s">
        <v>85</v>
      </c>
      <c r="BP51" s="616" t="s">
        <v>85</v>
      </c>
      <c r="BW51" s="645" t="s">
        <v>36</v>
      </c>
      <c r="BX51" s="646"/>
      <c r="BY51" s="646"/>
      <c r="BZ51" s="646"/>
      <c r="CA51" s="646"/>
      <c r="CB51" s="646"/>
      <c r="CC51" s="647" t="s">
        <v>38</v>
      </c>
      <c r="CD51" s="648"/>
      <c r="CE51" s="648"/>
      <c r="CF51" s="648"/>
      <c r="CG51" s="648"/>
      <c r="CH51" s="648"/>
      <c r="CI51" s="649" t="s">
        <v>143</v>
      </c>
      <c r="CJ51" s="650"/>
      <c r="CK51" s="650"/>
      <c r="CL51" s="650"/>
    </row>
    <row r="52" spans="3:119" ht="15" customHeight="1" thickBot="1" x14ac:dyDescent="0.2">
      <c r="C52" s="621"/>
      <c r="D52" s="117">
        <v>1</v>
      </c>
      <c r="E52" s="243" t="s">
        <v>144</v>
      </c>
      <c r="F52" s="243"/>
      <c r="R52" s="636"/>
      <c r="BK52" s="616" t="s">
        <v>85</v>
      </c>
      <c r="BM52" s="109" t="s">
        <v>145</v>
      </c>
      <c r="BN52" s="110"/>
      <c r="BO52" s="110"/>
      <c r="BP52" s="616" t="s">
        <v>85</v>
      </c>
      <c r="BQ52" s="110"/>
      <c r="BR52" s="112" t="s">
        <v>146</v>
      </c>
      <c r="BS52" s="113"/>
      <c r="BT52" s="113"/>
      <c r="BU52" s="111"/>
      <c r="CM52" s="839" t="s">
        <v>147</v>
      </c>
      <c r="CN52" s="839"/>
      <c r="CO52" s="839"/>
      <c r="CP52" s="839"/>
      <c r="CQ52" s="839"/>
      <c r="CR52" s="839"/>
      <c r="CS52" s="839"/>
      <c r="DC52" s="59"/>
      <c r="DD52" s="59"/>
      <c r="DE52" s="59"/>
      <c r="DF52" s="59"/>
    </row>
    <row r="53" spans="3:119" ht="15" customHeight="1" thickBot="1" x14ac:dyDescent="0.2">
      <c r="C53" s="621"/>
      <c r="D53" s="118">
        <v>2</v>
      </c>
      <c r="E53" s="243" t="s">
        <v>148</v>
      </c>
      <c r="F53" s="243"/>
      <c r="R53" s="636"/>
      <c r="BK53" s="616" t="s">
        <v>85</v>
      </c>
      <c r="BM53" s="656"/>
      <c r="BN53" s="656"/>
      <c r="BO53" s="656"/>
      <c r="BP53" s="616" t="s">
        <v>85</v>
      </c>
      <c r="BQ53" s="656"/>
      <c r="BR53" s="657" t="s">
        <v>149</v>
      </c>
      <c r="BS53" s="658"/>
      <c r="BT53" s="659"/>
      <c r="BV53" s="660" t="s">
        <v>150</v>
      </c>
      <c r="BW53" s="661"/>
      <c r="BX53" s="662"/>
      <c r="CT53" s="663"/>
      <c r="DK53" s="243"/>
      <c r="DL53" s="243"/>
      <c r="DM53" s="243"/>
    </row>
    <row r="54" spans="3:119" ht="15" customHeight="1" x14ac:dyDescent="0.15">
      <c r="C54" s="621"/>
      <c r="D54" s="119">
        <v>3</v>
      </c>
      <c r="E54" s="243" t="s">
        <v>151</v>
      </c>
      <c r="F54" s="243"/>
      <c r="R54" s="636"/>
      <c r="BK54" s="616" t="s">
        <v>85</v>
      </c>
      <c r="BP54" s="616" t="s">
        <v>85</v>
      </c>
    </row>
    <row r="55" spans="3:119" ht="15" customHeight="1" x14ac:dyDescent="0.15">
      <c r="C55" s="621"/>
      <c r="D55" s="120">
        <v>4</v>
      </c>
      <c r="E55" s="243" t="s">
        <v>152</v>
      </c>
      <c r="F55" s="243"/>
      <c r="R55" s="636"/>
      <c r="BK55" s="616" t="s">
        <v>85</v>
      </c>
      <c r="BP55" s="616" t="s">
        <v>85</v>
      </c>
    </row>
    <row r="56" spans="3:119" ht="15" customHeight="1" x14ac:dyDescent="0.15">
      <c r="C56" s="621"/>
      <c r="D56" s="121">
        <v>5</v>
      </c>
      <c r="E56" s="243" t="s">
        <v>153</v>
      </c>
      <c r="F56" s="243"/>
      <c r="R56" s="636"/>
      <c r="BK56" s="616" t="s">
        <v>85</v>
      </c>
      <c r="BP56" s="616" t="s">
        <v>85</v>
      </c>
      <c r="CM56" s="136" t="s">
        <v>154</v>
      </c>
      <c r="CN56" s="114" t="s">
        <v>59</v>
      </c>
      <c r="CO56" s="34"/>
      <c r="CP56" s="34"/>
      <c r="CQ56" s="34"/>
      <c r="CR56" s="34"/>
      <c r="CS56" s="34"/>
      <c r="CT56" s="34"/>
      <c r="CU56" s="663"/>
    </row>
    <row r="57" spans="3:119" ht="15" customHeight="1" x14ac:dyDescent="0.15">
      <c r="C57" s="621"/>
      <c r="D57" s="122">
        <v>6</v>
      </c>
      <c r="E57" s="243" t="s">
        <v>155</v>
      </c>
      <c r="F57" s="243"/>
      <c r="R57" s="636"/>
      <c r="BK57" s="616" t="s">
        <v>85</v>
      </c>
      <c r="BP57" s="616" t="s">
        <v>85</v>
      </c>
      <c r="CQ57" s="136" t="s">
        <v>156</v>
      </c>
      <c r="CR57" s="35"/>
      <c r="CS57" s="35"/>
      <c r="CT57" s="35"/>
      <c r="CU57" s="35"/>
      <c r="CV57" s="663"/>
    </row>
    <row r="58" spans="3:119" ht="15" customHeight="1" x14ac:dyDescent="0.15">
      <c r="C58" s="621"/>
      <c r="D58" s="123">
        <v>7</v>
      </c>
      <c r="E58" s="243" t="s">
        <v>157</v>
      </c>
      <c r="F58" s="243"/>
      <c r="R58" s="636"/>
      <c r="BG58" s="136" t="s">
        <v>158</v>
      </c>
      <c r="BH58" s="96" t="s">
        <v>62</v>
      </c>
      <c r="BI58" s="96" t="s">
        <v>62</v>
      </c>
      <c r="BJ58" s="97" t="s">
        <v>59</v>
      </c>
      <c r="BK58" s="616" t="s">
        <v>85</v>
      </c>
      <c r="BL58" s="97" t="s">
        <v>59</v>
      </c>
      <c r="BM58" s="97" t="s">
        <v>59</v>
      </c>
      <c r="BN58" s="98" t="s">
        <v>63</v>
      </c>
      <c r="BO58" s="98" t="s">
        <v>63</v>
      </c>
      <c r="BP58" s="616" t="s">
        <v>85</v>
      </c>
      <c r="BQ58" s="99" t="s">
        <v>64</v>
      </c>
      <c r="BR58" s="99" t="s">
        <v>64</v>
      </c>
      <c r="BS58" s="100" t="s">
        <v>65</v>
      </c>
      <c r="BT58" s="100" t="s">
        <v>65</v>
      </c>
      <c r="CT58" s="136" t="s">
        <v>159</v>
      </c>
      <c r="CU58" s="36"/>
      <c r="CV58" s="36"/>
      <c r="CW58" s="663"/>
      <c r="DE58" s="142"/>
      <c r="DF58" s="142"/>
    </row>
    <row r="59" spans="3:119" ht="15" customHeight="1" x14ac:dyDescent="0.15">
      <c r="C59" s="621"/>
      <c r="D59" s="53">
        <v>8</v>
      </c>
      <c r="E59" s="243" t="s">
        <v>160</v>
      </c>
      <c r="F59" s="243"/>
      <c r="R59" s="636"/>
      <c r="BI59" s="136" t="s">
        <v>161</v>
      </c>
      <c r="BJ59" s="96" t="s">
        <v>62</v>
      </c>
      <c r="BK59" s="616" t="s">
        <v>85</v>
      </c>
      <c r="BL59" s="96" t="s">
        <v>62</v>
      </c>
      <c r="BM59" s="97" t="s">
        <v>59</v>
      </c>
      <c r="BN59" s="97" t="s">
        <v>59</v>
      </c>
      <c r="BO59" s="97" t="s">
        <v>59</v>
      </c>
      <c r="BP59" s="616" t="s">
        <v>85</v>
      </c>
      <c r="BQ59" s="98" t="s">
        <v>63</v>
      </c>
      <c r="BR59" s="98" t="s">
        <v>63</v>
      </c>
      <c r="BS59" s="99" t="s">
        <v>64</v>
      </c>
      <c r="BT59" s="99" t="s">
        <v>64</v>
      </c>
      <c r="BU59" s="100" t="s">
        <v>65</v>
      </c>
      <c r="BV59" s="100" t="s">
        <v>65</v>
      </c>
      <c r="CV59" s="136" t="s">
        <v>162</v>
      </c>
      <c r="CW59" s="664"/>
      <c r="CX59" s="664"/>
      <c r="CY59" s="663"/>
      <c r="DE59" s="142"/>
      <c r="DF59" s="142"/>
    </row>
    <row r="60" spans="3:119" ht="15" customHeight="1" x14ac:dyDescent="0.15">
      <c r="C60" s="621"/>
      <c r="D60" s="687">
        <v>9</v>
      </c>
      <c r="E60" s="243" t="s">
        <v>163</v>
      </c>
      <c r="F60" s="243"/>
      <c r="R60" s="636"/>
      <c r="BH60" s="142"/>
      <c r="BK60" s="616"/>
      <c r="BL60" s="136" t="s">
        <v>164</v>
      </c>
      <c r="BM60" s="96" t="s">
        <v>62</v>
      </c>
      <c r="BN60" s="96" t="s">
        <v>62</v>
      </c>
      <c r="BO60" s="97" t="s">
        <v>59</v>
      </c>
      <c r="BP60" s="616" t="s">
        <v>85</v>
      </c>
      <c r="BQ60" s="97" t="s">
        <v>59</v>
      </c>
      <c r="BR60" s="97" t="s">
        <v>59</v>
      </c>
      <c r="BS60" s="98" t="s">
        <v>63</v>
      </c>
      <c r="BT60" s="98" t="s">
        <v>63</v>
      </c>
      <c r="BU60" s="99" t="s">
        <v>64</v>
      </c>
      <c r="BV60" s="99" t="s">
        <v>64</v>
      </c>
      <c r="BW60" s="100" t="s">
        <v>65</v>
      </c>
      <c r="BX60" s="100" t="s">
        <v>65</v>
      </c>
      <c r="CV60" s="136" t="s">
        <v>165</v>
      </c>
      <c r="CW60" s="665"/>
      <c r="CX60" s="665"/>
      <c r="CY60" s="663"/>
      <c r="DD60" s="253"/>
      <c r="DE60" s="142"/>
      <c r="DF60" s="142"/>
    </row>
    <row r="61" spans="3:119" ht="15" customHeight="1" x14ac:dyDescent="0.15">
      <c r="C61" s="621"/>
      <c r="D61" s="124">
        <v>10</v>
      </c>
      <c r="E61" s="243" t="s">
        <v>166</v>
      </c>
      <c r="F61" s="243"/>
      <c r="R61" s="636"/>
      <c r="BE61" s="243"/>
      <c r="BF61" s="243"/>
      <c r="BK61" s="616" t="s">
        <v>85</v>
      </c>
      <c r="BN61" s="136" t="s">
        <v>167</v>
      </c>
      <c r="BO61" s="96" t="s">
        <v>62</v>
      </c>
      <c r="BP61" s="616" t="s">
        <v>85</v>
      </c>
      <c r="BQ61" s="96" t="s">
        <v>62</v>
      </c>
      <c r="BR61" s="97" t="s">
        <v>59</v>
      </c>
      <c r="BS61" s="97" t="s">
        <v>59</v>
      </c>
      <c r="BT61" s="97" t="s">
        <v>59</v>
      </c>
      <c r="BU61" s="98" t="s">
        <v>63</v>
      </c>
      <c r="BV61" s="98" t="s">
        <v>63</v>
      </c>
      <c r="BW61" s="99" t="s">
        <v>64</v>
      </c>
      <c r="BX61" s="99" t="s">
        <v>64</v>
      </c>
      <c r="BY61" s="100" t="s">
        <v>65</v>
      </c>
      <c r="BZ61" s="100" t="s">
        <v>65</v>
      </c>
      <c r="CX61" s="136" t="s">
        <v>168</v>
      </c>
      <c r="CY61" s="666"/>
      <c r="CZ61" s="666"/>
      <c r="DA61" s="666"/>
      <c r="DB61" s="666"/>
      <c r="DE61" s="142"/>
      <c r="DF61" s="142"/>
      <c r="DG61" s="142"/>
      <c r="DH61" s="142"/>
      <c r="DI61" s="142"/>
      <c r="DJ61" s="142"/>
      <c r="DK61" s="142"/>
      <c r="DL61" s="142"/>
      <c r="DM61" s="142"/>
      <c r="DN61" s="142"/>
      <c r="DO61" s="142"/>
    </row>
    <row r="62" spans="3:119" ht="15" customHeight="1" x14ac:dyDescent="0.15">
      <c r="C62" s="621"/>
      <c r="D62" s="125">
        <v>11</v>
      </c>
      <c r="E62" s="243" t="s">
        <v>169</v>
      </c>
      <c r="F62" s="243"/>
      <c r="R62" s="636"/>
      <c r="BK62" s="616" t="s">
        <v>85</v>
      </c>
      <c r="BP62" s="616"/>
      <c r="BQ62" s="136" t="s">
        <v>170</v>
      </c>
      <c r="BR62" s="96" t="s">
        <v>62</v>
      </c>
      <c r="BS62" s="96" t="s">
        <v>62</v>
      </c>
      <c r="BT62" s="97" t="s">
        <v>59</v>
      </c>
      <c r="BU62" s="97" t="s">
        <v>59</v>
      </c>
      <c r="BV62" s="97" t="s">
        <v>59</v>
      </c>
      <c r="BW62" s="98" t="s">
        <v>63</v>
      </c>
      <c r="BX62" s="98" t="s">
        <v>63</v>
      </c>
      <c r="BY62" s="99" t="s">
        <v>64</v>
      </c>
      <c r="BZ62" s="99" t="s">
        <v>64</v>
      </c>
      <c r="CA62" s="100" t="s">
        <v>65</v>
      </c>
      <c r="CB62" s="100" t="s">
        <v>65</v>
      </c>
      <c r="CR62" s="243"/>
      <c r="CY62" s="253"/>
      <c r="CZ62" s="253"/>
      <c r="DA62" s="253"/>
      <c r="DB62" s="253"/>
      <c r="DC62" s="142"/>
      <c r="DD62" s="142"/>
      <c r="DE62" s="142"/>
      <c r="DF62" s="142"/>
    </row>
    <row r="63" spans="3:119" ht="15" customHeight="1" x14ac:dyDescent="0.15">
      <c r="C63" s="621"/>
      <c r="D63" s="126">
        <v>12</v>
      </c>
      <c r="E63" s="243" t="s">
        <v>171</v>
      </c>
      <c r="F63" s="243"/>
      <c r="R63" s="636"/>
      <c r="BK63" s="616" t="s">
        <v>85</v>
      </c>
      <c r="BP63" s="616" t="s">
        <v>85</v>
      </c>
      <c r="BS63" s="136" t="s">
        <v>172</v>
      </c>
      <c r="BT63" s="96" t="s">
        <v>62</v>
      </c>
      <c r="BU63" s="96" t="s">
        <v>62</v>
      </c>
      <c r="BV63" s="97" t="s">
        <v>59</v>
      </c>
      <c r="BW63" s="97" t="s">
        <v>59</v>
      </c>
      <c r="BX63" s="97" t="s">
        <v>59</v>
      </c>
      <c r="BY63" s="98" t="s">
        <v>63</v>
      </c>
      <c r="BZ63" s="98" t="s">
        <v>63</v>
      </c>
      <c r="CA63" s="99" t="s">
        <v>64</v>
      </c>
      <c r="CB63" s="99" t="s">
        <v>64</v>
      </c>
      <c r="CC63" s="100" t="s">
        <v>65</v>
      </c>
      <c r="CD63" s="100" t="s">
        <v>65</v>
      </c>
      <c r="CX63" s="253"/>
      <c r="CY63" s="60"/>
      <c r="CZ63" s="60"/>
      <c r="DA63" s="60"/>
      <c r="DB63" s="60"/>
      <c r="DC63" s="60"/>
      <c r="DD63" s="60"/>
      <c r="DE63" s="60"/>
      <c r="DF63" s="60"/>
    </row>
    <row r="64" spans="3:119" ht="15" customHeight="1" x14ac:dyDescent="0.15">
      <c r="C64" s="621"/>
      <c r="D64" s="127">
        <v>13</v>
      </c>
      <c r="E64" s="243" t="s">
        <v>173</v>
      </c>
      <c r="F64" s="243"/>
      <c r="R64" s="636"/>
      <c r="BK64" s="616" t="s">
        <v>85</v>
      </c>
      <c r="BP64" s="616" t="s">
        <v>85</v>
      </c>
      <c r="BU64" s="136" t="s">
        <v>174</v>
      </c>
      <c r="BV64" s="96" t="s">
        <v>62</v>
      </c>
      <c r="BW64" s="96" t="s">
        <v>62</v>
      </c>
      <c r="BX64" s="97" t="s">
        <v>59</v>
      </c>
      <c r="BY64" s="97" t="s">
        <v>59</v>
      </c>
      <c r="BZ64" s="97" t="s">
        <v>59</v>
      </c>
      <c r="CA64" s="98" t="s">
        <v>63</v>
      </c>
      <c r="CB64" s="98" t="s">
        <v>63</v>
      </c>
      <c r="CC64" s="99" t="s">
        <v>64</v>
      </c>
      <c r="CD64" s="99" t="s">
        <v>64</v>
      </c>
      <c r="CE64" s="100" t="s">
        <v>65</v>
      </c>
      <c r="CF64" s="100" t="s">
        <v>65</v>
      </c>
      <c r="CI64" s="142"/>
      <c r="CJ64" s="142"/>
      <c r="CK64" s="142"/>
      <c r="CL64" s="142"/>
      <c r="CX64" s="142"/>
      <c r="CY64" s="142"/>
      <c r="CZ64" s="142"/>
      <c r="DA64" s="142"/>
      <c r="DB64" s="142"/>
      <c r="DC64" s="142"/>
      <c r="DD64" s="142"/>
      <c r="DE64" s="142"/>
      <c r="DF64" s="142"/>
    </row>
    <row r="65" spans="3:110" ht="15" customHeight="1" x14ac:dyDescent="0.15">
      <c r="C65" s="621"/>
      <c r="D65" s="55">
        <v>14</v>
      </c>
      <c r="E65" s="243" t="s">
        <v>175</v>
      </c>
      <c r="F65" s="243"/>
      <c r="R65" s="636"/>
      <c r="BK65" s="616" t="s">
        <v>85</v>
      </c>
      <c r="BP65" s="616" t="s">
        <v>85</v>
      </c>
      <c r="BW65" s="136" t="s">
        <v>176</v>
      </c>
      <c r="BX65" s="96" t="s">
        <v>62</v>
      </c>
      <c r="BY65" s="96" t="s">
        <v>62</v>
      </c>
      <c r="BZ65" s="97" t="s">
        <v>59</v>
      </c>
      <c r="CA65" s="97" t="s">
        <v>59</v>
      </c>
      <c r="CB65" s="97" t="s">
        <v>59</v>
      </c>
      <c r="CC65" s="98" t="s">
        <v>63</v>
      </c>
      <c r="CD65" s="98" t="s">
        <v>63</v>
      </c>
      <c r="CE65" s="99" t="s">
        <v>64</v>
      </c>
      <c r="CF65" s="99" t="s">
        <v>64</v>
      </c>
      <c r="CG65" s="100" t="s">
        <v>65</v>
      </c>
      <c r="CH65" s="100" t="s">
        <v>65</v>
      </c>
      <c r="CX65" s="142"/>
      <c r="CY65" s="142"/>
      <c r="CZ65" s="142"/>
      <c r="DA65" s="142"/>
      <c r="DB65" s="142"/>
      <c r="DC65" s="142"/>
      <c r="DD65" s="142"/>
      <c r="DE65" s="142"/>
      <c r="DF65" s="142"/>
    </row>
    <row r="66" spans="3:110" ht="15" customHeight="1" x14ac:dyDescent="0.15">
      <c r="C66" s="621"/>
      <c r="D66" s="56">
        <v>15</v>
      </c>
      <c r="E66" s="243" t="s">
        <v>177</v>
      </c>
      <c r="F66" s="243"/>
      <c r="R66" s="636"/>
      <c r="BF66" s="253"/>
      <c r="BG66" s="253"/>
      <c r="BK66" s="616" t="s">
        <v>85</v>
      </c>
      <c r="BP66" s="616" t="s">
        <v>85</v>
      </c>
    </row>
    <row r="67" spans="3:110" ht="15" customHeight="1" x14ac:dyDescent="0.15">
      <c r="C67" s="639"/>
      <c r="D67" s="640"/>
      <c r="E67" s="640"/>
      <c r="F67" s="640"/>
      <c r="G67" s="640"/>
      <c r="H67" s="640"/>
      <c r="I67" s="640"/>
      <c r="J67" s="640"/>
      <c r="K67" s="640"/>
      <c r="L67" s="640"/>
      <c r="M67" s="640"/>
      <c r="N67" s="640"/>
      <c r="O67" s="640"/>
      <c r="P67" s="640"/>
      <c r="Q67" s="640"/>
      <c r="R67" s="641"/>
      <c r="BK67" s="616" t="s">
        <v>85</v>
      </c>
      <c r="BP67" s="616" t="s">
        <v>85</v>
      </c>
      <c r="BR67" s="667"/>
      <c r="BS67" s="667"/>
      <c r="BT67" s="667"/>
      <c r="BU67" s="663" t="s">
        <v>178</v>
      </c>
      <c r="BV67" s="243"/>
      <c r="BW67" s="243"/>
      <c r="BX67" s="243"/>
      <c r="CI67" s="22" t="s">
        <v>66</v>
      </c>
      <c r="CJ67" s="22" t="s">
        <v>66</v>
      </c>
      <c r="CK67" s="22" t="s">
        <v>66</v>
      </c>
      <c r="CL67" s="22" t="s">
        <v>66</v>
      </c>
      <c r="CM67" s="22" t="s">
        <v>66</v>
      </c>
    </row>
    <row r="68" spans="3:110" ht="15" customHeight="1" x14ac:dyDescent="0.15">
      <c r="BK68" s="616" t="s">
        <v>85</v>
      </c>
      <c r="BP68" s="616" t="s">
        <v>85</v>
      </c>
      <c r="BU68" s="668"/>
      <c r="BV68" s="668"/>
      <c r="BW68" s="668"/>
      <c r="BX68" s="663" t="s">
        <v>179</v>
      </c>
    </row>
    <row r="69" spans="3:110" ht="15" customHeight="1" x14ac:dyDescent="0.15">
      <c r="C69" s="617"/>
      <c r="D69" s="618"/>
      <c r="E69" s="618"/>
      <c r="F69" s="669"/>
      <c r="G69" s="618"/>
      <c r="H69" s="618"/>
      <c r="I69" s="618"/>
      <c r="J69" s="618"/>
      <c r="K69" s="618"/>
      <c r="L69" s="618"/>
      <c r="M69" s="618"/>
      <c r="N69" s="618"/>
      <c r="O69" s="618"/>
      <c r="P69" s="618"/>
      <c r="Q69" s="618"/>
      <c r="R69" s="631"/>
      <c r="BK69" s="616" t="s">
        <v>85</v>
      </c>
      <c r="BP69" s="616" t="s">
        <v>85</v>
      </c>
      <c r="BU69" s="243"/>
      <c r="BV69" s="243"/>
      <c r="BW69" s="243"/>
      <c r="BX69" s="243"/>
      <c r="BY69" s="243"/>
      <c r="BZ69" s="243"/>
      <c r="CA69" s="243"/>
      <c r="CB69" s="243"/>
    </row>
    <row r="70" spans="3:110" ht="15" customHeight="1" x14ac:dyDescent="0.15">
      <c r="C70" s="621"/>
      <c r="D70" s="635" t="s">
        <v>180</v>
      </c>
      <c r="E70" s="635"/>
      <c r="F70" s="635"/>
      <c r="G70" s="635"/>
      <c r="H70" s="635"/>
      <c r="I70" s="635"/>
      <c r="J70" s="635"/>
      <c r="K70" s="635"/>
      <c r="L70" s="635"/>
      <c r="M70" s="635"/>
      <c r="N70" s="635"/>
      <c r="O70" s="635"/>
      <c r="P70" s="635"/>
      <c r="Q70" s="635"/>
      <c r="R70" s="636"/>
      <c r="BK70" s="616" t="s">
        <v>85</v>
      </c>
      <c r="BP70" s="616" t="s">
        <v>85</v>
      </c>
      <c r="BU70" s="243"/>
      <c r="BV70" s="243"/>
      <c r="BW70" s="243"/>
      <c r="BX70" s="25"/>
      <c r="BY70" s="663" t="s">
        <v>181</v>
      </c>
      <c r="BZ70" s="243"/>
      <c r="CA70" s="243"/>
      <c r="CB70" s="243"/>
    </row>
    <row r="71" spans="3:110" ht="15" customHeight="1" x14ac:dyDescent="0.15">
      <c r="C71" s="626"/>
      <c r="D71" s="671">
        <v>1</v>
      </c>
      <c r="E71" s="243" t="s">
        <v>182</v>
      </c>
      <c r="F71" s="243"/>
      <c r="R71" s="624"/>
      <c r="BK71" s="616" t="s">
        <v>85</v>
      </c>
      <c r="BP71" s="616" t="s">
        <v>85</v>
      </c>
      <c r="BU71" s="243"/>
      <c r="BV71" s="243"/>
      <c r="BY71" s="26"/>
      <c r="BZ71" s="26"/>
      <c r="CA71" s="663" t="s">
        <v>183</v>
      </c>
      <c r="CB71" s="243"/>
    </row>
    <row r="72" spans="3:110" ht="15" customHeight="1" x14ac:dyDescent="0.15">
      <c r="C72" s="626"/>
      <c r="D72" s="673">
        <v>2</v>
      </c>
      <c r="E72" s="243" t="s">
        <v>184</v>
      </c>
      <c r="F72" s="243"/>
      <c r="R72" s="624"/>
      <c r="BK72" s="616" t="s">
        <v>85</v>
      </c>
      <c r="BP72" s="616" t="s">
        <v>85</v>
      </c>
      <c r="BU72" s="243"/>
      <c r="BV72" s="243"/>
      <c r="BZ72" s="243"/>
      <c r="CA72" s="674"/>
      <c r="CB72" s="674"/>
      <c r="CC72" s="663" t="s">
        <v>156</v>
      </c>
      <c r="CM72" s="136" t="s">
        <v>185</v>
      </c>
      <c r="CN72" s="671">
        <v>1</v>
      </c>
      <c r="CO72" s="673">
        <v>2</v>
      </c>
      <c r="CP72" s="675">
        <v>3</v>
      </c>
      <c r="CQ72" s="676">
        <v>4</v>
      </c>
      <c r="CR72" s="677">
        <v>5</v>
      </c>
      <c r="CS72" s="678">
        <v>6</v>
      </c>
      <c r="CT72" s="679">
        <v>7</v>
      </c>
      <c r="CU72" s="680">
        <v>8</v>
      </c>
    </row>
    <row r="73" spans="3:110" ht="15" customHeight="1" x14ac:dyDescent="0.15">
      <c r="C73" s="681"/>
      <c r="D73" s="675">
        <v>3</v>
      </c>
      <c r="E73" s="243" t="s">
        <v>186</v>
      </c>
      <c r="F73" s="243"/>
      <c r="G73" s="142"/>
      <c r="H73" s="142"/>
      <c r="I73" s="142"/>
      <c r="J73" s="142"/>
      <c r="K73" s="142"/>
      <c r="L73" s="142"/>
      <c r="M73" s="142"/>
      <c r="R73" s="624"/>
      <c r="BK73" s="616" t="s">
        <v>85</v>
      </c>
      <c r="BP73" s="616" t="s">
        <v>85</v>
      </c>
      <c r="BU73" s="682"/>
      <c r="BV73" s="682"/>
      <c r="BZ73" s="682"/>
      <c r="CA73" s="682"/>
      <c r="CB73" s="682"/>
      <c r="CC73" s="683"/>
      <c r="CD73" s="683"/>
      <c r="CE73" s="684" t="s">
        <v>187</v>
      </c>
      <c r="CF73" s="142"/>
      <c r="CG73" s="142"/>
      <c r="CH73" s="142"/>
      <c r="CN73" s="136" t="s">
        <v>188</v>
      </c>
      <c r="CO73" s="671">
        <v>1</v>
      </c>
      <c r="CP73" s="673">
        <v>2</v>
      </c>
      <c r="CQ73" s="675">
        <v>3</v>
      </c>
      <c r="CR73" s="676">
        <v>4</v>
      </c>
      <c r="CS73" s="677">
        <v>5</v>
      </c>
      <c r="CT73" s="678">
        <v>6</v>
      </c>
      <c r="CU73" s="679">
        <v>7</v>
      </c>
      <c r="CV73" s="680">
        <v>8</v>
      </c>
    </row>
    <row r="74" spans="3:110" ht="15" customHeight="1" x14ac:dyDescent="0.15">
      <c r="C74" s="681"/>
      <c r="D74" s="676">
        <v>4</v>
      </c>
      <c r="E74" s="243" t="s">
        <v>189</v>
      </c>
      <c r="F74" s="243"/>
      <c r="G74" s="142"/>
      <c r="H74" s="142"/>
      <c r="I74" s="142"/>
      <c r="J74" s="142"/>
      <c r="K74" s="142"/>
      <c r="L74" s="142"/>
      <c r="M74" s="142"/>
      <c r="R74" s="624"/>
      <c r="BK74" s="616" t="s">
        <v>85</v>
      </c>
      <c r="BP74" s="616" t="s">
        <v>85</v>
      </c>
      <c r="BU74" s="243"/>
      <c r="BV74" s="243"/>
      <c r="BW74" s="243"/>
      <c r="BZ74" s="243"/>
      <c r="CA74" s="243"/>
      <c r="CB74" s="243"/>
      <c r="CE74" s="685"/>
      <c r="CF74" s="663" t="s">
        <v>190</v>
      </c>
      <c r="CO74" s="136" t="s">
        <v>191</v>
      </c>
      <c r="CP74" s="671">
        <v>1</v>
      </c>
      <c r="CQ74" s="673">
        <v>2</v>
      </c>
      <c r="CR74" s="675">
        <v>3</v>
      </c>
      <c r="CS74" s="676">
        <v>4</v>
      </c>
      <c r="CT74" s="677">
        <v>5</v>
      </c>
      <c r="CU74" s="678">
        <v>6</v>
      </c>
      <c r="CV74" s="679">
        <v>7</v>
      </c>
      <c r="CW74" s="680">
        <v>8</v>
      </c>
      <c r="CX74" s="114" t="s">
        <v>59</v>
      </c>
    </row>
    <row r="75" spans="3:110" ht="15" customHeight="1" x14ac:dyDescent="0.15">
      <c r="C75" s="681"/>
      <c r="D75" s="677">
        <v>5</v>
      </c>
      <c r="E75" s="243" t="s">
        <v>192</v>
      </c>
      <c r="F75" s="243"/>
      <c r="G75" s="142"/>
      <c r="H75" s="142"/>
      <c r="I75" s="142"/>
      <c r="J75" s="142"/>
      <c r="K75" s="142"/>
      <c r="L75" s="142"/>
      <c r="M75" s="142"/>
      <c r="R75" s="624"/>
      <c r="BK75" s="616" t="s">
        <v>85</v>
      </c>
      <c r="BP75" s="616" t="s">
        <v>85</v>
      </c>
    </row>
    <row r="76" spans="3:110" ht="15" customHeight="1" x14ac:dyDescent="0.15">
      <c r="C76" s="115"/>
      <c r="D76" s="678">
        <v>6</v>
      </c>
      <c r="E76" s="243" t="s">
        <v>193</v>
      </c>
      <c r="F76" s="243"/>
      <c r="G76" s="60"/>
      <c r="H76" s="60"/>
      <c r="I76" s="60"/>
      <c r="J76" s="60"/>
      <c r="K76" s="60"/>
      <c r="L76" s="60"/>
      <c r="R76" s="624"/>
      <c r="BK76" s="616" t="s">
        <v>85</v>
      </c>
      <c r="BP76" s="616" t="s">
        <v>85</v>
      </c>
    </row>
    <row r="77" spans="3:110" ht="15" customHeight="1" x14ac:dyDescent="0.15">
      <c r="C77" s="681"/>
      <c r="D77" s="679">
        <v>7</v>
      </c>
      <c r="E77" s="243" t="s">
        <v>194</v>
      </c>
      <c r="F77" s="142"/>
      <c r="G77" s="142"/>
      <c r="H77" s="142"/>
      <c r="I77" s="142"/>
      <c r="J77" s="142"/>
      <c r="K77" s="142"/>
      <c r="L77" s="142"/>
      <c r="R77" s="624"/>
    </row>
    <row r="78" spans="3:110" ht="15" customHeight="1" x14ac:dyDescent="0.15">
      <c r="C78" s="681"/>
      <c r="D78" s="680">
        <v>8</v>
      </c>
      <c r="E78" s="243" t="s">
        <v>195</v>
      </c>
      <c r="F78" s="142"/>
      <c r="G78" s="142"/>
      <c r="K78" s="142"/>
      <c r="L78" s="142"/>
      <c r="R78" s="624"/>
      <c r="BJ78" s="142"/>
      <c r="BL78" s="142"/>
      <c r="BM78" s="142"/>
      <c r="BN78" s="142"/>
      <c r="BO78" s="142"/>
      <c r="BP78" s="142"/>
      <c r="BQ78" s="142"/>
      <c r="BR78" s="142"/>
      <c r="BS78" s="142"/>
      <c r="BT78" s="142"/>
      <c r="BU78" s="142"/>
      <c r="BV78" s="142"/>
      <c r="BW78" s="142"/>
      <c r="BX78" s="142"/>
      <c r="BY78" s="142"/>
      <c r="BZ78" s="142"/>
      <c r="CA78" s="142"/>
      <c r="CB78" s="142"/>
      <c r="CC78" s="142"/>
      <c r="CD78" s="142"/>
      <c r="CK78" s="142"/>
      <c r="CL78" s="142"/>
      <c r="CM78" s="142"/>
      <c r="CN78" s="142"/>
      <c r="CO78" s="142"/>
      <c r="CP78" s="142"/>
      <c r="CQ78" s="142"/>
      <c r="CR78" s="142"/>
      <c r="CS78" s="142"/>
      <c r="CT78" s="142"/>
      <c r="CU78" s="142"/>
      <c r="CV78" s="142"/>
      <c r="CW78" s="142"/>
      <c r="CX78" s="142"/>
      <c r="CY78" s="142"/>
      <c r="CZ78" s="142"/>
      <c r="DA78" s="142"/>
      <c r="DB78" s="142"/>
      <c r="DC78" s="142"/>
      <c r="DD78" s="142"/>
      <c r="DE78" s="142"/>
    </row>
    <row r="79" spans="3:110" ht="15" customHeight="1" x14ac:dyDescent="0.15">
      <c r="C79" s="628"/>
      <c r="D79" s="629"/>
      <c r="E79" s="629"/>
      <c r="F79" s="629"/>
      <c r="G79" s="629"/>
      <c r="H79" s="629"/>
      <c r="I79" s="629"/>
      <c r="J79" s="629"/>
      <c r="K79" s="629"/>
      <c r="L79" s="629"/>
      <c r="M79" s="629"/>
      <c r="N79" s="629"/>
      <c r="O79" s="629"/>
      <c r="P79" s="629"/>
      <c r="Q79" s="629"/>
      <c r="R79" s="630"/>
      <c r="DF79" s="142"/>
    </row>
    <row r="91" spans="19:22" ht="15" customHeight="1" x14ac:dyDescent="0.15">
      <c r="S91" s="243"/>
      <c r="T91" s="243"/>
      <c r="U91" s="1"/>
      <c r="V91" s="1"/>
    </row>
    <row r="92" spans="19:22" ht="15" customHeight="1" x14ac:dyDescent="0.15">
      <c r="S92" s="243"/>
      <c r="T92" s="243"/>
      <c r="U92" s="1"/>
      <c r="V92" s="1"/>
    </row>
    <row r="93" spans="19:22" ht="15" customHeight="1" x14ac:dyDescent="0.15">
      <c r="S93" s="243"/>
      <c r="T93" s="243"/>
      <c r="U93" s="1"/>
      <c r="V93" s="1"/>
    </row>
    <row r="94" spans="19:22" ht="15" customHeight="1" x14ac:dyDescent="0.15">
      <c r="S94" s="243"/>
      <c r="T94" s="243"/>
      <c r="U94" s="1"/>
      <c r="V94" s="1"/>
    </row>
    <row r="95" spans="19:22" ht="15" customHeight="1" x14ac:dyDescent="0.15">
      <c r="S95" s="243"/>
      <c r="T95" s="243"/>
      <c r="U95" s="1"/>
      <c r="V95" s="1"/>
    </row>
    <row r="96" spans="19:22" ht="15" customHeight="1" x14ac:dyDescent="0.15">
      <c r="S96" s="243"/>
      <c r="T96" s="243"/>
      <c r="U96" s="1"/>
      <c r="V96" s="1"/>
    </row>
    <row r="97" spans="19:22" ht="15" customHeight="1" x14ac:dyDescent="0.15">
      <c r="S97" s="243"/>
      <c r="T97" s="243"/>
      <c r="U97" s="1"/>
      <c r="V97" s="1"/>
    </row>
    <row r="98" spans="19:22" ht="15" customHeight="1" x14ac:dyDescent="0.15">
      <c r="S98" s="243"/>
      <c r="T98" s="243"/>
      <c r="U98" s="1"/>
      <c r="V98" s="1"/>
    </row>
    <row r="99" spans="19:22" ht="15" customHeight="1" x14ac:dyDescent="0.15">
      <c r="T99" s="243"/>
      <c r="U99" s="1"/>
      <c r="V99" s="1"/>
    </row>
    <row r="100" spans="19:22" ht="15" customHeight="1" x14ac:dyDescent="0.15">
      <c r="T100" s="243"/>
      <c r="U100" s="1"/>
      <c r="V100" s="1"/>
    </row>
    <row r="101" spans="19:22" ht="15" customHeight="1" x14ac:dyDescent="0.15">
      <c r="S101" s="243"/>
      <c r="T101" s="243"/>
      <c r="U101" s="1"/>
      <c r="V101" s="1"/>
    </row>
    <row r="138" spans="63:63" ht="15" customHeight="1" x14ac:dyDescent="0.15">
      <c r="BK138" s="142"/>
    </row>
  </sheetData>
  <mergeCells count="33">
    <mergeCell ref="Q1:BP1"/>
    <mergeCell ref="AM2:BA2"/>
    <mergeCell ref="BI2:BZ2"/>
    <mergeCell ref="DD3:DH3"/>
    <mergeCell ref="O5:P7"/>
    <mergeCell ref="CH3:CL3"/>
    <mergeCell ref="CM3:CP3"/>
    <mergeCell ref="CQ3:CU3"/>
    <mergeCell ref="CV3:CY3"/>
    <mergeCell ref="CZ3:DC3"/>
    <mergeCell ref="CM2:DA2"/>
    <mergeCell ref="Q3:U3"/>
    <mergeCell ref="V3:Y3"/>
    <mergeCell ref="Z3:AC3"/>
    <mergeCell ref="AD3:AG3"/>
    <mergeCell ref="AH3:AL3"/>
    <mergeCell ref="O8:P10"/>
    <mergeCell ref="BQ3:BU3"/>
    <mergeCell ref="BV3:BY3"/>
    <mergeCell ref="BZ3:CC3"/>
    <mergeCell ref="CD3:CG3"/>
    <mergeCell ref="AQ3:AT3"/>
    <mergeCell ref="AU3:AY3"/>
    <mergeCell ref="AZ3:BC3"/>
    <mergeCell ref="AM3:AP3"/>
    <mergeCell ref="BD3:BH3"/>
    <mergeCell ref="BI3:BL3"/>
    <mergeCell ref="BM3:BP3"/>
    <mergeCell ref="X14:Y14"/>
    <mergeCell ref="W19:W48"/>
    <mergeCell ref="CX19:CX48"/>
    <mergeCell ref="DB19:DB48"/>
    <mergeCell ref="CM52:CS52"/>
  </mergeCells>
  <pageMargins left="0.7" right="0.7" top="0.75" bottom="0.75" header="0.3" footer="0.3"/>
  <pageSetup paperSize="3" scale="48"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3DBD04-2EFB-2F49-BA86-506EF259390E}">
  <sheetPr codeName="Sheet8">
    <tabColor rgb="FF92D050"/>
  </sheetPr>
  <dimension ref="A1"/>
  <sheetViews>
    <sheetView showGridLines="0" tabSelected="1" zoomScale="68" zoomScaleNormal="100" workbookViewId="0"/>
  </sheetViews>
  <sheetFormatPr baseColWidth="10" defaultColWidth="3.5" defaultRowHeight="15" customHeight="1" x14ac:dyDescent="0.15"/>
  <sheetData/>
  <pageMargins left="0.7" right="0.7" top="0.75" bottom="0.75" header="0.3" footer="0.3"/>
  <pageSetup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7EDE96-558A-9B4C-9FEE-70057CD0F1C4}">
  <sheetPr codeName="Sheet9">
    <tabColor rgb="FF92D050"/>
  </sheetPr>
  <dimension ref="A1:EW138"/>
  <sheetViews>
    <sheetView showGridLines="0" zoomScale="60" zoomScaleNormal="60" workbookViewId="0">
      <pane ySplit="4" topLeftCell="A5" activePane="bottomLeft" state="frozen"/>
      <selection activeCell="CT110" sqref="CT110"/>
      <selection pane="bottomLeft" activeCell="AV58" sqref="AV58"/>
    </sheetView>
  </sheetViews>
  <sheetFormatPr baseColWidth="10" defaultColWidth="10.6640625" defaultRowHeight="15" customHeight="1" x14ac:dyDescent="0.15"/>
  <cols>
    <col min="1" max="3" width="3.5" style="131" bestFit="1" customWidth="1"/>
    <col min="4" max="12" width="3.5" style="131" customWidth="1"/>
    <col min="13" max="16" width="3.5" style="131" bestFit="1" customWidth="1"/>
    <col min="17" max="153" width="3.5" style="131" customWidth="1"/>
    <col min="154" max="289" width="3.5" style="131" bestFit="1" customWidth="1"/>
    <col min="290" max="16384" width="10.6640625" style="131"/>
  </cols>
  <sheetData>
    <row r="1" spans="1:153" ht="15" customHeight="1" x14ac:dyDescent="0.15">
      <c r="A1" s="581"/>
      <c r="B1" s="581"/>
      <c r="C1" s="581"/>
      <c r="D1" s="581"/>
      <c r="E1" s="581"/>
      <c r="F1" s="581"/>
      <c r="G1" s="581"/>
      <c r="H1" s="581"/>
      <c r="I1" s="581"/>
      <c r="J1" s="581"/>
      <c r="K1" s="581"/>
      <c r="L1" s="581"/>
      <c r="M1" s="581"/>
      <c r="N1" s="581"/>
      <c r="O1" s="581"/>
      <c r="P1" s="581"/>
      <c r="Q1" s="845">
        <v>2022</v>
      </c>
      <c r="R1" s="846"/>
      <c r="S1" s="846"/>
      <c r="T1" s="846"/>
      <c r="U1" s="846"/>
      <c r="V1" s="846"/>
      <c r="W1" s="846"/>
      <c r="X1" s="846"/>
      <c r="Y1" s="846"/>
      <c r="Z1" s="846"/>
      <c r="AA1" s="846"/>
      <c r="AB1" s="846"/>
      <c r="AC1" s="846"/>
      <c r="AD1" s="846"/>
      <c r="AE1" s="846"/>
      <c r="AF1" s="846"/>
      <c r="AG1" s="846"/>
      <c r="AH1" s="846"/>
      <c r="AI1" s="846"/>
      <c r="AJ1" s="846"/>
      <c r="AK1" s="846"/>
      <c r="AL1" s="846"/>
      <c r="AM1" s="846"/>
      <c r="AN1" s="846"/>
      <c r="AO1" s="846"/>
      <c r="AP1" s="846"/>
      <c r="AQ1" s="846"/>
      <c r="AR1" s="846"/>
      <c r="AS1" s="846"/>
      <c r="AT1" s="846"/>
      <c r="AU1" s="846"/>
      <c r="AV1" s="846"/>
      <c r="AW1" s="846"/>
      <c r="AX1" s="846"/>
      <c r="AY1" s="846"/>
      <c r="AZ1" s="846"/>
      <c r="BA1" s="846"/>
      <c r="BB1" s="846"/>
      <c r="BC1" s="846"/>
      <c r="BD1" s="846"/>
      <c r="BE1" s="846"/>
      <c r="BF1" s="846"/>
      <c r="BG1" s="846"/>
      <c r="BH1" s="846"/>
      <c r="BI1" s="846"/>
      <c r="BJ1" s="846"/>
      <c r="BK1" s="846"/>
      <c r="BL1" s="846"/>
      <c r="BM1" s="846"/>
      <c r="BN1" s="846"/>
      <c r="BO1" s="846"/>
      <c r="BP1" s="847"/>
      <c r="BQ1" s="860">
        <v>2023</v>
      </c>
      <c r="BR1" s="861"/>
      <c r="BS1" s="861"/>
      <c r="BT1" s="861"/>
      <c r="BU1" s="861"/>
      <c r="BV1" s="861"/>
      <c r="BW1" s="861"/>
      <c r="BX1" s="861"/>
      <c r="BY1" s="861"/>
      <c r="BZ1" s="861"/>
      <c r="CA1" s="861"/>
      <c r="CB1" s="861"/>
      <c r="CC1" s="861"/>
      <c r="CD1" s="861"/>
      <c r="CE1" s="861"/>
      <c r="CF1" s="861"/>
      <c r="CG1" s="861"/>
      <c r="CH1" s="861"/>
      <c r="CI1" s="861"/>
      <c r="CJ1" s="861"/>
      <c r="CK1" s="861"/>
      <c r="CL1" s="861"/>
      <c r="CM1" s="861"/>
      <c r="CN1" s="861"/>
      <c r="CO1" s="861"/>
      <c r="CP1" s="861"/>
      <c r="CQ1" s="861"/>
      <c r="CR1" s="861"/>
      <c r="CS1" s="861"/>
      <c r="CT1" s="861"/>
      <c r="CU1" s="861"/>
      <c r="CV1" s="861"/>
      <c r="CW1" s="861"/>
      <c r="CX1" s="861"/>
      <c r="CY1" s="861"/>
      <c r="CZ1" s="861"/>
      <c r="DA1" s="861"/>
      <c r="DB1" s="861"/>
      <c r="DC1" s="861"/>
      <c r="DD1" s="861"/>
      <c r="DE1" s="861"/>
      <c r="DF1" s="861"/>
      <c r="DG1" s="861"/>
      <c r="DH1" s="861"/>
      <c r="DI1" s="861"/>
      <c r="DJ1" s="861"/>
      <c r="DK1" s="861"/>
      <c r="DL1" s="861"/>
      <c r="DM1" s="861"/>
      <c r="DN1" s="861"/>
      <c r="DO1" s="861"/>
      <c r="DP1" s="862"/>
      <c r="DQ1" s="863">
        <v>2024</v>
      </c>
      <c r="DR1" s="864"/>
      <c r="DS1" s="864"/>
      <c r="DT1" s="864"/>
      <c r="DU1" s="864"/>
      <c r="DV1" s="864"/>
      <c r="DW1" s="864"/>
      <c r="DX1" s="864"/>
      <c r="DY1" s="864"/>
      <c r="DZ1" s="864"/>
      <c r="EA1" s="865"/>
      <c r="EB1" s="865"/>
      <c r="EC1" s="865"/>
      <c r="ED1" s="865"/>
      <c r="EE1" s="865"/>
      <c r="EF1" s="865"/>
      <c r="EG1" s="865"/>
      <c r="EH1" s="865"/>
      <c r="EI1" s="865"/>
      <c r="EJ1" s="865"/>
      <c r="EK1" s="865"/>
      <c r="EL1" s="865"/>
      <c r="EM1" s="865"/>
      <c r="EN1" s="865"/>
      <c r="EO1" s="865"/>
      <c r="EP1" s="865"/>
      <c r="EQ1" s="865"/>
      <c r="ER1" s="865"/>
      <c r="ES1" s="865"/>
      <c r="ET1" s="865"/>
      <c r="EU1" s="866"/>
    </row>
    <row r="2" spans="1:153" ht="15" customHeight="1" x14ac:dyDescent="0.15">
      <c r="A2" s="582"/>
      <c r="B2" s="582"/>
      <c r="C2" s="582"/>
      <c r="D2" s="582"/>
      <c r="E2" s="582"/>
      <c r="F2" s="582"/>
      <c r="G2" s="582"/>
      <c r="H2" s="582"/>
      <c r="I2" s="582"/>
      <c r="J2" s="582"/>
      <c r="K2" s="582"/>
      <c r="L2" s="582"/>
      <c r="M2" s="582"/>
      <c r="N2" s="582"/>
      <c r="O2" s="582"/>
      <c r="P2" s="583"/>
      <c r="Q2" s="584" t="s">
        <v>1</v>
      </c>
      <c r="R2" s="585"/>
      <c r="S2" s="585"/>
      <c r="T2" s="585"/>
      <c r="U2" s="585"/>
      <c r="V2" s="585"/>
      <c r="W2" s="585"/>
      <c r="X2" s="585"/>
      <c r="Y2" s="586"/>
      <c r="Z2" s="587"/>
      <c r="AA2" s="588"/>
      <c r="AB2" s="588"/>
      <c r="AC2" s="588"/>
      <c r="AD2" s="588"/>
      <c r="AE2" s="588"/>
      <c r="AF2" s="588"/>
      <c r="AG2" s="588"/>
      <c r="AH2" s="588"/>
      <c r="AI2" s="588"/>
      <c r="AJ2" s="588"/>
      <c r="AK2" s="588"/>
      <c r="AL2" s="588"/>
      <c r="AM2" s="855" t="s">
        <v>67</v>
      </c>
      <c r="AN2" s="855"/>
      <c r="AO2" s="855"/>
      <c r="AP2" s="855"/>
      <c r="AQ2" s="855"/>
      <c r="AR2" s="855"/>
      <c r="AS2" s="855"/>
      <c r="AT2" s="855"/>
      <c r="AU2" s="855"/>
      <c r="AV2" s="855"/>
      <c r="AW2" s="855"/>
      <c r="AX2" s="855"/>
      <c r="AY2" s="855"/>
      <c r="AZ2" s="855"/>
      <c r="BA2" s="855"/>
      <c r="BB2" s="588"/>
      <c r="BC2" s="588"/>
      <c r="BD2" s="588"/>
      <c r="BE2" s="588"/>
      <c r="BF2" s="588"/>
      <c r="BG2" s="588"/>
      <c r="BH2" s="589"/>
      <c r="BI2" s="849" t="s">
        <v>1</v>
      </c>
      <c r="BJ2" s="850"/>
      <c r="BK2" s="850"/>
      <c r="BL2" s="850"/>
      <c r="BM2" s="850"/>
      <c r="BN2" s="850"/>
      <c r="BO2" s="850"/>
      <c r="BP2" s="850"/>
      <c r="BQ2" s="850"/>
      <c r="BR2" s="850"/>
      <c r="BS2" s="850"/>
      <c r="BT2" s="850"/>
      <c r="BU2" s="850"/>
      <c r="BV2" s="850"/>
      <c r="BW2" s="850"/>
      <c r="BX2" s="850"/>
      <c r="BY2" s="850"/>
      <c r="BZ2" s="850"/>
      <c r="CA2" s="590"/>
      <c r="CB2" s="591"/>
      <c r="CC2" s="591"/>
      <c r="CD2" s="591"/>
      <c r="CE2" s="591"/>
      <c r="CF2" s="591"/>
      <c r="CG2" s="591"/>
      <c r="CH2" s="591"/>
      <c r="CI2" s="591"/>
      <c r="CJ2" s="591"/>
      <c r="CK2" s="591"/>
      <c r="CL2" s="591"/>
      <c r="CM2" s="855" t="s">
        <v>67</v>
      </c>
      <c r="CN2" s="855"/>
      <c r="CO2" s="855"/>
      <c r="CP2" s="855"/>
      <c r="CQ2" s="855"/>
      <c r="CR2" s="855"/>
      <c r="CS2" s="855"/>
      <c r="CT2" s="855"/>
      <c r="CU2" s="855"/>
      <c r="CV2" s="855"/>
      <c r="CW2" s="855"/>
      <c r="CX2" s="855"/>
      <c r="CY2" s="855"/>
      <c r="CZ2" s="855"/>
      <c r="DA2" s="855"/>
      <c r="DB2" s="591"/>
      <c r="DC2" s="591"/>
      <c r="DD2" s="591"/>
      <c r="DE2" s="591"/>
      <c r="DF2" s="591"/>
      <c r="DG2" s="591"/>
      <c r="DH2" s="592"/>
      <c r="DI2" s="867" t="s">
        <v>1</v>
      </c>
      <c r="DJ2" s="868"/>
      <c r="DK2" s="868"/>
      <c r="DL2" s="868"/>
      <c r="DM2" s="868"/>
      <c r="DN2" s="868"/>
      <c r="DO2" s="868"/>
      <c r="DP2" s="868"/>
      <c r="DQ2" s="868"/>
      <c r="DR2" s="868"/>
      <c r="DS2" s="868"/>
      <c r="DT2" s="868"/>
      <c r="DU2" s="868"/>
      <c r="DV2" s="868"/>
      <c r="DW2" s="868"/>
      <c r="DX2" s="868"/>
      <c r="DY2" s="868"/>
      <c r="DZ2" s="868"/>
      <c r="EA2" s="869"/>
      <c r="EB2" s="870"/>
      <c r="EC2" s="870"/>
      <c r="ED2" s="870"/>
      <c r="EE2" s="870"/>
      <c r="EF2" s="870"/>
      <c r="EG2" s="870"/>
      <c r="EH2" s="870"/>
      <c r="EI2" s="870"/>
      <c r="EJ2" s="870"/>
      <c r="EK2" s="870"/>
      <c r="EL2" s="870"/>
      <c r="EM2" s="870"/>
      <c r="EN2" s="870"/>
      <c r="EO2" s="870"/>
      <c r="EP2" s="870"/>
      <c r="EQ2" s="870"/>
      <c r="ER2" s="870"/>
      <c r="ES2" s="870"/>
      <c r="ET2" s="870"/>
      <c r="EU2" s="871"/>
    </row>
    <row r="3" spans="1:153" ht="15" customHeight="1" x14ac:dyDescent="0.15">
      <c r="Q3" s="872" t="s">
        <v>2</v>
      </c>
      <c r="R3" s="858"/>
      <c r="S3" s="858"/>
      <c r="T3" s="858"/>
      <c r="U3" s="858"/>
      <c r="V3" s="858" t="s">
        <v>3</v>
      </c>
      <c r="W3" s="858"/>
      <c r="X3" s="858"/>
      <c r="Y3" s="859"/>
      <c r="Z3" s="858" t="s">
        <v>4</v>
      </c>
      <c r="AA3" s="858"/>
      <c r="AB3" s="858"/>
      <c r="AC3" s="859"/>
      <c r="AD3" s="858" t="s">
        <v>5</v>
      </c>
      <c r="AE3" s="858"/>
      <c r="AF3" s="858"/>
      <c r="AG3" s="859"/>
      <c r="AH3" s="844" t="s">
        <v>6</v>
      </c>
      <c r="AI3" s="844"/>
      <c r="AJ3" s="844"/>
      <c r="AK3" s="844"/>
      <c r="AL3" s="844"/>
      <c r="AM3" s="844" t="s">
        <v>7</v>
      </c>
      <c r="AN3" s="844"/>
      <c r="AO3" s="844"/>
      <c r="AP3" s="844"/>
      <c r="AQ3" s="844" t="s">
        <v>8</v>
      </c>
      <c r="AR3" s="844"/>
      <c r="AS3" s="844"/>
      <c r="AT3" s="844"/>
      <c r="AU3" s="844" t="s">
        <v>9</v>
      </c>
      <c r="AV3" s="844"/>
      <c r="AW3" s="844"/>
      <c r="AX3" s="844"/>
      <c r="AY3" s="844"/>
      <c r="AZ3" s="844" t="s">
        <v>10</v>
      </c>
      <c r="BA3" s="844"/>
      <c r="BB3" s="844"/>
      <c r="BC3" s="844"/>
      <c r="BD3" s="844" t="s">
        <v>11</v>
      </c>
      <c r="BE3" s="844"/>
      <c r="BF3" s="844"/>
      <c r="BG3" s="844"/>
      <c r="BH3" s="844"/>
      <c r="BI3" s="858" t="s">
        <v>12</v>
      </c>
      <c r="BJ3" s="858"/>
      <c r="BK3" s="858"/>
      <c r="BL3" s="858"/>
      <c r="BM3" s="858" t="s">
        <v>13</v>
      </c>
      <c r="BN3" s="858"/>
      <c r="BO3" s="858"/>
      <c r="BP3" s="858"/>
      <c r="BQ3" s="842" t="s">
        <v>2</v>
      </c>
      <c r="BR3" s="842"/>
      <c r="BS3" s="842"/>
      <c r="BT3" s="842"/>
      <c r="BU3" s="842"/>
      <c r="BV3" s="842" t="s">
        <v>3</v>
      </c>
      <c r="BW3" s="842"/>
      <c r="BX3" s="842"/>
      <c r="BY3" s="842"/>
      <c r="BZ3" s="842" t="s">
        <v>4</v>
      </c>
      <c r="CA3" s="843"/>
      <c r="CB3" s="843"/>
      <c r="CC3" s="843"/>
      <c r="CD3" s="843" t="s">
        <v>5</v>
      </c>
      <c r="CE3" s="843"/>
      <c r="CF3" s="843"/>
      <c r="CG3" s="843"/>
      <c r="CH3" s="843" t="s">
        <v>6</v>
      </c>
      <c r="CI3" s="843"/>
      <c r="CJ3" s="843"/>
      <c r="CK3" s="843"/>
      <c r="CL3" s="843"/>
      <c r="CM3" s="843" t="s">
        <v>7</v>
      </c>
      <c r="CN3" s="843"/>
      <c r="CO3" s="843"/>
      <c r="CP3" s="854"/>
      <c r="CQ3" s="851" t="s">
        <v>8</v>
      </c>
      <c r="CR3" s="851"/>
      <c r="CS3" s="851"/>
      <c r="CT3" s="851"/>
      <c r="CU3" s="851"/>
      <c r="CV3" s="851" t="s">
        <v>9</v>
      </c>
      <c r="CW3" s="851"/>
      <c r="CX3" s="851"/>
      <c r="CY3" s="851"/>
      <c r="CZ3" s="851" t="s">
        <v>10</v>
      </c>
      <c r="DA3" s="851"/>
      <c r="DB3" s="851"/>
      <c r="DC3" s="851"/>
      <c r="DD3" s="851" t="s">
        <v>11</v>
      </c>
      <c r="DE3" s="851"/>
      <c r="DF3" s="851"/>
      <c r="DG3" s="851"/>
      <c r="DH3" s="851"/>
      <c r="DI3" s="851" t="s">
        <v>12</v>
      </c>
      <c r="DJ3" s="851"/>
      <c r="DK3" s="851"/>
      <c r="DL3" s="851"/>
      <c r="DM3" s="851" t="s">
        <v>13</v>
      </c>
      <c r="DN3" s="851"/>
      <c r="DO3" s="851"/>
      <c r="DP3" s="873"/>
      <c r="DQ3" s="877" t="s">
        <v>2</v>
      </c>
      <c r="DR3" s="877"/>
      <c r="DS3" s="877"/>
      <c r="DT3" s="877"/>
      <c r="DU3" s="877"/>
      <c r="DV3" s="877" t="s">
        <v>3</v>
      </c>
      <c r="DW3" s="877"/>
      <c r="DX3" s="877"/>
      <c r="DY3" s="877"/>
      <c r="DZ3" s="877" t="s">
        <v>4</v>
      </c>
      <c r="EA3" s="877"/>
      <c r="EB3" s="877"/>
      <c r="EC3" s="877"/>
      <c r="ED3" s="877" t="s">
        <v>5</v>
      </c>
      <c r="EE3" s="877"/>
      <c r="EF3" s="877"/>
      <c r="EG3" s="877"/>
      <c r="EH3" s="877"/>
      <c r="EI3" s="877" t="s">
        <v>6</v>
      </c>
      <c r="EJ3" s="877"/>
      <c r="EK3" s="877"/>
      <c r="EL3" s="877"/>
      <c r="EM3" s="874" t="s">
        <v>7</v>
      </c>
      <c r="EN3" s="875"/>
      <c r="EO3" s="875"/>
      <c r="EP3" s="876"/>
      <c r="EQ3" s="874" t="s">
        <v>8</v>
      </c>
      <c r="ER3" s="875"/>
      <c r="ES3" s="875"/>
      <c r="ET3" s="875"/>
      <c r="EU3" s="876"/>
    </row>
    <row r="4" spans="1:153" s="253" customFormat="1" ht="15" customHeight="1" x14ac:dyDescent="0.15">
      <c r="A4" s="131"/>
      <c r="B4" s="131"/>
      <c r="C4" s="131"/>
      <c r="D4" s="131"/>
      <c r="E4" s="131"/>
      <c r="F4" s="131"/>
      <c r="G4" s="131"/>
      <c r="H4" s="131"/>
      <c r="I4" s="131"/>
      <c r="J4" s="131"/>
      <c r="K4" s="131"/>
      <c r="L4" s="131"/>
      <c r="M4" s="131"/>
      <c r="N4" s="131"/>
      <c r="O4" s="131"/>
      <c r="P4" s="131"/>
      <c r="Q4" s="265">
        <v>44564</v>
      </c>
      <c r="R4" s="265">
        <v>44571</v>
      </c>
      <c r="S4" s="265">
        <v>44578</v>
      </c>
      <c r="T4" s="265">
        <v>44585</v>
      </c>
      <c r="U4" s="265">
        <v>44592</v>
      </c>
      <c r="V4" s="265">
        <v>44599</v>
      </c>
      <c r="W4" s="265">
        <v>44606</v>
      </c>
      <c r="X4" s="265">
        <v>44613</v>
      </c>
      <c r="Y4" s="265">
        <v>44620</v>
      </c>
      <c r="Z4" s="265">
        <v>44627</v>
      </c>
      <c r="AA4" s="265">
        <v>44634</v>
      </c>
      <c r="AB4" s="265">
        <v>44641</v>
      </c>
      <c r="AC4" s="265">
        <v>44648</v>
      </c>
      <c r="AD4" s="265">
        <v>44655</v>
      </c>
      <c r="AE4" s="265">
        <v>44662</v>
      </c>
      <c r="AF4" s="265">
        <v>44669</v>
      </c>
      <c r="AG4" s="265">
        <v>44676</v>
      </c>
      <c r="AH4" s="265">
        <v>44683</v>
      </c>
      <c r="AI4" s="265">
        <v>44690</v>
      </c>
      <c r="AJ4" s="265">
        <v>44697</v>
      </c>
      <c r="AK4" s="265">
        <v>44704</v>
      </c>
      <c r="AL4" s="265">
        <v>44711</v>
      </c>
      <c r="AM4" s="265">
        <v>44718</v>
      </c>
      <c r="AN4" s="265">
        <v>44725</v>
      </c>
      <c r="AO4" s="265">
        <v>44732</v>
      </c>
      <c r="AP4" s="265">
        <v>44739</v>
      </c>
      <c r="AQ4" s="265">
        <v>44746</v>
      </c>
      <c r="AR4" s="265">
        <v>44753</v>
      </c>
      <c r="AS4" s="265">
        <v>44760</v>
      </c>
      <c r="AT4" s="265">
        <v>44767</v>
      </c>
      <c r="AU4" s="265">
        <v>44774</v>
      </c>
      <c r="AV4" s="265">
        <v>44781</v>
      </c>
      <c r="AW4" s="265">
        <v>44788</v>
      </c>
      <c r="AX4" s="265">
        <v>44795</v>
      </c>
      <c r="AY4" s="265">
        <v>44802</v>
      </c>
      <c r="AZ4" s="265">
        <v>44809</v>
      </c>
      <c r="BA4" s="265">
        <v>44816</v>
      </c>
      <c r="BB4" s="265">
        <v>44823</v>
      </c>
      <c r="BC4" s="265">
        <v>44830</v>
      </c>
      <c r="BD4" s="265">
        <v>44837</v>
      </c>
      <c r="BE4" s="265">
        <v>44844</v>
      </c>
      <c r="BF4" s="265">
        <v>44851</v>
      </c>
      <c r="BG4" s="265">
        <v>44858</v>
      </c>
      <c r="BH4" s="265">
        <v>44865</v>
      </c>
      <c r="BI4" s="265">
        <v>44872</v>
      </c>
      <c r="BJ4" s="265">
        <v>44879</v>
      </c>
      <c r="BK4" s="265">
        <v>44886</v>
      </c>
      <c r="BL4" s="265">
        <v>44893</v>
      </c>
      <c r="BM4" s="265">
        <v>44900</v>
      </c>
      <c r="BN4" s="265">
        <v>44907</v>
      </c>
      <c r="BO4" s="265">
        <v>44914</v>
      </c>
      <c r="BP4" s="265">
        <v>44921</v>
      </c>
      <c r="BQ4" s="265">
        <v>44928</v>
      </c>
      <c r="BR4" s="265">
        <v>44935</v>
      </c>
      <c r="BS4" s="265">
        <v>44942</v>
      </c>
      <c r="BT4" s="265">
        <v>44949</v>
      </c>
      <c r="BU4" s="265">
        <v>44956</v>
      </c>
      <c r="BV4" s="265">
        <v>44963</v>
      </c>
      <c r="BW4" s="265">
        <v>44970</v>
      </c>
      <c r="BX4" s="265">
        <v>44977</v>
      </c>
      <c r="BY4" s="265">
        <v>44984</v>
      </c>
      <c r="BZ4" s="265">
        <v>44991</v>
      </c>
      <c r="CA4" s="265">
        <v>44998</v>
      </c>
      <c r="CB4" s="265">
        <v>45005</v>
      </c>
      <c r="CC4" s="265">
        <v>45012</v>
      </c>
      <c r="CD4" s="265">
        <v>45019</v>
      </c>
      <c r="CE4" s="265">
        <v>45026</v>
      </c>
      <c r="CF4" s="265">
        <v>45033</v>
      </c>
      <c r="CG4" s="265">
        <v>45040</v>
      </c>
      <c r="CH4" s="265">
        <v>45047</v>
      </c>
      <c r="CI4" s="265">
        <v>45054</v>
      </c>
      <c r="CJ4" s="265">
        <v>45061</v>
      </c>
      <c r="CK4" s="265">
        <v>45068</v>
      </c>
      <c r="CL4" s="265">
        <v>45075</v>
      </c>
      <c r="CM4" s="265">
        <v>45082</v>
      </c>
      <c r="CN4" s="265">
        <v>45089</v>
      </c>
      <c r="CO4" s="265">
        <v>45096</v>
      </c>
      <c r="CP4" s="265">
        <v>45103</v>
      </c>
      <c r="CQ4" s="593">
        <v>45110</v>
      </c>
      <c r="CR4" s="593">
        <v>45117</v>
      </c>
      <c r="CS4" s="593">
        <v>45124</v>
      </c>
      <c r="CT4" s="593">
        <v>45131</v>
      </c>
      <c r="CU4" s="593">
        <v>45138</v>
      </c>
      <c r="CV4" s="593">
        <v>45145</v>
      </c>
      <c r="CW4" s="593">
        <v>45152</v>
      </c>
      <c r="CX4" s="593">
        <v>45159</v>
      </c>
      <c r="CY4" s="593">
        <v>45166</v>
      </c>
      <c r="CZ4" s="593">
        <v>45173</v>
      </c>
      <c r="DA4" s="593">
        <v>45180</v>
      </c>
      <c r="DB4" s="593">
        <v>45187</v>
      </c>
      <c r="DC4" s="593">
        <v>45194</v>
      </c>
      <c r="DD4" s="593">
        <v>45201</v>
      </c>
      <c r="DE4" s="593">
        <v>45208</v>
      </c>
      <c r="DF4" s="593">
        <v>45215</v>
      </c>
      <c r="DG4" s="593">
        <v>45222</v>
      </c>
      <c r="DH4" s="593">
        <v>45229</v>
      </c>
      <c r="DI4" s="593">
        <v>45236</v>
      </c>
      <c r="DJ4" s="593">
        <v>45243</v>
      </c>
      <c r="DK4" s="593">
        <v>45250</v>
      </c>
      <c r="DL4" s="593">
        <v>45257</v>
      </c>
      <c r="DM4" s="593">
        <v>45264</v>
      </c>
      <c r="DN4" s="593">
        <v>45271</v>
      </c>
      <c r="DO4" s="593">
        <v>45278</v>
      </c>
      <c r="DP4" s="593">
        <v>45285</v>
      </c>
      <c r="DQ4" s="593">
        <v>45292</v>
      </c>
      <c r="DR4" s="593">
        <v>45299</v>
      </c>
      <c r="DS4" s="593">
        <v>45306</v>
      </c>
      <c r="DT4" s="593">
        <v>45313</v>
      </c>
      <c r="DU4" s="593">
        <v>45320</v>
      </c>
      <c r="DV4" s="593">
        <v>45327</v>
      </c>
      <c r="DW4" s="593">
        <v>45334</v>
      </c>
      <c r="DX4" s="593">
        <v>45341</v>
      </c>
      <c r="DY4" s="593">
        <v>45348</v>
      </c>
      <c r="DZ4" s="593">
        <v>45355</v>
      </c>
      <c r="EA4" s="593">
        <v>45362</v>
      </c>
      <c r="EB4" s="593">
        <v>45369</v>
      </c>
      <c r="EC4" s="593">
        <v>45376</v>
      </c>
      <c r="ED4" s="593">
        <v>45383</v>
      </c>
      <c r="EE4" s="593">
        <v>45390</v>
      </c>
      <c r="EF4" s="593">
        <v>45397</v>
      </c>
      <c r="EG4" s="593">
        <v>45404</v>
      </c>
      <c r="EH4" s="593">
        <v>45411</v>
      </c>
      <c r="EI4" s="593">
        <v>45418</v>
      </c>
      <c r="EJ4" s="593">
        <v>45425</v>
      </c>
      <c r="EK4" s="593">
        <v>45432</v>
      </c>
      <c r="EL4" s="593">
        <v>45439</v>
      </c>
      <c r="EM4" s="593">
        <v>45446</v>
      </c>
      <c r="EN4" s="593">
        <v>45453</v>
      </c>
      <c r="EO4" s="593">
        <v>45460</v>
      </c>
      <c r="EP4" s="594">
        <v>24</v>
      </c>
      <c r="EQ4" s="594">
        <v>1</v>
      </c>
      <c r="ER4" s="594">
        <v>8</v>
      </c>
      <c r="ES4" s="595">
        <v>15</v>
      </c>
      <c r="ET4" s="595">
        <v>22</v>
      </c>
      <c r="EU4" s="595">
        <v>29</v>
      </c>
    </row>
    <row r="5" spans="1:153" s="253" customFormat="1" ht="15" customHeight="1" x14ac:dyDescent="0.15">
      <c r="A5" s="131"/>
      <c r="B5" s="131"/>
      <c r="C5" s="131"/>
      <c r="D5" s="131"/>
      <c r="E5" s="131"/>
      <c r="F5" s="131"/>
      <c r="G5" s="131"/>
      <c r="H5" s="131"/>
      <c r="I5" s="131"/>
      <c r="J5" s="131"/>
      <c r="K5" s="131"/>
      <c r="L5" s="131"/>
      <c r="M5" s="131"/>
      <c r="N5" s="131"/>
      <c r="O5" s="852" t="s">
        <v>68</v>
      </c>
      <c r="P5" s="853"/>
      <c r="Q5" s="596"/>
      <c r="R5" s="596"/>
      <c r="S5" s="596"/>
      <c r="T5" s="596"/>
      <c r="U5" s="596"/>
      <c r="V5" s="596"/>
      <c r="W5" s="596"/>
      <c r="X5" s="596"/>
      <c r="Y5" s="596"/>
      <c r="Z5" s="596"/>
      <c r="AA5" s="596"/>
      <c r="AB5" s="596"/>
      <c r="AC5" s="596"/>
      <c r="AD5" s="596"/>
      <c r="AE5" s="596"/>
      <c r="AF5" s="596"/>
      <c r="AG5" s="596"/>
      <c r="AH5" s="596"/>
      <c r="AI5" s="596"/>
      <c r="AJ5" s="596"/>
      <c r="AK5" s="596"/>
      <c r="AL5" s="596"/>
      <c r="AM5" s="596"/>
      <c r="AN5" s="596"/>
      <c r="AO5" s="596"/>
      <c r="AP5" s="596"/>
      <c r="AQ5" s="596"/>
      <c r="AR5" s="596"/>
      <c r="AS5" s="596"/>
      <c r="AT5" s="596"/>
      <c r="AU5" s="596"/>
      <c r="AV5" s="596"/>
      <c r="AW5" s="596"/>
      <c r="AX5" s="596"/>
      <c r="AY5" s="597"/>
      <c r="AZ5" s="598" t="s">
        <v>69</v>
      </c>
      <c r="BA5" s="596"/>
      <c r="BB5" s="596"/>
      <c r="BC5" s="596"/>
      <c r="BD5" s="596"/>
      <c r="BE5" s="596"/>
      <c r="BF5" s="596"/>
      <c r="BG5" s="596"/>
      <c r="BH5" s="596"/>
      <c r="BI5" s="596"/>
      <c r="BJ5" s="596"/>
      <c r="BK5" s="596"/>
      <c r="BL5" s="596"/>
      <c r="BM5" s="596"/>
      <c r="BN5" s="596"/>
      <c r="BO5" s="596"/>
      <c r="BP5" s="596"/>
      <c r="BQ5" s="596"/>
      <c r="BR5" s="596"/>
      <c r="BS5" s="596"/>
      <c r="BT5" s="596"/>
      <c r="BU5" s="596"/>
      <c r="BV5" s="596"/>
      <c r="BW5" s="596"/>
      <c r="BX5" s="596"/>
      <c r="BY5" s="596"/>
      <c r="BZ5" s="599"/>
      <c r="CA5" s="596"/>
      <c r="CB5" s="596"/>
      <c r="CC5" s="596"/>
      <c r="CD5" s="596"/>
      <c r="CE5" s="596"/>
      <c r="CF5" s="596"/>
      <c r="CG5" s="596"/>
      <c r="CH5" s="596"/>
      <c r="CI5" s="596"/>
      <c r="CJ5" s="596"/>
      <c r="CK5" s="596"/>
      <c r="CL5" s="596"/>
      <c r="CM5" s="596"/>
      <c r="CN5" s="596"/>
      <c r="CO5" s="596"/>
      <c r="CP5" s="596"/>
      <c r="CQ5" s="596"/>
      <c r="CR5" s="596"/>
      <c r="CS5" s="596"/>
      <c r="CT5" s="596"/>
      <c r="CU5" s="596"/>
      <c r="CV5" s="596"/>
      <c r="CW5" s="596"/>
      <c r="CX5" s="596"/>
      <c r="CY5" s="596"/>
      <c r="CZ5" s="596"/>
      <c r="DA5" s="596"/>
      <c r="DB5" s="596"/>
      <c r="DC5" s="596"/>
      <c r="DD5" s="596"/>
      <c r="DE5" s="596"/>
      <c r="DF5" s="596"/>
      <c r="DG5" s="596"/>
      <c r="DH5" s="596"/>
      <c r="DI5" s="596"/>
      <c r="DJ5" s="596"/>
      <c r="DK5" s="596"/>
      <c r="DL5" s="596"/>
      <c r="DM5" s="596"/>
      <c r="DN5" s="596"/>
      <c r="DO5" s="596"/>
      <c r="DP5" s="596"/>
      <c r="DQ5" s="596"/>
      <c r="DR5" s="596"/>
      <c r="DS5" s="596"/>
      <c r="DT5" s="596"/>
      <c r="DU5" s="596"/>
      <c r="DV5" s="596"/>
      <c r="DW5" s="596"/>
      <c r="DX5" s="596"/>
      <c r="DY5" s="596"/>
      <c r="DZ5" s="596"/>
      <c r="EA5" s="596"/>
      <c r="EB5" s="596"/>
      <c r="EC5" s="596"/>
      <c r="ED5" s="596"/>
      <c r="EE5" s="596"/>
      <c r="EF5" s="596"/>
      <c r="EG5" s="596"/>
      <c r="EH5" s="596"/>
      <c r="EI5" s="596"/>
      <c r="EJ5" s="596"/>
      <c r="EK5" s="596"/>
      <c r="EL5" s="596"/>
      <c r="EM5" s="596"/>
      <c r="EN5" s="596"/>
      <c r="EO5" s="596"/>
      <c r="EP5" s="596"/>
      <c r="EQ5" s="596"/>
      <c r="ER5" s="596"/>
      <c r="ES5" s="596"/>
      <c r="ET5" s="596"/>
      <c r="EU5" s="596"/>
      <c r="EV5" s="600"/>
      <c r="EW5" s="600"/>
    </row>
    <row r="6" spans="1:153" ht="15" customHeight="1" x14ac:dyDescent="0.15">
      <c r="O6" s="852"/>
      <c r="P6" s="853"/>
      <c r="Q6" s="597"/>
      <c r="R6" s="597"/>
      <c r="S6" s="597"/>
      <c r="T6" s="597"/>
      <c r="U6" s="597"/>
      <c r="V6" s="597"/>
      <c r="W6" s="597"/>
      <c r="X6" s="597"/>
      <c r="Y6" s="597"/>
      <c r="Z6" s="597"/>
      <c r="AA6" s="597"/>
      <c r="AB6" s="597"/>
      <c r="AC6" s="597"/>
      <c r="AD6" s="597"/>
      <c r="AE6" s="597"/>
      <c r="AF6" s="597"/>
      <c r="AG6" s="597"/>
      <c r="AH6" s="597"/>
      <c r="AI6" s="597"/>
      <c r="AJ6" s="597"/>
      <c r="AK6" s="597"/>
      <c r="AL6" s="598" t="s">
        <v>70</v>
      </c>
      <c r="AM6" s="597"/>
      <c r="AN6" s="597"/>
      <c r="AO6" s="597"/>
      <c r="AP6" s="597"/>
      <c r="AQ6" s="597"/>
      <c r="AR6" s="597"/>
      <c r="AS6" s="597"/>
      <c r="AT6" s="597"/>
      <c r="AU6" s="597"/>
      <c r="AV6" s="597"/>
      <c r="AW6" s="598" t="s">
        <v>71</v>
      </c>
      <c r="AX6" s="597"/>
      <c r="AY6" s="597"/>
      <c r="AZ6" s="597"/>
      <c r="BA6" s="597"/>
      <c r="BB6" s="597"/>
      <c r="BC6" s="597"/>
      <c r="BD6" s="597"/>
      <c r="BE6" s="597"/>
      <c r="BF6" s="597"/>
      <c r="BG6" s="597"/>
      <c r="BH6" s="597"/>
      <c r="BI6" s="597"/>
      <c r="BJ6" s="597"/>
      <c r="BK6" s="597"/>
      <c r="BL6" s="597"/>
      <c r="BM6" s="597"/>
      <c r="BN6" s="598" t="s">
        <v>72</v>
      </c>
      <c r="BO6" s="597"/>
      <c r="BP6" s="597"/>
      <c r="BQ6" s="597"/>
      <c r="BR6" s="597"/>
      <c r="BS6" s="597"/>
      <c r="BT6" s="597"/>
      <c r="BU6" s="597"/>
      <c r="BV6" s="597"/>
      <c r="BW6" s="597"/>
      <c r="BX6" s="597"/>
      <c r="BY6" s="598" t="s">
        <v>196</v>
      </c>
      <c r="BZ6" s="597"/>
      <c r="CA6" s="601"/>
      <c r="CB6" s="601"/>
      <c r="CC6" s="601"/>
      <c r="CD6" s="601"/>
      <c r="CE6" s="601"/>
      <c r="CF6" s="601"/>
      <c r="CG6" s="598" t="s">
        <v>73</v>
      </c>
      <c r="CH6" s="601"/>
      <c r="CI6" s="601"/>
      <c r="CJ6" s="601"/>
      <c r="CK6" s="597"/>
      <c r="CL6" s="598" t="s">
        <v>74</v>
      </c>
      <c r="CM6" s="601"/>
      <c r="CN6" s="601"/>
      <c r="CO6" s="601"/>
      <c r="CP6" s="601"/>
      <c r="CQ6" s="601"/>
      <c r="CR6" s="601"/>
      <c r="CS6" s="601"/>
      <c r="CT6" s="602" t="s">
        <v>75</v>
      </c>
      <c r="CU6" s="601"/>
      <c r="CV6" s="601"/>
      <c r="CW6" s="601"/>
      <c r="CX6" s="601"/>
      <c r="CY6" s="601"/>
      <c r="CZ6" s="601"/>
      <c r="DA6" s="601"/>
      <c r="DB6" s="601"/>
      <c r="DC6" s="601"/>
      <c r="DD6" s="601"/>
      <c r="DE6" s="601"/>
      <c r="DF6" s="601"/>
      <c r="DG6" s="601"/>
      <c r="DH6" s="601"/>
      <c r="DI6" s="601"/>
      <c r="DJ6" s="601"/>
      <c r="DK6" s="601"/>
      <c r="DL6" s="601"/>
      <c r="DM6" s="601"/>
      <c r="DN6" s="601"/>
      <c r="DO6" s="601"/>
      <c r="DP6" s="601"/>
      <c r="DQ6" s="601"/>
      <c r="DR6" s="603"/>
      <c r="DS6" s="603"/>
      <c r="DT6" s="603"/>
      <c r="DU6" s="603"/>
      <c r="DV6" s="603"/>
      <c r="DW6" s="603"/>
      <c r="DX6" s="603"/>
      <c r="DY6" s="603"/>
      <c r="DZ6" s="603"/>
      <c r="EA6" s="603"/>
      <c r="EB6" s="603"/>
      <c r="EC6" s="603"/>
      <c r="ED6" s="603"/>
      <c r="EE6" s="603"/>
      <c r="EF6" s="603"/>
      <c r="EG6" s="603"/>
      <c r="EH6" s="603"/>
      <c r="EI6" s="603"/>
      <c r="EJ6" s="603"/>
      <c r="EK6" s="603"/>
      <c r="EL6" s="603"/>
      <c r="EM6" s="603"/>
      <c r="EN6" s="603"/>
      <c r="EO6" s="603"/>
      <c r="EP6" s="603"/>
      <c r="EQ6" s="603"/>
      <c r="ER6" s="603"/>
      <c r="ES6" s="603"/>
      <c r="ET6" s="603"/>
      <c r="EU6" s="603"/>
      <c r="EV6" s="604"/>
      <c r="EW6" s="604"/>
    </row>
    <row r="7" spans="1:153" ht="15" customHeight="1" x14ac:dyDescent="0.15">
      <c r="O7" s="852"/>
      <c r="P7" s="853"/>
      <c r="Q7" s="597"/>
      <c r="R7" s="597"/>
      <c r="S7" s="597"/>
      <c r="T7" s="597"/>
      <c r="U7" s="597"/>
      <c r="V7" s="597"/>
      <c r="W7" s="597"/>
      <c r="X7" s="597"/>
      <c r="Y7" s="597"/>
      <c r="Z7" s="597"/>
      <c r="AA7" s="597"/>
      <c r="AB7" s="597"/>
      <c r="AC7" s="597"/>
      <c r="AD7" s="597"/>
      <c r="AE7" s="597"/>
      <c r="AF7" s="597"/>
      <c r="AG7" s="597"/>
      <c r="AH7" s="597"/>
      <c r="AI7" s="597"/>
      <c r="AJ7" s="597"/>
      <c r="AK7" s="597"/>
      <c r="AL7" s="597"/>
      <c r="AM7" s="597"/>
      <c r="AN7" s="597"/>
      <c r="AO7" s="597"/>
      <c r="AP7" s="597"/>
      <c r="AQ7" s="598" t="s">
        <v>76</v>
      </c>
      <c r="AR7" s="597"/>
      <c r="AS7" s="597"/>
      <c r="AT7" s="597"/>
      <c r="AU7" s="597"/>
      <c r="AV7" s="597"/>
      <c r="AW7" s="597"/>
      <c r="AX7" s="605"/>
      <c r="AY7" s="605"/>
      <c r="AZ7" s="605"/>
      <c r="BA7" s="597"/>
      <c r="BB7" s="597"/>
      <c r="BC7" s="597"/>
      <c r="BD7" s="597"/>
      <c r="BE7" s="597"/>
      <c r="BF7" s="597"/>
      <c r="BG7" s="597"/>
      <c r="BH7" s="598" t="s">
        <v>77</v>
      </c>
      <c r="BI7" s="597"/>
      <c r="BJ7" s="597"/>
      <c r="BK7" s="597"/>
      <c r="BL7" s="597"/>
      <c r="BM7" s="597"/>
      <c r="BN7" s="597"/>
      <c r="BO7" s="597"/>
      <c r="BP7" s="597"/>
      <c r="BQ7" s="597"/>
      <c r="BR7" s="597"/>
      <c r="BS7" s="597"/>
      <c r="BT7" s="597"/>
      <c r="BU7" s="597"/>
      <c r="BV7" s="597"/>
      <c r="BW7" s="597"/>
      <c r="BX7" s="597"/>
      <c r="BY7" s="597"/>
      <c r="BZ7" s="597"/>
      <c r="CA7" s="597"/>
      <c r="CB7" s="597"/>
      <c r="CC7" s="598" t="s">
        <v>78</v>
      </c>
      <c r="CD7" s="597"/>
      <c r="CE7" s="597"/>
      <c r="CF7" s="597"/>
      <c r="CG7" s="598"/>
      <c r="CH7" s="597"/>
      <c r="CI7" s="598" t="s">
        <v>79</v>
      </c>
      <c r="CJ7" s="597"/>
      <c r="CK7" s="597"/>
      <c r="CL7" s="597"/>
      <c r="CM7" s="597"/>
      <c r="CN7" s="597"/>
      <c r="CO7" s="597"/>
      <c r="CP7" s="597"/>
      <c r="CQ7" s="597"/>
      <c r="CR7" s="597"/>
      <c r="CS7" s="597"/>
      <c r="CT7" s="597"/>
      <c r="CU7" s="597"/>
      <c r="CV7" s="597"/>
      <c r="CW7" s="597"/>
      <c r="CX7" s="597"/>
      <c r="CY7" s="597"/>
      <c r="CZ7" s="597"/>
      <c r="DA7" s="597"/>
      <c r="DB7" s="597"/>
      <c r="DC7" s="597"/>
      <c r="DD7" s="597"/>
      <c r="DE7" s="597"/>
      <c r="DF7" s="597"/>
      <c r="DG7" s="597"/>
      <c r="DH7" s="597"/>
      <c r="DI7" s="597"/>
      <c r="DJ7" s="597"/>
      <c r="DK7" s="597"/>
      <c r="DL7" s="597"/>
      <c r="DM7" s="597"/>
      <c r="DN7" s="597"/>
      <c r="DO7" s="597"/>
      <c r="DP7" s="597"/>
      <c r="DQ7" s="597"/>
      <c r="DR7" s="597"/>
      <c r="DS7" s="597"/>
      <c r="DT7" s="597"/>
      <c r="DU7" s="597"/>
      <c r="DV7" s="597"/>
      <c r="DW7" s="597"/>
      <c r="DX7" s="597"/>
      <c r="DY7" s="597"/>
      <c r="DZ7" s="597"/>
      <c r="EA7" s="597"/>
      <c r="EB7" s="597"/>
      <c r="EC7" s="597"/>
      <c r="ED7" s="597"/>
      <c r="EE7" s="597"/>
      <c r="EF7" s="597"/>
      <c r="EG7" s="597"/>
      <c r="EH7" s="597"/>
      <c r="EI7" s="597"/>
      <c r="EJ7" s="597"/>
      <c r="EK7" s="597"/>
      <c r="EL7" s="597"/>
      <c r="EM7" s="597"/>
      <c r="EN7" s="597"/>
      <c r="EO7" s="597"/>
      <c r="EP7" s="597"/>
      <c r="EQ7" s="597"/>
      <c r="ER7" s="597"/>
      <c r="ES7" s="597"/>
      <c r="ET7" s="597"/>
      <c r="EU7" s="597"/>
    </row>
    <row r="8" spans="1:153" ht="15" customHeight="1" x14ac:dyDescent="0.15">
      <c r="O8" s="840" t="s">
        <v>80</v>
      </c>
      <c r="P8" s="841"/>
      <c r="Q8" s="606"/>
      <c r="R8" s="607"/>
      <c r="S8" s="607"/>
      <c r="T8" s="607"/>
      <c r="U8" s="608"/>
      <c r="V8" s="608"/>
      <c r="W8" s="608"/>
      <c r="X8" s="608"/>
      <c r="Y8" s="608"/>
      <c r="Z8" s="609"/>
      <c r="AA8" s="609"/>
      <c r="AB8" s="609"/>
      <c r="AC8" s="609"/>
      <c r="AD8" s="609"/>
      <c r="AE8" s="609"/>
      <c r="AF8" s="609"/>
      <c r="AG8" s="609"/>
      <c r="AH8" s="609"/>
      <c r="AI8" s="609"/>
      <c r="AJ8" s="609"/>
      <c r="AK8" s="609"/>
      <c r="AL8" s="609"/>
      <c r="AM8" s="609"/>
      <c r="AN8" s="609"/>
      <c r="AO8" s="609"/>
      <c r="AP8" s="609"/>
      <c r="AQ8" s="609"/>
      <c r="AR8" s="609"/>
      <c r="AS8" s="609"/>
      <c r="AT8" s="609"/>
      <c r="AU8" s="610" t="s">
        <v>81</v>
      </c>
      <c r="AV8" s="611"/>
      <c r="AW8" s="611"/>
      <c r="AX8" s="611"/>
      <c r="AY8" s="611"/>
      <c r="AZ8" s="611"/>
      <c r="BA8" s="611"/>
      <c r="BB8" s="611"/>
      <c r="BC8" s="611"/>
      <c r="BD8" s="611"/>
      <c r="BE8" s="611"/>
      <c r="BF8" s="611"/>
      <c r="BG8" s="611"/>
      <c r="BH8" s="611"/>
      <c r="BI8" s="611"/>
      <c r="BJ8" s="611"/>
      <c r="BK8" s="611"/>
      <c r="BL8" s="611"/>
      <c r="BM8" s="611"/>
      <c r="BN8" s="611"/>
      <c r="BO8" s="611"/>
      <c r="BP8" s="611"/>
      <c r="BQ8" s="611"/>
      <c r="BR8" s="114" t="s">
        <v>59</v>
      </c>
      <c r="BS8" s="114" t="s">
        <v>59</v>
      </c>
      <c r="BT8" s="114" t="s">
        <v>59</v>
      </c>
      <c r="BU8" s="612" t="s">
        <v>82</v>
      </c>
      <c r="BV8" s="612"/>
      <c r="BW8" s="612"/>
      <c r="BX8" s="612"/>
      <c r="BY8" s="612"/>
      <c r="BZ8" s="612"/>
      <c r="CA8" s="612"/>
      <c r="CB8" s="609"/>
      <c r="CC8" s="609"/>
      <c r="CD8" s="609"/>
      <c r="CE8" s="609"/>
      <c r="CF8" s="609"/>
      <c r="CG8" s="609"/>
      <c r="CH8" s="609"/>
      <c r="CI8" s="609"/>
      <c r="CJ8" s="609"/>
      <c r="CK8" s="609"/>
      <c r="CL8" s="609"/>
      <c r="CM8" s="609"/>
      <c r="CN8" s="609"/>
      <c r="CO8" s="609"/>
      <c r="CP8" s="609"/>
      <c r="CQ8" s="609"/>
      <c r="CR8" s="609"/>
      <c r="CS8" s="609"/>
      <c r="CT8" s="609"/>
      <c r="CU8" s="609"/>
      <c r="CV8" s="609"/>
      <c r="CW8" s="609"/>
      <c r="CX8" s="609"/>
      <c r="CY8" s="609"/>
      <c r="CZ8" s="609"/>
      <c r="DA8" s="609"/>
      <c r="DB8" s="609"/>
      <c r="DC8" s="609"/>
      <c r="DD8" s="609"/>
      <c r="DE8" s="609"/>
      <c r="DF8" s="609"/>
      <c r="DG8" s="609"/>
      <c r="DH8" s="609"/>
      <c r="DI8" s="609"/>
      <c r="DJ8" s="609"/>
      <c r="DK8" s="609"/>
      <c r="DL8" s="609"/>
      <c r="DM8" s="609"/>
      <c r="DN8" s="609"/>
      <c r="DO8" s="609"/>
      <c r="DP8" s="609"/>
      <c r="DQ8" s="609"/>
      <c r="DR8" s="609"/>
      <c r="DS8" s="609"/>
      <c r="DT8" s="609"/>
      <c r="DU8" s="609"/>
      <c r="DV8" s="609"/>
      <c r="DW8" s="609"/>
      <c r="DX8" s="609"/>
      <c r="DY8" s="609"/>
      <c r="DZ8" s="609"/>
      <c r="EA8" s="609"/>
      <c r="EB8" s="609"/>
      <c r="EC8" s="609"/>
      <c r="ED8" s="609"/>
      <c r="EE8" s="609"/>
      <c r="EF8" s="609"/>
      <c r="EG8" s="609"/>
      <c r="EH8" s="609"/>
      <c r="EI8" s="609"/>
      <c r="EJ8" s="609"/>
      <c r="EK8" s="609"/>
      <c r="EL8" s="609"/>
      <c r="EM8" s="609"/>
      <c r="EN8" s="609"/>
      <c r="EO8" s="609"/>
      <c r="EP8" s="609"/>
      <c r="EQ8" s="609"/>
      <c r="ER8" s="609"/>
      <c r="ES8" s="609"/>
      <c r="ET8" s="609"/>
      <c r="EU8" s="609"/>
    </row>
    <row r="9" spans="1:153" ht="15" customHeight="1" x14ac:dyDescent="0.15">
      <c r="O9" s="840"/>
      <c r="P9" s="841"/>
      <c r="Q9" s="606"/>
      <c r="R9" s="607"/>
      <c r="S9" s="607"/>
      <c r="T9" s="607"/>
      <c r="U9" s="608"/>
      <c r="V9" s="608"/>
      <c r="W9" s="608"/>
      <c r="X9" s="608"/>
      <c r="Y9" s="608"/>
      <c r="Z9" s="609"/>
      <c r="AA9" s="609"/>
      <c r="AB9" s="609"/>
      <c r="AC9" s="609"/>
      <c r="AD9" s="609"/>
      <c r="AE9" s="609"/>
      <c r="AF9" s="609"/>
      <c r="AG9" s="609"/>
      <c r="AH9" s="609"/>
      <c r="AI9" s="609"/>
      <c r="AJ9" s="609"/>
      <c r="AK9" s="609"/>
      <c r="AL9" s="609"/>
      <c r="AM9" s="609"/>
      <c r="AN9" s="609"/>
      <c r="AO9" s="609"/>
      <c r="AP9" s="609"/>
      <c r="AQ9" s="609"/>
      <c r="AR9" s="609"/>
      <c r="AS9" s="609"/>
      <c r="AT9" s="613" t="s">
        <v>83</v>
      </c>
      <c r="AU9" s="614"/>
      <c r="AV9" s="614"/>
      <c r="AW9" s="614"/>
      <c r="AX9" s="614"/>
      <c r="AY9" s="614"/>
      <c r="AZ9" s="614"/>
      <c r="BA9" s="614"/>
      <c r="BB9" s="614"/>
      <c r="BC9" s="614"/>
      <c r="BD9" s="614"/>
      <c r="BE9" s="614"/>
      <c r="BF9" s="614"/>
      <c r="BG9" s="614"/>
      <c r="BH9" s="614"/>
      <c r="BI9" s="614"/>
      <c r="BJ9" s="614"/>
      <c r="BK9" s="614"/>
      <c r="BL9" s="614"/>
      <c r="BM9" s="614"/>
      <c r="BN9" s="614"/>
      <c r="BO9" s="614"/>
      <c r="BP9" s="614"/>
      <c r="BQ9" s="614"/>
      <c r="BR9" s="614"/>
      <c r="BS9" s="614"/>
      <c r="BT9" s="614"/>
      <c r="BU9" s="614"/>
      <c r="BV9" s="114" t="s">
        <v>59</v>
      </c>
      <c r="BW9" s="114" t="s">
        <v>59</v>
      </c>
      <c r="BX9" s="114" t="s">
        <v>59</v>
      </c>
      <c r="BY9" s="609"/>
      <c r="BZ9" s="609"/>
      <c r="CA9" s="609"/>
      <c r="CB9" s="609"/>
      <c r="CC9" s="609"/>
      <c r="CD9" s="609"/>
      <c r="CE9" s="609"/>
      <c r="CF9" s="609"/>
      <c r="CG9" s="609"/>
      <c r="CH9" s="609"/>
      <c r="CI9" s="609"/>
      <c r="CJ9" s="609"/>
      <c r="CK9" s="609"/>
      <c r="CL9" s="609"/>
      <c r="CM9" s="609"/>
      <c r="CN9" s="609"/>
      <c r="CO9" s="609"/>
      <c r="CP9" s="609"/>
      <c r="CQ9" s="609"/>
      <c r="CR9" s="609"/>
      <c r="CS9" s="609"/>
      <c r="CT9" s="609"/>
      <c r="CU9" s="609"/>
      <c r="CV9" s="609"/>
      <c r="CW9" s="609"/>
      <c r="CX9" s="609"/>
      <c r="CY9" s="609"/>
      <c r="CZ9" s="609"/>
      <c r="DA9" s="609"/>
      <c r="DB9" s="609"/>
      <c r="DC9" s="609"/>
      <c r="DD9" s="609"/>
      <c r="DE9" s="609"/>
      <c r="DF9" s="609"/>
      <c r="DG9" s="609"/>
      <c r="DH9" s="609"/>
      <c r="DI9" s="609"/>
      <c r="DJ9" s="609"/>
      <c r="DK9" s="609"/>
      <c r="DL9" s="609"/>
      <c r="DM9" s="609"/>
      <c r="DN9" s="609"/>
      <c r="DO9" s="609"/>
      <c r="DP9" s="609"/>
      <c r="DQ9" s="609"/>
      <c r="DR9" s="609"/>
      <c r="DS9" s="609"/>
      <c r="DT9" s="609"/>
      <c r="DU9" s="609"/>
      <c r="DV9" s="609"/>
      <c r="DW9" s="609"/>
      <c r="DX9" s="609"/>
      <c r="DY9" s="609"/>
      <c r="DZ9" s="609"/>
      <c r="EA9" s="609"/>
      <c r="EB9" s="609"/>
      <c r="EC9" s="609"/>
      <c r="ED9" s="609"/>
      <c r="EE9" s="609"/>
      <c r="EF9" s="609"/>
      <c r="EG9" s="609"/>
      <c r="EH9" s="609"/>
      <c r="EI9" s="609"/>
      <c r="EJ9" s="609"/>
      <c r="EK9" s="609"/>
      <c r="EL9" s="609"/>
      <c r="EM9" s="609"/>
      <c r="EN9" s="609"/>
      <c r="EO9" s="609"/>
      <c r="EP9" s="609"/>
      <c r="EQ9" s="609"/>
      <c r="ER9" s="609"/>
      <c r="ES9" s="609"/>
      <c r="ET9" s="609"/>
      <c r="EU9" s="609"/>
    </row>
    <row r="10" spans="1:153" ht="15" customHeight="1" x14ac:dyDescent="0.15">
      <c r="N10" s="615"/>
      <c r="O10" s="840"/>
      <c r="P10" s="841"/>
      <c r="Q10" s="609"/>
      <c r="R10" s="609"/>
      <c r="S10" s="609"/>
      <c r="T10" s="609"/>
      <c r="U10" s="609"/>
      <c r="V10" s="609"/>
      <c r="W10" s="609"/>
      <c r="X10" s="609"/>
      <c r="Y10" s="609"/>
      <c r="Z10" s="609"/>
      <c r="AA10" s="609"/>
      <c r="AB10" s="609"/>
      <c r="AC10" s="609"/>
      <c r="AD10" s="609"/>
      <c r="AE10" s="609"/>
      <c r="AF10" s="609"/>
      <c r="AG10" s="609"/>
      <c r="AH10" s="609"/>
      <c r="AI10" s="609"/>
      <c r="AJ10" s="609"/>
      <c r="AK10" s="609"/>
      <c r="AL10" s="609"/>
      <c r="AM10" s="610" t="s">
        <v>84</v>
      </c>
      <c r="AN10" s="611"/>
      <c r="AO10" s="611"/>
      <c r="AP10" s="611"/>
      <c r="AQ10" s="611"/>
      <c r="AR10" s="611"/>
      <c r="AS10" s="611"/>
      <c r="AT10" s="611"/>
      <c r="AU10" s="611"/>
      <c r="AV10" s="611"/>
      <c r="AW10" s="611"/>
      <c r="AX10" s="611"/>
      <c r="AY10" s="611"/>
      <c r="AZ10" s="611"/>
      <c r="BA10" s="611"/>
      <c r="BB10" s="611"/>
      <c r="BC10" s="611"/>
      <c r="BD10" s="611"/>
      <c r="BE10" s="611"/>
      <c r="BF10" s="611"/>
      <c r="BG10" s="611"/>
      <c r="BH10" s="611"/>
      <c r="BI10" s="611"/>
      <c r="BJ10" s="611"/>
      <c r="BK10" s="611"/>
      <c r="BL10" s="611"/>
      <c r="BM10" s="611"/>
      <c r="BN10" s="114" t="s">
        <v>59</v>
      </c>
      <c r="BO10" s="114" t="s">
        <v>59</v>
      </c>
      <c r="BP10" s="114" t="s">
        <v>59</v>
      </c>
      <c r="BQ10" s="114" t="s">
        <v>59</v>
      </c>
      <c r="BR10" s="609"/>
      <c r="BS10" s="609"/>
      <c r="BT10" s="609"/>
      <c r="BU10" s="609"/>
      <c r="BV10" s="609"/>
      <c r="BW10" s="609"/>
      <c r="BX10" s="609"/>
      <c r="BY10" s="609"/>
      <c r="BZ10" s="609"/>
      <c r="CA10" s="609"/>
      <c r="CB10" s="609"/>
      <c r="CC10" s="609"/>
      <c r="CD10" s="609"/>
      <c r="CE10" s="609"/>
      <c r="CF10" s="609"/>
      <c r="CG10" s="609"/>
      <c r="CH10" s="609"/>
      <c r="CI10" s="609"/>
      <c r="CJ10" s="609"/>
      <c r="CK10" s="609"/>
      <c r="CL10" s="609"/>
      <c r="CM10" s="609"/>
      <c r="CN10" s="609"/>
      <c r="CO10" s="609"/>
      <c r="CP10" s="609"/>
      <c r="CQ10" s="609"/>
      <c r="CR10" s="609"/>
      <c r="CS10" s="609"/>
      <c r="CT10" s="609"/>
      <c r="CU10" s="609"/>
      <c r="CV10" s="609"/>
      <c r="CW10" s="609"/>
      <c r="CX10" s="609"/>
      <c r="CY10" s="609"/>
      <c r="CZ10" s="609"/>
      <c r="DA10" s="609"/>
      <c r="DB10" s="609"/>
      <c r="DC10" s="609"/>
      <c r="DD10" s="609"/>
      <c r="DE10" s="609"/>
      <c r="DF10" s="609"/>
      <c r="DG10" s="609"/>
      <c r="DH10" s="609"/>
      <c r="DI10" s="609"/>
      <c r="DJ10" s="609"/>
      <c r="DK10" s="609"/>
      <c r="DL10" s="609"/>
      <c r="DM10" s="609"/>
      <c r="DN10" s="609"/>
      <c r="DO10" s="609"/>
      <c r="DP10" s="609"/>
      <c r="DQ10" s="609"/>
      <c r="DR10" s="609"/>
      <c r="DS10" s="609"/>
      <c r="DT10" s="609"/>
      <c r="DU10" s="609"/>
      <c r="DV10" s="609"/>
      <c r="DW10" s="609"/>
      <c r="DX10" s="609"/>
      <c r="DY10" s="609"/>
      <c r="DZ10" s="609"/>
      <c r="EA10" s="609"/>
      <c r="EB10" s="609"/>
      <c r="EC10" s="609"/>
      <c r="ED10" s="609"/>
      <c r="EE10" s="609"/>
      <c r="EF10" s="609"/>
      <c r="EG10" s="609"/>
      <c r="EH10" s="609"/>
      <c r="EI10" s="609"/>
      <c r="EJ10" s="609"/>
      <c r="EK10" s="609"/>
      <c r="EL10" s="609"/>
      <c r="EM10" s="609"/>
      <c r="EN10" s="609"/>
      <c r="EO10" s="609"/>
      <c r="EP10" s="609"/>
      <c r="EQ10" s="609"/>
      <c r="ER10" s="609"/>
      <c r="ES10" s="609"/>
      <c r="ET10" s="609"/>
      <c r="EU10" s="609"/>
    </row>
    <row r="11" spans="1:153" ht="15" customHeight="1" x14ac:dyDescent="0.15">
      <c r="N11" s="243"/>
      <c r="BK11" s="616" t="s">
        <v>85</v>
      </c>
      <c r="BP11" s="616" t="s">
        <v>85</v>
      </c>
    </row>
    <row r="12" spans="1:153" ht="15" customHeight="1" x14ac:dyDescent="0.15">
      <c r="N12" s="243"/>
      <c r="BK12" s="616" t="s">
        <v>85</v>
      </c>
      <c r="BP12" s="616" t="s">
        <v>85</v>
      </c>
    </row>
    <row r="13" spans="1:153" ht="15" customHeight="1" x14ac:dyDescent="0.15">
      <c r="BK13" s="616" t="s">
        <v>85</v>
      </c>
      <c r="BP13" s="616" t="s">
        <v>85</v>
      </c>
    </row>
    <row r="14" spans="1:153" ht="15" customHeight="1" x14ac:dyDescent="0.15">
      <c r="C14" s="617"/>
      <c r="D14" s="618"/>
      <c r="E14" s="618"/>
      <c r="F14" s="618"/>
      <c r="G14" s="618"/>
      <c r="H14" s="618"/>
      <c r="I14" s="618"/>
      <c r="J14" s="618"/>
      <c r="K14" s="618"/>
      <c r="L14" s="618"/>
      <c r="M14" s="618"/>
      <c r="N14" s="618"/>
      <c r="O14" s="618"/>
      <c r="P14" s="619"/>
      <c r="Q14" s="619"/>
      <c r="R14" s="620"/>
      <c r="W14" s="136" t="s">
        <v>86</v>
      </c>
      <c r="X14" s="837" t="s">
        <v>87</v>
      </c>
      <c r="Y14" s="837"/>
      <c r="Z14" s="132" t="s">
        <v>88</v>
      </c>
      <c r="AA14" s="132" t="s">
        <v>88</v>
      </c>
      <c r="AB14" s="132" t="s">
        <v>88</v>
      </c>
      <c r="AC14" s="133" t="s">
        <v>89</v>
      </c>
      <c r="AD14" s="133" t="s">
        <v>89</v>
      </c>
      <c r="AE14" s="133" t="s">
        <v>89</v>
      </c>
      <c r="AF14" s="133" t="s">
        <v>89</v>
      </c>
      <c r="AG14" s="134" t="s">
        <v>90</v>
      </c>
      <c r="AH14" s="134" t="s">
        <v>90</v>
      </c>
      <c r="AI14" s="134" t="s">
        <v>90</v>
      </c>
      <c r="AJ14" s="134" t="s">
        <v>90</v>
      </c>
      <c r="AK14" s="135" t="s">
        <v>91</v>
      </c>
      <c r="BK14" s="616" t="s">
        <v>85</v>
      </c>
      <c r="BP14" s="616" t="s">
        <v>85</v>
      </c>
    </row>
    <row r="15" spans="1:153" ht="15" customHeight="1" x14ac:dyDescent="0.15">
      <c r="C15" s="621"/>
      <c r="D15" s="622" t="s">
        <v>92</v>
      </c>
      <c r="E15" s="623"/>
      <c r="F15" s="623"/>
      <c r="G15" s="623"/>
      <c r="H15" s="623"/>
      <c r="I15" s="623"/>
      <c r="J15" s="623"/>
      <c r="K15" s="623"/>
      <c r="L15" s="623"/>
      <c r="M15" s="623"/>
      <c r="N15" s="623"/>
      <c r="O15" s="623"/>
      <c r="P15" s="623"/>
      <c r="Q15" s="623"/>
      <c r="R15" s="624"/>
      <c r="AK15" s="136" t="s">
        <v>93</v>
      </c>
      <c r="AL15" s="101" t="s">
        <v>94</v>
      </c>
      <c r="AM15" s="101" t="s">
        <v>94</v>
      </c>
      <c r="AN15" s="103" t="s">
        <v>95</v>
      </c>
      <c r="AO15" s="103" t="s">
        <v>95</v>
      </c>
      <c r="AP15" s="102" t="s">
        <v>96</v>
      </c>
      <c r="AQ15" s="102" t="s">
        <v>96</v>
      </c>
      <c r="AR15" s="104" t="s">
        <v>97</v>
      </c>
      <c r="AS15" s="104" t="s">
        <v>97</v>
      </c>
      <c r="AT15" s="104" t="s">
        <v>97</v>
      </c>
      <c r="AU15" s="114" t="s">
        <v>59</v>
      </c>
      <c r="AV15" s="114" t="s">
        <v>59</v>
      </c>
      <c r="BK15" s="616" t="s">
        <v>85</v>
      </c>
      <c r="BP15" s="616" t="s">
        <v>85</v>
      </c>
    </row>
    <row r="16" spans="1:153" ht="15" customHeight="1" x14ac:dyDescent="0.15">
      <c r="C16" s="621"/>
      <c r="D16" s="132" t="s">
        <v>88</v>
      </c>
      <c r="E16" s="243" t="s">
        <v>98</v>
      </c>
      <c r="F16" s="243"/>
      <c r="R16" s="624"/>
      <c r="AI16" s="625"/>
      <c r="AM16" s="136" t="s">
        <v>99</v>
      </c>
      <c r="AN16" s="101" t="s">
        <v>94</v>
      </c>
      <c r="AO16" s="101" t="s">
        <v>94</v>
      </c>
      <c r="AP16" s="103" t="s">
        <v>95</v>
      </c>
      <c r="AQ16" s="103" t="s">
        <v>95</v>
      </c>
      <c r="AR16" s="102" t="s">
        <v>96</v>
      </c>
      <c r="AS16" s="102" t="s">
        <v>96</v>
      </c>
      <c r="AT16" s="104" t="s">
        <v>97</v>
      </c>
      <c r="AU16" s="104" t="s">
        <v>97</v>
      </c>
      <c r="AV16" s="104" t="s">
        <v>97</v>
      </c>
      <c r="AW16" s="114" t="s">
        <v>59</v>
      </c>
      <c r="AX16" s="114" t="s">
        <v>59</v>
      </c>
      <c r="BK16" s="616" t="s">
        <v>85</v>
      </c>
      <c r="BP16" s="616" t="s">
        <v>85</v>
      </c>
      <c r="DC16" s="38"/>
    </row>
    <row r="17" spans="3:107" ht="15" customHeight="1" x14ac:dyDescent="0.15">
      <c r="C17" s="626"/>
      <c r="D17" s="133" t="s">
        <v>89</v>
      </c>
      <c r="E17" s="243" t="s">
        <v>100</v>
      </c>
      <c r="F17" s="243"/>
      <c r="R17" s="624"/>
      <c r="BJ17" s="627"/>
      <c r="BK17" s="616" t="s">
        <v>85</v>
      </c>
      <c r="BP17" s="616" t="s">
        <v>85</v>
      </c>
    </row>
    <row r="18" spans="3:107" ht="15" customHeight="1" x14ac:dyDescent="0.15">
      <c r="C18" s="626"/>
      <c r="D18" s="134" t="s">
        <v>90</v>
      </c>
      <c r="E18" s="243" t="s">
        <v>101</v>
      </c>
      <c r="F18" s="243"/>
      <c r="L18" s="243"/>
      <c r="R18" s="624"/>
      <c r="BK18" s="616" t="s">
        <v>85</v>
      </c>
      <c r="BP18" s="616" t="s">
        <v>85</v>
      </c>
    </row>
    <row r="19" spans="3:107" ht="15" customHeight="1" x14ac:dyDescent="0.15">
      <c r="C19" s="626"/>
      <c r="D19" s="135" t="s">
        <v>91</v>
      </c>
      <c r="E19" s="243" t="s">
        <v>102</v>
      </c>
      <c r="F19" s="243"/>
      <c r="R19" s="624"/>
      <c r="W19" s="838" t="s">
        <v>103</v>
      </c>
      <c r="AV19" s="136" t="s">
        <v>346</v>
      </c>
      <c r="AW19" s="94" t="s">
        <v>104</v>
      </c>
      <c r="AX19" s="94" t="s">
        <v>104</v>
      </c>
      <c r="AY19" s="94" t="s">
        <v>104</v>
      </c>
      <c r="AZ19" s="94" t="s">
        <v>104</v>
      </c>
      <c r="BA19" s="62" t="s">
        <v>105</v>
      </c>
      <c r="BB19" s="62" t="s">
        <v>105</v>
      </c>
      <c r="BC19" s="62" t="s">
        <v>105</v>
      </c>
      <c r="BD19" s="62" t="s">
        <v>105</v>
      </c>
      <c r="BE19" s="95" t="s">
        <v>106</v>
      </c>
      <c r="BF19" s="95" t="s">
        <v>106</v>
      </c>
      <c r="BG19" s="61" t="s">
        <v>107</v>
      </c>
      <c r="BH19" s="61" t="s">
        <v>107</v>
      </c>
      <c r="BI19" s="61" t="s">
        <v>107</v>
      </c>
      <c r="BK19" s="616" t="s">
        <v>85</v>
      </c>
      <c r="BP19" s="616" t="s">
        <v>85</v>
      </c>
      <c r="CX19" s="838" t="s">
        <v>108</v>
      </c>
      <c r="DB19" s="838" t="s">
        <v>109</v>
      </c>
    </row>
    <row r="20" spans="3:107" ht="15" customHeight="1" x14ac:dyDescent="0.15">
      <c r="C20" s="628"/>
      <c r="D20" s="629"/>
      <c r="E20" s="629"/>
      <c r="F20" s="629"/>
      <c r="G20" s="629"/>
      <c r="H20" s="629"/>
      <c r="I20" s="629"/>
      <c r="J20" s="629"/>
      <c r="K20" s="629"/>
      <c r="L20" s="629"/>
      <c r="M20" s="629"/>
      <c r="N20" s="629"/>
      <c r="O20" s="629"/>
      <c r="P20" s="629"/>
      <c r="Q20" s="629"/>
      <c r="R20" s="630"/>
      <c r="W20" s="838"/>
      <c r="AW20" s="136" t="s">
        <v>345</v>
      </c>
      <c r="AX20" s="94" t="s">
        <v>104</v>
      </c>
      <c r="AY20" s="94" t="s">
        <v>104</v>
      </c>
      <c r="AZ20" s="94" t="s">
        <v>104</v>
      </c>
      <c r="BA20" s="94" t="s">
        <v>104</v>
      </c>
      <c r="BB20" s="62" t="s">
        <v>105</v>
      </c>
      <c r="BC20" s="62" t="s">
        <v>105</v>
      </c>
      <c r="BD20" s="62" t="s">
        <v>105</v>
      </c>
      <c r="BE20" s="62" t="s">
        <v>105</v>
      </c>
      <c r="BF20" s="95" t="s">
        <v>106</v>
      </c>
      <c r="BG20" s="95" t="s">
        <v>106</v>
      </c>
      <c r="BH20" s="61" t="s">
        <v>107</v>
      </c>
      <c r="BI20" s="61" t="s">
        <v>107</v>
      </c>
      <c r="BJ20" s="61" t="s">
        <v>107</v>
      </c>
      <c r="BK20" s="616" t="s">
        <v>85</v>
      </c>
      <c r="BP20" s="616" t="s">
        <v>85</v>
      </c>
      <c r="CX20" s="838"/>
      <c r="DB20" s="838"/>
    </row>
    <row r="21" spans="3:107" ht="15" customHeight="1" x14ac:dyDescent="0.15">
      <c r="W21" s="838"/>
      <c r="AX21" s="136" t="s">
        <v>344</v>
      </c>
      <c r="AY21" s="94" t="s">
        <v>104</v>
      </c>
      <c r="AZ21" s="94" t="s">
        <v>104</v>
      </c>
      <c r="BA21" s="94" t="s">
        <v>104</v>
      </c>
      <c r="BB21" s="94" t="s">
        <v>104</v>
      </c>
      <c r="BC21" s="62" t="s">
        <v>105</v>
      </c>
      <c r="BD21" s="62" t="s">
        <v>105</v>
      </c>
      <c r="BE21" s="62" t="s">
        <v>105</v>
      </c>
      <c r="BF21" s="62" t="s">
        <v>105</v>
      </c>
      <c r="BG21" s="95" t="s">
        <v>106</v>
      </c>
      <c r="BH21" s="95" t="s">
        <v>106</v>
      </c>
      <c r="BI21" s="61" t="s">
        <v>107</v>
      </c>
      <c r="BJ21" s="61" t="s">
        <v>107</v>
      </c>
      <c r="BK21" s="616" t="s">
        <v>85</v>
      </c>
      <c r="BL21" s="61" t="s">
        <v>107</v>
      </c>
      <c r="BP21" s="616" t="s">
        <v>85</v>
      </c>
      <c r="CX21" s="838"/>
      <c r="DB21" s="838"/>
    </row>
    <row r="22" spans="3:107" ht="15" customHeight="1" x14ac:dyDescent="0.15">
      <c r="C22" s="617"/>
      <c r="D22" s="618"/>
      <c r="E22" s="618"/>
      <c r="F22" s="618"/>
      <c r="G22" s="618"/>
      <c r="H22" s="618"/>
      <c r="I22" s="618"/>
      <c r="J22" s="618"/>
      <c r="K22" s="618"/>
      <c r="L22" s="618"/>
      <c r="M22" s="618"/>
      <c r="N22" s="618"/>
      <c r="O22" s="618"/>
      <c r="P22" s="618"/>
      <c r="Q22" s="618"/>
      <c r="R22" s="631"/>
      <c r="W22" s="838"/>
      <c r="AY22" s="136" t="s">
        <v>343</v>
      </c>
      <c r="AZ22" s="94" t="s">
        <v>104</v>
      </c>
      <c r="BA22" s="94" t="s">
        <v>104</v>
      </c>
      <c r="BB22" s="94" t="s">
        <v>104</v>
      </c>
      <c r="BC22" s="94" t="s">
        <v>104</v>
      </c>
      <c r="BD22" s="62" t="s">
        <v>105</v>
      </c>
      <c r="BE22" s="62" t="s">
        <v>105</v>
      </c>
      <c r="BF22" s="62" t="s">
        <v>105</v>
      </c>
      <c r="BG22" s="62" t="s">
        <v>105</v>
      </c>
      <c r="BH22" s="95" t="s">
        <v>106</v>
      </c>
      <c r="BI22" s="95" t="s">
        <v>106</v>
      </c>
      <c r="BJ22" s="61" t="s">
        <v>107</v>
      </c>
      <c r="BK22" s="616" t="s">
        <v>85</v>
      </c>
      <c r="BL22" s="61" t="s">
        <v>107</v>
      </c>
      <c r="BM22" s="61" t="s">
        <v>107</v>
      </c>
      <c r="BP22" s="616" t="s">
        <v>85</v>
      </c>
      <c r="CX22" s="838"/>
      <c r="DB22" s="838"/>
    </row>
    <row r="23" spans="3:107" ht="15" customHeight="1" x14ac:dyDescent="0.15">
      <c r="C23" s="626"/>
      <c r="D23" s="622" t="s">
        <v>110</v>
      </c>
      <c r="E23" s="623"/>
      <c r="F23" s="623"/>
      <c r="G23" s="623"/>
      <c r="H23" s="623"/>
      <c r="I23" s="623"/>
      <c r="J23" s="623"/>
      <c r="K23" s="623"/>
      <c r="L23" s="623"/>
      <c r="M23" s="623"/>
      <c r="N23" s="623"/>
      <c r="O23" s="623"/>
      <c r="P23" s="623"/>
      <c r="Q23" s="623"/>
      <c r="R23" s="624"/>
      <c r="W23" s="838"/>
      <c r="AZ23" s="136" t="s">
        <v>342</v>
      </c>
      <c r="BA23" s="94" t="s">
        <v>104</v>
      </c>
      <c r="BB23" s="94" t="s">
        <v>104</v>
      </c>
      <c r="BC23" s="94" t="s">
        <v>104</v>
      </c>
      <c r="BD23" s="94" t="s">
        <v>104</v>
      </c>
      <c r="BE23" s="62" t="s">
        <v>105</v>
      </c>
      <c r="BF23" s="62" t="s">
        <v>105</v>
      </c>
      <c r="BG23" s="62" t="s">
        <v>105</v>
      </c>
      <c r="BH23" s="62" t="s">
        <v>105</v>
      </c>
      <c r="BI23" s="95" t="s">
        <v>106</v>
      </c>
      <c r="BJ23" s="95" t="s">
        <v>106</v>
      </c>
      <c r="BK23" s="616" t="s">
        <v>85</v>
      </c>
      <c r="BL23" s="61" t="s">
        <v>107</v>
      </c>
      <c r="BM23" s="61" t="s">
        <v>107</v>
      </c>
      <c r="BN23" s="61" t="s">
        <v>107</v>
      </c>
      <c r="BP23" s="616" t="s">
        <v>85</v>
      </c>
      <c r="CX23" s="838"/>
      <c r="DB23" s="838"/>
    </row>
    <row r="24" spans="3:107" ht="15" customHeight="1" x14ac:dyDescent="0.15">
      <c r="C24" s="626"/>
      <c r="D24" s="101" t="s">
        <v>94</v>
      </c>
      <c r="E24" s="243" t="s">
        <v>111</v>
      </c>
      <c r="F24" s="243"/>
      <c r="R24" s="624"/>
      <c r="W24" s="838"/>
      <c r="BK24" s="616" t="s">
        <v>85</v>
      </c>
      <c r="BP24" s="616" t="s">
        <v>85</v>
      </c>
      <c r="CX24" s="838"/>
      <c r="DB24" s="838"/>
    </row>
    <row r="25" spans="3:107" ht="15" customHeight="1" x14ac:dyDescent="0.15">
      <c r="C25" s="626"/>
      <c r="D25" s="103" t="s">
        <v>95</v>
      </c>
      <c r="E25" s="243" t="s">
        <v>112</v>
      </c>
      <c r="R25" s="624"/>
      <c r="W25" s="838"/>
      <c r="BK25" s="616" t="s">
        <v>85</v>
      </c>
      <c r="BP25" s="616" t="s">
        <v>85</v>
      </c>
      <c r="CX25" s="838"/>
      <c r="DB25" s="838"/>
    </row>
    <row r="26" spans="3:107" ht="15" customHeight="1" x14ac:dyDescent="0.15">
      <c r="C26" s="626"/>
      <c r="D26" s="102" t="s">
        <v>96</v>
      </c>
      <c r="E26" s="243" t="s">
        <v>113</v>
      </c>
      <c r="F26" s="243"/>
      <c r="R26" s="624"/>
      <c r="W26" s="838"/>
      <c r="AX26" s="753"/>
      <c r="BK26" s="616" t="s">
        <v>85</v>
      </c>
      <c r="BP26" s="616" t="s">
        <v>85</v>
      </c>
      <c r="CX26" s="838"/>
      <c r="DB26" s="838"/>
    </row>
    <row r="27" spans="3:107" ht="15" customHeight="1" x14ac:dyDescent="0.15">
      <c r="C27" s="626"/>
      <c r="D27" s="104" t="s">
        <v>97</v>
      </c>
      <c r="E27" s="243" t="s">
        <v>114</v>
      </c>
      <c r="F27" s="243"/>
      <c r="R27" s="624"/>
      <c r="W27" s="838"/>
      <c r="BK27" s="616" t="s">
        <v>85</v>
      </c>
      <c r="BP27" s="616" t="s">
        <v>85</v>
      </c>
      <c r="CX27" s="838"/>
      <c r="DB27" s="838"/>
    </row>
    <row r="28" spans="3:107" ht="15" customHeight="1" x14ac:dyDescent="0.15">
      <c r="C28" s="626"/>
      <c r="D28" s="114" t="s">
        <v>59</v>
      </c>
      <c r="E28" s="243" t="s">
        <v>115</v>
      </c>
      <c r="F28" s="243"/>
      <c r="R28" s="624"/>
      <c r="W28" s="838"/>
      <c r="BK28" s="616" t="s">
        <v>85</v>
      </c>
      <c r="BP28" s="616" t="s">
        <v>85</v>
      </c>
      <c r="CX28" s="838"/>
      <c r="DB28" s="838"/>
    </row>
    <row r="29" spans="3:107" ht="15" customHeight="1" x14ac:dyDescent="0.15">
      <c r="C29" s="628"/>
      <c r="D29" s="629"/>
      <c r="E29" s="629"/>
      <c r="F29" s="629"/>
      <c r="G29" s="629"/>
      <c r="H29" s="629"/>
      <c r="I29" s="629"/>
      <c r="J29" s="629"/>
      <c r="K29" s="629"/>
      <c r="L29" s="629"/>
      <c r="M29" s="629"/>
      <c r="N29" s="629"/>
      <c r="O29" s="629"/>
      <c r="P29" s="629"/>
      <c r="Q29" s="629"/>
      <c r="R29" s="630"/>
      <c r="W29" s="838"/>
      <c r="BK29" s="616" t="s">
        <v>85</v>
      </c>
      <c r="BP29" s="616" t="s">
        <v>85</v>
      </c>
      <c r="CX29" s="838"/>
      <c r="DB29" s="838"/>
    </row>
    <row r="30" spans="3:107" ht="15" customHeight="1" x14ac:dyDescent="0.15">
      <c r="Q30" s="625"/>
      <c r="W30" s="838"/>
      <c r="BK30" s="616" t="s">
        <v>85</v>
      </c>
      <c r="BP30" s="616" t="s">
        <v>85</v>
      </c>
      <c r="CX30" s="838"/>
      <c r="DB30" s="838"/>
    </row>
    <row r="31" spans="3:107" ht="15" customHeight="1" x14ac:dyDescent="0.15">
      <c r="C31" s="632"/>
      <c r="D31" s="619"/>
      <c r="E31" s="619"/>
      <c r="F31" s="619"/>
      <c r="G31" s="619"/>
      <c r="H31" s="619"/>
      <c r="I31" s="619"/>
      <c r="J31" s="619"/>
      <c r="K31" s="619"/>
      <c r="L31" s="619"/>
      <c r="M31" s="619"/>
      <c r="N31" s="619"/>
      <c r="O31" s="619"/>
      <c r="P31" s="619"/>
      <c r="Q31" s="619"/>
      <c r="R31" s="620"/>
      <c r="W31" s="838"/>
      <c r="BK31" s="686" t="s">
        <v>197</v>
      </c>
      <c r="BN31" s="633" t="s">
        <v>116</v>
      </c>
      <c r="BO31" s="117">
        <v>1</v>
      </c>
      <c r="BP31" s="616" t="s">
        <v>85</v>
      </c>
      <c r="BQ31" s="118">
        <v>2</v>
      </c>
      <c r="BR31" s="119">
        <v>3</v>
      </c>
      <c r="BS31" s="120">
        <v>4</v>
      </c>
      <c r="BT31" s="121">
        <v>5</v>
      </c>
      <c r="BU31" s="122">
        <v>6</v>
      </c>
      <c r="BV31" s="114" t="s">
        <v>59</v>
      </c>
      <c r="BW31" s="123">
        <v>7</v>
      </c>
      <c r="BX31" s="53">
        <v>8</v>
      </c>
      <c r="BY31" s="687">
        <v>9</v>
      </c>
      <c r="BZ31" s="124">
        <v>10</v>
      </c>
      <c r="CA31" s="125">
        <v>11</v>
      </c>
      <c r="CB31" s="126">
        <v>12</v>
      </c>
      <c r="CC31" s="127">
        <v>13</v>
      </c>
      <c r="CD31" s="55">
        <v>14</v>
      </c>
      <c r="CE31" s="56">
        <v>15</v>
      </c>
      <c r="CX31" s="838"/>
      <c r="DB31" s="838"/>
      <c r="DC31" s="634"/>
    </row>
    <row r="32" spans="3:107" ht="15" customHeight="1" x14ac:dyDescent="0.15">
      <c r="C32" s="621"/>
      <c r="D32" s="635" t="s">
        <v>117</v>
      </c>
      <c r="E32" s="635"/>
      <c r="F32" s="635"/>
      <c r="G32" s="635"/>
      <c r="H32" s="635"/>
      <c r="I32" s="635"/>
      <c r="J32" s="635"/>
      <c r="K32" s="635"/>
      <c r="L32" s="635"/>
      <c r="M32" s="635"/>
      <c r="N32" s="635"/>
      <c r="O32" s="635"/>
      <c r="P32" s="635"/>
      <c r="Q32" s="635"/>
      <c r="R32" s="636"/>
      <c r="W32" s="838"/>
      <c r="BK32" s="616" t="s">
        <v>85</v>
      </c>
      <c r="BM32" s="253"/>
      <c r="BO32" s="633" t="s">
        <v>118</v>
      </c>
      <c r="BP32" s="616" t="s">
        <v>85</v>
      </c>
      <c r="BQ32" s="117">
        <v>1</v>
      </c>
      <c r="BR32" s="118">
        <v>2</v>
      </c>
      <c r="BS32" s="119">
        <v>3</v>
      </c>
      <c r="BT32" s="120">
        <v>4</v>
      </c>
      <c r="BU32" s="121">
        <v>5</v>
      </c>
      <c r="BV32" s="122">
        <v>6</v>
      </c>
      <c r="BW32" s="114" t="s">
        <v>59</v>
      </c>
      <c r="BX32" s="123">
        <v>7</v>
      </c>
      <c r="BY32" s="53">
        <v>8</v>
      </c>
      <c r="BZ32" s="687">
        <v>9</v>
      </c>
      <c r="CA32" s="124">
        <v>10</v>
      </c>
      <c r="CB32" s="125">
        <v>11</v>
      </c>
      <c r="CC32" s="126">
        <v>12</v>
      </c>
      <c r="CD32" s="127">
        <v>13</v>
      </c>
      <c r="CE32" s="55">
        <v>14</v>
      </c>
      <c r="CF32" s="56">
        <v>15</v>
      </c>
      <c r="CX32" s="838"/>
      <c r="DA32" s="38"/>
      <c r="DB32" s="838"/>
      <c r="DC32" s="634"/>
    </row>
    <row r="33" spans="3:110" ht="15" customHeight="1" x14ac:dyDescent="0.15">
      <c r="C33" s="621"/>
      <c r="D33" s="94" t="s">
        <v>104</v>
      </c>
      <c r="E33" s="243" t="s">
        <v>119</v>
      </c>
      <c r="R33" s="636"/>
      <c r="W33" s="838"/>
      <c r="BK33" s="616" t="s">
        <v>85</v>
      </c>
      <c r="BP33" s="616" t="s">
        <v>85</v>
      </c>
      <c r="CX33" s="838"/>
      <c r="DB33" s="838"/>
      <c r="DC33" s="634"/>
    </row>
    <row r="34" spans="3:110" ht="15" customHeight="1" x14ac:dyDescent="0.15">
      <c r="C34" s="621"/>
      <c r="D34" s="62" t="s">
        <v>105</v>
      </c>
      <c r="E34" s="243" t="s">
        <v>120</v>
      </c>
      <c r="F34" s="243"/>
      <c r="R34" s="636"/>
      <c r="W34" s="838"/>
      <c r="BK34" s="616" t="s">
        <v>85</v>
      </c>
      <c r="BN34" s="686" t="s">
        <v>198</v>
      </c>
      <c r="BP34" s="616"/>
      <c r="BQ34" s="136" t="s">
        <v>121</v>
      </c>
      <c r="BR34" s="117">
        <v>1</v>
      </c>
      <c r="BS34" s="118">
        <v>2</v>
      </c>
      <c r="BT34" s="119">
        <v>3</v>
      </c>
      <c r="BU34" s="120">
        <v>4</v>
      </c>
      <c r="BV34" s="121">
        <v>5</v>
      </c>
      <c r="BW34" s="122">
        <v>6</v>
      </c>
      <c r="BX34" s="114" t="s">
        <v>59</v>
      </c>
      <c r="BY34" s="123">
        <v>7</v>
      </c>
      <c r="BZ34" s="53">
        <v>8</v>
      </c>
      <c r="CA34" s="687">
        <v>9</v>
      </c>
      <c r="CB34" s="124">
        <v>10</v>
      </c>
      <c r="CC34" s="125">
        <v>11</v>
      </c>
      <c r="CD34" s="126">
        <v>12</v>
      </c>
      <c r="CE34" s="127">
        <v>13</v>
      </c>
      <c r="CF34" s="55">
        <v>14</v>
      </c>
      <c r="CG34" s="56">
        <v>15</v>
      </c>
      <c r="CT34" s="637"/>
      <c r="CV34" s="638"/>
      <c r="CX34" s="838"/>
      <c r="DB34" s="838"/>
      <c r="DC34" s="634"/>
    </row>
    <row r="35" spans="3:110" ht="15" customHeight="1" x14ac:dyDescent="0.15">
      <c r="C35" s="621"/>
      <c r="D35" s="95" t="s">
        <v>106</v>
      </c>
      <c r="E35" s="243" t="s">
        <v>122</v>
      </c>
      <c r="F35" s="243"/>
      <c r="R35" s="636"/>
      <c r="W35" s="838"/>
      <c r="BK35" s="616" t="s">
        <v>85</v>
      </c>
      <c r="BP35" s="616" t="s">
        <v>85</v>
      </c>
      <c r="BQ35" s="253"/>
      <c r="BR35" s="136" t="s">
        <v>123</v>
      </c>
      <c r="BS35" s="117">
        <v>1</v>
      </c>
      <c r="BT35" s="118">
        <v>2</v>
      </c>
      <c r="BU35" s="119">
        <v>3</v>
      </c>
      <c r="BV35" s="120">
        <v>4</v>
      </c>
      <c r="BW35" s="121">
        <v>5</v>
      </c>
      <c r="BX35" s="122">
        <v>6</v>
      </c>
      <c r="BY35" s="114" t="s">
        <v>59</v>
      </c>
      <c r="BZ35" s="123">
        <v>7</v>
      </c>
      <c r="CA35" s="53">
        <v>8</v>
      </c>
      <c r="CB35" s="687">
        <v>9</v>
      </c>
      <c r="CC35" s="124">
        <v>10</v>
      </c>
      <c r="CD35" s="125">
        <v>11</v>
      </c>
      <c r="CE35" s="126">
        <v>12</v>
      </c>
      <c r="CF35" s="127">
        <v>13</v>
      </c>
      <c r="CG35" s="55">
        <v>14</v>
      </c>
      <c r="CH35" s="56">
        <v>15</v>
      </c>
      <c r="CX35" s="838"/>
      <c r="DB35" s="838"/>
      <c r="DC35" s="634"/>
    </row>
    <row r="36" spans="3:110" ht="15" customHeight="1" x14ac:dyDescent="0.15">
      <c r="C36" s="621"/>
      <c r="D36" s="61" t="s">
        <v>107</v>
      </c>
      <c r="E36" s="243" t="s">
        <v>112</v>
      </c>
      <c r="F36" s="243"/>
      <c r="R36" s="636"/>
      <c r="W36" s="838"/>
      <c r="BK36" s="616" t="s">
        <v>85</v>
      </c>
      <c r="BP36" s="616" t="s">
        <v>85</v>
      </c>
      <c r="BQ36" s="253"/>
      <c r="BS36" s="136" t="s">
        <v>124</v>
      </c>
      <c r="BT36" s="117">
        <v>1</v>
      </c>
      <c r="BU36" s="118">
        <v>2</v>
      </c>
      <c r="BV36" s="119">
        <v>3</v>
      </c>
      <c r="BW36" s="120">
        <v>4</v>
      </c>
      <c r="BX36" s="121">
        <v>5</v>
      </c>
      <c r="BY36" s="122">
        <v>6</v>
      </c>
      <c r="BZ36" s="114" t="s">
        <v>59</v>
      </c>
      <c r="CA36" s="123">
        <v>7</v>
      </c>
      <c r="CB36" s="53">
        <v>8</v>
      </c>
      <c r="CC36" s="687">
        <v>9</v>
      </c>
      <c r="CD36" s="124">
        <v>10</v>
      </c>
      <c r="CE36" s="125">
        <v>11</v>
      </c>
      <c r="CF36" s="126">
        <v>12</v>
      </c>
      <c r="CG36" s="127">
        <v>13</v>
      </c>
      <c r="CH36" s="55">
        <v>14</v>
      </c>
      <c r="CI36" s="56">
        <v>15</v>
      </c>
      <c r="CX36" s="838"/>
      <c r="DB36" s="838"/>
      <c r="DC36" s="634"/>
      <c r="DD36" s="59"/>
      <c r="DE36" s="59"/>
      <c r="DF36" s="59"/>
    </row>
    <row r="37" spans="3:110" ht="15" customHeight="1" x14ac:dyDescent="0.15">
      <c r="C37" s="621"/>
      <c r="D37" s="243"/>
      <c r="E37" s="243"/>
      <c r="F37" s="243"/>
      <c r="R37" s="636"/>
      <c r="W37" s="838"/>
      <c r="BK37" s="616" t="s">
        <v>85</v>
      </c>
      <c r="BP37" s="616" t="s">
        <v>85</v>
      </c>
      <c r="BQ37" s="253"/>
      <c r="BR37" s="253"/>
      <c r="BT37" s="136" t="s">
        <v>125</v>
      </c>
      <c r="BU37" s="117">
        <v>1</v>
      </c>
      <c r="BV37" s="118">
        <v>2</v>
      </c>
      <c r="BW37" s="119">
        <v>3</v>
      </c>
      <c r="BX37" s="120">
        <v>4</v>
      </c>
      <c r="BY37" s="121">
        <v>5</v>
      </c>
      <c r="BZ37" s="122">
        <v>6</v>
      </c>
      <c r="CA37" s="114" t="s">
        <v>59</v>
      </c>
      <c r="CB37" s="123">
        <v>7</v>
      </c>
      <c r="CC37" s="53">
        <v>8</v>
      </c>
      <c r="CD37" s="687">
        <v>9</v>
      </c>
      <c r="CE37" s="124">
        <v>10</v>
      </c>
      <c r="CF37" s="125">
        <v>11</v>
      </c>
      <c r="CG37" s="126">
        <v>12</v>
      </c>
      <c r="CH37" s="127">
        <v>13</v>
      </c>
      <c r="CI37" s="55">
        <v>14</v>
      </c>
      <c r="CJ37" s="56">
        <v>15</v>
      </c>
      <c r="CX37" s="838"/>
      <c r="DB37" s="838"/>
      <c r="DC37" s="634"/>
      <c r="DD37" s="59"/>
      <c r="DE37" s="59"/>
      <c r="DF37" s="59"/>
    </row>
    <row r="38" spans="3:110" ht="15" customHeight="1" x14ac:dyDescent="0.15">
      <c r="C38" s="639"/>
      <c r="D38" s="640"/>
      <c r="E38" s="640"/>
      <c r="F38" s="640"/>
      <c r="G38" s="640"/>
      <c r="H38" s="640"/>
      <c r="I38" s="640"/>
      <c r="J38" s="640"/>
      <c r="K38" s="640"/>
      <c r="L38" s="640"/>
      <c r="M38" s="640"/>
      <c r="N38" s="640"/>
      <c r="O38" s="640"/>
      <c r="P38" s="640"/>
      <c r="Q38" s="640"/>
      <c r="R38" s="641"/>
      <c r="W38" s="838"/>
      <c r="BK38" s="616" t="s">
        <v>85</v>
      </c>
      <c r="BP38" s="616" t="s">
        <v>85</v>
      </c>
      <c r="BQ38" s="253"/>
      <c r="BR38" s="253"/>
      <c r="BS38" s="253"/>
      <c r="BU38" s="136" t="s">
        <v>126</v>
      </c>
      <c r="BV38" s="117">
        <v>1</v>
      </c>
      <c r="BW38" s="118">
        <v>2</v>
      </c>
      <c r="BX38" s="119">
        <v>3</v>
      </c>
      <c r="BY38" s="120">
        <v>4</v>
      </c>
      <c r="BZ38" s="121">
        <v>5</v>
      </c>
      <c r="CA38" s="122">
        <v>6</v>
      </c>
      <c r="CB38" s="114" t="s">
        <v>59</v>
      </c>
      <c r="CC38" s="123">
        <v>7</v>
      </c>
      <c r="CD38" s="53">
        <v>8</v>
      </c>
      <c r="CE38" s="687">
        <v>9</v>
      </c>
      <c r="CF38" s="124">
        <v>10</v>
      </c>
      <c r="CG38" s="125">
        <v>11</v>
      </c>
      <c r="CH38" s="126">
        <v>12</v>
      </c>
      <c r="CI38" s="127">
        <v>13</v>
      </c>
      <c r="CJ38" s="55">
        <v>14</v>
      </c>
      <c r="CK38" s="56">
        <v>15</v>
      </c>
      <c r="CX38" s="838"/>
      <c r="DB38" s="838"/>
      <c r="DC38" s="634"/>
      <c r="DD38" s="59"/>
      <c r="DE38" s="59"/>
      <c r="DF38" s="59"/>
    </row>
    <row r="39" spans="3:110" ht="15" customHeight="1" x14ac:dyDescent="0.15">
      <c r="W39" s="838"/>
      <c r="BK39" s="616" t="s">
        <v>85</v>
      </c>
      <c r="BP39" s="616" t="s">
        <v>85</v>
      </c>
      <c r="CX39" s="634"/>
      <c r="DB39" s="838"/>
      <c r="DC39" s="634"/>
      <c r="DD39" s="59"/>
      <c r="DE39" s="59"/>
      <c r="DF39" s="59"/>
    </row>
    <row r="40" spans="3:110" ht="15" customHeight="1" x14ac:dyDescent="0.15">
      <c r="C40" s="632"/>
      <c r="D40" s="619"/>
      <c r="E40" s="619"/>
      <c r="F40" s="619"/>
      <c r="G40" s="619"/>
      <c r="H40" s="619"/>
      <c r="I40" s="619"/>
      <c r="J40" s="619"/>
      <c r="K40" s="619"/>
      <c r="L40" s="619"/>
      <c r="M40" s="619"/>
      <c r="N40" s="619"/>
      <c r="O40" s="619"/>
      <c r="P40" s="619"/>
      <c r="Q40" s="619"/>
      <c r="R40" s="620"/>
      <c r="W40" s="838"/>
      <c r="BK40" s="616" t="s">
        <v>85</v>
      </c>
      <c r="BP40" s="616" t="s">
        <v>85</v>
      </c>
      <c r="BS40" s="686" t="s">
        <v>199</v>
      </c>
      <c r="BV40" s="136" t="s">
        <v>127</v>
      </c>
      <c r="BW40" s="117">
        <v>1</v>
      </c>
      <c r="BX40" s="118">
        <v>2</v>
      </c>
      <c r="BY40" s="119">
        <v>3</v>
      </c>
      <c r="BZ40" s="120">
        <v>4</v>
      </c>
      <c r="CA40" s="121">
        <v>5</v>
      </c>
      <c r="CB40" s="122">
        <v>6</v>
      </c>
      <c r="CC40" s="114" t="s">
        <v>59</v>
      </c>
      <c r="CD40" s="123">
        <v>7</v>
      </c>
      <c r="CE40" s="53">
        <v>8</v>
      </c>
      <c r="CF40" s="687">
        <v>9</v>
      </c>
      <c r="CG40" s="124">
        <v>10</v>
      </c>
      <c r="CH40" s="125">
        <v>11</v>
      </c>
      <c r="CI40" s="126">
        <v>12</v>
      </c>
      <c r="CJ40" s="127">
        <v>13</v>
      </c>
      <c r="CK40" s="55">
        <v>14</v>
      </c>
      <c r="CL40" s="56">
        <v>15</v>
      </c>
      <c r="CX40" s="634"/>
      <c r="DB40" s="634"/>
      <c r="DC40" s="634"/>
      <c r="DD40" s="59"/>
      <c r="DE40" s="59"/>
      <c r="DF40" s="59"/>
    </row>
    <row r="41" spans="3:110" ht="15" customHeight="1" x14ac:dyDescent="0.15">
      <c r="C41" s="621"/>
      <c r="D41" s="635" t="s">
        <v>128</v>
      </c>
      <c r="E41" s="635"/>
      <c r="F41" s="635"/>
      <c r="G41" s="635"/>
      <c r="H41" s="635"/>
      <c r="I41" s="635"/>
      <c r="J41" s="635"/>
      <c r="K41" s="635"/>
      <c r="L41" s="635"/>
      <c r="M41" s="635"/>
      <c r="N41" s="635"/>
      <c r="O41" s="635"/>
      <c r="P41" s="635"/>
      <c r="Q41" s="635"/>
      <c r="R41" s="636"/>
      <c r="W41" s="838"/>
      <c r="BK41" s="616" t="s">
        <v>85</v>
      </c>
      <c r="BP41" s="616" t="s">
        <v>85</v>
      </c>
      <c r="BV41" s="253"/>
      <c r="BW41" s="136" t="s">
        <v>129</v>
      </c>
      <c r="BX41" s="117">
        <v>1</v>
      </c>
      <c r="BY41" s="118">
        <v>2</v>
      </c>
      <c r="BZ41" s="119">
        <v>3</v>
      </c>
      <c r="CA41" s="120">
        <v>4</v>
      </c>
      <c r="CB41" s="121">
        <v>5</v>
      </c>
      <c r="CC41" s="122">
        <v>6</v>
      </c>
      <c r="CD41" s="114" t="s">
        <v>59</v>
      </c>
      <c r="CE41" s="123">
        <v>7</v>
      </c>
      <c r="CF41" s="53">
        <v>8</v>
      </c>
      <c r="CG41" s="687">
        <v>9</v>
      </c>
      <c r="CH41" s="124">
        <v>10</v>
      </c>
      <c r="CI41" s="125">
        <v>11</v>
      </c>
      <c r="CJ41" s="126">
        <v>12</v>
      </c>
      <c r="CK41" s="127">
        <v>13</v>
      </c>
      <c r="CL41" s="55">
        <v>14</v>
      </c>
      <c r="CM41" s="56">
        <v>15</v>
      </c>
      <c r="CX41" s="634"/>
      <c r="DB41" s="634"/>
      <c r="DC41" s="634"/>
      <c r="DD41" s="59"/>
      <c r="DE41" s="59"/>
      <c r="DF41" s="59"/>
    </row>
    <row r="42" spans="3:110" ht="15" customHeight="1" x14ac:dyDescent="0.15">
      <c r="C42" s="621"/>
      <c r="D42" s="137" t="s">
        <v>62</v>
      </c>
      <c r="E42" s="243" t="s">
        <v>130</v>
      </c>
      <c r="F42" s="243"/>
      <c r="R42" s="636"/>
      <c r="W42" s="838"/>
      <c r="BK42" s="616" t="s">
        <v>85</v>
      </c>
      <c r="BP42" s="616" t="s">
        <v>85</v>
      </c>
      <c r="BV42" s="253"/>
      <c r="BX42" s="136" t="s">
        <v>131</v>
      </c>
      <c r="BY42" s="117">
        <v>1</v>
      </c>
      <c r="BZ42" s="118">
        <v>2</v>
      </c>
      <c r="CA42" s="119">
        <v>3</v>
      </c>
      <c r="CB42" s="120">
        <v>4</v>
      </c>
      <c r="CC42" s="121">
        <v>5</v>
      </c>
      <c r="CD42" s="122">
        <v>6</v>
      </c>
      <c r="CE42" s="114" t="s">
        <v>59</v>
      </c>
      <c r="CF42" s="123">
        <v>7</v>
      </c>
      <c r="CG42" s="53">
        <v>8</v>
      </c>
      <c r="CH42" s="687">
        <v>9</v>
      </c>
      <c r="CI42" s="124">
        <v>10</v>
      </c>
      <c r="CJ42" s="125">
        <v>11</v>
      </c>
      <c r="CK42" s="126">
        <v>12</v>
      </c>
      <c r="CL42" s="127">
        <v>13</v>
      </c>
      <c r="CM42" s="55">
        <v>14</v>
      </c>
      <c r="CN42" s="56">
        <v>15</v>
      </c>
      <c r="CX42" s="634"/>
      <c r="DB42" s="634"/>
      <c r="DC42" s="634"/>
      <c r="DD42" s="142"/>
      <c r="DE42" s="142"/>
      <c r="DF42" s="59"/>
    </row>
    <row r="43" spans="3:110" ht="15" customHeight="1" x14ac:dyDescent="0.15">
      <c r="C43" s="621"/>
      <c r="D43" s="138" t="s">
        <v>59</v>
      </c>
      <c r="E43" s="243" t="s">
        <v>132</v>
      </c>
      <c r="F43" s="243"/>
      <c r="R43" s="636"/>
      <c r="W43" s="838"/>
      <c r="BK43" s="616" t="s">
        <v>85</v>
      </c>
      <c r="BP43" s="616" t="s">
        <v>85</v>
      </c>
      <c r="CX43" s="634"/>
      <c r="DB43" s="634"/>
      <c r="DC43" s="634"/>
      <c r="DD43" s="142"/>
      <c r="DE43" s="142"/>
      <c r="DF43" s="59"/>
    </row>
    <row r="44" spans="3:110" ht="15" customHeight="1" x14ac:dyDescent="0.15">
      <c r="C44" s="621"/>
      <c r="D44" s="139" t="s">
        <v>63</v>
      </c>
      <c r="E44" s="243" t="s">
        <v>133</v>
      </c>
      <c r="F44" s="243"/>
      <c r="R44" s="636"/>
      <c r="W44" s="838"/>
      <c r="BK44" s="616" t="s">
        <v>85</v>
      </c>
      <c r="BP44" s="616" t="s">
        <v>85</v>
      </c>
      <c r="BV44" s="686" t="s">
        <v>200</v>
      </c>
      <c r="BX44" s="253"/>
      <c r="BY44" s="136" t="s">
        <v>134</v>
      </c>
      <c r="BZ44" s="117">
        <v>1</v>
      </c>
      <c r="CA44" s="118">
        <v>2</v>
      </c>
      <c r="CB44" s="119">
        <v>3</v>
      </c>
      <c r="CC44" s="120">
        <v>4</v>
      </c>
      <c r="CD44" s="121">
        <v>5</v>
      </c>
      <c r="CE44" s="122">
        <v>6</v>
      </c>
      <c r="CF44" s="114" t="s">
        <v>59</v>
      </c>
      <c r="CG44" s="123">
        <v>7</v>
      </c>
      <c r="CH44" s="53">
        <v>8</v>
      </c>
      <c r="CI44" s="687">
        <v>9</v>
      </c>
      <c r="CJ44" s="124">
        <v>10</v>
      </c>
      <c r="CK44" s="125">
        <v>11</v>
      </c>
      <c r="CL44" s="126">
        <v>12</v>
      </c>
      <c r="CM44" s="127">
        <v>13</v>
      </c>
      <c r="CN44" s="55">
        <v>14</v>
      </c>
      <c r="CO44" s="56">
        <v>15</v>
      </c>
      <c r="CX44" s="634"/>
      <c r="DB44" s="634"/>
      <c r="DC44" s="634"/>
      <c r="DD44" s="253"/>
      <c r="DE44" s="253"/>
      <c r="DF44" s="642"/>
    </row>
    <row r="45" spans="3:110" ht="15" customHeight="1" x14ac:dyDescent="0.15">
      <c r="C45" s="621"/>
      <c r="D45" s="140" t="s">
        <v>64</v>
      </c>
      <c r="E45" s="243" t="s">
        <v>135</v>
      </c>
      <c r="F45" s="243"/>
      <c r="R45" s="636"/>
      <c r="W45" s="838"/>
      <c r="BK45" s="616" t="s">
        <v>85</v>
      </c>
      <c r="BP45" s="616" t="s">
        <v>85</v>
      </c>
      <c r="BX45" s="253"/>
      <c r="BY45" s="253"/>
      <c r="BZ45" s="136" t="s">
        <v>136</v>
      </c>
      <c r="CA45" s="117">
        <v>1</v>
      </c>
      <c r="CB45" s="118">
        <v>2</v>
      </c>
      <c r="CC45" s="119">
        <v>3</v>
      </c>
      <c r="CD45" s="120">
        <v>4</v>
      </c>
      <c r="CE45" s="121">
        <v>5</v>
      </c>
      <c r="CF45" s="122">
        <v>6</v>
      </c>
      <c r="CG45" s="114" t="s">
        <v>59</v>
      </c>
      <c r="CH45" s="123">
        <v>7</v>
      </c>
      <c r="CI45" s="53">
        <v>8</v>
      </c>
      <c r="CJ45" s="687">
        <v>9</v>
      </c>
      <c r="CK45" s="124">
        <v>10</v>
      </c>
      <c r="CL45" s="125">
        <v>11</v>
      </c>
      <c r="CM45" s="126">
        <v>12</v>
      </c>
      <c r="CN45" s="127">
        <v>13</v>
      </c>
      <c r="CO45" s="55">
        <v>14</v>
      </c>
      <c r="CP45" s="56">
        <v>15</v>
      </c>
      <c r="CX45" s="634"/>
      <c r="DB45" s="634"/>
      <c r="DC45" s="634"/>
      <c r="DD45" s="253"/>
      <c r="DE45" s="253"/>
      <c r="DF45" s="142"/>
    </row>
    <row r="46" spans="3:110" ht="15" customHeight="1" x14ac:dyDescent="0.15">
      <c r="C46" s="621"/>
      <c r="D46" s="141" t="s">
        <v>65</v>
      </c>
      <c r="E46" s="243" t="s">
        <v>137</v>
      </c>
      <c r="F46" s="243"/>
      <c r="R46" s="636"/>
      <c r="W46" s="838"/>
      <c r="BK46" s="616" t="s">
        <v>85</v>
      </c>
      <c r="BP46" s="616" t="s">
        <v>85</v>
      </c>
      <c r="BY46" s="253"/>
      <c r="CA46" s="136" t="s">
        <v>138</v>
      </c>
      <c r="CB46" s="117">
        <v>1</v>
      </c>
      <c r="CC46" s="118">
        <v>2</v>
      </c>
      <c r="CD46" s="119">
        <v>3</v>
      </c>
      <c r="CE46" s="120">
        <v>4</v>
      </c>
      <c r="CF46" s="121">
        <v>5</v>
      </c>
      <c r="CG46" s="122">
        <v>6</v>
      </c>
      <c r="CH46" s="114" t="s">
        <v>59</v>
      </c>
      <c r="CI46" s="123">
        <v>7</v>
      </c>
      <c r="CJ46" s="53">
        <v>8</v>
      </c>
      <c r="CK46" s="687">
        <v>9</v>
      </c>
      <c r="CL46" s="124">
        <v>10</v>
      </c>
      <c r="CM46" s="125">
        <v>11</v>
      </c>
      <c r="CN46" s="126">
        <v>12</v>
      </c>
      <c r="CO46" s="127">
        <v>13</v>
      </c>
      <c r="CP46" s="55">
        <v>14</v>
      </c>
      <c r="CQ46" s="56">
        <v>15</v>
      </c>
      <c r="CX46" s="634"/>
      <c r="CY46" s="142"/>
      <c r="DB46" s="634"/>
      <c r="DC46" s="634"/>
      <c r="DD46" s="253"/>
      <c r="DE46" s="253"/>
      <c r="DF46" s="59"/>
    </row>
    <row r="47" spans="3:110" ht="15" customHeight="1" x14ac:dyDescent="0.15">
      <c r="C47" s="621"/>
      <c r="D47" s="643" t="s">
        <v>66</v>
      </c>
      <c r="E47" s="243" t="s">
        <v>139</v>
      </c>
      <c r="R47" s="636"/>
      <c r="W47" s="838"/>
      <c r="BK47" s="616" t="s">
        <v>85</v>
      </c>
      <c r="BP47" s="616" t="s">
        <v>85</v>
      </c>
      <c r="CB47" s="136" t="s">
        <v>140</v>
      </c>
      <c r="CC47" s="117">
        <v>1</v>
      </c>
      <c r="CD47" s="118">
        <v>2</v>
      </c>
      <c r="CE47" s="119">
        <v>3</v>
      </c>
      <c r="CF47" s="120">
        <v>4</v>
      </c>
      <c r="CG47" s="121">
        <v>5</v>
      </c>
      <c r="CH47" s="122">
        <v>6</v>
      </c>
      <c r="CI47" s="114" t="s">
        <v>59</v>
      </c>
      <c r="CJ47" s="123">
        <v>7</v>
      </c>
      <c r="CK47" s="53">
        <v>8</v>
      </c>
      <c r="CL47" s="687">
        <v>9</v>
      </c>
      <c r="CM47" s="124">
        <v>10</v>
      </c>
      <c r="CN47" s="125">
        <v>11</v>
      </c>
      <c r="CO47" s="126">
        <v>12</v>
      </c>
      <c r="CP47" s="127">
        <v>13</v>
      </c>
      <c r="CQ47" s="55">
        <v>14</v>
      </c>
      <c r="CR47" s="56">
        <v>15</v>
      </c>
      <c r="CX47" s="634"/>
      <c r="CY47" s="142"/>
      <c r="DB47" s="634"/>
      <c r="DC47" s="634"/>
      <c r="DF47" s="59"/>
    </row>
    <row r="48" spans="3:110" ht="15" customHeight="1" x14ac:dyDescent="0.15">
      <c r="C48" s="639"/>
      <c r="D48" s="640"/>
      <c r="E48" s="640"/>
      <c r="F48" s="640"/>
      <c r="G48" s="640"/>
      <c r="H48" s="640"/>
      <c r="I48" s="640"/>
      <c r="J48" s="640"/>
      <c r="K48" s="640"/>
      <c r="L48" s="640"/>
      <c r="M48" s="640"/>
      <c r="N48" s="640"/>
      <c r="O48" s="640"/>
      <c r="P48" s="640"/>
      <c r="Q48" s="640"/>
      <c r="R48" s="641"/>
      <c r="W48" s="838"/>
      <c r="BK48" s="616" t="s">
        <v>85</v>
      </c>
      <c r="BP48" s="616" t="s">
        <v>85</v>
      </c>
      <c r="CW48" s="637"/>
      <c r="CX48" s="634"/>
      <c r="CY48" s="142"/>
      <c r="DB48" s="634"/>
      <c r="DD48" s="59"/>
      <c r="DE48" s="59"/>
      <c r="DF48" s="59"/>
    </row>
    <row r="49" spans="3:119" ht="15" customHeight="1" x14ac:dyDescent="0.15">
      <c r="BK49" s="616" t="s">
        <v>85</v>
      </c>
      <c r="BP49" s="616" t="s">
        <v>85</v>
      </c>
      <c r="BZ49" s="686" t="s">
        <v>201</v>
      </c>
      <c r="CC49" s="136" t="s">
        <v>141</v>
      </c>
      <c r="CD49" s="117">
        <v>1</v>
      </c>
      <c r="CE49" s="118">
        <v>2</v>
      </c>
      <c r="CF49" s="119">
        <v>3</v>
      </c>
      <c r="CG49" s="120">
        <v>4</v>
      </c>
      <c r="CH49" s="121">
        <v>5</v>
      </c>
      <c r="CI49" s="122">
        <v>6</v>
      </c>
      <c r="CJ49" s="114" t="s">
        <v>59</v>
      </c>
      <c r="CK49" s="123">
        <v>7</v>
      </c>
      <c r="CL49" s="53">
        <v>8</v>
      </c>
      <c r="CM49" s="687">
        <v>9</v>
      </c>
      <c r="CN49" s="124">
        <v>10</v>
      </c>
      <c r="CO49" s="125">
        <v>11</v>
      </c>
      <c r="CP49" s="126">
        <v>12</v>
      </c>
      <c r="CQ49" s="127">
        <v>13</v>
      </c>
      <c r="CR49" s="55">
        <v>14</v>
      </c>
      <c r="CS49" s="56">
        <v>15</v>
      </c>
      <c r="CT49" s="114" t="s">
        <v>59</v>
      </c>
      <c r="CX49" s="142"/>
      <c r="DE49" s="142"/>
      <c r="DF49" s="142"/>
    </row>
    <row r="50" spans="3:119" ht="15" customHeight="1" x14ac:dyDescent="0.15">
      <c r="C50" s="632"/>
      <c r="D50" s="619"/>
      <c r="E50" s="619"/>
      <c r="F50" s="619"/>
      <c r="G50" s="619"/>
      <c r="H50" s="619"/>
      <c r="I50" s="619"/>
      <c r="J50" s="619"/>
      <c r="K50" s="619"/>
      <c r="L50" s="619"/>
      <c r="M50" s="619"/>
      <c r="N50" s="619"/>
      <c r="O50" s="619"/>
      <c r="P50" s="619"/>
      <c r="Q50" s="619"/>
      <c r="R50" s="620"/>
      <c r="BK50" s="616" t="s">
        <v>85</v>
      </c>
      <c r="BP50" s="616" t="s">
        <v>85</v>
      </c>
      <c r="CW50" s="142"/>
      <c r="CX50" s="142"/>
      <c r="DF50" s="142"/>
    </row>
    <row r="51" spans="3:119" ht="15" customHeight="1" thickBot="1" x14ac:dyDescent="0.2">
      <c r="C51" s="621"/>
      <c r="D51" s="622" t="s">
        <v>142</v>
      </c>
      <c r="E51" s="644"/>
      <c r="F51" s="644"/>
      <c r="G51" s="644"/>
      <c r="H51" s="644"/>
      <c r="I51" s="644"/>
      <c r="J51" s="644"/>
      <c r="K51" s="644"/>
      <c r="L51" s="644"/>
      <c r="M51" s="644"/>
      <c r="N51" s="644"/>
      <c r="O51" s="644"/>
      <c r="P51" s="644"/>
      <c r="Q51" s="644"/>
      <c r="R51" s="636"/>
      <c r="BK51" s="616" t="s">
        <v>85</v>
      </c>
      <c r="BP51" s="616" t="s">
        <v>85</v>
      </c>
      <c r="BW51" s="645" t="s">
        <v>36</v>
      </c>
      <c r="BX51" s="646"/>
      <c r="BY51" s="646"/>
      <c r="BZ51" s="646"/>
      <c r="CA51" s="646"/>
      <c r="CB51" s="646"/>
      <c r="CC51" s="647" t="s">
        <v>38</v>
      </c>
      <c r="CD51" s="648"/>
      <c r="CE51" s="648"/>
      <c r="CF51" s="648"/>
      <c r="CG51" s="648"/>
      <c r="CH51" s="648"/>
      <c r="CI51" s="649" t="s">
        <v>143</v>
      </c>
      <c r="CJ51" s="650"/>
      <c r="CK51" s="650"/>
      <c r="CL51" s="650"/>
    </row>
    <row r="52" spans="3:119" ht="15" customHeight="1" thickBot="1" x14ac:dyDescent="0.2">
      <c r="C52" s="621"/>
      <c r="D52" s="117">
        <v>1</v>
      </c>
      <c r="E52" s="243" t="s">
        <v>144</v>
      </c>
      <c r="F52" s="243"/>
      <c r="R52" s="636"/>
      <c r="BK52" s="616" t="s">
        <v>85</v>
      </c>
      <c r="BM52" s="651" t="s">
        <v>145</v>
      </c>
      <c r="BN52" s="652"/>
      <c r="BO52" s="652"/>
      <c r="BP52" s="616" t="s">
        <v>85</v>
      </c>
      <c r="BQ52" s="652"/>
      <c r="BR52" s="653" t="s">
        <v>146</v>
      </c>
      <c r="BS52" s="654"/>
      <c r="BT52" s="654"/>
      <c r="BU52" s="655"/>
      <c r="CM52" s="839" t="s">
        <v>147</v>
      </c>
      <c r="CN52" s="839"/>
      <c r="CO52" s="839"/>
      <c r="CP52" s="839"/>
      <c r="CQ52" s="839"/>
      <c r="CR52" s="839"/>
      <c r="CS52" s="839"/>
      <c r="DC52" s="59"/>
      <c r="DD52" s="59"/>
      <c r="DE52" s="59"/>
      <c r="DF52" s="59"/>
    </row>
    <row r="53" spans="3:119" ht="15" customHeight="1" thickBot="1" x14ac:dyDescent="0.2">
      <c r="C53" s="621"/>
      <c r="D53" s="118">
        <v>2</v>
      </c>
      <c r="E53" s="243" t="s">
        <v>148</v>
      </c>
      <c r="F53" s="243"/>
      <c r="R53" s="636"/>
      <c r="BK53" s="616" t="s">
        <v>85</v>
      </c>
      <c r="BM53" s="656"/>
      <c r="BN53" s="656"/>
      <c r="BO53" s="656"/>
      <c r="BP53" s="616" t="s">
        <v>85</v>
      </c>
      <c r="BQ53" s="656"/>
      <c r="BR53" s="657" t="s">
        <v>149</v>
      </c>
      <c r="BS53" s="658"/>
      <c r="BT53" s="659"/>
      <c r="BV53" s="660" t="s">
        <v>150</v>
      </c>
      <c r="BW53" s="661"/>
      <c r="BX53" s="662"/>
      <c r="CT53" s="663"/>
      <c r="DK53" s="243"/>
      <c r="DL53" s="243"/>
      <c r="DM53" s="243"/>
    </row>
    <row r="54" spans="3:119" ht="15" customHeight="1" x14ac:dyDescent="0.15">
      <c r="C54" s="621"/>
      <c r="D54" s="119">
        <v>3</v>
      </c>
      <c r="E54" s="243" t="s">
        <v>151</v>
      </c>
      <c r="F54" s="243"/>
      <c r="R54" s="636"/>
      <c r="BK54" s="616" t="s">
        <v>85</v>
      </c>
      <c r="BP54" s="616" t="s">
        <v>85</v>
      </c>
    </row>
    <row r="55" spans="3:119" ht="15" customHeight="1" x14ac:dyDescent="0.15">
      <c r="C55" s="621"/>
      <c r="D55" s="120">
        <v>4</v>
      </c>
      <c r="E55" s="243" t="s">
        <v>152</v>
      </c>
      <c r="F55" s="243"/>
      <c r="R55" s="636"/>
      <c r="BK55" s="616" t="s">
        <v>85</v>
      </c>
      <c r="BP55" s="616" t="s">
        <v>85</v>
      </c>
    </row>
    <row r="56" spans="3:119" ht="15" customHeight="1" x14ac:dyDescent="0.15">
      <c r="C56" s="621"/>
      <c r="D56" s="121">
        <v>5</v>
      </c>
      <c r="E56" s="243" t="s">
        <v>153</v>
      </c>
      <c r="F56" s="243"/>
      <c r="R56" s="636"/>
      <c r="BK56" s="616" t="s">
        <v>85</v>
      </c>
      <c r="BP56" s="616" t="s">
        <v>85</v>
      </c>
      <c r="CM56" s="136" t="s">
        <v>154</v>
      </c>
      <c r="CN56" s="114" t="s">
        <v>59</v>
      </c>
      <c r="CO56" s="128"/>
      <c r="CP56" s="128"/>
      <c r="CQ56" s="128"/>
      <c r="CR56" s="128"/>
      <c r="CS56" s="128"/>
      <c r="CT56" s="128"/>
      <c r="CU56" s="663"/>
    </row>
    <row r="57" spans="3:119" ht="15" customHeight="1" x14ac:dyDescent="0.15">
      <c r="C57" s="621"/>
      <c r="D57" s="122">
        <v>6</v>
      </c>
      <c r="E57" s="243" t="s">
        <v>155</v>
      </c>
      <c r="F57" s="243"/>
      <c r="R57" s="636"/>
      <c r="BK57" s="616" t="s">
        <v>85</v>
      </c>
      <c r="BP57" s="616" t="s">
        <v>85</v>
      </c>
      <c r="CQ57" s="136" t="s">
        <v>156</v>
      </c>
      <c r="CR57" s="129"/>
      <c r="CS57" s="129"/>
      <c r="CT57" s="129"/>
      <c r="CU57" s="129"/>
      <c r="CV57" s="663"/>
    </row>
    <row r="58" spans="3:119" ht="15" customHeight="1" x14ac:dyDescent="0.15">
      <c r="C58" s="621"/>
      <c r="D58" s="123">
        <v>7</v>
      </c>
      <c r="E58" s="243" t="s">
        <v>157</v>
      </c>
      <c r="F58" s="243"/>
      <c r="R58" s="636"/>
      <c r="BG58" s="136" t="s">
        <v>164</v>
      </c>
      <c r="BH58" s="137" t="s">
        <v>62</v>
      </c>
      <c r="BI58" s="137" t="s">
        <v>62</v>
      </c>
      <c r="BJ58" s="138" t="s">
        <v>59</v>
      </c>
      <c r="BK58" s="616" t="s">
        <v>85</v>
      </c>
      <c r="BL58" s="138" t="s">
        <v>59</v>
      </c>
      <c r="BM58" s="138" t="s">
        <v>59</v>
      </c>
      <c r="BN58" s="139" t="s">
        <v>63</v>
      </c>
      <c r="BO58" s="139" t="s">
        <v>63</v>
      </c>
      <c r="BP58" s="616" t="s">
        <v>85</v>
      </c>
      <c r="BQ58" s="140" t="s">
        <v>64</v>
      </c>
      <c r="BR58" s="140" t="s">
        <v>64</v>
      </c>
      <c r="BS58" s="141" t="s">
        <v>65</v>
      </c>
      <c r="BT58" s="141" t="s">
        <v>65</v>
      </c>
      <c r="CT58" s="136" t="s">
        <v>159</v>
      </c>
      <c r="CU58" s="130"/>
      <c r="CV58" s="130"/>
      <c r="CW58" s="663"/>
      <c r="DE58" s="142"/>
      <c r="DF58" s="142"/>
    </row>
    <row r="59" spans="3:119" ht="15" customHeight="1" x14ac:dyDescent="0.15">
      <c r="C59" s="621"/>
      <c r="D59" s="53">
        <v>8</v>
      </c>
      <c r="E59" s="243" t="s">
        <v>160</v>
      </c>
      <c r="F59" s="243"/>
      <c r="R59" s="636"/>
      <c r="BI59" s="136" t="s">
        <v>167</v>
      </c>
      <c r="BJ59" s="137" t="s">
        <v>62</v>
      </c>
      <c r="BK59" s="616" t="s">
        <v>85</v>
      </c>
      <c r="BL59" s="137" t="s">
        <v>62</v>
      </c>
      <c r="BM59" s="138" t="s">
        <v>59</v>
      </c>
      <c r="BN59" s="138" t="s">
        <v>59</v>
      </c>
      <c r="BO59" s="138" t="s">
        <v>59</v>
      </c>
      <c r="BP59" s="616" t="s">
        <v>85</v>
      </c>
      <c r="BQ59" s="139" t="s">
        <v>63</v>
      </c>
      <c r="BR59" s="139" t="s">
        <v>63</v>
      </c>
      <c r="BS59" s="140" t="s">
        <v>64</v>
      </c>
      <c r="BT59" s="140" t="s">
        <v>64</v>
      </c>
      <c r="BU59" s="141" t="s">
        <v>65</v>
      </c>
      <c r="BV59" s="141" t="s">
        <v>65</v>
      </c>
      <c r="CV59" s="136" t="s">
        <v>162</v>
      </c>
      <c r="CW59" s="664"/>
      <c r="CX59" s="664"/>
      <c r="CY59" s="663"/>
      <c r="DE59" s="142"/>
      <c r="DF59" s="142"/>
    </row>
    <row r="60" spans="3:119" ht="15" customHeight="1" x14ac:dyDescent="0.15">
      <c r="C60" s="621"/>
      <c r="D60" s="687">
        <v>9</v>
      </c>
      <c r="E60" s="243" t="s">
        <v>163</v>
      </c>
      <c r="F60" s="243"/>
      <c r="R60" s="636"/>
      <c r="BH60" s="142"/>
      <c r="BK60" s="616"/>
      <c r="BL60" s="136" t="s">
        <v>174</v>
      </c>
      <c r="BM60" s="137" t="s">
        <v>62</v>
      </c>
      <c r="BN60" s="137" t="s">
        <v>62</v>
      </c>
      <c r="BO60" s="138" t="s">
        <v>59</v>
      </c>
      <c r="BP60" s="616" t="s">
        <v>85</v>
      </c>
      <c r="BQ60" s="138" t="s">
        <v>59</v>
      </c>
      <c r="BR60" s="138" t="s">
        <v>59</v>
      </c>
      <c r="BS60" s="139" t="s">
        <v>63</v>
      </c>
      <c r="BT60" s="139" t="s">
        <v>63</v>
      </c>
      <c r="BU60" s="140" t="s">
        <v>64</v>
      </c>
      <c r="BV60" s="140" t="s">
        <v>64</v>
      </c>
      <c r="BW60" s="141" t="s">
        <v>65</v>
      </c>
      <c r="BX60" s="141" t="s">
        <v>65</v>
      </c>
      <c r="CV60" s="136" t="s">
        <v>165</v>
      </c>
      <c r="CW60" s="665"/>
      <c r="CX60" s="665"/>
      <c r="CY60" s="663"/>
      <c r="DD60" s="253"/>
      <c r="DE60" s="142"/>
      <c r="DF60" s="142"/>
    </row>
    <row r="61" spans="3:119" ht="15" customHeight="1" x14ac:dyDescent="0.15">
      <c r="C61" s="621"/>
      <c r="D61" s="124">
        <v>10</v>
      </c>
      <c r="E61" s="243" t="s">
        <v>166</v>
      </c>
      <c r="F61" s="243"/>
      <c r="R61" s="636"/>
      <c r="BE61" s="243"/>
      <c r="BF61" s="243"/>
      <c r="BK61" s="616" t="s">
        <v>85</v>
      </c>
      <c r="BN61" s="136" t="s">
        <v>176</v>
      </c>
      <c r="BO61" s="137" t="s">
        <v>62</v>
      </c>
      <c r="BP61" s="616" t="s">
        <v>85</v>
      </c>
      <c r="BQ61" s="137" t="s">
        <v>62</v>
      </c>
      <c r="BR61" s="138" t="s">
        <v>59</v>
      </c>
      <c r="BS61" s="138" t="s">
        <v>59</v>
      </c>
      <c r="BT61" s="138" t="s">
        <v>59</v>
      </c>
      <c r="BU61" s="139" t="s">
        <v>63</v>
      </c>
      <c r="BV61" s="139" t="s">
        <v>63</v>
      </c>
      <c r="BW61" s="140" t="s">
        <v>64</v>
      </c>
      <c r="BX61" s="140" t="s">
        <v>64</v>
      </c>
      <c r="BY61" s="141" t="s">
        <v>65</v>
      </c>
      <c r="BZ61" s="141" t="s">
        <v>65</v>
      </c>
      <c r="CX61" s="136" t="s">
        <v>168</v>
      </c>
      <c r="CY61" s="666"/>
      <c r="CZ61" s="666"/>
      <c r="DA61" s="666"/>
      <c r="DB61" s="666"/>
      <c r="DE61" s="142"/>
      <c r="DF61" s="142"/>
      <c r="DG61" s="142"/>
      <c r="DH61" s="142"/>
      <c r="DI61" s="142"/>
      <c r="DJ61" s="142"/>
      <c r="DK61" s="142"/>
      <c r="DL61" s="142"/>
      <c r="DM61" s="142"/>
      <c r="DN61" s="142"/>
      <c r="DO61" s="142"/>
    </row>
    <row r="62" spans="3:119" ht="15" customHeight="1" x14ac:dyDescent="0.15">
      <c r="C62" s="621"/>
      <c r="D62" s="125">
        <v>11</v>
      </c>
      <c r="E62" s="243" t="s">
        <v>169</v>
      </c>
      <c r="F62" s="243"/>
      <c r="R62" s="636"/>
      <c r="BK62" s="616" t="s">
        <v>85</v>
      </c>
      <c r="BP62" s="616"/>
      <c r="BQ62" s="136" t="s">
        <v>158</v>
      </c>
      <c r="BR62" s="137" t="s">
        <v>62</v>
      </c>
      <c r="BS62" s="137" t="s">
        <v>62</v>
      </c>
      <c r="BT62" s="138" t="s">
        <v>59</v>
      </c>
      <c r="BU62" s="138" t="s">
        <v>59</v>
      </c>
      <c r="BV62" s="138" t="s">
        <v>59</v>
      </c>
      <c r="BW62" s="139" t="s">
        <v>63</v>
      </c>
      <c r="BX62" s="139" t="s">
        <v>63</v>
      </c>
      <c r="BY62" s="140" t="s">
        <v>64</v>
      </c>
      <c r="BZ62" s="140" t="s">
        <v>64</v>
      </c>
      <c r="CA62" s="141" t="s">
        <v>65</v>
      </c>
      <c r="CB62" s="141" t="s">
        <v>65</v>
      </c>
      <c r="CR62" s="243"/>
      <c r="CY62" s="253"/>
      <c r="CZ62" s="253"/>
      <c r="DA62" s="253"/>
      <c r="DB62" s="253"/>
      <c r="DC62" s="142"/>
      <c r="DD62" s="142"/>
      <c r="DE62" s="142"/>
      <c r="DF62" s="142"/>
    </row>
    <row r="63" spans="3:119" ht="15" customHeight="1" x14ac:dyDescent="0.15">
      <c r="C63" s="621"/>
      <c r="D63" s="126">
        <v>12</v>
      </c>
      <c r="E63" s="243" t="s">
        <v>171</v>
      </c>
      <c r="F63" s="243"/>
      <c r="R63" s="636"/>
      <c r="BK63" s="616" t="s">
        <v>85</v>
      </c>
      <c r="BP63" s="616" t="s">
        <v>85</v>
      </c>
      <c r="BS63" s="136" t="s">
        <v>161</v>
      </c>
      <c r="BT63" s="137" t="s">
        <v>62</v>
      </c>
      <c r="BU63" s="137" t="s">
        <v>62</v>
      </c>
      <c r="BV63" s="138" t="s">
        <v>59</v>
      </c>
      <c r="BW63" s="138" t="s">
        <v>59</v>
      </c>
      <c r="BX63" s="138" t="s">
        <v>59</v>
      </c>
      <c r="BY63" s="139" t="s">
        <v>63</v>
      </c>
      <c r="BZ63" s="139" t="s">
        <v>63</v>
      </c>
      <c r="CA63" s="140" t="s">
        <v>64</v>
      </c>
      <c r="CB63" s="140" t="s">
        <v>64</v>
      </c>
      <c r="CC63" s="141" t="s">
        <v>65</v>
      </c>
      <c r="CD63" s="141" t="s">
        <v>65</v>
      </c>
      <c r="CX63" s="253"/>
      <c r="CY63" s="60"/>
      <c r="CZ63" s="60"/>
      <c r="DA63" s="60"/>
      <c r="DB63" s="60"/>
      <c r="DC63" s="60"/>
      <c r="DD63" s="60"/>
      <c r="DE63" s="60"/>
      <c r="DF63" s="60"/>
    </row>
    <row r="64" spans="3:119" ht="15" customHeight="1" x14ac:dyDescent="0.15">
      <c r="C64" s="621"/>
      <c r="D64" s="127">
        <v>13</v>
      </c>
      <c r="E64" s="243" t="s">
        <v>173</v>
      </c>
      <c r="F64" s="243"/>
      <c r="R64" s="636"/>
      <c r="BK64" s="616" t="s">
        <v>85</v>
      </c>
      <c r="BP64" s="616" t="s">
        <v>85</v>
      </c>
      <c r="BU64" s="136" t="s">
        <v>170</v>
      </c>
      <c r="BV64" s="137" t="s">
        <v>62</v>
      </c>
      <c r="BW64" s="137" t="s">
        <v>62</v>
      </c>
      <c r="BX64" s="138" t="s">
        <v>59</v>
      </c>
      <c r="BY64" s="138" t="s">
        <v>59</v>
      </c>
      <c r="BZ64" s="138" t="s">
        <v>59</v>
      </c>
      <c r="CA64" s="139" t="s">
        <v>63</v>
      </c>
      <c r="CB64" s="139" t="s">
        <v>63</v>
      </c>
      <c r="CC64" s="140" t="s">
        <v>64</v>
      </c>
      <c r="CD64" s="140" t="s">
        <v>64</v>
      </c>
      <c r="CE64" s="141" t="s">
        <v>65</v>
      </c>
      <c r="CF64" s="141" t="s">
        <v>65</v>
      </c>
      <c r="CI64" s="142"/>
      <c r="CJ64" s="142"/>
      <c r="CK64" s="142"/>
      <c r="CL64" s="142"/>
      <c r="CX64" s="142"/>
      <c r="CY64" s="142"/>
      <c r="CZ64" s="142"/>
      <c r="DA64" s="142"/>
      <c r="DB64" s="142"/>
      <c r="DC64" s="142"/>
      <c r="DD64" s="142"/>
      <c r="DE64" s="142"/>
      <c r="DF64" s="142"/>
    </row>
    <row r="65" spans="3:110" ht="15" customHeight="1" x14ac:dyDescent="0.15">
      <c r="C65" s="621"/>
      <c r="D65" s="55">
        <v>14</v>
      </c>
      <c r="E65" s="243" t="s">
        <v>175</v>
      </c>
      <c r="F65" s="243"/>
      <c r="R65" s="636"/>
      <c r="BK65" s="616" t="s">
        <v>85</v>
      </c>
      <c r="BP65" s="616" t="s">
        <v>85</v>
      </c>
      <c r="BW65" s="136" t="s">
        <v>172</v>
      </c>
      <c r="BX65" s="137" t="s">
        <v>62</v>
      </c>
      <c r="BY65" s="137" t="s">
        <v>62</v>
      </c>
      <c r="BZ65" s="138" t="s">
        <v>59</v>
      </c>
      <c r="CA65" s="138" t="s">
        <v>59</v>
      </c>
      <c r="CB65" s="138" t="s">
        <v>59</v>
      </c>
      <c r="CC65" s="139" t="s">
        <v>63</v>
      </c>
      <c r="CD65" s="139" t="s">
        <v>63</v>
      </c>
      <c r="CE65" s="140" t="s">
        <v>64</v>
      </c>
      <c r="CF65" s="140" t="s">
        <v>64</v>
      </c>
      <c r="CG65" s="141" t="s">
        <v>65</v>
      </c>
      <c r="CH65" s="141" t="s">
        <v>65</v>
      </c>
      <c r="CX65" s="142"/>
      <c r="CY65" s="142"/>
      <c r="CZ65" s="142"/>
      <c r="DA65" s="142"/>
      <c r="DB65" s="142"/>
      <c r="DC65" s="142"/>
      <c r="DD65" s="142"/>
      <c r="DE65" s="142"/>
      <c r="DF65" s="142"/>
    </row>
    <row r="66" spans="3:110" ht="15" customHeight="1" x14ac:dyDescent="0.15">
      <c r="C66" s="621"/>
      <c r="D66" s="56">
        <v>15</v>
      </c>
      <c r="E66" s="243" t="s">
        <v>177</v>
      </c>
      <c r="F66" s="243"/>
      <c r="R66" s="636"/>
      <c r="BF66" s="253"/>
      <c r="BG66" s="253"/>
      <c r="BK66" s="616" t="s">
        <v>85</v>
      </c>
      <c r="BP66" s="616" t="s">
        <v>85</v>
      </c>
    </row>
    <row r="67" spans="3:110" ht="15" customHeight="1" x14ac:dyDescent="0.15">
      <c r="C67" s="639"/>
      <c r="D67" s="640"/>
      <c r="E67" s="640"/>
      <c r="F67" s="640"/>
      <c r="G67" s="640"/>
      <c r="H67" s="640"/>
      <c r="I67" s="640"/>
      <c r="J67" s="640"/>
      <c r="K67" s="640"/>
      <c r="L67" s="640"/>
      <c r="M67" s="640"/>
      <c r="N67" s="640"/>
      <c r="O67" s="640"/>
      <c r="P67" s="640"/>
      <c r="Q67" s="640"/>
      <c r="R67" s="641"/>
      <c r="BK67" s="616" t="s">
        <v>85</v>
      </c>
      <c r="BP67" s="616" t="s">
        <v>85</v>
      </c>
      <c r="BR67" s="667"/>
      <c r="BS67" s="667"/>
      <c r="BT67" s="667"/>
      <c r="BU67" s="663" t="s">
        <v>178</v>
      </c>
      <c r="BV67" s="243"/>
      <c r="BW67" s="243"/>
      <c r="BX67" s="243"/>
      <c r="CI67" s="643" t="s">
        <v>66</v>
      </c>
      <c r="CJ67" s="643" t="s">
        <v>66</v>
      </c>
      <c r="CK67" s="643" t="s">
        <v>66</v>
      </c>
      <c r="CL67" s="643" t="s">
        <v>66</v>
      </c>
      <c r="CM67" s="643" t="s">
        <v>66</v>
      </c>
    </row>
    <row r="68" spans="3:110" ht="15" customHeight="1" x14ac:dyDescent="0.15">
      <c r="BK68" s="616" t="s">
        <v>85</v>
      </c>
      <c r="BP68" s="616" t="s">
        <v>85</v>
      </c>
      <c r="BU68" s="668"/>
      <c r="BV68" s="668"/>
      <c r="BW68" s="668"/>
      <c r="BX68" s="663" t="s">
        <v>179</v>
      </c>
    </row>
    <row r="69" spans="3:110" ht="15" customHeight="1" x14ac:dyDescent="0.15">
      <c r="C69" s="617"/>
      <c r="D69" s="618"/>
      <c r="E69" s="618"/>
      <c r="F69" s="669"/>
      <c r="G69" s="618"/>
      <c r="H69" s="618"/>
      <c r="I69" s="618"/>
      <c r="J69" s="618"/>
      <c r="K69" s="618"/>
      <c r="L69" s="618"/>
      <c r="M69" s="618"/>
      <c r="N69" s="618"/>
      <c r="O69" s="618"/>
      <c r="P69" s="618"/>
      <c r="Q69" s="618"/>
      <c r="R69" s="631"/>
      <c r="BK69" s="616" t="s">
        <v>85</v>
      </c>
      <c r="BP69" s="616" t="s">
        <v>85</v>
      </c>
      <c r="BU69" s="243"/>
      <c r="BV69" s="243"/>
      <c r="BW69" s="243"/>
      <c r="BX69" s="243"/>
      <c r="BY69" s="243"/>
      <c r="BZ69" s="243"/>
      <c r="CA69" s="243"/>
      <c r="CB69" s="243"/>
    </row>
    <row r="70" spans="3:110" ht="15" customHeight="1" x14ac:dyDescent="0.15">
      <c r="C70" s="621"/>
      <c r="D70" s="635" t="s">
        <v>180</v>
      </c>
      <c r="E70" s="635"/>
      <c r="F70" s="635"/>
      <c r="G70" s="635"/>
      <c r="H70" s="635"/>
      <c r="I70" s="635"/>
      <c r="J70" s="635"/>
      <c r="K70" s="635"/>
      <c r="L70" s="635"/>
      <c r="M70" s="635"/>
      <c r="N70" s="635"/>
      <c r="O70" s="635"/>
      <c r="P70" s="635"/>
      <c r="Q70" s="635"/>
      <c r="R70" s="636"/>
      <c r="BK70" s="616" t="s">
        <v>85</v>
      </c>
      <c r="BP70" s="616" t="s">
        <v>85</v>
      </c>
      <c r="BU70" s="243"/>
      <c r="BV70" s="243"/>
      <c r="BW70" s="243"/>
      <c r="BX70" s="670"/>
      <c r="BY70" s="663" t="s">
        <v>181</v>
      </c>
      <c r="BZ70" s="243"/>
      <c r="CA70" s="243"/>
      <c r="CB70" s="243"/>
    </row>
    <row r="71" spans="3:110" ht="15" customHeight="1" x14ac:dyDescent="0.15">
      <c r="C71" s="626"/>
      <c r="D71" s="671">
        <v>1</v>
      </c>
      <c r="E71" s="243" t="s">
        <v>182</v>
      </c>
      <c r="F71" s="243"/>
      <c r="R71" s="624"/>
      <c r="BK71" s="616" t="s">
        <v>85</v>
      </c>
      <c r="BP71" s="616" t="s">
        <v>85</v>
      </c>
      <c r="BU71" s="243"/>
      <c r="BV71" s="243"/>
      <c r="BY71" s="672"/>
      <c r="BZ71" s="672"/>
      <c r="CA71" s="663" t="s">
        <v>183</v>
      </c>
      <c r="CB71" s="243"/>
    </row>
    <row r="72" spans="3:110" ht="15" customHeight="1" x14ac:dyDescent="0.15">
      <c r="C72" s="626"/>
      <c r="D72" s="673">
        <v>2</v>
      </c>
      <c r="E72" s="243" t="s">
        <v>184</v>
      </c>
      <c r="F72" s="243"/>
      <c r="R72" s="624"/>
      <c r="BK72" s="616" t="s">
        <v>85</v>
      </c>
      <c r="BP72" s="616" t="s">
        <v>85</v>
      </c>
      <c r="BU72" s="243"/>
      <c r="BV72" s="243"/>
      <c r="BZ72" s="243"/>
      <c r="CA72" s="674"/>
      <c r="CB72" s="674"/>
      <c r="CC72" s="663" t="s">
        <v>156</v>
      </c>
      <c r="CM72" s="136" t="s">
        <v>185</v>
      </c>
      <c r="CN72" s="671">
        <v>1</v>
      </c>
      <c r="CO72" s="673">
        <v>2</v>
      </c>
      <c r="CP72" s="675">
        <v>3</v>
      </c>
      <c r="CQ72" s="676">
        <v>4</v>
      </c>
      <c r="CR72" s="677">
        <v>5</v>
      </c>
      <c r="CS72" s="678">
        <v>6</v>
      </c>
      <c r="CT72" s="679">
        <v>7</v>
      </c>
      <c r="CU72" s="680">
        <v>8</v>
      </c>
    </row>
    <row r="73" spans="3:110" ht="15" customHeight="1" x14ac:dyDescent="0.15">
      <c r="C73" s="681"/>
      <c r="D73" s="675">
        <v>3</v>
      </c>
      <c r="E73" s="243" t="s">
        <v>186</v>
      </c>
      <c r="F73" s="243"/>
      <c r="G73" s="142"/>
      <c r="H73" s="142"/>
      <c r="I73" s="142"/>
      <c r="J73" s="142"/>
      <c r="K73" s="142"/>
      <c r="L73" s="142"/>
      <c r="M73" s="142"/>
      <c r="R73" s="624"/>
      <c r="BK73" s="616" t="s">
        <v>85</v>
      </c>
      <c r="BP73" s="616" t="s">
        <v>85</v>
      </c>
      <c r="BU73" s="682"/>
      <c r="BV73" s="682"/>
      <c r="BZ73" s="682"/>
      <c r="CA73" s="682"/>
      <c r="CB73" s="682"/>
      <c r="CC73" s="683"/>
      <c r="CD73" s="683"/>
      <c r="CE73" s="684" t="s">
        <v>187</v>
      </c>
      <c r="CF73" s="142"/>
      <c r="CG73" s="142"/>
      <c r="CH73" s="142"/>
      <c r="CN73" s="136" t="s">
        <v>188</v>
      </c>
      <c r="CO73" s="671">
        <v>1</v>
      </c>
      <c r="CP73" s="673">
        <v>2</v>
      </c>
      <c r="CQ73" s="675">
        <v>3</v>
      </c>
      <c r="CR73" s="676">
        <v>4</v>
      </c>
      <c r="CS73" s="677">
        <v>5</v>
      </c>
      <c r="CT73" s="678">
        <v>6</v>
      </c>
      <c r="CU73" s="679">
        <v>7</v>
      </c>
      <c r="CV73" s="680">
        <v>8</v>
      </c>
    </row>
    <row r="74" spans="3:110" ht="15" customHeight="1" x14ac:dyDescent="0.15">
      <c r="C74" s="681"/>
      <c r="D74" s="676">
        <v>4</v>
      </c>
      <c r="E74" s="243" t="s">
        <v>189</v>
      </c>
      <c r="F74" s="243"/>
      <c r="G74" s="142"/>
      <c r="H74" s="142"/>
      <c r="I74" s="142"/>
      <c r="J74" s="142"/>
      <c r="K74" s="142"/>
      <c r="L74" s="142"/>
      <c r="M74" s="142"/>
      <c r="R74" s="624"/>
      <c r="BK74" s="616" t="s">
        <v>85</v>
      </c>
      <c r="BP74" s="616" t="s">
        <v>85</v>
      </c>
      <c r="BU74" s="243"/>
      <c r="BV74" s="243"/>
      <c r="BW74" s="243"/>
      <c r="BZ74" s="243"/>
      <c r="CA74" s="243"/>
      <c r="CB74" s="243"/>
      <c r="CE74" s="685"/>
      <c r="CF74" s="663" t="s">
        <v>190</v>
      </c>
      <c r="CO74" s="136" t="s">
        <v>191</v>
      </c>
      <c r="CP74" s="671">
        <v>1</v>
      </c>
      <c r="CQ74" s="673">
        <v>2</v>
      </c>
      <c r="CR74" s="675">
        <v>3</v>
      </c>
      <c r="CS74" s="676">
        <v>4</v>
      </c>
      <c r="CT74" s="677">
        <v>5</v>
      </c>
      <c r="CU74" s="678">
        <v>6</v>
      </c>
      <c r="CV74" s="679">
        <v>7</v>
      </c>
      <c r="CW74" s="680">
        <v>8</v>
      </c>
      <c r="CX74" s="114" t="s">
        <v>59</v>
      </c>
    </row>
    <row r="75" spans="3:110" ht="15" customHeight="1" x14ac:dyDescent="0.15">
      <c r="C75" s="681"/>
      <c r="D75" s="677">
        <v>5</v>
      </c>
      <c r="E75" s="243" t="s">
        <v>192</v>
      </c>
      <c r="F75" s="243"/>
      <c r="G75" s="142"/>
      <c r="H75" s="142"/>
      <c r="I75" s="142"/>
      <c r="J75" s="142"/>
      <c r="K75" s="142"/>
      <c r="L75" s="142"/>
      <c r="M75" s="142"/>
      <c r="R75" s="624"/>
      <c r="BK75" s="616" t="s">
        <v>85</v>
      </c>
      <c r="BP75" s="616" t="s">
        <v>85</v>
      </c>
    </row>
    <row r="76" spans="3:110" ht="15" customHeight="1" x14ac:dyDescent="0.15">
      <c r="C76" s="115"/>
      <c r="D76" s="678">
        <v>6</v>
      </c>
      <c r="E76" s="243" t="s">
        <v>193</v>
      </c>
      <c r="F76" s="243"/>
      <c r="G76" s="60"/>
      <c r="H76" s="60"/>
      <c r="I76" s="60"/>
      <c r="J76" s="60"/>
      <c r="K76" s="60"/>
      <c r="L76" s="60"/>
      <c r="R76" s="624"/>
      <c r="BK76" s="616" t="s">
        <v>85</v>
      </c>
      <c r="BP76" s="616" t="s">
        <v>85</v>
      </c>
    </row>
    <row r="77" spans="3:110" ht="15" customHeight="1" x14ac:dyDescent="0.15">
      <c r="C77" s="681"/>
      <c r="D77" s="679">
        <v>7</v>
      </c>
      <c r="E77" s="243" t="s">
        <v>194</v>
      </c>
      <c r="F77" s="142"/>
      <c r="G77" s="142"/>
      <c r="H77" s="142"/>
      <c r="I77" s="142"/>
      <c r="J77" s="142"/>
      <c r="K77" s="142"/>
      <c r="L77" s="142"/>
      <c r="R77" s="624"/>
    </row>
    <row r="78" spans="3:110" ht="15" customHeight="1" x14ac:dyDescent="0.15">
      <c r="C78" s="681"/>
      <c r="D78" s="680">
        <v>8</v>
      </c>
      <c r="E78" s="243" t="s">
        <v>195</v>
      </c>
      <c r="F78" s="142"/>
      <c r="G78" s="142"/>
      <c r="K78" s="142"/>
      <c r="L78" s="142"/>
      <c r="R78" s="624"/>
      <c r="BJ78" s="142"/>
      <c r="BL78" s="142"/>
      <c r="BM78" s="142"/>
      <c r="BN78" s="142"/>
      <c r="BO78" s="142"/>
      <c r="BP78" s="142"/>
      <c r="BQ78" s="142"/>
      <c r="BR78" s="142"/>
      <c r="BS78" s="142"/>
      <c r="BT78" s="142"/>
      <c r="BU78" s="142"/>
      <c r="BV78" s="142"/>
      <c r="BW78" s="142"/>
      <c r="BX78" s="142"/>
      <c r="BY78" s="142"/>
      <c r="BZ78" s="142"/>
      <c r="CA78" s="142"/>
      <c r="CB78" s="142"/>
      <c r="CC78" s="142"/>
      <c r="CD78" s="142"/>
      <c r="CK78" s="142"/>
      <c r="CL78" s="142"/>
      <c r="CM78" s="142"/>
      <c r="CN78" s="142"/>
      <c r="CO78" s="142"/>
      <c r="CP78" s="142"/>
      <c r="CQ78" s="142"/>
      <c r="CR78" s="142"/>
      <c r="CS78" s="142"/>
      <c r="CT78" s="142"/>
      <c r="CU78" s="142"/>
      <c r="CV78" s="142"/>
      <c r="CW78" s="142"/>
      <c r="CX78" s="142"/>
      <c r="CY78" s="142"/>
      <c r="CZ78" s="142"/>
      <c r="DA78" s="142"/>
      <c r="DB78" s="142"/>
      <c r="DC78" s="142"/>
      <c r="DD78" s="142"/>
      <c r="DE78" s="142"/>
    </row>
    <row r="79" spans="3:110" ht="15" customHeight="1" x14ac:dyDescent="0.15">
      <c r="C79" s="628"/>
      <c r="D79" s="629"/>
      <c r="E79" s="629"/>
      <c r="F79" s="629"/>
      <c r="G79" s="629"/>
      <c r="H79" s="629"/>
      <c r="I79" s="629"/>
      <c r="J79" s="629"/>
      <c r="K79" s="629"/>
      <c r="L79" s="629"/>
      <c r="M79" s="629"/>
      <c r="N79" s="629"/>
      <c r="O79" s="629"/>
      <c r="P79" s="629"/>
      <c r="Q79" s="629"/>
      <c r="R79" s="630"/>
      <c r="DF79" s="142"/>
    </row>
    <row r="91" spans="19:22" ht="15" customHeight="1" x14ac:dyDescent="0.15">
      <c r="S91" s="243"/>
      <c r="T91" s="243"/>
      <c r="U91" s="1"/>
      <c r="V91" s="1"/>
    </row>
    <row r="92" spans="19:22" ht="15" customHeight="1" x14ac:dyDescent="0.15">
      <c r="S92" s="243"/>
      <c r="T92" s="243"/>
      <c r="U92" s="1"/>
      <c r="V92" s="1"/>
    </row>
    <row r="93" spans="19:22" ht="15" customHeight="1" x14ac:dyDescent="0.15">
      <c r="S93" s="243"/>
      <c r="T93" s="243"/>
      <c r="U93" s="1"/>
      <c r="V93" s="1"/>
    </row>
    <row r="94" spans="19:22" ht="15" customHeight="1" x14ac:dyDescent="0.15">
      <c r="S94" s="243"/>
      <c r="T94" s="243"/>
      <c r="U94" s="1"/>
      <c r="V94" s="1"/>
    </row>
    <row r="95" spans="19:22" ht="15" customHeight="1" x14ac:dyDescent="0.15">
      <c r="S95" s="243"/>
      <c r="T95" s="243"/>
      <c r="U95" s="1"/>
      <c r="V95" s="1"/>
    </row>
    <row r="96" spans="19:22" ht="15" customHeight="1" x14ac:dyDescent="0.15">
      <c r="S96" s="243"/>
      <c r="T96" s="243"/>
      <c r="U96" s="1"/>
      <c r="V96" s="1"/>
    </row>
    <row r="97" spans="19:22" ht="15" customHeight="1" x14ac:dyDescent="0.15">
      <c r="S97" s="243"/>
      <c r="T97" s="243"/>
      <c r="U97" s="1"/>
      <c r="V97" s="1"/>
    </row>
    <row r="98" spans="19:22" ht="15" customHeight="1" x14ac:dyDescent="0.15">
      <c r="S98" s="243"/>
      <c r="T98" s="243"/>
      <c r="U98" s="1"/>
      <c r="V98" s="1"/>
    </row>
    <row r="99" spans="19:22" ht="15" customHeight="1" x14ac:dyDescent="0.15">
      <c r="T99" s="243"/>
      <c r="U99" s="1"/>
      <c r="V99" s="1"/>
    </row>
    <row r="100" spans="19:22" ht="15" customHeight="1" x14ac:dyDescent="0.15">
      <c r="T100" s="243"/>
      <c r="U100" s="1"/>
      <c r="V100" s="1"/>
    </row>
    <row r="101" spans="19:22" ht="15" customHeight="1" x14ac:dyDescent="0.15">
      <c r="S101" s="243"/>
      <c r="T101" s="243"/>
      <c r="U101" s="1"/>
      <c r="V101" s="1"/>
    </row>
    <row r="138" spans="63:63" ht="15" customHeight="1" x14ac:dyDescent="0.15">
      <c r="BK138" s="142"/>
    </row>
  </sheetData>
  <mergeCells count="46">
    <mergeCell ref="CM52:CS52"/>
    <mergeCell ref="EQ3:EU3"/>
    <mergeCell ref="O5:P7"/>
    <mergeCell ref="O8:P10"/>
    <mergeCell ref="X14:Y14"/>
    <mergeCell ref="W19:W48"/>
    <mergeCell ref="CX19:CX38"/>
    <mergeCell ref="DB19:DB39"/>
    <mergeCell ref="DQ3:DU3"/>
    <mergeCell ref="DV3:DY3"/>
    <mergeCell ref="DZ3:EC3"/>
    <mergeCell ref="ED3:EH3"/>
    <mergeCell ref="EI3:EL3"/>
    <mergeCell ref="EM3:EP3"/>
    <mergeCell ref="CQ3:CU3"/>
    <mergeCell ref="CV3:CY3"/>
    <mergeCell ref="CZ3:DC3"/>
    <mergeCell ref="DD3:DH3"/>
    <mergeCell ref="DI3:DL3"/>
    <mergeCell ref="DM3:DP3"/>
    <mergeCell ref="BQ3:BU3"/>
    <mergeCell ref="BV3:BY3"/>
    <mergeCell ref="BZ3:CC3"/>
    <mergeCell ref="CD3:CG3"/>
    <mergeCell ref="CH3:CL3"/>
    <mergeCell ref="CM3:CP3"/>
    <mergeCell ref="BM3:BP3"/>
    <mergeCell ref="Q3:U3"/>
    <mergeCell ref="V3:Y3"/>
    <mergeCell ref="Z3:AC3"/>
    <mergeCell ref="AD3:AG3"/>
    <mergeCell ref="AH3:AL3"/>
    <mergeCell ref="AM3:AP3"/>
    <mergeCell ref="AQ3:AT3"/>
    <mergeCell ref="AU3:AY3"/>
    <mergeCell ref="AZ3:BC3"/>
    <mergeCell ref="BD3:BH3"/>
    <mergeCell ref="BI3:BL3"/>
    <mergeCell ref="Q1:BP1"/>
    <mergeCell ref="BQ1:DP1"/>
    <mergeCell ref="DQ1:EU1"/>
    <mergeCell ref="AM2:BA2"/>
    <mergeCell ref="BI2:BZ2"/>
    <mergeCell ref="CM2:DA2"/>
    <mergeCell ref="DI2:DZ2"/>
    <mergeCell ref="EA2:EU2"/>
  </mergeCells>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AFDD2F-E4BC-A148-8A08-E83CAA5E045A}">
  <sheetPr codeName="Sheet10">
    <tabColor rgb="FF7030A0"/>
  </sheetPr>
  <dimension ref="A1:LB133"/>
  <sheetViews>
    <sheetView showGridLines="0" zoomScale="50" zoomScaleNormal="70" workbookViewId="0">
      <pane ySplit="4" topLeftCell="A5" activePane="bottomLeft" state="frozen"/>
      <selection activeCell="DT75" sqref="DT75"/>
      <selection pane="bottomLeft" activeCell="CH35" sqref="CH35"/>
    </sheetView>
  </sheetViews>
  <sheetFormatPr baseColWidth="10" defaultColWidth="3.5" defaultRowHeight="17" customHeight="1" x14ac:dyDescent="0.15"/>
  <cols>
    <col min="1" max="515" width="3.5" style="174" customWidth="1"/>
    <col min="516" max="16384" width="3.5" style="174"/>
  </cols>
  <sheetData>
    <row r="1" spans="1:314" ht="17" customHeight="1" x14ac:dyDescent="0.15">
      <c r="A1" s="172"/>
      <c r="B1" s="173"/>
      <c r="C1" s="173"/>
      <c r="D1" s="173"/>
      <c r="E1" s="173"/>
      <c r="F1" s="173"/>
      <c r="G1" s="173"/>
      <c r="H1" s="173"/>
      <c r="I1" s="173"/>
      <c r="J1" s="173"/>
      <c r="K1" s="173"/>
      <c r="L1" s="173"/>
      <c r="M1" s="173"/>
      <c r="N1" s="173"/>
      <c r="O1" s="173"/>
      <c r="P1" s="173"/>
      <c r="Q1" s="173"/>
      <c r="R1" s="173"/>
      <c r="S1" s="173"/>
      <c r="T1" s="173"/>
      <c r="U1" s="173"/>
      <c r="V1" s="173"/>
      <c r="W1" s="173"/>
      <c r="AA1" s="267">
        <v>2022</v>
      </c>
      <c r="AB1" s="268"/>
      <c r="AC1" s="268"/>
      <c r="AD1" s="268"/>
      <c r="AE1" s="268"/>
      <c r="AF1" s="268"/>
      <c r="AG1" s="268"/>
      <c r="AH1" s="268"/>
      <c r="AI1" s="268"/>
      <c r="AJ1" s="268"/>
      <c r="AK1" s="268"/>
      <c r="AL1" s="268"/>
      <c r="AM1" s="268"/>
      <c r="AN1" s="268"/>
      <c r="AO1" s="268"/>
      <c r="AP1" s="268"/>
      <c r="AQ1" s="268"/>
      <c r="AR1" s="268"/>
      <c r="AS1" s="268"/>
      <c r="AT1" s="268"/>
      <c r="AU1" s="268"/>
      <c r="AV1" s="268"/>
      <c r="AW1" s="268"/>
      <c r="AX1" s="268"/>
      <c r="AY1" s="268"/>
      <c r="AZ1" s="268"/>
      <c r="BA1" s="268"/>
      <c r="BB1" s="268"/>
      <c r="BC1" s="268"/>
      <c r="BD1" s="268"/>
      <c r="BE1" s="268"/>
      <c r="BF1" s="268"/>
      <c r="BG1" s="268"/>
      <c r="BH1" s="268"/>
      <c r="BI1" s="268"/>
      <c r="BJ1" s="268"/>
      <c r="BK1" s="268"/>
      <c r="BL1" s="268"/>
      <c r="BM1" s="269"/>
      <c r="BN1" s="273">
        <v>2023</v>
      </c>
      <c r="BO1" s="256"/>
      <c r="BP1" s="256"/>
      <c r="BQ1" s="256"/>
      <c r="BR1" s="256"/>
      <c r="BS1" s="256"/>
      <c r="BT1" s="256"/>
      <c r="BU1" s="256"/>
      <c r="BV1" s="256"/>
      <c r="BW1" s="256"/>
      <c r="BX1" s="256"/>
      <c r="BY1" s="256"/>
      <c r="BZ1" s="256"/>
      <c r="CA1" s="256"/>
      <c r="CB1" s="256"/>
      <c r="CC1" s="256"/>
      <c r="CD1" s="256"/>
      <c r="CE1" s="256"/>
      <c r="CF1" s="256"/>
      <c r="CG1" s="256"/>
      <c r="CH1" s="256"/>
      <c r="CI1" s="256"/>
      <c r="CJ1" s="256"/>
      <c r="CK1" s="256"/>
      <c r="CL1" s="256"/>
      <c r="CM1" s="256"/>
      <c r="CN1" s="256"/>
      <c r="CO1" s="256"/>
      <c r="CP1" s="256"/>
      <c r="CQ1" s="256"/>
      <c r="CR1" s="256"/>
      <c r="CS1" s="256"/>
      <c r="CT1" s="256"/>
      <c r="CU1" s="256"/>
      <c r="CV1" s="274"/>
      <c r="DB1" s="168">
        <v>2024</v>
      </c>
      <c r="DC1" s="143"/>
      <c r="DD1" s="143"/>
      <c r="DE1" s="143"/>
      <c r="DF1" s="143"/>
      <c r="DG1" s="143"/>
      <c r="DH1" s="143"/>
      <c r="DI1" s="143"/>
      <c r="DJ1" s="143"/>
      <c r="DK1" s="143"/>
      <c r="DL1" s="143"/>
      <c r="DM1" s="143"/>
      <c r="DN1" s="143"/>
      <c r="DO1" s="143"/>
      <c r="DP1" s="143"/>
      <c r="DQ1" s="143"/>
      <c r="DR1" s="143"/>
      <c r="DS1" s="143"/>
      <c r="DT1" s="143"/>
      <c r="DU1" s="143"/>
      <c r="DV1" s="143"/>
      <c r="DW1" s="143"/>
      <c r="DX1" s="143"/>
      <c r="DY1" s="143"/>
      <c r="DZ1" s="143"/>
      <c r="EA1" s="143"/>
      <c r="EB1" s="143"/>
      <c r="EC1" s="143"/>
      <c r="ED1" s="143"/>
      <c r="EE1" s="143"/>
      <c r="EF1" s="143"/>
      <c r="EG1" s="143"/>
      <c r="EH1" s="143"/>
      <c r="EI1" s="143"/>
      <c r="EJ1" s="143"/>
      <c r="EK1" s="143"/>
      <c r="EL1" s="143"/>
      <c r="EM1" s="143"/>
      <c r="EN1" s="143"/>
      <c r="EO1" s="143"/>
      <c r="EP1" s="143"/>
      <c r="EQ1" s="143"/>
      <c r="ER1" s="143"/>
      <c r="ES1" s="143"/>
      <c r="ET1" s="143"/>
      <c r="EU1" s="143"/>
      <c r="EV1" s="143"/>
      <c r="EW1" s="143"/>
      <c r="EX1" s="143"/>
      <c r="EY1" s="143"/>
      <c r="EZ1" s="143"/>
      <c r="FA1" s="143"/>
      <c r="FB1" s="144"/>
      <c r="FC1" s="168">
        <v>2025</v>
      </c>
      <c r="FD1" s="168"/>
      <c r="FE1" s="168"/>
      <c r="FF1" s="168"/>
      <c r="FG1" s="168"/>
      <c r="FH1" s="168"/>
      <c r="FI1" s="168"/>
      <c r="FJ1" s="168"/>
      <c r="FK1" s="168"/>
      <c r="FL1" s="168"/>
      <c r="FM1" s="168"/>
      <c r="FN1" s="168"/>
      <c r="FO1" s="168"/>
      <c r="FP1" s="168"/>
      <c r="FQ1" s="168"/>
      <c r="FR1" s="168"/>
      <c r="FS1" s="168"/>
      <c r="FT1" s="168"/>
      <c r="FU1" s="168"/>
      <c r="FV1" s="168"/>
      <c r="FW1" s="168"/>
      <c r="FX1" s="168"/>
      <c r="FY1" s="168"/>
      <c r="FZ1" s="168"/>
      <c r="GA1" s="168"/>
      <c r="GB1" s="168"/>
      <c r="GC1" s="168"/>
      <c r="GD1" s="168"/>
      <c r="GE1" s="168"/>
      <c r="GF1" s="168"/>
      <c r="GG1" s="168"/>
      <c r="GH1" s="168"/>
      <c r="GI1" s="168"/>
      <c r="GJ1" s="168"/>
      <c r="GK1" s="168"/>
      <c r="GL1" s="168"/>
      <c r="GM1" s="168"/>
      <c r="GN1" s="168"/>
      <c r="GO1" s="168"/>
      <c r="GP1" s="168"/>
      <c r="GQ1" s="168"/>
      <c r="GR1" s="168"/>
      <c r="GS1" s="168"/>
      <c r="GT1" s="168"/>
      <c r="GU1" s="168"/>
      <c r="GV1" s="168"/>
      <c r="GW1" s="168"/>
      <c r="GX1" s="168"/>
      <c r="GY1" s="168"/>
      <c r="GZ1" s="168"/>
      <c r="HA1" s="168"/>
      <c r="HB1" s="233"/>
      <c r="HC1" s="169">
        <v>2026</v>
      </c>
      <c r="HD1" s="169"/>
      <c r="HE1" s="169"/>
      <c r="HF1" s="169"/>
      <c r="HG1" s="169"/>
      <c r="HH1" s="169"/>
      <c r="HI1" s="169"/>
      <c r="HJ1" s="169"/>
      <c r="HK1" s="169"/>
      <c r="HL1" s="169"/>
      <c r="HM1" s="169"/>
      <c r="HN1" s="169"/>
      <c r="HO1" s="169"/>
      <c r="HP1" s="169"/>
      <c r="HQ1" s="169"/>
      <c r="HR1" s="169"/>
      <c r="HS1" s="169"/>
      <c r="HT1" s="169"/>
      <c r="HU1" s="169"/>
      <c r="HV1" s="169"/>
      <c r="HW1" s="169"/>
      <c r="HX1" s="169"/>
      <c r="HY1" s="169"/>
      <c r="HZ1" s="169"/>
      <c r="IA1" s="169"/>
      <c r="IB1" s="169"/>
      <c r="IC1" s="169"/>
      <c r="ID1" s="169"/>
      <c r="IE1" s="169"/>
      <c r="IF1" s="169"/>
      <c r="IG1" s="169"/>
      <c r="IH1" s="169"/>
      <c r="II1" s="169"/>
      <c r="IJ1" s="169"/>
      <c r="IK1" s="169"/>
      <c r="IL1" s="169"/>
      <c r="IM1" s="169"/>
      <c r="IN1" s="169"/>
      <c r="IO1" s="169"/>
      <c r="IP1" s="169"/>
      <c r="IQ1" s="169"/>
      <c r="IR1" s="169"/>
      <c r="IS1" s="169"/>
      <c r="IT1" s="169"/>
      <c r="IU1" s="169"/>
      <c r="IV1" s="169"/>
      <c r="IW1" s="169"/>
      <c r="IX1" s="169"/>
      <c r="IY1" s="169"/>
      <c r="IZ1" s="169"/>
      <c r="JA1" s="169"/>
      <c r="JB1" s="169"/>
      <c r="JC1" s="170">
        <v>2027</v>
      </c>
      <c r="JD1" s="170"/>
      <c r="JE1" s="170"/>
      <c r="JF1" s="170"/>
      <c r="JG1" s="170"/>
      <c r="JH1" s="170"/>
      <c r="JI1" s="170"/>
      <c r="JJ1" s="170"/>
      <c r="JK1" s="170"/>
      <c r="JL1" s="170"/>
      <c r="JM1" s="170"/>
      <c r="JN1" s="170"/>
      <c r="JO1" s="170"/>
      <c r="JP1" s="170"/>
      <c r="JQ1" s="170"/>
      <c r="JR1" s="170"/>
      <c r="JS1" s="170"/>
      <c r="JT1" s="170"/>
      <c r="JU1" s="170"/>
      <c r="JV1" s="170"/>
      <c r="JW1" s="170"/>
      <c r="JX1" s="170"/>
      <c r="JY1" s="170"/>
      <c r="JZ1" s="170"/>
      <c r="KA1" s="170"/>
      <c r="KB1" s="170"/>
      <c r="KC1" s="170"/>
      <c r="KD1" s="170"/>
      <c r="KE1" s="170"/>
      <c r="KF1" s="170"/>
      <c r="KG1" s="170"/>
      <c r="KH1" s="170"/>
      <c r="KI1" s="170"/>
      <c r="KJ1" s="170"/>
      <c r="KK1" s="170"/>
      <c r="KL1" s="170"/>
      <c r="KM1" s="170"/>
      <c r="KN1" s="170"/>
      <c r="KO1" s="170"/>
      <c r="KP1" s="170"/>
      <c r="KQ1" s="170"/>
      <c r="KR1" s="170"/>
      <c r="KS1" s="170"/>
      <c r="KT1" s="170"/>
      <c r="KU1" s="170"/>
      <c r="KV1" s="170"/>
      <c r="KW1" s="170"/>
      <c r="KX1" s="170"/>
      <c r="KY1" s="170"/>
      <c r="KZ1" s="170"/>
      <c r="LA1" s="170"/>
      <c r="LB1" s="171"/>
    </row>
    <row r="2" spans="1:314" ht="17" customHeight="1" x14ac:dyDescent="0.15">
      <c r="A2" s="175"/>
      <c r="B2" s="176"/>
      <c r="C2" s="176"/>
      <c r="D2" s="176"/>
      <c r="E2" s="176"/>
      <c r="F2" s="176"/>
      <c r="G2" s="176"/>
      <c r="H2" s="176"/>
      <c r="I2" s="176"/>
      <c r="J2" s="176"/>
      <c r="K2" s="176"/>
      <c r="L2" s="176"/>
      <c r="M2" s="176"/>
      <c r="N2" s="176"/>
      <c r="O2" s="176"/>
      <c r="P2" s="176"/>
      <c r="Q2" s="176"/>
      <c r="R2" s="176"/>
      <c r="S2" s="176"/>
      <c r="T2" s="176"/>
      <c r="U2" s="176"/>
      <c r="V2" s="176"/>
      <c r="W2" s="176"/>
      <c r="AA2" s="257"/>
      <c r="AB2" s="258"/>
      <c r="AC2" s="258"/>
      <c r="AD2" s="258"/>
      <c r="AE2" s="258"/>
      <c r="AF2" s="258"/>
      <c r="AG2" s="258"/>
      <c r="AH2" s="258"/>
      <c r="AI2" s="258"/>
      <c r="AJ2" s="258"/>
      <c r="AK2" s="258"/>
      <c r="AL2" s="258"/>
      <c r="AM2" s="258"/>
      <c r="AN2" s="258"/>
      <c r="AO2" s="258"/>
      <c r="AP2" s="258"/>
      <c r="AQ2" s="258"/>
      <c r="AR2" s="258"/>
      <c r="AS2" s="258"/>
      <c r="AT2" s="258"/>
      <c r="AU2" s="258"/>
      <c r="AV2" s="258"/>
      <c r="AW2" s="258"/>
      <c r="AX2" s="258"/>
      <c r="AY2" s="258"/>
      <c r="AZ2" s="258"/>
      <c r="BA2" s="258"/>
      <c r="BB2" s="258"/>
      <c r="BC2" s="258"/>
      <c r="BD2" s="258"/>
      <c r="BE2" s="259"/>
      <c r="BF2" s="260" t="s">
        <v>1</v>
      </c>
      <c r="BG2" s="261"/>
      <c r="BH2" s="261"/>
      <c r="BI2" s="261"/>
      <c r="BJ2" s="261"/>
      <c r="BK2" s="261"/>
      <c r="BL2" s="261"/>
      <c r="BM2" s="261"/>
      <c r="BN2" s="261"/>
      <c r="BO2" s="261"/>
      <c r="BP2" s="261"/>
      <c r="BQ2" s="261"/>
      <c r="BR2" s="261"/>
      <c r="BS2" s="261"/>
      <c r="BT2" s="261"/>
      <c r="BU2" s="261"/>
      <c r="BV2" s="261"/>
      <c r="BW2" s="261"/>
      <c r="BX2" s="262"/>
      <c r="BY2" s="262"/>
      <c r="BZ2" s="262"/>
      <c r="CA2" s="262"/>
      <c r="CB2" s="262"/>
      <c r="CC2" s="262"/>
      <c r="CD2" s="262"/>
      <c r="CE2" s="262"/>
      <c r="CF2" s="262"/>
      <c r="CG2" s="262"/>
      <c r="CH2" s="262"/>
      <c r="CI2" s="262"/>
      <c r="CJ2" s="262"/>
      <c r="CK2" s="262"/>
      <c r="CL2" s="262"/>
      <c r="CM2" s="262"/>
      <c r="CN2" s="262"/>
      <c r="CO2" s="262"/>
      <c r="CP2" s="262"/>
      <c r="CQ2" s="262"/>
      <c r="CR2" s="262"/>
      <c r="CS2" s="262"/>
      <c r="CT2" s="262"/>
      <c r="CU2" s="270"/>
      <c r="CV2" s="271"/>
      <c r="DB2" s="163" t="s">
        <v>1</v>
      </c>
      <c r="DC2" s="164"/>
      <c r="DD2" s="164"/>
      <c r="DE2" s="164"/>
      <c r="DF2" s="164"/>
      <c r="DG2" s="164"/>
      <c r="DH2" s="164"/>
      <c r="DI2" s="164"/>
      <c r="DJ2" s="164"/>
      <c r="DK2" s="164"/>
      <c r="DL2" s="164"/>
      <c r="DM2" s="164"/>
      <c r="DN2" s="164"/>
      <c r="DO2" s="145"/>
      <c r="DP2" s="145"/>
      <c r="DQ2" s="145"/>
      <c r="DR2" s="145"/>
      <c r="DS2" s="145"/>
      <c r="DT2" s="145"/>
      <c r="DU2" s="145"/>
      <c r="DV2" s="145"/>
      <c r="DW2" s="145"/>
      <c r="DX2" s="145"/>
      <c r="DY2" s="145"/>
      <c r="DZ2" s="145"/>
      <c r="EA2" s="145"/>
      <c r="EB2" s="145"/>
      <c r="EC2" s="145"/>
      <c r="ED2" s="145"/>
      <c r="EE2" s="145"/>
      <c r="EF2" s="145"/>
      <c r="EG2" s="145"/>
      <c r="EH2" s="145"/>
      <c r="EI2" s="145"/>
      <c r="EJ2" s="145"/>
      <c r="EK2" s="145"/>
      <c r="EL2" s="145"/>
      <c r="EM2" s="145"/>
      <c r="EN2" s="145"/>
      <c r="EO2" s="145"/>
      <c r="EP2" s="145"/>
      <c r="EQ2" s="145"/>
      <c r="ER2" s="145"/>
      <c r="ES2" s="145"/>
      <c r="ET2" s="165" t="s">
        <v>1</v>
      </c>
      <c r="EU2" s="164"/>
      <c r="EV2" s="164"/>
      <c r="EW2" s="164"/>
      <c r="EX2" s="164"/>
      <c r="EY2" s="164"/>
      <c r="EZ2" s="164"/>
      <c r="FA2" s="164"/>
      <c r="FB2" s="164"/>
      <c r="FC2" s="164"/>
      <c r="FD2" s="164"/>
      <c r="FE2" s="164"/>
      <c r="FF2" s="164"/>
      <c r="FG2" s="164"/>
      <c r="FH2" s="164"/>
      <c r="FI2" s="164"/>
      <c r="FJ2" s="164"/>
      <c r="FK2" s="164"/>
      <c r="FL2" s="164"/>
      <c r="FM2" s="164"/>
      <c r="FN2" s="164"/>
      <c r="FO2" s="164"/>
      <c r="FP2" s="146"/>
      <c r="FQ2" s="146"/>
      <c r="FR2" s="146"/>
      <c r="FS2" s="146"/>
      <c r="FT2" s="146"/>
      <c r="FU2" s="146"/>
      <c r="FV2" s="146"/>
      <c r="FW2" s="146"/>
      <c r="FX2" s="146"/>
      <c r="FY2" s="146"/>
      <c r="FZ2" s="146"/>
      <c r="GA2" s="146"/>
      <c r="GB2" s="146"/>
      <c r="GC2" s="146"/>
      <c r="GD2" s="146"/>
      <c r="GE2" s="146"/>
      <c r="GF2" s="146"/>
      <c r="GG2" s="146"/>
      <c r="GH2" s="146"/>
      <c r="GI2" s="146"/>
      <c r="GJ2" s="146"/>
      <c r="GK2" s="146"/>
      <c r="GL2" s="146"/>
      <c r="GM2" s="146"/>
      <c r="GN2" s="146"/>
      <c r="GO2" s="146"/>
      <c r="GP2" s="146"/>
      <c r="GQ2" s="146"/>
      <c r="GR2" s="146"/>
      <c r="GS2" s="146"/>
      <c r="GT2" s="166" t="s">
        <v>1</v>
      </c>
      <c r="GU2" s="166"/>
      <c r="GV2" s="166"/>
      <c r="GW2" s="166"/>
      <c r="GX2" s="166"/>
      <c r="GY2" s="166"/>
      <c r="GZ2" s="166"/>
      <c r="HA2" s="166"/>
      <c r="HB2" s="166"/>
      <c r="HC2" s="166"/>
      <c r="HD2" s="166"/>
      <c r="HE2" s="166"/>
      <c r="HF2" s="166"/>
      <c r="HG2" s="166"/>
      <c r="HH2" s="166"/>
      <c r="HI2" s="166"/>
      <c r="HJ2" s="166"/>
      <c r="HK2" s="166"/>
      <c r="HL2" s="166"/>
      <c r="HM2" s="166"/>
      <c r="HN2" s="166"/>
      <c r="HO2" s="166"/>
      <c r="HP2" s="146"/>
      <c r="HQ2" s="146"/>
      <c r="HR2" s="146"/>
      <c r="HS2" s="146"/>
      <c r="HT2" s="146"/>
      <c r="HU2" s="146"/>
      <c r="HV2" s="146"/>
      <c r="HW2" s="146"/>
      <c r="HX2" s="146"/>
      <c r="HY2" s="146"/>
      <c r="HZ2" s="146"/>
      <c r="IA2" s="146"/>
      <c r="IB2" s="146"/>
      <c r="IC2" s="146"/>
      <c r="ID2" s="146"/>
      <c r="IE2" s="146"/>
      <c r="IF2" s="146"/>
      <c r="IG2" s="146"/>
      <c r="IH2" s="146"/>
      <c r="II2" s="146"/>
      <c r="IJ2" s="146"/>
      <c r="IK2" s="146"/>
      <c r="IL2" s="146"/>
      <c r="IM2" s="146"/>
      <c r="IN2" s="146"/>
      <c r="IO2" s="146"/>
      <c r="IP2" s="146"/>
      <c r="IQ2" s="146"/>
      <c r="IR2" s="146"/>
      <c r="IS2" s="60"/>
      <c r="IT2" s="167" t="s">
        <v>1</v>
      </c>
      <c r="IU2" s="167"/>
      <c r="IV2" s="167"/>
      <c r="IW2" s="167"/>
      <c r="IX2" s="167"/>
      <c r="IY2" s="167"/>
      <c r="IZ2" s="167"/>
      <c r="JA2" s="167"/>
      <c r="JB2" s="167"/>
      <c r="JC2" s="167"/>
      <c r="JD2" s="167"/>
      <c r="JE2" s="167"/>
      <c r="JF2" s="167"/>
      <c r="JG2" s="167"/>
      <c r="JH2" s="167"/>
      <c r="JI2" s="167"/>
      <c r="JJ2" s="167"/>
      <c r="JK2" s="167"/>
      <c r="JL2" s="167"/>
      <c r="JM2" s="167"/>
      <c r="JN2" s="167"/>
      <c r="JO2" s="161"/>
      <c r="JP2" s="162"/>
      <c r="JQ2" s="162"/>
      <c r="JR2" s="162"/>
      <c r="JS2" s="162"/>
      <c r="JT2" s="162"/>
      <c r="JU2" s="162"/>
      <c r="JV2" s="162"/>
      <c r="JW2" s="162"/>
      <c r="JX2" s="162"/>
      <c r="JY2" s="162"/>
      <c r="JZ2" s="162"/>
      <c r="KA2" s="162"/>
      <c r="KB2" s="162"/>
      <c r="KC2" s="162"/>
      <c r="KD2" s="162"/>
      <c r="KE2" s="162"/>
      <c r="KF2" s="162"/>
      <c r="KG2" s="162"/>
      <c r="KH2" s="162"/>
      <c r="KI2" s="162"/>
      <c r="KJ2" s="162"/>
      <c r="KK2" s="162"/>
      <c r="KL2" s="162"/>
      <c r="KM2" s="162"/>
      <c r="KN2" s="162"/>
      <c r="KO2" s="162"/>
      <c r="KP2" s="162"/>
      <c r="KQ2" s="162"/>
      <c r="KR2" s="162"/>
      <c r="KS2" s="162"/>
      <c r="KT2" s="166" t="s">
        <v>1</v>
      </c>
      <c r="KU2" s="166"/>
      <c r="KV2" s="166"/>
      <c r="KW2" s="166"/>
      <c r="KX2" s="166"/>
      <c r="KY2" s="166"/>
      <c r="KZ2" s="166"/>
      <c r="LA2" s="166"/>
      <c r="LB2" s="166"/>
    </row>
    <row r="3" spans="1:314" ht="17" customHeight="1" x14ac:dyDescent="0.15">
      <c r="AA3" s="266" t="s">
        <v>5</v>
      </c>
      <c r="AB3" s="263"/>
      <c r="AC3" s="263"/>
      <c r="AD3" s="263"/>
      <c r="AE3" s="263" t="s">
        <v>6</v>
      </c>
      <c r="AF3" s="263"/>
      <c r="AG3" s="263"/>
      <c r="AH3" s="263"/>
      <c r="AI3" s="263"/>
      <c r="AJ3" s="263" t="s">
        <v>7</v>
      </c>
      <c r="AK3" s="263"/>
      <c r="AL3" s="263"/>
      <c r="AM3" s="263"/>
      <c r="AN3" s="263" t="s">
        <v>8</v>
      </c>
      <c r="AO3" s="263"/>
      <c r="AP3" s="263"/>
      <c r="AQ3" s="263"/>
      <c r="AR3" s="263" t="s">
        <v>9</v>
      </c>
      <c r="AS3" s="263"/>
      <c r="AT3" s="263"/>
      <c r="AU3" s="263"/>
      <c r="AV3" s="263"/>
      <c r="AW3" s="263" t="s">
        <v>10</v>
      </c>
      <c r="AX3" s="263"/>
      <c r="AY3" s="263"/>
      <c r="AZ3" s="263"/>
      <c r="BA3" s="263" t="s">
        <v>11</v>
      </c>
      <c r="BB3" s="263"/>
      <c r="BC3" s="263"/>
      <c r="BD3" s="263"/>
      <c r="BE3" s="263"/>
      <c r="BF3" s="263" t="s">
        <v>12</v>
      </c>
      <c r="BG3" s="263"/>
      <c r="BH3" s="263"/>
      <c r="BI3" s="263"/>
      <c r="BJ3" s="263" t="s">
        <v>13</v>
      </c>
      <c r="BK3" s="263"/>
      <c r="BL3" s="263"/>
      <c r="BM3" s="263"/>
      <c r="BN3" s="264" t="s">
        <v>2</v>
      </c>
      <c r="BO3" s="264"/>
      <c r="BP3" s="264"/>
      <c r="BQ3" s="264"/>
      <c r="BR3" s="264"/>
      <c r="BS3" s="264" t="s">
        <v>3</v>
      </c>
      <c r="BT3" s="264"/>
      <c r="BU3" s="264"/>
      <c r="BV3" s="264"/>
      <c r="BW3" s="264" t="s">
        <v>4</v>
      </c>
      <c r="BX3" s="264"/>
      <c r="BY3" s="264"/>
      <c r="BZ3" s="264"/>
      <c r="CA3" s="264" t="s">
        <v>5</v>
      </c>
      <c r="CB3" s="264"/>
      <c r="CC3" s="264"/>
      <c r="CD3" s="264"/>
      <c r="CE3" s="264" t="s">
        <v>6</v>
      </c>
      <c r="CF3" s="264"/>
      <c r="CG3" s="264"/>
      <c r="CH3" s="264"/>
      <c r="CI3" s="264"/>
      <c r="CJ3" s="264" t="s">
        <v>7</v>
      </c>
      <c r="CK3" s="264"/>
      <c r="CL3" s="264"/>
      <c r="CM3" s="264"/>
      <c r="CN3" s="264" t="s">
        <v>8</v>
      </c>
      <c r="CO3" s="264"/>
      <c r="CP3" s="264"/>
      <c r="CQ3" s="264"/>
      <c r="CR3" s="264"/>
      <c r="CS3" s="264" t="s">
        <v>9</v>
      </c>
      <c r="CT3" s="264"/>
      <c r="CU3" s="264"/>
      <c r="CV3" s="272"/>
      <c r="DB3" s="151" t="s">
        <v>2</v>
      </c>
      <c r="DC3" s="152"/>
      <c r="DD3" s="152"/>
      <c r="DE3" s="152"/>
      <c r="DF3" s="153"/>
      <c r="DG3" s="151" t="s">
        <v>3</v>
      </c>
      <c r="DH3" s="152"/>
      <c r="DI3" s="152"/>
      <c r="DJ3" s="153"/>
      <c r="DK3" s="151" t="s">
        <v>4</v>
      </c>
      <c r="DL3" s="152"/>
      <c r="DM3" s="152"/>
      <c r="DN3" s="153"/>
      <c r="DO3" s="151" t="s">
        <v>5</v>
      </c>
      <c r="DP3" s="152"/>
      <c r="DQ3" s="152"/>
      <c r="DR3" s="152"/>
      <c r="DS3" s="153"/>
      <c r="DT3" s="151" t="s">
        <v>6</v>
      </c>
      <c r="DU3" s="152"/>
      <c r="DV3" s="152"/>
      <c r="DW3" s="153"/>
      <c r="DX3" s="151" t="s">
        <v>7</v>
      </c>
      <c r="DY3" s="152"/>
      <c r="DZ3" s="152"/>
      <c r="EA3" s="153"/>
      <c r="EB3" s="151" t="s">
        <v>8</v>
      </c>
      <c r="EC3" s="152"/>
      <c r="ED3" s="152"/>
      <c r="EE3" s="152"/>
      <c r="EF3" s="153"/>
      <c r="EG3" s="151" t="s">
        <v>9</v>
      </c>
      <c r="EH3" s="152"/>
      <c r="EI3" s="152"/>
      <c r="EJ3" s="153"/>
      <c r="EK3" s="151" t="s">
        <v>10</v>
      </c>
      <c r="EL3" s="152"/>
      <c r="EM3" s="152"/>
      <c r="EN3" s="152"/>
      <c r="EO3" s="153"/>
      <c r="EP3" s="151" t="s">
        <v>11</v>
      </c>
      <c r="EQ3" s="152"/>
      <c r="ER3" s="152"/>
      <c r="ES3" s="153"/>
      <c r="ET3" s="151" t="s">
        <v>12</v>
      </c>
      <c r="EU3" s="152"/>
      <c r="EV3" s="152"/>
      <c r="EW3" s="153"/>
      <c r="EX3" s="151" t="s">
        <v>13</v>
      </c>
      <c r="EY3" s="152"/>
      <c r="EZ3" s="152"/>
      <c r="FA3" s="152"/>
      <c r="FB3" s="153"/>
      <c r="FC3" s="148" t="s">
        <v>2</v>
      </c>
      <c r="FD3" s="149"/>
      <c r="FE3" s="149"/>
      <c r="FF3" s="149"/>
      <c r="FG3" s="148" t="s">
        <v>3</v>
      </c>
      <c r="FH3" s="149"/>
      <c r="FI3" s="149"/>
      <c r="FJ3" s="150"/>
      <c r="FK3" s="148" t="s">
        <v>4</v>
      </c>
      <c r="FL3" s="149"/>
      <c r="FM3" s="149"/>
      <c r="FN3" s="149"/>
      <c r="FO3" s="150"/>
      <c r="FP3" s="148" t="s">
        <v>5</v>
      </c>
      <c r="FQ3" s="149"/>
      <c r="FR3" s="149"/>
      <c r="FS3" s="150"/>
      <c r="FT3" s="148" t="s">
        <v>6</v>
      </c>
      <c r="FU3" s="149"/>
      <c r="FV3" s="149"/>
      <c r="FW3" s="150"/>
      <c r="FX3" s="148" t="s">
        <v>7</v>
      </c>
      <c r="FY3" s="149"/>
      <c r="FZ3" s="149"/>
      <c r="GA3" s="149"/>
      <c r="GB3" s="150"/>
      <c r="GC3" s="148" t="s">
        <v>8</v>
      </c>
      <c r="GD3" s="149"/>
      <c r="GE3" s="149"/>
      <c r="GF3" s="150"/>
      <c r="GG3" s="148" t="s">
        <v>9</v>
      </c>
      <c r="GH3" s="149"/>
      <c r="GI3" s="149"/>
      <c r="GJ3" s="150"/>
      <c r="GK3" s="148" t="s">
        <v>10</v>
      </c>
      <c r="GL3" s="149"/>
      <c r="GM3" s="149"/>
      <c r="GN3" s="149"/>
      <c r="GO3" s="150"/>
      <c r="GP3" s="148" t="s">
        <v>11</v>
      </c>
      <c r="GQ3" s="149"/>
      <c r="GR3" s="149"/>
      <c r="GS3" s="150"/>
      <c r="GT3" s="148" t="s">
        <v>12</v>
      </c>
      <c r="GU3" s="149"/>
      <c r="GV3" s="149"/>
      <c r="GW3" s="150"/>
      <c r="GX3" s="148" t="s">
        <v>13</v>
      </c>
      <c r="GY3" s="149"/>
      <c r="GZ3" s="149"/>
      <c r="HA3" s="149"/>
      <c r="HB3" s="150"/>
      <c r="HC3" s="151" t="s">
        <v>2</v>
      </c>
      <c r="HD3" s="152"/>
      <c r="HE3" s="152"/>
      <c r="HF3" s="153"/>
      <c r="HG3" s="151" t="s">
        <v>3</v>
      </c>
      <c r="HH3" s="152"/>
      <c r="HI3" s="152"/>
      <c r="HJ3" s="153"/>
      <c r="HK3" s="151" t="s">
        <v>4</v>
      </c>
      <c r="HL3" s="152"/>
      <c r="HM3" s="152"/>
      <c r="HN3" s="152"/>
      <c r="HO3" s="153"/>
      <c r="HP3" s="151" t="s">
        <v>5</v>
      </c>
      <c r="HQ3" s="152"/>
      <c r="HR3" s="152"/>
      <c r="HS3" s="153"/>
      <c r="HT3" s="151" t="s">
        <v>6</v>
      </c>
      <c r="HU3" s="152"/>
      <c r="HV3" s="152"/>
      <c r="HW3" s="153"/>
      <c r="HX3" s="151" t="s">
        <v>7</v>
      </c>
      <c r="HY3" s="152"/>
      <c r="HZ3" s="152"/>
      <c r="IA3" s="152"/>
      <c r="IB3" s="153"/>
      <c r="IC3" s="151" t="s">
        <v>8</v>
      </c>
      <c r="ID3" s="152"/>
      <c r="IE3" s="152"/>
      <c r="IF3" s="153"/>
      <c r="IG3" s="151" t="s">
        <v>9</v>
      </c>
      <c r="IH3" s="152"/>
      <c r="II3" s="152"/>
      <c r="IJ3" s="152"/>
      <c r="IK3" s="153"/>
      <c r="IL3" s="151" t="s">
        <v>10</v>
      </c>
      <c r="IM3" s="152"/>
      <c r="IN3" s="152"/>
      <c r="IO3" s="153"/>
      <c r="IP3" s="151" t="s">
        <v>11</v>
      </c>
      <c r="IQ3" s="152"/>
      <c r="IR3" s="152"/>
      <c r="IS3" s="153"/>
      <c r="IT3" s="154" t="s">
        <v>12</v>
      </c>
      <c r="IU3" s="155"/>
      <c r="IV3" s="155"/>
      <c r="IW3" s="155"/>
      <c r="IX3" s="156"/>
      <c r="IY3" s="154" t="s">
        <v>13</v>
      </c>
      <c r="IZ3" s="155"/>
      <c r="JA3" s="155"/>
      <c r="JB3" s="156"/>
      <c r="JC3" s="148" t="s">
        <v>2</v>
      </c>
      <c r="JD3" s="149"/>
      <c r="JE3" s="149"/>
      <c r="JF3" s="150"/>
      <c r="JG3" s="148" t="s">
        <v>3</v>
      </c>
      <c r="JH3" s="149"/>
      <c r="JI3" s="149"/>
      <c r="JJ3" s="150"/>
      <c r="JK3" s="147" t="s">
        <v>4</v>
      </c>
      <c r="JL3" s="157"/>
      <c r="JM3" s="157"/>
      <c r="JN3" s="157"/>
      <c r="JO3" s="158"/>
      <c r="JP3" s="159" t="s">
        <v>5</v>
      </c>
      <c r="JQ3" s="157"/>
      <c r="JR3" s="157"/>
      <c r="JS3" s="158"/>
      <c r="JT3" s="148" t="s">
        <v>6</v>
      </c>
      <c r="JU3" s="149"/>
      <c r="JV3" s="149"/>
      <c r="JW3" s="149"/>
      <c r="JX3" s="150"/>
      <c r="JY3" s="148" t="s">
        <v>7</v>
      </c>
      <c r="JZ3" s="149"/>
      <c r="KA3" s="149"/>
      <c r="KB3" s="150"/>
      <c r="KC3" s="148" t="s">
        <v>8</v>
      </c>
      <c r="KD3" s="149"/>
      <c r="KE3" s="149"/>
      <c r="KF3" s="150"/>
      <c r="KG3" s="148" t="s">
        <v>9</v>
      </c>
      <c r="KH3" s="149"/>
      <c r="KI3" s="149"/>
      <c r="KJ3" s="149"/>
      <c r="KK3" s="150"/>
      <c r="KL3" s="148" t="s">
        <v>10</v>
      </c>
      <c r="KM3" s="149"/>
      <c r="KN3" s="149"/>
      <c r="KO3" s="150"/>
      <c r="KP3" s="148" t="s">
        <v>11</v>
      </c>
      <c r="KQ3" s="149"/>
      <c r="KR3" s="149"/>
      <c r="KS3" s="150"/>
      <c r="KT3" s="148" t="s">
        <v>12</v>
      </c>
      <c r="KU3" s="149"/>
      <c r="KV3" s="149"/>
      <c r="KW3" s="149"/>
      <c r="KX3" s="150"/>
      <c r="KY3" s="148" t="s">
        <v>13</v>
      </c>
      <c r="KZ3" s="149"/>
      <c r="LA3" s="149"/>
      <c r="LB3" s="150"/>
    </row>
    <row r="4" spans="1:314" s="177" customFormat="1" ht="17" customHeight="1" x14ac:dyDescent="0.15">
      <c r="A4" s="174"/>
      <c r="B4" s="174"/>
      <c r="C4" s="174"/>
      <c r="D4" s="174"/>
      <c r="E4" s="174"/>
      <c r="F4" s="174"/>
      <c r="G4" s="174"/>
      <c r="H4" s="174"/>
      <c r="I4" s="174"/>
      <c r="J4" s="174"/>
      <c r="K4" s="174"/>
      <c r="L4" s="174"/>
      <c r="M4" s="174"/>
      <c r="N4" s="174"/>
      <c r="O4" s="174"/>
      <c r="P4" s="174"/>
      <c r="Q4" s="174"/>
      <c r="R4" s="174"/>
      <c r="S4" s="174"/>
      <c r="T4" s="174"/>
      <c r="U4" s="174"/>
      <c r="V4" s="174"/>
      <c r="W4" s="174"/>
      <c r="AA4" s="265">
        <v>44655</v>
      </c>
      <c r="AB4" s="265">
        <v>44662</v>
      </c>
      <c r="AC4" s="265">
        <v>44669</v>
      </c>
      <c r="AD4" s="265">
        <v>44676</v>
      </c>
      <c r="AE4" s="265">
        <v>44683</v>
      </c>
      <c r="AF4" s="265">
        <v>44690</v>
      </c>
      <c r="AG4" s="265">
        <v>44697</v>
      </c>
      <c r="AH4" s="265">
        <v>44704</v>
      </c>
      <c r="AI4" s="265">
        <v>44711</v>
      </c>
      <c r="AJ4" s="265">
        <v>44718</v>
      </c>
      <c r="AK4" s="265">
        <v>44725</v>
      </c>
      <c r="AL4" s="265">
        <v>44732</v>
      </c>
      <c r="AM4" s="265">
        <v>44739</v>
      </c>
      <c r="AN4" s="265">
        <v>44746</v>
      </c>
      <c r="AO4" s="265">
        <v>44753</v>
      </c>
      <c r="AP4" s="265">
        <v>44760</v>
      </c>
      <c r="AQ4" s="265">
        <v>44767</v>
      </c>
      <c r="AR4" s="265">
        <v>44774</v>
      </c>
      <c r="AS4" s="265">
        <v>44781</v>
      </c>
      <c r="AT4" s="265">
        <v>44788</v>
      </c>
      <c r="AU4" s="265">
        <v>44795</v>
      </c>
      <c r="AV4" s="265">
        <v>44802</v>
      </c>
      <c r="AW4" s="265">
        <v>44809</v>
      </c>
      <c r="AX4" s="265">
        <v>44816</v>
      </c>
      <c r="AY4" s="265">
        <v>44823</v>
      </c>
      <c r="AZ4" s="265">
        <v>44830</v>
      </c>
      <c r="BA4" s="265">
        <v>44837</v>
      </c>
      <c r="BB4" s="265">
        <v>44844</v>
      </c>
      <c r="BC4" s="265">
        <v>44851</v>
      </c>
      <c r="BD4" s="265">
        <v>44858</v>
      </c>
      <c r="BE4" s="265">
        <v>44865</v>
      </c>
      <c r="BF4" s="265">
        <v>44872</v>
      </c>
      <c r="BG4" s="265">
        <v>44879</v>
      </c>
      <c r="BH4" s="265">
        <v>44886</v>
      </c>
      <c r="BI4" s="265">
        <v>44893</v>
      </c>
      <c r="BJ4" s="265">
        <v>44900</v>
      </c>
      <c r="BK4" s="265">
        <v>44907</v>
      </c>
      <c r="BL4" s="265">
        <v>44914</v>
      </c>
      <c r="BM4" s="265">
        <v>44921</v>
      </c>
      <c r="BN4" s="265">
        <v>44928</v>
      </c>
      <c r="BO4" s="265">
        <v>44935</v>
      </c>
      <c r="BP4" s="265">
        <v>44942</v>
      </c>
      <c r="BQ4" s="265">
        <v>44949</v>
      </c>
      <c r="BR4" s="265">
        <v>44956</v>
      </c>
      <c r="BS4" s="265">
        <v>44963</v>
      </c>
      <c r="BT4" s="265">
        <v>44970</v>
      </c>
      <c r="BU4" s="265">
        <v>44977</v>
      </c>
      <c r="BV4" s="265">
        <v>44984</v>
      </c>
      <c r="BW4" s="265">
        <v>44991</v>
      </c>
      <c r="BX4" s="265">
        <v>44998</v>
      </c>
      <c r="BY4" s="265">
        <v>45005</v>
      </c>
      <c r="BZ4" s="265">
        <v>45012</v>
      </c>
      <c r="CA4" s="265">
        <v>45019</v>
      </c>
      <c r="CB4" s="265">
        <v>45026</v>
      </c>
      <c r="CC4" s="265">
        <v>45033</v>
      </c>
      <c r="CD4" s="265">
        <v>45040</v>
      </c>
      <c r="CE4" s="265">
        <v>45047</v>
      </c>
      <c r="CF4" s="265">
        <v>45054</v>
      </c>
      <c r="CG4" s="265">
        <v>45061</v>
      </c>
      <c r="CH4" s="265">
        <v>45068</v>
      </c>
      <c r="CI4" s="265">
        <v>45075</v>
      </c>
      <c r="CJ4" s="265">
        <v>45082</v>
      </c>
      <c r="CK4" s="265">
        <v>45089</v>
      </c>
      <c r="CL4" s="265">
        <v>45096</v>
      </c>
      <c r="CM4" s="265">
        <v>45103</v>
      </c>
      <c r="CN4" s="265">
        <v>45110</v>
      </c>
      <c r="CO4" s="265">
        <v>45117</v>
      </c>
      <c r="CP4" s="265">
        <v>45124</v>
      </c>
      <c r="CQ4" s="265">
        <v>45131</v>
      </c>
      <c r="CR4" s="265">
        <v>45138</v>
      </c>
      <c r="CS4" s="265">
        <v>45145</v>
      </c>
      <c r="CT4" s="265">
        <v>45152</v>
      </c>
      <c r="CU4" s="265">
        <v>45159</v>
      </c>
      <c r="CV4" s="265">
        <v>45166</v>
      </c>
      <c r="DB4" s="160">
        <v>45292</v>
      </c>
      <c r="DC4" s="160">
        <v>45299</v>
      </c>
      <c r="DD4" s="160">
        <v>45306</v>
      </c>
      <c r="DE4" s="160">
        <v>45313</v>
      </c>
      <c r="DF4" s="160">
        <v>45320</v>
      </c>
      <c r="DG4" s="160">
        <v>45327</v>
      </c>
      <c r="DH4" s="160">
        <v>45334</v>
      </c>
      <c r="DI4" s="160">
        <v>45341</v>
      </c>
      <c r="DJ4" s="160">
        <v>45348</v>
      </c>
      <c r="DK4" s="160">
        <v>45355</v>
      </c>
      <c r="DL4" s="160">
        <v>45362</v>
      </c>
      <c r="DM4" s="160">
        <v>45369</v>
      </c>
      <c r="DN4" s="160">
        <v>45376</v>
      </c>
      <c r="DO4" s="160">
        <v>45383</v>
      </c>
      <c r="DP4" s="160">
        <v>45390</v>
      </c>
      <c r="DQ4" s="160">
        <v>45397</v>
      </c>
      <c r="DR4" s="160">
        <v>45404</v>
      </c>
      <c r="DS4" s="160">
        <v>45411</v>
      </c>
      <c r="DT4" s="160">
        <v>45418</v>
      </c>
      <c r="DU4" s="160">
        <v>45425</v>
      </c>
      <c r="DV4" s="160">
        <v>45432</v>
      </c>
      <c r="DW4" s="160">
        <v>45439</v>
      </c>
      <c r="DX4" s="160">
        <v>45446</v>
      </c>
      <c r="DY4" s="160">
        <v>45453</v>
      </c>
      <c r="DZ4" s="160">
        <v>45460</v>
      </c>
      <c r="EA4" s="160">
        <v>45467</v>
      </c>
      <c r="EB4" s="160">
        <v>45474</v>
      </c>
      <c r="EC4" s="160">
        <v>45481</v>
      </c>
      <c r="ED4" s="160">
        <v>45488</v>
      </c>
      <c r="EE4" s="160">
        <v>45495</v>
      </c>
      <c r="EF4" s="160">
        <v>45502</v>
      </c>
      <c r="EG4" s="160">
        <v>45509</v>
      </c>
      <c r="EH4" s="160">
        <v>45516</v>
      </c>
      <c r="EI4" s="160">
        <v>45523</v>
      </c>
      <c r="EJ4" s="160">
        <v>45530</v>
      </c>
      <c r="EK4" s="160">
        <v>45537</v>
      </c>
      <c r="EL4" s="160">
        <v>45544</v>
      </c>
      <c r="EM4" s="160">
        <v>45551</v>
      </c>
      <c r="EN4" s="160">
        <v>45558</v>
      </c>
      <c r="EO4" s="160">
        <v>45565</v>
      </c>
      <c r="EP4" s="160">
        <v>45572</v>
      </c>
      <c r="EQ4" s="160">
        <v>45579</v>
      </c>
      <c r="ER4" s="160">
        <v>45586</v>
      </c>
      <c r="ES4" s="160">
        <v>45593</v>
      </c>
      <c r="ET4" s="160">
        <v>45600</v>
      </c>
      <c r="EU4" s="160">
        <v>45607</v>
      </c>
      <c r="EV4" s="160">
        <v>45614</v>
      </c>
      <c r="EW4" s="160">
        <v>45621</v>
      </c>
      <c r="EX4" s="160">
        <v>45628</v>
      </c>
      <c r="EY4" s="160">
        <v>45635</v>
      </c>
      <c r="EZ4" s="160">
        <v>45642</v>
      </c>
      <c r="FA4" s="160">
        <v>45649</v>
      </c>
      <c r="FB4" s="160">
        <v>45656</v>
      </c>
      <c r="FC4" s="160">
        <v>45663</v>
      </c>
      <c r="FD4" s="160">
        <v>45670</v>
      </c>
      <c r="FE4" s="160">
        <v>45677</v>
      </c>
      <c r="FF4" s="160">
        <v>45684</v>
      </c>
      <c r="FG4" s="160">
        <v>45691</v>
      </c>
      <c r="FH4" s="160">
        <v>45698</v>
      </c>
      <c r="FI4" s="160">
        <v>45705</v>
      </c>
      <c r="FJ4" s="160">
        <v>45712</v>
      </c>
      <c r="FK4" s="160">
        <v>45719</v>
      </c>
      <c r="FL4" s="160">
        <v>45726</v>
      </c>
      <c r="FM4" s="160">
        <v>45733</v>
      </c>
      <c r="FN4" s="160">
        <v>45740</v>
      </c>
      <c r="FO4" s="160">
        <v>45747</v>
      </c>
      <c r="FP4" s="160">
        <v>45754</v>
      </c>
      <c r="FQ4" s="160">
        <v>45761</v>
      </c>
      <c r="FR4" s="160">
        <v>45768</v>
      </c>
      <c r="FS4" s="160">
        <v>45775</v>
      </c>
      <c r="FT4" s="160">
        <v>45782</v>
      </c>
      <c r="FU4" s="160">
        <v>45789</v>
      </c>
      <c r="FV4" s="160">
        <v>45796</v>
      </c>
      <c r="FW4" s="160">
        <v>45803</v>
      </c>
      <c r="FX4" s="160">
        <v>45810</v>
      </c>
      <c r="FY4" s="160">
        <v>45817</v>
      </c>
      <c r="FZ4" s="160">
        <v>45824</v>
      </c>
      <c r="GA4" s="160">
        <v>45831</v>
      </c>
      <c r="GB4" s="160">
        <v>45838</v>
      </c>
      <c r="GC4" s="160">
        <v>45845</v>
      </c>
      <c r="GD4" s="160">
        <v>45852</v>
      </c>
      <c r="GE4" s="160">
        <v>45859</v>
      </c>
      <c r="GF4" s="160">
        <v>45866</v>
      </c>
      <c r="GG4" s="160">
        <v>45873</v>
      </c>
      <c r="GH4" s="160">
        <v>45880</v>
      </c>
      <c r="GI4" s="160">
        <v>45887</v>
      </c>
      <c r="GJ4" s="160">
        <v>45894</v>
      </c>
      <c r="GK4" s="160">
        <v>45901</v>
      </c>
      <c r="GL4" s="160">
        <v>45908</v>
      </c>
      <c r="GM4" s="160">
        <v>45915</v>
      </c>
      <c r="GN4" s="160">
        <v>45922</v>
      </c>
      <c r="GO4" s="160">
        <v>45929</v>
      </c>
      <c r="GP4" s="160">
        <v>45936</v>
      </c>
      <c r="GQ4" s="160">
        <v>45943</v>
      </c>
      <c r="GR4" s="160">
        <v>45950</v>
      </c>
      <c r="GS4" s="160">
        <v>45957</v>
      </c>
      <c r="GT4" s="160">
        <v>45964</v>
      </c>
      <c r="GU4" s="160">
        <v>45971</v>
      </c>
      <c r="GV4" s="160">
        <v>45978</v>
      </c>
      <c r="GW4" s="160">
        <v>45985</v>
      </c>
      <c r="GX4" s="160">
        <v>45992</v>
      </c>
      <c r="GY4" s="160">
        <v>45999</v>
      </c>
      <c r="GZ4" s="160">
        <v>46006</v>
      </c>
      <c r="HA4" s="160">
        <v>46013</v>
      </c>
      <c r="HB4" s="160">
        <v>46020</v>
      </c>
      <c r="HC4" s="160">
        <v>46027</v>
      </c>
      <c r="HD4" s="160">
        <v>46034</v>
      </c>
      <c r="HE4" s="160">
        <v>46041</v>
      </c>
      <c r="HF4" s="160">
        <v>46048</v>
      </c>
      <c r="HG4" s="160">
        <v>46055</v>
      </c>
      <c r="HH4" s="160">
        <v>46062</v>
      </c>
      <c r="HI4" s="160">
        <v>46069</v>
      </c>
      <c r="HJ4" s="160">
        <v>46076</v>
      </c>
      <c r="HK4" s="160">
        <v>46083</v>
      </c>
      <c r="HL4" s="160">
        <v>46090</v>
      </c>
      <c r="HM4" s="160">
        <v>46097</v>
      </c>
      <c r="HN4" s="160">
        <v>46104</v>
      </c>
      <c r="HO4" s="160">
        <v>46111</v>
      </c>
      <c r="HP4" s="160">
        <v>46118</v>
      </c>
      <c r="HQ4" s="160">
        <v>46125</v>
      </c>
      <c r="HR4" s="160">
        <v>46132</v>
      </c>
      <c r="HS4" s="160">
        <v>46139</v>
      </c>
      <c r="HT4" s="160">
        <v>46146</v>
      </c>
      <c r="HU4" s="160">
        <v>46153</v>
      </c>
      <c r="HV4" s="160">
        <v>46160</v>
      </c>
      <c r="HW4" s="160">
        <v>46167</v>
      </c>
      <c r="HX4" s="160">
        <v>46174</v>
      </c>
      <c r="HY4" s="160">
        <v>46181</v>
      </c>
      <c r="HZ4" s="160">
        <v>46188</v>
      </c>
      <c r="IA4" s="160">
        <v>46195</v>
      </c>
      <c r="IB4" s="160">
        <v>46202</v>
      </c>
      <c r="IC4" s="160">
        <v>46209</v>
      </c>
      <c r="ID4" s="160">
        <v>46216</v>
      </c>
      <c r="IE4" s="160">
        <v>46223</v>
      </c>
      <c r="IF4" s="160">
        <v>46230</v>
      </c>
      <c r="IG4" s="160">
        <v>46237</v>
      </c>
      <c r="IH4" s="160">
        <v>46244</v>
      </c>
      <c r="II4" s="160">
        <v>46251</v>
      </c>
      <c r="IJ4" s="160">
        <v>46258</v>
      </c>
      <c r="IK4" s="160">
        <v>46265</v>
      </c>
      <c r="IL4" s="160">
        <v>46272</v>
      </c>
      <c r="IM4" s="160">
        <v>46279</v>
      </c>
      <c r="IN4" s="160">
        <v>46286</v>
      </c>
      <c r="IO4" s="160">
        <v>46293</v>
      </c>
      <c r="IP4" s="160">
        <v>46300</v>
      </c>
      <c r="IQ4" s="160">
        <v>46307</v>
      </c>
      <c r="IR4" s="160">
        <v>46314</v>
      </c>
      <c r="IS4" s="160">
        <v>46321</v>
      </c>
      <c r="IT4" s="160">
        <v>46328</v>
      </c>
      <c r="IU4" s="160">
        <v>46335</v>
      </c>
      <c r="IV4" s="160">
        <v>46342</v>
      </c>
      <c r="IW4" s="160">
        <v>46349</v>
      </c>
      <c r="IX4" s="160">
        <v>46356</v>
      </c>
      <c r="IY4" s="160">
        <v>46363</v>
      </c>
      <c r="IZ4" s="160">
        <v>46370</v>
      </c>
      <c r="JA4" s="160">
        <v>46377</v>
      </c>
      <c r="JB4" s="160">
        <v>46384</v>
      </c>
      <c r="JC4" s="160">
        <v>46391</v>
      </c>
      <c r="JD4" s="160">
        <v>46398</v>
      </c>
      <c r="JE4" s="160">
        <v>46405</v>
      </c>
      <c r="JF4" s="160">
        <v>46412</v>
      </c>
      <c r="JG4" s="160">
        <v>46419</v>
      </c>
      <c r="JH4" s="160">
        <v>46426</v>
      </c>
      <c r="JI4" s="160">
        <v>46433</v>
      </c>
      <c r="JJ4" s="160">
        <v>46440</v>
      </c>
      <c r="JK4" s="160">
        <v>46447</v>
      </c>
      <c r="JL4" s="160">
        <v>46454</v>
      </c>
      <c r="JM4" s="160">
        <v>46461</v>
      </c>
      <c r="JN4" s="160">
        <v>46468</v>
      </c>
      <c r="JO4" s="160">
        <v>46475</v>
      </c>
      <c r="JP4" s="160">
        <v>46482</v>
      </c>
      <c r="JQ4" s="160">
        <v>46489</v>
      </c>
      <c r="JR4" s="160">
        <v>46496</v>
      </c>
      <c r="JS4" s="160">
        <v>46503</v>
      </c>
      <c r="JT4" s="160">
        <v>46510</v>
      </c>
      <c r="JU4" s="160">
        <v>46517</v>
      </c>
      <c r="JV4" s="160">
        <v>46524</v>
      </c>
      <c r="JW4" s="160">
        <v>46531</v>
      </c>
      <c r="JX4" s="160">
        <v>46538</v>
      </c>
      <c r="JY4" s="160">
        <v>46545</v>
      </c>
      <c r="JZ4" s="160">
        <v>46552</v>
      </c>
      <c r="KA4" s="160">
        <v>46559</v>
      </c>
      <c r="KB4" s="160">
        <v>46566</v>
      </c>
      <c r="KC4" s="160">
        <v>46573</v>
      </c>
      <c r="KD4" s="160">
        <v>46580</v>
      </c>
      <c r="KE4" s="160">
        <v>46587</v>
      </c>
      <c r="KF4" s="160">
        <v>46594</v>
      </c>
      <c r="KG4" s="160">
        <v>46601</v>
      </c>
      <c r="KH4" s="160">
        <v>46608</v>
      </c>
      <c r="KI4" s="160">
        <v>46615</v>
      </c>
      <c r="KJ4" s="160">
        <v>46622</v>
      </c>
      <c r="KK4" s="160">
        <v>46629</v>
      </c>
      <c r="KL4" s="160">
        <v>46636</v>
      </c>
      <c r="KM4" s="160">
        <v>46643</v>
      </c>
      <c r="KN4" s="160">
        <v>46650</v>
      </c>
      <c r="KO4" s="160">
        <v>46657</v>
      </c>
      <c r="KP4" s="160">
        <v>46664</v>
      </c>
      <c r="KQ4" s="160">
        <v>46671</v>
      </c>
      <c r="KR4" s="160">
        <v>46678</v>
      </c>
      <c r="KS4" s="160">
        <v>46685</v>
      </c>
      <c r="KT4" s="160">
        <v>46692</v>
      </c>
      <c r="KU4" s="160">
        <v>46699</v>
      </c>
      <c r="KV4" s="160">
        <v>46706</v>
      </c>
      <c r="KW4" s="160">
        <v>46713</v>
      </c>
      <c r="KX4" s="160">
        <v>46720</v>
      </c>
      <c r="KY4" s="160">
        <v>46727</v>
      </c>
      <c r="KZ4" s="160">
        <v>46734</v>
      </c>
      <c r="LA4" s="160">
        <v>46741</v>
      </c>
      <c r="LB4" s="160">
        <v>46748</v>
      </c>
    </row>
    <row r="5" spans="1:314" s="177" customFormat="1" ht="17" customHeight="1" x14ac:dyDescent="0.15">
      <c r="A5" s="174"/>
      <c r="B5" s="174"/>
      <c r="C5" s="174"/>
      <c r="D5" s="174"/>
      <c r="E5" s="174"/>
      <c r="F5" s="174"/>
      <c r="G5" s="174"/>
      <c r="H5" s="174"/>
      <c r="I5" s="174"/>
      <c r="J5" s="174"/>
      <c r="K5" s="174"/>
      <c r="L5" s="174"/>
      <c r="M5" s="174"/>
      <c r="N5" s="174"/>
      <c r="O5" s="174"/>
      <c r="P5" s="174"/>
      <c r="Q5" s="174"/>
      <c r="R5" s="174"/>
      <c r="S5" s="174"/>
      <c r="T5" s="174"/>
      <c r="U5" s="174"/>
      <c r="V5" s="174"/>
      <c r="W5" s="174"/>
      <c r="X5" s="174"/>
      <c r="Y5" s="174"/>
      <c r="Z5" s="174"/>
      <c r="AA5" s="174"/>
      <c r="AB5" s="178"/>
      <c r="AC5" s="178"/>
      <c r="AD5" s="178"/>
      <c r="AE5" s="178"/>
      <c r="AF5" s="178"/>
      <c r="AG5" s="178"/>
      <c r="AH5" s="178"/>
      <c r="AI5" s="178"/>
      <c r="AJ5" s="178"/>
      <c r="AK5" s="178"/>
      <c r="AL5" s="178"/>
      <c r="AM5" s="178"/>
      <c r="AN5" s="178"/>
      <c r="AO5" s="178"/>
      <c r="AP5" s="178"/>
      <c r="AQ5" s="178"/>
      <c r="AR5" s="178"/>
      <c r="AS5" s="178"/>
      <c r="AT5" s="178"/>
      <c r="AU5" s="178"/>
      <c r="AV5" s="178"/>
      <c r="AW5" s="178"/>
      <c r="AX5" s="178"/>
      <c r="AY5" s="178"/>
      <c r="AZ5" s="178"/>
      <c r="BA5" s="178"/>
      <c r="BB5" s="178"/>
      <c r="BC5" s="178"/>
      <c r="BD5" s="178"/>
      <c r="BE5" s="178"/>
      <c r="BF5" s="178"/>
      <c r="BG5" s="178"/>
      <c r="BH5" s="178"/>
      <c r="BI5" s="178"/>
      <c r="BJ5" s="178"/>
      <c r="BK5" s="178"/>
      <c r="BL5" s="178"/>
      <c r="BM5" s="178"/>
      <c r="BN5" s="178"/>
      <c r="BO5" s="178"/>
      <c r="BP5" s="178"/>
      <c r="BQ5" s="178"/>
      <c r="BR5" s="178"/>
      <c r="BS5" s="178"/>
      <c r="BT5" s="178"/>
      <c r="BU5" s="178"/>
      <c r="BV5" s="178"/>
      <c r="BW5" s="178"/>
      <c r="BX5" s="178"/>
      <c r="BY5" s="178"/>
      <c r="BZ5" s="178"/>
      <c r="CA5" s="178"/>
      <c r="CB5" s="178"/>
      <c r="CC5" s="178"/>
      <c r="CD5" s="178"/>
      <c r="CE5" s="178"/>
      <c r="CF5" s="178"/>
      <c r="CG5" s="178"/>
      <c r="CH5" s="178"/>
      <c r="CI5" s="178"/>
      <c r="CJ5" s="178"/>
      <c r="CK5" s="178"/>
      <c r="CL5" s="178"/>
      <c r="CM5" s="178"/>
      <c r="CN5" s="178"/>
      <c r="CO5" s="178"/>
      <c r="CP5" s="178"/>
      <c r="CQ5" s="178"/>
      <c r="CR5" s="178"/>
      <c r="CS5" s="178"/>
      <c r="CT5" s="178"/>
      <c r="CU5" s="178"/>
      <c r="CV5" s="178"/>
      <c r="CW5" s="178"/>
      <c r="CX5" s="178"/>
      <c r="CY5" s="178"/>
      <c r="CZ5" s="178"/>
      <c r="DA5" s="178"/>
      <c r="DB5" s="178"/>
      <c r="DC5" s="178"/>
      <c r="DD5" s="178"/>
      <c r="DE5" s="178"/>
      <c r="DF5" s="178"/>
      <c r="DG5" s="178"/>
      <c r="DH5" s="178"/>
      <c r="DI5" s="178"/>
      <c r="DJ5" s="178"/>
      <c r="DK5" s="178"/>
      <c r="DL5" s="178"/>
      <c r="DM5" s="178"/>
      <c r="DN5" s="178"/>
      <c r="DO5" s="178"/>
      <c r="DP5" s="178"/>
      <c r="DQ5" s="178"/>
      <c r="DR5" s="178"/>
      <c r="DS5" s="178"/>
      <c r="DT5" s="178"/>
      <c r="DU5" s="178"/>
      <c r="DV5" s="178"/>
      <c r="DW5" s="178"/>
      <c r="DX5" s="178"/>
      <c r="DY5" s="178"/>
      <c r="DZ5" s="178"/>
      <c r="EA5" s="178"/>
      <c r="EB5" s="178"/>
      <c r="EC5" s="178"/>
      <c r="ED5" s="178"/>
      <c r="EE5" s="178"/>
      <c r="EF5" s="178"/>
      <c r="EG5" s="178"/>
      <c r="EH5" s="178"/>
      <c r="EI5" s="178"/>
      <c r="EJ5" s="178"/>
      <c r="EK5" s="178"/>
      <c r="EL5" s="178"/>
      <c r="EM5" s="178"/>
      <c r="EN5" s="178"/>
      <c r="EO5" s="178"/>
      <c r="EP5" s="178"/>
      <c r="EQ5" s="178"/>
      <c r="ER5" s="178"/>
      <c r="ES5" s="178"/>
      <c r="ET5" s="178"/>
      <c r="EU5" s="178"/>
      <c r="EV5" s="178"/>
      <c r="EW5" s="178"/>
      <c r="EX5" s="178"/>
      <c r="EY5" s="178"/>
      <c r="EZ5" s="178"/>
      <c r="FA5" s="178"/>
      <c r="FB5" s="178"/>
      <c r="FC5" s="178"/>
      <c r="FD5" s="178"/>
      <c r="FE5" s="178"/>
      <c r="FF5" s="178"/>
      <c r="FG5" s="178"/>
      <c r="FH5" s="178"/>
      <c r="FI5" s="178"/>
      <c r="FJ5" s="178"/>
      <c r="FK5" s="178"/>
      <c r="FL5" s="178"/>
      <c r="FM5" s="178"/>
      <c r="FN5" s="178"/>
      <c r="FO5" s="178"/>
      <c r="FP5" s="178"/>
      <c r="FQ5" s="178"/>
      <c r="FR5" s="178"/>
      <c r="FS5" s="178"/>
      <c r="FT5" s="178"/>
      <c r="FU5" s="178"/>
      <c r="FV5" s="178"/>
      <c r="FW5" s="178"/>
      <c r="FX5" s="178"/>
      <c r="FY5" s="178"/>
      <c r="FZ5" s="178"/>
      <c r="GA5" s="178"/>
      <c r="GB5" s="178"/>
      <c r="GC5" s="178"/>
      <c r="GD5" s="178"/>
      <c r="GE5" s="178"/>
      <c r="GF5" s="178"/>
      <c r="GG5" s="178"/>
      <c r="GH5" s="178"/>
      <c r="GI5" s="178"/>
      <c r="GJ5" s="178"/>
      <c r="GK5" s="178"/>
      <c r="GL5" s="178"/>
      <c r="GM5" s="178"/>
      <c r="GN5" s="178"/>
      <c r="GO5" s="178"/>
      <c r="GP5" s="178"/>
      <c r="GQ5" s="178"/>
      <c r="GR5" s="178"/>
      <c r="GS5" s="178"/>
      <c r="GT5" s="178"/>
      <c r="GU5" s="178"/>
      <c r="GV5" s="178"/>
      <c r="GW5" s="178"/>
      <c r="GX5" s="178"/>
      <c r="GY5" s="178"/>
      <c r="GZ5" s="178"/>
      <c r="HA5" s="178"/>
      <c r="HB5" s="178"/>
      <c r="HC5" s="178"/>
      <c r="HD5" s="178"/>
      <c r="HE5" s="178"/>
      <c r="HF5" s="178"/>
      <c r="HG5" s="178"/>
      <c r="HH5" s="178"/>
      <c r="HI5" s="178"/>
      <c r="HJ5" s="178"/>
      <c r="HK5" s="178"/>
      <c r="HL5" s="178"/>
      <c r="HM5" s="178"/>
      <c r="HN5" s="178"/>
      <c r="HO5" s="178"/>
      <c r="HP5" s="178"/>
      <c r="HQ5" s="178"/>
      <c r="HR5" s="178"/>
      <c r="HS5" s="178"/>
      <c r="HT5" s="178"/>
      <c r="HU5" s="178"/>
      <c r="HV5" s="178"/>
      <c r="HW5" s="178"/>
      <c r="HX5" s="178"/>
      <c r="HY5" s="178"/>
      <c r="HZ5" s="178"/>
      <c r="IA5" s="174"/>
      <c r="IB5" s="174"/>
      <c r="IC5" s="174"/>
      <c r="ID5" s="174"/>
      <c r="IE5" s="174"/>
      <c r="IF5" s="174"/>
    </row>
    <row r="6" spans="1:314" s="177" customFormat="1" ht="17" customHeight="1" x14ac:dyDescent="0.15">
      <c r="A6" s="174"/>
      <c r="B6" s="174"/>
      <c r="C6" s="174"/>
      <c r="D6" s="174"/>
      <c r="E6" s="174"/>
      <c r="F6" s="174"/>
      <c r="G6" s="174"/>
      <c r="H6" s="174"/>
      <c r="I6" s="174"/>
      <c r="J6" s="174"/>
      <c r="K6" s="174"/>
      <c r="L6" s="174"/>
      <c r="M6" s="174"/>
      <c r="N6" s="174"/>
      <c r="O6" s="174"/>
      <c r="P6" s="174"/>
      <c r="Q6" s="174"/>
      <c r="R6" s="174"/>
      <c r="S6" s="174"/>
      <c r="T6" s="174"/>
      <c r="U6" s="174"/>
      <c r="V6" s="174"/>
      <c r="W6" s="174"/>
      <c r="X6" s="174"/>
      <c r="Y6" s="174"/>
      <c r="Z6" s="174"/>
      <c r="AA6" s="174"/>
      <c r="AB6" s="178"/>
      <c r="AC6" s="178"/>
      <c r="AD6" s="178"/>
      <c r="AE6" s="178"/>
      <c r="AF6" s="178"/>
      <c r="AG6" s="178"/>
      <c r="AH6" s="178"/>
      <c r="AI6" s="178"/>
      <c r="AJ6" s="178"/>
      <c r="AK6" s="178"/>
      <c r="AL6" s="178"/>
      <c r="AM6" s="178"/>
      <c r="AN6" s="178"/>
      <c r="AO6" s="178"/>
      <c r="AP6" s="178"/>
      <c r="AQ6" s="178"/>
      <c r="AR6" s="178"/>
      <c r="AS6" s="178"/>
      <c r="AT6" s="178"/>
      <c r="AU6" s="178"/>
      <c r="AV6" s="178"/>
      <c r="AW6" s="178"/>
      <c r="AX6" s="178"/>
      <c r="AY6" s="178"/>
      <c r="AZ6" s="178"/>
      <c r="BA6" s="178"/>
      <c r="BB6" s="178"/>
      <c r="BC6" s="178"/>
      <c r="BD6" s="178"/>
      <c r="BE6" s="178"/>
      <c r="BF6" s="178"/>
      <c r="BG6" s="178"/>
      <c r="BH6" s="178"/>
      <c r="BI6" s="178"/>
      <c r="BJ6" s="178"/>
      <c r="BK6" s="178"/>
      <c r="BL6" s="178"/>
      <c r="BM6" s="178"/>
      <c r="BN6" s="178"/>
      <c r="BO6" s="178"/>
      <c r="BP6" s="178"/>
      <c r="BQ6" s="178"/>
      <c r="BR6" s="178"/>
      <c r="BS6" s="178"/>
      <c r="BT6" s="178"/>
      <c r="BU6" s="178"/>
      <c r="BV6" s="178"/>
      <c r="BW6" s="178"/>
      <c r="BX6" s="178"/>
      <c r="BY6" s="178"/>
      <c r="BZ6" s="178"/>
      <c r="CA6" s="178"/>
      <c r="CB6" s="178"/>
      <c r="CC6" s="178"/>
      <c r="CD6" s="178"/>
      <c r="CE6" s="178"/>
      <c r="CF6" s="178"/>
      <c r="CG6" s="178"/>
      <c r="CH6" s="178"/>
      <c r="CI6" s="178"/>
      <c r="CJ6" s="178"/>
      <c r="CK6" s="178"/>
      <c r="CL6" s="178"/>
      <c r="CM6" s="178"/>
      <c r="CN6" s="178"/>
      <c r="CO6" s="178"/>
      <c r="CP6" s="178"/>
      <c r="CQ6" s="178"/>
      <c r="CR6" s="178"/>
      <c r="CS6" s="178"/>
      <c r="CT6" s="178"/>
      <c r="CU6" s="178"/>
      <c r="CV6" s="178"/>
      <c r="CW6" s="178"/>
      <c r="CX6" s="178"/>
      <c r="CY6" s="178"/>
      <c r="CZ6" s="178"/>
      <c r="DA6" s="178"/>
      <c r="DB6" s="178"/>
      <c r="DC6" s="178"/>
      <c r="DD6" s="178"/>
      <c r="DE6" s="178"/>
      <c r="DF6" s="178"/>
      <c r="DG6" s="178"/>
      <c r="DH6" s="178"/>
      <c r="DI6" s="178"/>
      <c r="DJ6" s="178"/>
      <c r="DK6" s="178"/>
      <c r="DL6" s="178"/>
      <c r="DM6" s="178"/>
      <c r="DN6" s="178"/>
      <c r="DO6" s="178"/>
      <c r="DP6" s="178"/>
      <c r="DQ6" s="178"/>
      <c r="DR6" s="178"/>
      <c r="DS6" s="178"/>
      <c r="DT6" s="178"/>
      <c r="DU6" s="178"/>
      <c r="DV6" s="178"/>
      <c r="DW6" s="178"/>
      <c r="DX6" s="178"/>
      <c r="DY6" s="178"/>
      <c r="DZ6" s="178"/>
      <c r="EA6" s="178"/>
      <c r="EB6" s="178"/>
      <c r="EC6" s="178"/>
      <c r="ED6" s="178"/>
      <c r="EE6" s="178"/>
      <c r="EF6" s="178"/>
      <c r="EG6" s="178"/>
      <c r="EH6" s="178"/>
      <c r="EI6" s="178"/>
      <c r="EJ6" s="178"/>
      <c r="EK6" s="178"/>
      <c r="EL6" s="178"/>
      <c r="EM6" s="178"/>
      <c r="EN6" s="178"/>
      <c r="EO6" s="178"/>
      <c r="EP6" s="178"/>
      <c r="EQ6" s="178"/>
      <c r="ER6" s="178"/>
      <c r="ES6" s="178"/>
      <c r="ET6" s="178"/>
      <c r="EU6" s="178"/>
      <c r="EV6" s="178"/>
      <c r="EW6" s="178"/>
      <c r="EX6" s="178"/>
      <c r="EY6" s="178"/>
      <c r="EZ6" s="178"/>
      <c r="FA6" s="178"/>
      <c r="FB6" s="178"/>
      <c r="FC6" s="178"/>
      <c r="FD6" s="178"/>
      <c r="FE6" s="178"/>
      <c r="FF6" s="178"/>
      <c r="FG6" s="178"/>
      <c r="FH6" s="178"/>
      <c r="FI6" s="178"/>
      <c r="FJ6" s="178"/>
      <c r="FK6" s="178"/>
      <c r="FL6" s="178"/>
      <c r="FM6" s="178"/>
      <c r="FN6" s="178"/>
      <c r="FO6" s="178"/>
      <c r="FP6" s="178"/>
      <c r="FQ6" s="178"/>
      <c r="FR6" s="178"/>
      <c r="FS6" s="178"/>
      <c r="FT6" s="178"/>
      <c r="FU6" s="178"/>
      <c r="FV6" s="178"/>
      <c r="FW6" s="178"/>
      <c r="FX6" s="178"/>
      <c r="FY6" s="178"/>
      <c r="FZ6" s="178"/>
      <c r="GA6" s="178"/>
      <c r="GB6" s="178"/>
      <c r="GC6" s="178"/>
      <c r="GD6" s="178"/>
      <c r="GE6" s="178"/>
      <c r="GF6" s="178"/>
      <c r="GG6" s="178"/>
      <c r="GH6" s="178"/>
      <c r="GI6" s="178"/>
      <c r="GJ6" s="178"/>
      <c r="GK6" s="178"/>
      <c r="GL6" s="178"/>
      <c r="GM6" s="178"/>
      <c r="GN6" s="178"/>
      <c r="GO6" s="178"/>
      <c r="GP6" s="178"/>
      <c r="GQ6" s="178"/>
      <c r="GR6" s="178"/>
      <c r="GS6" s="178"/>
      <c r="GT6" s="178"/>
      <c r="GU6" s="178"/>
      <c r="GV6" s="178"/>
      <c r="GW6" s="178"/>
      <c r="GX6" s="178"/>
      <c r="GY6" s="178"/>
      <c r="GZ6" s="178"/>
      <c r="HA6" s="178"/>
      <c r="HB6" s="178"/>
      <c r="HC6" s="178"/>
      <c r="HD6" s="178"/>
      <c r="HE6" s="178"/>
      <c r="HF6" s="178"/>
      <c r="HG6" s="178"/>
      <c r="HH6" s="178"/>
      <c r="HI6" s="178"/>
      <c r="HJ6" s="178"/>
      <c r="HK6" s="178"/>
      <c r="HL6" s="178"/>
      <c r="HM6" s="178"/>
      <c r="HN6" s="178"/>
      <c r="HO6" s="178"/>
      <c r="HP6" s="178"/>
      <c r="HQ6" s="178"/>
      <c r="HR6" s="178"/>
      <c r="HS6" s="178"/>
      <c r="HT6" s="178"/>
      <c r="HU6" s="178"/>
      <c r="HV6" s="178"/>
      <c r="HW6" s="178"/>
      <c r="HX6" s="178"/>
      <c r="HY6" s="178"/>
      <c r="HZ6" s="178"/>
      <c r="IA6" s="174"/>
      <c r="IB6" s="174"/>
      <c r="IC6" s="174"/>
      <c r="ID6" s="174"/>
      <c r="IE6" s="174"/>
      <c r="IF6" s="174"/>
    </row>
    <row r="7" spans="1:314" ht="17" customHeight="1" x14ac:dyDescent="0.15">
      <c r="AS7" s="183" t="s">
        <v>226</v>
      </c>
      <c r="AT7" s="184"/>
      <c r="AU7" s="185"/>
      <c r="AV7" s="183" t="s">
        <v>227</v>
      </c>
      <c r="AW7" s="186"/>
      <c r="AX7" s="186"/>
      <c r="AY7" s="187"/>
      <c r="AZ7" s="184" t="s">
        <v>228</v>
      </c>
      <c r="BA7" s="184"/>
      <c r="BB7" s="186"/>
      <c r="BC7" s="186"/>
      <c r="BD7" s="186"/>
      <c r="BE7" s="186"/>
      <c r="BF7" s="186"/>
      <c r="BG7" s="186"/>
      <c r="BH7" s="186"/>
      <c r="BI7" s="188"/>
      <c r="BJ7" s="188"/>
      <c r="BK7" s="188"/>
      <c r="BL7" s="188"/>
      <c r="BM7" s="188"/>
      <c r="BN7" s="188"/>
      <c r="BO7" s="188"/>
      <c r="BP7" s="188"/>
      <c r="BQ7" s="188"/>
      <c r="BR7" s="188"/>
      <c r="BS7" s="188"/>
      <c r="BT7" s="188"/>
      <c r="BU7" s="188"/>
      <c r="BV7" s="188"/>
      <c r="BW7" s="188"/>
      <c r="BX7" s="188"/>
      <c r="BY7" s="188"/>
      <c r="BZ7" s="188"/>
      <c r="CA7" s="189"/>
      <c r="CB7" s="189"/>
      <c r="CC7" s="190"/>
      <c r="CD7" s="191"/>
      <c r="CE7" s="191"/>
      <c r="CF7" s="191"/>
      <c r="CG7" s="191"/>
      <c r="CH7" s="191"/>
      <c r="CI7" s="191"/>
      <c r="CJ7" s="191"/>
      <c r="CK7" s="191"/>
      <c r="CL7" s="191"/>
      <c r="CM7" s="191"/>
      <c r="CN7" s="191"/>
      <c r="CO7" s="192"/>
      <c r="CP7" s="193"/>
      <c r="CQ7" s="193"/>
      <c r="CR7" s="193"/>
      <c r="CS7" s="193"/>
      <c r="CT7" s="193"/>
      <c r="CU7" s="193"/>
      <c r="CV7" s="193"/>
      <c r="CW7" s="193"/>
      <c r="CX7" s="193"/>
      <c r="CY7" s="193"/>
      <c r="CZ7" s="193"/>
      <c r="DA7" s="193"/>
      <c r="DB7" s="193"/>
      <c r="DC7" s="193"/>
      <c r="DD7" s="193"/>
      <c r="DE7" s="193"/>
      <c r="DF7" s="193"/>
      <c r="DG7" s="193"/>
      <c r="DH7" s="193"/>
      <c r="DI7" s="193"/>
      <c r="DJ7" s="193"/>
      <c r="DK7" s="193"/>
      <c r="DL7" s="193"/>
      <c r="DM7" s="193"/>
      <c r="DN7" s="193"/>
      <c r="DO7" s="193"/>
      <c r="DP7" s="193"/>
      <c r="DQ7" s="193"/>
      <c r="DR7" s="193"/>
      <c r="DS7" s="193"/>
      <c r="DT7" s="193"/>
      <c r="DU7" s="193"/>
      <c r="DV7" s="193"/>
      <c r="DW7" s="193"/>
      <c r="DX7" s="194"/>
      <c r="DY7" s="194"/>
      <c r="DZ7" s="194"/>
      <c r="EA7" s="194"/>
      <c r="EB7" s="194"/>
      <c r="EC7" s="194"/>
      <c r="ED7" s="194"/>
      <c r="EE7" s="194"/>
      <c r="EF7" s="194"/>
      <c r="EG7" s="194"/>
      <c r="EH7" s="194"/>
      <c r="EI7" s="194"/>
      <c r="EJ7" s="194"/>
      <c r="EK7" s="194"/>
      <c r="EL7" s="194"/>
      <c r="EM7" s="194"/>
      <c r="EN7" s="194"/>
      <c r="EO7" s="194"/>
      <c r="EP7" s="194"/>
      <c r="EQ7" s="194"/>
      <c r="ER7" s="194"/>
      <c r="ES7" s="194"/>
      <c r="ET7" s="194"/>
      <c r="EU7" s="194"/>
      <c r="EV7" s="194"/>
      <c r="EW7" s="194"/>
      <c r="EX7" s="194"/>
      <c r="EY7" s="194"/>
      <c r="EZ7" s="194"/>
      <c r="FA7" s="194"/>
      <c r="FB7" s="194"/>
      <c r="FC7" s="194"/>
      <c r="FD7" s="194"/>
      <c r="FE7" s="194"/>
      <c r="FF7" s="194"/>
      <c r="FG7" s="194"/>
      <c r="FH7" s="194"/>
      <c r="FI7" s="194"/>
      <c r="FJ7" s="194"/>
      <c r="FK7" s="194"/>
      <c r="FL7" s="194"/>
      <c r="FM7" s="194"/>
      <c r="FN7" s="194"/>
      <c r="FO7" s="194"/>
      <c r="FP7" s="194"/>
      <c r="FQ7" s="194"/>
      <c r="FR7" s="194"/>
      <c r="FS7" s="194"/>
      <c r="FT7" s="194"/>
      <c r="FU7" s="194"/>
      <c r="FV7" s="194"/>
      <c r="FW7" s="194"/>
      <c r="FX7" s="194"/>
      <c r="FY7" s="194"/>
      <c r="FZ7" s="194"/>
      <c r="GA7" s="194"/>
      <c r="GB7" s="194"/>
      <c r="GC7" s="194"/>
      <c r="GD7" s="194"/>
      <c r="GE7" s="194"/>
      <c r="GF7" s="194"/>
      <c r="GG7" s="194"/>
      <c r="GH7" s="194"/>
      <c r="GI7" s="194"/>
      <c r="GJ7" s="194"/>
      <c r="GK7" s="194"/>
      <c r="GL7" s="194"/>
      <c r="GM7" s="194"/>
    </row>
    <row r="8" spans="1:314" ht="17" customHeight="1" x14ac:dyDescent="0.15">
      <c r="C8" s="195"/>
      <c r="F8" s="193"/>
      <c r="G8" s="196"/>
      <c r="H8" s="196"/>
      <c r="Z8" s="235"/>
      <c r="AA8" s="236"/>
      <c r="AB8" s="236"/>
      <c r="AC8" s="236"/>
      <c r="AD8" s="236"/>
      <c r="AE8" s="236"/>
      <c r="AF8" s="236"/>
      <c r="AG8" s="236"/>
      <c r="AH8" s="236"/>
      <c r="AI8" s="236"/>
      <c r="AJ8" s="236"/>
      <c r="AK8" s="236"/>
      <c r="AL8" s="236"/>
      <c r="AM8" s="236"/>
      <c r="AN8" s="236"/>
      <c r="AO8" s="236"/>
      <c r="AP8" s="236"/>
      <c r="AQ8" s="237"/>
      <c r="AS8" s="197"/>
      <c r="AU8" s="198">
        <v>14</v>
      </c>
      <c r="AV8" s="199" t="s">
        <v>229</v>
      </c>
      <c r="AY8" s="198"/>
      <c r="AZ8" s="197"/>
      <c r="BP8" s="200"/>
      <c r="BQ8" s="201"/>
      <c r="BR8" s="201"/>
      <c r="BS8" s="202"/>
      <c r="BT8" s="202"/>
      <c r="BU8" s="203"/>
      <c r="BV8" s="203"/>
      <c r="BW8" s="203"/>
      <c r="BX8" s="203"/>
      <c r="BY8" s="203"/>
      <c r="BZ8" s="203"/>
      <c r="CA8" s="204"/>
      <c r="CB8" s="204"/>
      <c r="CC8" s="203"/>
      <c r="CD8" s="205" t="s">
        <v>64</v>
      </c>
      <c r="CE8" s="205" t="s">
        <v>64</v>
      </c>
      <c r="CF8" s="206" t="s">
        <v>59</v>
      </c>
      <c r="CO8" s="198"/>
    </row>
    <row r="9" spans="1:314" ht="17" customHeight="1" x14ac:dyDescent="0.15">
      <c r="C9" s="207"/>
      <c r="Z9" s="238"/>
      <c r="AA9" s="117">
        <v>1</v>
      </c>
      <c r="AB9" s="234" t="s">
        <v>230</v>
      </c>
      <c r="AC9" s="234"/>
      <c r="AQ9" s="239"/>
      <c r="AS9" s="197"/>
      <c r="AU9" s="198">
        <v>8</v>
      </c>
      <c r="AV9" s="199" t="s">
        <v>231</v>
      </c>
      <c r="AY9" s="198"/>
      <c r="AZ9" s="197"/>
      <c r="BU9" s="200"/>
      <c r="BV9" s="201"/>
      <c r="BW9" s="201"/>
      <c r="BX9" s="202"/>
      <c r="BY9" s="202"/>
      <c r="BZ9" s="201"/>
      <c r="CA9" s="201"/>
      <c r="CB9" s="201"/>
      <c r="CC9" s="208" t="s">
        <v>64</v>
      </c>
      <c r="CD9" s="208" t="s">
        <v>64</v>
      </c>
      <c r="CE9" s="208" t="s">
        <v>64</v>
      </c>
      <c r="CO9" s="198"/>
    </row>
    <row r="10" spans="1:314" ht="17" customHeight="1" x14ac:dyDescent="0.15">
      <c r="C10" s="207"/>
      <c r="Z10" s="238"/>
      <c r="AA10" s="219">
        <v>2</v>
      </c>
      <c r="AB10" s="234" t="s">
        <v>232</v>
      </c>
      <c r="AC10" s="234"/>
      <c r="AQ10" s="239"/>
      <c r="AS10" s="197"/>
      <c r="AU10" s="198">
        <v>20</v>
      </c>
      <c r="AV10" s="199" t="s">
        <v>233</v>
      </c>
      <c r="AY10" s="198"/>
      <c r="AZ10" s="197"/>
      <c r="BI10" s="209"/>
      <c r="BJ10" s="210"/>
      <c r="BK10" s="210"/>
      <c r="BL10" s="211"/>
      <c r="BM10" s="211"/>
      <c r="BN10" s="210"/>
      <c r="BO10" s="210"/>
      <c r="BP10" s="210"/>
      <c r="BQ10" s="210"/>
      <c r="BR10" s="210"/>
      <c r="BS10" s="210"/>
      <c r="BT10" s="210"/>
      <c r="BU10" s="210"/>
      <c r="BV10" s="210"/>
      <c r="BW10" s="210"/>
      <c r="BX10" s="212"/>
      <c r="BY10" s="212"/>
      <c r="BZ10" s="212"/>
      <c r="CA10" s="213"/>
      <c r="CB10" s="213"/>
      <c r="CC10" s="214" t="s">
        <v>64</v>
      </c>
      <c r="CO10" s="198"/>
    </row>
    <row r="11" spans="1:314" ht="17" customHeight="1" x14ac:dyDescent="0.15">
      <c r="Z11" s="238"/>
      <c r="AA11" s="118">
        <v>3</v>
      </c>
      <c r="AB11" s="234" t="s">
        <v>234</v>
      </c>
      <c r="AC11" s="234"/>
      <c r="AQ11" s="239"/>
      <c r="AS11" s="215"/>
      <c r="AT11" s="216"/>
      <c r="AU11" s="217"/>
      <c r="AV11" s="215"/>
      <c r="AW11" s="216"/>
      <c r="AX11" s="216"/>
      <c r="AY11" s="217"/>
      <c r="AZ11" s="215"/>
      <c r="BA11" s="216"/>
      <c r="BB11" s="216"/>
      <c r="BC11" s="216"/>
      <c r="BD11" s="216"/>
      <c r="BE11" s="216"/>
      <c r="BF11" s="216"/>
      <c r="BG11" s="216"/>
      <c r="BH11" s="216"/>
      <c r="BI11" s="216"/>
      <c r="BJ11" s="216"/>
      <c r="BK11" s="216"/>
      <c r="BL11" s="216"/>
      <c r="BM11" s="216"/>
      <c r="BN11" s="216"/>
      <c r="BO11" s="216"/>
      <c r="BP11" s="216"/>
      <c r="BQ11" s="216"/>
      <c r="BR11" s="216"/>
      <c r="BS11" s="216"/>
      <c r="BT11" s="216"/>
      <c r="BU11" s="216"/>
      <c r="BV11" s="216"/>
      <c r="BW11" s="216"/>
      <c r="BX11" s="216"/>
      <c r="BY11" s="216"/>
      <c r="BZ11" s="216"/>
      <c r="CA11" s="216"/>
      <c r="CB11" s="216"/>
      <c r="CC11" s="216"/>
      <c r="CD11" s="216"/>
      <c r="CE11" s="216"/>
      <c r="CF11" s="216"/>
      <c r="CG11" s="216"/>
      <c r="CH11" s="216"/>
      <c r="CI11" s="216"/>
      <c r="CJ11" s="216"/>
      <c r="CK11" s="216"/>
      <c r="CL11" s="216"/>
      <c r="CM11" s="216"/>
      <c r="CN11" s="216"/>
      <c r="CO11" s="217"/>
    </row>
    <row r="12" spans="1:314" ht="17" customHeight="1" x14ac:dyDescent="0.15">
      <c r="Z12" s="238"/>
      <c r="AA12" s="119">
        <v>4</v>
      </c>
      <c r="AB12" s="234" t="s">
        <v>235</v>
      </c>
      <c r="AC12" s="234"/>
      <c r="AQ12" s="239"/>
    </row>
    <row r="13" spans="1:314" ht="17" customHeight="1" x14ac:dyDescent="0.15">
      <c r="Z13" s="238"/>
      <c r="AA13" s="120">
        <v>5</v>
      </c>
      <c r="AB13" s="234" t="s">
        <v>236</v>
      </c>
      <c r="AC13" s="234"/>
      <c r="AQ13" s="239"/>
      <c r="CP13" s="881" t="s">
        <v>237</v>
      </c>
    </row>
    <row r="14" spans="1:314" ht="17" customHeight="1" x14ac:dyDescent="0.15">
      <c r="Z14" s="238"/>
      <c r="AA14" s="220">
        <v>6</v>
      </c>
      <c r="AB14" s="234" t="s">
        <v>238</v>
      </c>
      <c r="AC14" s="234"/>
      <c r="AQ14" s="239"/>
      <c r="CP14" s="881"/>
    </row>
    <row r="15" spans="1:314" ht="17" customHeight="1" x14ac:dyDescent="0.15">
      <c r="Z15" s="238"/>
      <c r="AA15" s="221">
        <v>7</v>
      </c>
      <c r="AB15" s="234" t="s">
        <v>239</v>
      </c>
      <c r="AC15" s="234"/>
      <c r="AQ15" s="239"/>
      <c r="BN15" s="218" t="s">
        <v>240</v>
      </c>
      <c r="BO15" s="117">
        <v>1</v>
      </c>
      <c r="BP15" s="219">
        <v>2</v>
      </c>
      <c r="BQ15" s="118">
        <v>3</v>
      </c>
      <c r="BR15" s="119">
        <v>4</v>
      </c>
      <c r="BS15" s="120">
        <v>5</v>
      </c>
      <c r="BT15" s="220">
        <v>6</v>
      </c>
      <c r="BU15" s="221">
        <v>7</v>
      </c>
      <c r="BV15" s="121">
        <v>8</v>
      </c>
      <c r="BW15" s="122">
        <v>9</v>
      </c>
      <c r="BX15" s="123">
        <v>10</v>
      </c>
      <c r="BY15" s="222">
        <v>11</v>
      </c>
      <c r="BZ15" s="223">
        <v>12</v>
      </c>
      <c r="CA15" s="687">
        <v>13</v>
      </c>
      <c r="CB15" s="224">
        <v>14</v>
      </c>
      <c r="CC15" s="225">
        <v>15</v>
      </c>
      <c r="CD15" s="124">
        <v>16</v>
      </c>
      <c r="CE15" s="226">
        <v>17</v>
      </c>
      <c r="CF15" s="125">
        <v>18</v>
      </c>
      <c r="CG15" s="126">
        <v>19</v>
      </c>
      <c r="CH15" s="127">
        <v>20</v>
      </c>
      <c r="CI15" s="55">
        <v>21</v>
      </c>
      <c r="CJ15" s="56">
        <v>22</v>
      </c>
      <c r="CK15" s="57">
        <v>23</v>
      </c>
      <c r="CL15" s="227">
        <v>24</v>
      </c>
      <c r="CM15" s="228">
        <v>25</v>
      </c>
      <c r="CP15" s="881"/>
    </row>
    <row r="16" spans="1:314" ht="17" customHeight="1" x14ac:dyDescent="0.15">
      <c r="Z16" s="238"/>
      <c r="AA16" s="121">
        <v>8</v>
      </c>
      <c r="AB16" s="234" t="s">
        <v>241</v>
      </c>
      <c r="AC16" s="234"/>
      <c r="AQ16" s="239"/>
      <c r="BO16" s="218" t="s">
        <v>242</v>
      </c>
      <c r="BP16" s="117">
        <v>1</v>
      </c>
      <c r="BQ16" s="219">
        <v>2</v>
      </c>
      <c r="BR16" s="118">
        <v>3</v>
      </c>
      <c r="BS16" s="119">
        <v>4</v>
      </c>
      <c r="BT16" s="120">
        <v>5</v>
      </c>
      <c r="BU16" s="220">
        <v>6</v>
      </c>
      <c r="BV16" s="221">
        <v>7</v>
      </c>
      <c r="BW16" s="121">
        <v>8</v>
      </c>
      <c r="BX16" s="122">
        <v>9</v>
      </c>
      <c r="BY16" s="123">
        <v>10</v>
      </c>
      <c r="BZ16" s="222">
        <v>11</v>
      </c>
      <c r="CA16" s="223">
        <v>12</v>
      </c>
      <c r="CB16" s="687">
        <v>13</v>
      </c>
      <c r="CC16" s="224">
        <v>14</v>
      </c>
      <c r="CD16" s="225">
        <v>15</v>
      </c>
      <c r="CE16" s="124">
        <v>16</v>
      </c>
      <c r="CF16" s="226">
        <v>17</v>
      </c>
      <c r="CG16" s="125">
        <v>18</v>
      </c>
      <c r="CH16" s="126">
        <v>19</v>
      </c>
      <c r="CI16" s="127">
        <v>20</v>
      </c>
      <c r="CJ16" s="55">
        <v>21</v>
      </c>
      <c r="CK16" s="56">
        <v>22</v>
      </c>
      <c r="CL16" s="57">
        <v>23</v>
      </c>
      <c r="CM16" s="227">
        <v>24</v>
      </c>
      <c r="CN16" s="228">
        <v>25</v>
      </c>
      <c r="CP16" s="881"/>
    </row>
    <row r="17" spans="26:116" ht="17" customHeight="1" x14ac:dyDescent="0.15">
      <c r="Z17" s="238"/>
      <c r="AA17" s="122">
        <v>9</v>
      </c>
      <c r="AB17" s="234" t="s">
        <v>243</v>
      </c>
      <c r="AC17" s="234"/>
      <c r="AQ17" s="239"/>
      <c r="BP17" s="218" t="s">
        <v>244</v>
      </c>
      <c r="BQ17" s="117">
        <v>1</v>
      </c>
      <c r="BR17" s="219">
        <v>2</v>
      </c>
      <c r="BS17" s="118">
        <v>3</v>
      </c>
      <c r="BT17" s="119">
        <v>4</v>
      </c>
      <c r="BU17" s="120">
        <v>5</v>
      </c>
      <c r="BV17" s="220">
        <v>6</v>
      </c>
      <c r="BW17" s="221">
        <v>7</v>
      </c>
      <c r="BX17" s="121">
        <v>8</v>
      </c>
      <c r="BY17" s="122">
        <v>9</v>
      </c>
      <c r="BZ17" s="123">
        <v>10</v>
      </c>
      <c r="CA17" s="222">
        <v>11</v>
      </c>
      <c r="CB17" s="223">
        <v>12</v>
      </c>
      <c r="CC17" s="687">
        <v>13</v>
      </c>
      <c r="CD17" s="224">
        <v>14</v>
      </c>
      <c r="CE17" s="225">
        <v>15</v>
      </c>
      <c r="CF17" s="124">
        <v>16</v>
      </c>
      <c r="CG17" s="226">
        <v>17</v>
      </c>
      <c r="CH17" s="125">
        <v>18</v>
      </c>
      <c r="CI17" s="126">
        <v>19</v>
      </c>
      <c r="CJ17" s="127">
        <v>20</v>
      </c>
      <c r="CK17" s="55">
        <v>21</v>
      </c>
      <c r="CL17" s="56">
        <v>22</v>
      </c>
      <c r="CM17" s="57">
        <v>23</v>
      </c>
      <c r="CN17" s="227">
        <v>24</v>
      </c>
      <c r="CO17" s="228">
        <v>25</v>
      </c>
      <c r="CP17" s="881"/>
      <c r="CY17" s="9"/>
      <c r="CZ17" s="9"/>
    </row>
    <row r="18" spans="26:116" ht="17" customHeight="1" x14ac:dyDescent="0.15">
      <c r="Z18" s="238"/>
      <c r="AA18" s="123">
        <v>10</v>
      </c>
      <c r="AB18" s="234" t="s">
        <v>245</v>
      </c>
      <c r="AC18" s="234"/>
      <c r="AQ18" s="239"/>
      <c r="BO18" s="9"/>
      <c r="BP18" s="9"/>
      <c r="BQ18" s="9"/>
      <c r="BR18" s="9"/>
      <c r="BT18" s="9"/>
      <c r="BU18" s="9"/>
      <c r="BW18" s="9"/>
      <c r="BX18" s="9"/>
      <c r="CB18" s="9"/>
      <c r="CC18" s="878" t="s">
        <v>246</v>
      </c>
      <c r="CH18" s="9"/>
      <c r="CI18" s="878" t="s">
        <v>247</v>
      </c>
      <c r="CJ18" s="9"/>
      <c r="CP18" s="881"/>
    </row>
    <row r="19" spans="26:116" ht="17" customHeight="1" x14ac:dyDescent="0.15">
      <c r="Z19" s="238"/>
      <c r="AA19" s="222">
        <v>11</v>
      </c>
      <c r="AB19" s="234" t="s">
        <v>248</v>
      </c>
      <c r="AC19" s="234"/>
      <c r="AQ19" s="239"/>
      <c r="CC19" s="879"/>
      <c r="CI19" s="879"/>
      <c r="CP19" s="881"/>
    </row>
    <row r="20" spans="26:116" ht="17" customHeight="1" x14ac:dyDescent="0.15">
      <c r="Z20" s="238"/>
      <c r="AA20" s="223">
        <v>12</v>
      </c>
      <c r="AB20" s="234" t="s">
        <v>249</v>
      </c>
      <c r="AC20" s="234"/>
      <c r="AQ20" s="239"/>
      <c r="CC20" s="879"/>
      <c r="CI20" s="879"/>
      <c r="CP20" s="881"/>
    </row>
    <row r="21" spans="26:116" ht="17" customHeight="1" x14ac:dyDescent="0.15">
      <c r="Z21" s="238"/>
      <c r="AA21" s="687">
        <v>13</v>
      </c>
      <c r="AB21" s="234" t="s">
        <v>250</v>
      </c>
      <c r="AC21" s="234"/>
      <c r="AQ21" s="239"/>
      <c r="CC21" s="879"/>
      <c r="CI21" s="879"/>
      <c r="CP21" s="881"/>
    </row>
    <row r="22" spans="26:116" ht="17" customHeight="1" x14ac:dyDescent="0.15">
      <c r="Z22" s="238"/>
      <c r="AA22" s="224">
        <v>14</v>
      </c>
      <c r="AB22" s="234" t="s">
        <v>251</v>
      </c>
      <c r="AC22" s="234"/>
      <c r="AQ22" s="239"/>
      <c r="CC22" s="879"/>
      <c r="CI22" s="879"/>
      <c r="CP22" s="881"/>
    </row>
    <row r="23" spans="26:116" ht="17" customHeight="1" x14ac:dyDescent="0.15">
      <c r="Z23" s="238"/>
      <c r="AA23" s="225">
        <v>15</v>
      </c>
      <c r="AB23" s="234" t="s">
        <v>252</v>
      </c>
      <c r="AC23" s="234"/>
      <c r="AQ23" s="239"/>
      <c r="CC23" s="880"/>
      <c r="CI23" s="880"/>
      <c r="CP23" s="881"/>
    </row>
    <row r="24" spans="26:116" ht="17" customHeight="1" x14ac:dyDescent="0.15">
      <c r="Z24" s="238"/>
      <c r="AA24" s="124">
        <v>16</v>
      </c>
      <c r="AB24" s="234" t="s">
        <v>253</v>
      </c>
      <c r="AC24" s="234"/>
      <c r="AQ24" s="239"/>
      <c r="CY24" s="9"/>
      <c r="CZ24" s="9"/>
      <c r="DB24" s="9"/>
      <c r="DC24" s="9"/>
      <c r="DD24" s="9"/>
      <c r="DE24" s="9"/>
      <c r="DF24" s="9"/>
      <c r="DG24" s="9"/>
      <c r="DH24" s="9"/>
      <c r="DI24" s="9"/>
      <c r="DJ24" s="9"/>
    </row>
    <row r="25" spans="26:116" ht="17" customHeight="1" x14ac:dyDescent="0.15">
      <c r="Z25" s="238"/>
      <c r="AA25" s="226">
        <v>17</v>
      </c>
      <c r="AB25" s="234" t="s">
        <v>254</v>
      </c>
      <c r="AC25" s="234"/>
      <c r="AQ25" s="239"/>
      <c r="CE25" s="9"/>
      <c r="CF25" s="9"/>
      <c r="CG25" s="9"/>
      <c r="CH25" s="9"/>
      <c r="CI25" s="9"/>
      <c r="CJ25" s="9"/>
      <c r="CY25" s="9"/>
      <c r="CZ25" s="9"/>
      <c r="DA25" s="9"/>
      <c r="DB25" s="9"/>
      <c r="DC25" s="9"/>
      <c r="DD25" s="9"/>
      <c r="DE25" s="9"/>
      <c r="DF25" s="9"/>
      <c r="DG25" s="9"/>
      <c r="DH25" s="9"/>
      <c r="DI25" s="9"/>
      <c r="DJ25" s="9"/>
    </row>
    <row r="26" spans="26:116" ht="17" customHeight="1" x14ac:dyDescent="0.15">
      <c r="Z26" s="238"/>
      <c r="AA26" s="125">
        <v>18</v>
      </c>
      <c r="AB26" s="234" t="s">
        <v>255</v>
      </c>
      <c r="AC26" s="234"/>
      <c r="AQ26" s="239"/>
      <c r="CE26" s="9"/>
      <c r="CF26" s="9"/>
      <c r="CG26" s="9"/>
      <c r="CH26" s="9"/>
      <c r="CI26" s="9"/>
      <c r="CJ26" s="9"/>
      <c r="CY26" s="9"/>
      <c r="CZ26" s="9"/>
      <c r="DA26" s="9"/>
      <c r="DB26" s="9"/>
      <c r="DC26" s="9"/>
      <c r="DD26" s="9"/>
      <c r="DE26" s="9"/>
      <c r="DF26" s="9"/>
      <c r="DG26" s="9"/>
      <c r="DH26" s="9"/>
      <c r="DI26" s="9"/>
      <c r="DJ26" s="9"/>
    </row>
    <row r="27" spans="26:116" ht="17" customHeight="1" x14ac:dyDescent="0.15">
      <c r="Z27" s="238"/>
      <c r="AA27" s="126">
        <v>19</v>
      </c>
      <c r="AB27" s="234" t="s">
        <v>256</v>
      </c>
      <c r="AC27" s="234"/>
      <c r="AQ27" s="239"/>
      <c r="CE27" s="9"/>
      <c r="CF27" s="9"/>
      <c r="CG27" s="9"/>
      <c r="CH27" s="9"/>
      <c r="CI27" s="9"/>
      <c r="CJ27" s="9"/>
      <c r="CY27" s="9"/>
      <c r="CZ27" s="9"/>
      <c r="DA27" s="9"/>
      <c r="DB27" s="9"/>
      <c r="DC27" s="9"/>
      <c r="DD27" s="9"/>
      <c r="DE27" s="9"/>
      <c r="DF27" s="9"/>
      <c r="DG27" s="9"/>
      <c r="DH27" s="9"/>
      <c r="DI27" s="9"/>
      <c r="DJ27" s="9"/>
      <c r="DK27" s="229"/>
      <c r="DL27" s="229"/>
    </row>
    <row r="28" spans="26:116" ht="17" customHeight="1" x14ac:dyDescent="0.15">
      <c r="Z28" s="238"/>
      <c r="AA28" s="127">
        <v>20</v>
      </c>
      <c r="AB28" s="234" t="s">
        <v>257</v>
      </c>
      <c r="AC28" s="234"/>
      <c r="AQ28" s="239"/>
      <c r="CE28" s="9"/>
      <c r="CF28" s="9"/>
      <c r="CG28" s="9"/>
      <c r="CH28" s="9"/>
      <c r="CI28" s="9"/>
      <c r="CJ28" s="9"/>
      <c r="CY28" s="9"/>
      <c r="CZ28" s="9"/>
      <c r="DA28" s="9"/>
      <c r="DB28" s="9"/>
      <c r="DC28" s="9"/>
      <c r="DD28" s="9"/>
      <c r="DE28" s="9"/>
      <c r="DF28" s="9"/>
      <c r="DG28" s="9"/>
      <c r="DH28" s="9"/>
      <c r="DI28" s="9"/>
      <c r="DJ28" s="9"/>
      <c r="DK28" s="229"/>
      <c r="DL28" s="229"/>
    </row>
    <row r="29" spans="26:116" ht="17" customHeight="1" x14ac:dyDescent="0.15">
      <c r="Z29" s="238"/>
      <c r="AA29" s="55">
        <v>21</v>
      </c>
      <c r="AB29" s="234" t="s">
        <v>258</v>
      </c>
      <c r="AQ29" s="239"/>
      <c r="CE29" s="9"/>
      <c r="CG29" s="9"/>
      <c r="CH29" s="9"/>
      <c r="CI29" s="9"/>
      <c r="CJ29" s="9"/>
      <c r="CY29" s="9"/>
      <c r="CZ29" s="9"/>
      <c r="DA29" s="9"/>
      <c r="DB29" s="9"/>
      <c r="DC29" s="9"/>
      <c r="DD29" s="9"/>
      <c r="DE29" s="9"/>
      <c r="DF29" s="9"/>
      <c r="DG29" s="9"/>
      <c r="DH29" s="9"/>
      <c r="DI29" s="9"/>
      <c r="DJ29" s="9"/>
      <c r="DK29" s="229"/>
      <c r="DL29" s="229"/>
    </row>
    <row r="30" spans="26:116" ht="17" customHeight="1" x14ac:dyDescent="0.15">
      <c r="Z30" s="238"/>
      <c r="AA30" s="56">
        <v>22</v>
      </c>
      <c r="AB30" s="234" t="s">
        <v>259</v>
      </c>
      <c r="AQ30" s="239"/>
      <c r="CE30" s="9"/>
      <c r="CF30" s="9"/>
      <c r="CG30" s="9"/>
      <c r="CH30" s="9"/>
      <c r="CI30" s="9"/>
      <c r="CJ30" s="9"/>
      <c r="CY30" s="9"/>
      <c r="CZ30" s="9"/>
      <c r="DA30" s="9"/>
      <c r="DB30" s="9"/>
      <c r="DC30" s="9"/>
      <c r="DD30" s="9"/>
      <c r="DE30" s="9"/>
      <c r="DF30" s="9"/>
      <c r="DG30" s="9"/>
      <c r="DH30" s="9"/>
      <c r="DI30" s="9"/>
      <c r="DJ30" s="9"/>
      <c r="DK30" s="229"/>
      <c r="DL30" s="229"/>
    </row>
    <row r="31" spans="26:116" ht="17" customHeight="1" x14ac:dyDescent="0.15">
      <c r="Z31" s="238"/>
      <c r="AA31" s="57">
        <v>23</v>
      </c>
      <c r="AB31" s="234" t="s">
        <v>260</v>
      </c>
      <c r="AQ31" s="239"/>
      <c r="CE31" s="9"/>
      <c r="CF31" s="9"/>
      <c r="CG31" s="9"/>
      <c r="CH31" s="9"/>
      <c r="CI31" s="9"/>
      <c r="CJ31" s="9"/>
      <c r="CY31" s="9"/>
      <c r="CZ31" s="9"/>
      <c r="DA31" s="9"/>
      <c r="DB31" s="9"/>
      <c r="DC31" s="9"/>
      <c r="DD31" s="9"/>
      <c r="DE31" s="9"/>
      <c r="DF31" s="9"/>
      <c r="DG31" s="9"/>
      <c r="DH31" s="9"/>
      <c r="DI31" s="9"/>
      <c r="DJ31" s="9"/>
      <c r="DK31" s="58"/>
      <c r="DL31" s="58"/>
    </row>
    <row r="32" spans="26:116" ht="17" customHeight="1" x14ac:dyDescent="0.15">
      <c r="Z32" s="238"/>
      <c r="AA32" s="227">
        <v>24</v>
      </c>
      <c r="AB32" s="234" t="s">
        <v>261</v>
      </c>
      <c r="AQ32" s="239"/>
      <c r="CE32" s="9"/>
      <c r="CF32" s="9"/>
      <c r="CG32" s="9"/>
      <c r="CH32" s="9"/>
      <c r="CI32" s="9"/>
      <c r="CJ32" s="9"/>
      <c r="CY32" s="9"/>
      <c r="CZ32" s="9"/>
      <c r="DA32" s="9"/>
      <c r="DB32" s="9"/>
      <c r="DC32" s="9"/>
      <c r="DD32" s="9"/>
      <c r="DE32" s="9"/>
      <c r="DF32" s="9"/>
      <c r="DG32" s="9"/>
      <c r="DH32" s="9"/>
      <c r="DI32" s="9"/>
      <c r="DJ32" s="9"/>
      <c r="DK32" s="229"/>
      <c r="DL32" s="229"/>
    </row>
    <row r="33" spans="1:150" ht="17" customHeight="1" x14ac:dyDescent="0.15">
      <c r="Z33" s="238"/>
      <c r="AA33" s="228">
        <v>25</v>
      </c>
      <c r="AB33" s="234" t="s">
        <v>262</v>
      </c>
      <c r="AQ33" s="239"/>
      <c r="CE33" s="9"/>
      <c r="CF33" s="9"/>
      <c r="CG33" s="9"/>
      <c r="CH33" s="9"/>
      <c r="CI33" s="9"/>
      <c r="CJ33" s="9"/>
      <c r="CY33" s="9"/>
      <c r="CZ33" s="9"/>
      <c r="DA33" s="9"/>
      <c r="DB33" s="9"/>
      <c r="DC33" s="9"/>
      <c r="DD33" s="9"/>
      <c r="DE33" s="9"/>
      <c r="DF33" s="9"/>
      <c r="DG33" s="9"/>
      <c r="DH33" s="9"/>
      <c r="DI33" s="9"/>
      <c r="DJ33" s="9"/>
      <c r="DK33" s="229"/>
      <c r="DL33" s="229"/>
    </row>
    <row r="34" spans="1:150" ht="17" customHeight="1" x14ac:dyDescent="0.15">
      <c r="Z34" s="238"/>
      <c r="AA34" s="228"/>
      <c r="AB34" s="234"/>
      <c r="AQ34" s="239"/>
      <c r="CE34" s="9"/>
      <c r="CF34" s="9"/>
      <c r="CG34" s="9"/>
      <c r="CH34" s="9"/>
      <c r="CI34" s="9"/>
      <c r="CJ34" s="9"/>
      <c r="CY34" s="9"/>
      <c r="CZ34" s="9"/>
      <c r="DA34" s="9"/>
      <c r="DB34" s="9"/>
      <c r="DC34" s="9"/>
      <c r="DD34" s="9"/>
      <c r="DE34" s="9"/>
      <c r="DF34" s="9"/>
      <c r="DG34" s="9"/>
      <c r="DH34" s="9"/>
      <c r="DI34" s="9"/>
      <c r="DJ34" s="9"/>
      <c r="DK34" s="229"/>
      <c r="DL34" s="229"/>
    </row>
    <row r="35" spans="1:150" ht="17" customHeight="1" x14ac:dyDescent="0.15">
      <c r="Z35" s="240"/>
      <c r="AA35" s="241"/>
      <c r="AB35" s="241"/>
      <c r="AC35" s="241"/>
      <c r="AD35" s="241"/>
      <c r="AE35" s="241"/>
      <c r="AF35" s="241"/>
      <c r="AG35" s="241"/>
      <c r="AH35" s="241"/>
      <c r="AI35" s="241"/>
      <c r="AJ35" s="241"/>
      <c r="AK35" s="241"/>
      <c r="AL35" s="241"/>
      <c r="AM35" s="241"/>
      <c r="AN35" s="241"/>
      <c r="AO35" s="241"/>
      <c r="AP35" s="241"/>
      <c r="AQ35" s="242"/>
      <c r="CE35" s="9"/>
      <c r="CF35" s="9"/>
      <c r="CG35" s="9"/>
      <c r="CH35" s="9"/>
      <c r="CI35" s="9"/>
      <c r="CJ35" s="9"/>
      <c r="CY35" s="9"/>
      <c r="CZ35" s="9"/>
      <c r="DA35" s="9"/>
      <c r="DB35" s="9"/>
      <c r="DC35" s="9"/>
      <c r="DD35" s="9"/>
      <c r="DE35" s="9"/>
      <c r="DF35" s="9"/>
      <c r="DG35" s="9"/>
      <c r="DH35" s="9"/>
      <c r="DI35" s="9"/>
      <c r="DJ35" s="9"/>
      <c r="DK35" s="229"/>
      <c r="DL35" s="229"/>
    </row>
    <row r="36" spans="1:150" ht="17" customHeight="1" x14ac:dyDescent="0.15">
      <c r="CE36" s="9"/>
      <c r="CF36" s="9"/>
      <c r="CG36" s="9"/>
      <c r="CH36" s="9"/>
      <c r="CI36" s="9"/>
      <c r="CJ36" s="9"/>
      <c r="CY36" s="9"/>
      <c r="CZ36" s="9"/>
      <c r="DA36" s="9"/>
      <c r="DB36" s="9"/>
      <c r="DC36" s="9"/>
      <c r="DD36" s="9"/>
      <c r="DE36" s="9"/>
      <c r="DF36" s="9"/>
      <c r="DG36" s="9"/>
      <c r="DH36" s="9"/>
      <c r="DI36" s="9"/>
      <c r="DJ36" s="9"/>
      <c r="DK36" s="229"/>
      <c r="DL36" s="229"/>
    </row>
    <row r="37" spans="1:150" ht="17" customHeight="1" x14ac:dyDescent="0.15">
      <c r="CE37" s="9"/>
      <c r="CF37" s="9"/>
      <c r="CG37" s="9"/>
      <c r="CH37" s="9"/>
      <c r="CI37" s="9"/>
      <c r="CJ37" s="9"/>
      <c r="CY37" s="9"/>
      <c r="CZ37" s="9"/>
      <c r="DA37" s="9"/>
      <c r="DB37" s="9"/>
      <c r="DC37" s="9"/>
      <c r="DD37" s="9"/>
      <c r="DE37" s="9"/>
      <c r="DF37" s="9"/>
      <c r="DG37" s="9"/>
      <c r="DH37" s="9"/>
      <c r="DI37" s="9"/>
      <c r="DJ37" s="9"/>
      <c r="DK37" s="229"/>
      <c r="DL37" s="229"/>
    </row>
    <row r="38" spans="1:150" ht="17" customHeight="1" x14ac:dyDescent="0.15">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c r="AF38" s="254"/>
      <c r="AG38" s="254"/>
      <c r="AH38" s="254"/>
      <c r="AI38" s="254"/>
      <c r="AJ38" s="254"/>
      <c r="AK38" s="254"/>
      <c r="AL38" s="254"/>
      <c r="AM38" s="254"/>
      <c r="AN38" s="254"/>
      <c r="AO38" s="254"/>
      <c r="AP38" s="254"/>
      <c r="AQ38" s="254"/>
      <c r="AR38" s="254"/>
      <c r="AS38" s="254"/>
      <c r="AT38" s="254"/>
      <c r="AU38" s="254"/>
      <c r="AV38" s="254"/>
      <c r="AW38" s="254"/>
      <c r="AX38" s="254"/>
      <c r="AY38" s="254"/>
      <c r="AZ38" s="254"/>
      <c r="BA38" s="254"/>
      <c r="BB38" s="254"/>
      <c r="BC38" s="254"/>
      <c r="BD38" s="254"/>
      <c r="BE38" s="254"/>
      <c r="BF38" s="254"/>
      <c r="BG38" s="254"/>
      <c r="BH38" s="254"/>
      <c r="BI38" s="254"/>
      <c r="BJ38" s="254"/>
      <c r="BK38" s="254"/>
      <c r="BL38" s="254"/>
      <c r="BM38" s="254"/>
      <c r="BN38" s="254"/>
      <c r="BO38" s="254"/>
      <c r="BP38" s="254"/>
      <c r="BQ38" s="254"/>
      <c r="BR38" s="254"/>
      <c r="BS38" s="254"/>
      <c r="BT38" s="254"/>
      <c r="BU38" s="254"/>
      <c r="BV38" s="254"/>
      <c r="BW38" s="254"/>
      <c r="BX38" s="254"/>
      <c r="BY38" s="254"/>
      <c r="BZ38" s="254"/>
      <c r="CA38" s="254"/>
      <c r="CB38" s="254"/>
      <c r="CC38" s="254"/>
      <c r="CD38" s="254"/>
      <c r="CE38" s="255"/>
      <c r="CF38" s="255"/>
      <c r="CG38" s="255"/>
      <c r="CH38" s="255"/>
      <c r="CI38" s="255"/>
      <c r="CJ38" s="255"/>
      <c r="CK38" s="254"/>
      <c r="CL38" s="254"/>
      <c r="CM38" s="254"/>
      <c r="CN38" s="254"/>
      <c r="CO38" s="254"/>
      <c r="CP38" s="254"/>
      <c r="CQ38" s="254"/>
      <c r="CR38" s="254"/>
      <c r="CS38" s="254"/>
      <c r="CT38" s="254"/>
      <c r="CU38" s="254"/>
      <c r="CV38" s="254"/>
      <c r="CY38" s="9"/>
      <c r="CZ38" s="9"/>
      <c r="DA38" s="9"/>
      <c r="DB38" s="9"/>
      <c r="DC38" s="9"/>
      <c r="DD38" s="9"/>
      <c r="DE38" s="9"/>
      <c r="DF38" s="9"/>
      <c r="DG38" s="9"/>
      <c r="DH38" s="9"/>
      <c r="DI38" s="9"/>
      <c r="DJ38" s="9"/>
      <c r="DK38" s="229"/>
      <c r="DL38" s="229"/>
    </row>
    <row r="39" spans="1:150" ht="17" customHeight="1" x14ac:dyDescent="0.15">
      <c r="CY39" s="9"/>
      <c r="CZ39" s="9"/>
      <c r="DA39" s="9"/>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row>
    <row r="40" spans="1:150" ht="17" customHeight="1" x14ac:dyDescent="0.15">
      <c r="CY40" s="9"/>
      <c r="CZ40" s="9"/>
      <c r="DA40" s="9"/>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row>
    <row r="41" spans="1:150" ht="17" customHeight="1" x14ac:dyDescent="0.15">
      <c r="CY41" s="9"/>
      <c r="CZ41" s="9"/>
      <c r="DA41" s="9"/>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row>
    <row r="42" spans="1:150" ht="17" customHeight="1" x14ac:dyDescent="0.15">
      <c r="CY42" s="9"/>
      <c r="CZ42" s="9"/>
      <c r="DA42" s="9"/>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row>
    <row r="43" spans="1:150" ht="17" customHeight="1" x14ac:dyDescent="0.15">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row>
    <row r="44" spans="1:150" ht="17" customHeight="1" x14ac:dyDescent="0.15">
      <c r="ES44" s="131"/>
      <c r="ET44" s="38"/>
    </row>
    <row r="45" spans="1:150" ht="17" customHeight="1" x14ac:dyDescent="0.15">
      <c r="ES45" s="131"/>
      <c r="ET45" s="38"/>
    </row>
    <row r="46" spans="1:150" ht="17" customHeight="1" x14ac:dyDescent="0.15">
      <c r="ES46" s="131"/>
      <c r="ET46" s="38"/>
    </row>
    <row r="47" spans="1:150" ht="17" customHeight="1" x14ac:dyDescent="0.15">
      <c r="D47" s="245"/>
      <c r="E47" s="246"/>
      <c r="F47" s="246"/>
      <c r="G47" s="246"/>
      <c r="H47" s="246"/>
      <c r="I47" s="246"/>
      <c r="J47" s="246"/>
      <c r="K47" s="246"/>
      <c r="L47" s="246"/>
      <c r="M47" s="246"/>
      <c r="N47" s="246"/>
      <c r="O47" s="246"/>
      <c r="P47" s="246"/>
      <c r="Q47" s="246"/>
      <c r="R47" s="246"/>
      <c r="S47" s="246"/>
      <c r="T47" s="246"/>
      <c r="U47" s="246"/>
      <c r="V47" s="246"/>
      <c r="W47" s="246"/>
      <c r="X47" s="246"/>
      <c r="Y47" s="246"/>
      <c r="Z47" s="246"/>
      <c r="AA47" s="246"/>
      <c r="AB47" s="246"/>
      <c r="AC47" s="246"/>
      <c r="AD47" s="246"/>
      <c r="AE47" s="246"/>
      <c r="AF47" s="246"/>
      <c r="AG47" s="246"/>
      <c r="AH47" s="246"/>
      <c r="AI47" s="246"/>
      <c r="AJ47" s="246"/>
      <c r="AK47" s="246"/>
      <c r="AL47" s="246"/>
      <c r="AM47" s="246"/>
      <c r="AN47" s="247"/>
      <c r="AQ47" s="245"/>
      <c r="AR47" s="246"/>
      <c r="AS47" s="246"/>
      <c r="AT47" s="246"/>
      <c r="AU47" s="246"/>
      <c r="AV47" s="246"/>
      <c r="AW47" s="246"/>
      <c r="AX47" s="246"/>
      <c r="AY47" s="246"/>
      <c r="AZ47" s="246"/>
      <c r="BA47" s="246"/>
      <c r="BB47" s="246"/>
      <c r="BC47" s="246"/>
      <c r="BD47" s="246"/>
      <c r="BE47" s="246"/>
      <c r="BF47" s="246"/>
      <c r="BG47" s="246"/>
      <c r="BH47" s="246"/>
      <c r="BI47" s="246"/>
      <c r="BJ47" s="246"/>
      <c r="BK47" s="246"/>
      <c r="BL47" s="246"/>
      <c r="BM47" s="246"/>
      <c r="BN47" s="246"/>
      <c r="BO47" s="246"/>
      <c r="BP47" s="246"/>
      <c r="BQ47" s="246"/>
      <c r="BR47" s="246"/>
      <c r="BS47" s="246"/>
      <c r="BT47" s="246"/>
      <c r="BU47" s="246"/>
      <c r="BV47" s="246"/>
      <c r="BW47" s="246"/>
      <c r="BX47" s="246"/>
      <c r="BY47" s="246"/>
      <c r="BZ47" s="246"/>
      <c r="CA47" s="246"/>
      <c r="CB47" s="246"/>
      <c r="CC47" s="246"/>
      <c r="CD47" s="246"/>
      <c r="CE47" s="246"/>
      <c r="CF47" s="246"/>
      <c r="CG47" s="246"/>
      <c r="CH47" s="246"/>
      <c r="CI47" s="246"/>
      <c r="CJ47" s="246"/>
      <c r="CK47" s="246"/>
      <c r="CL47" s="246"/>
      <c r="CM47" s="246"/>
      <c r="CN47" s="246"/>
      <c r="CO47" s="246"/>
      <c r="CP47" s="246"/>
      <c r="CQ47" s="246"/>
      <c r="CR47" s="246"/>
      <c r="CS47" s="246"/>
      <c r="CT47" s="246"/>
      <c r="CU47" s="246"/>
      <c r="CV47" s="247"/>
      <c r="ES47" s="131"/>
      <c r="ET47" s="38"/>
    </row>
    <row r="48" spans="1:150" ht="17" customHeight="1" x14ac:dyDescent="0.15">
      <c r="D48" s="248"/>
      <c r="AN48" s="249"/>
      <c r="AQ48" s="248"/>
      <c r="CV48" s="249"/>
      <c r="ES48" s="131"/>
      <c r="ET48" s="38"/>
    </row>
    <row r="49" spans="4:150" ht="17" customHeight="1" x14ac:dyDescent="0.15">
      <c r="D49" s="248"/>
      <c r="AN49" s="249"/>
      <c r="AQ49" s="248"/>
      <c r="CV49" s="249"/>
      <c r="ET49" s="38"/>
    </row>
    <row r="50" spans="4:150" ht="17" customHeight="1" x14ac:dyDescent="0.15">
      <c r="D50" s="248"/>
      <c r="AN50" s="249"/>
      <c r="AQ50" s="248"/>
      <c r="CV50" s="249"/>
      <c r="ET50" s="38"/>
    </row>
    <row r="51" spans="4:150" ht="17" customHeight="1" x14ac:dyDescent="0.15">
      <c r="D51" s="248"/>
      <c r="AN51" s="249"/>
      <c r="AQ51" s="248"/>
      <c r="CV51" s="249"/>
      <c r="ET51" s="38"/>
    </row>
    <row r="52" spans="4:150" ht="17" customHeight="1" x14ac:dyDescent="0.15">
      <c r="D52" s="248"/>
      <c r="AG52" s="54"/>
      <c r="AN52" s="249"/>
      <c r="AQ52" s="248"/>
      <c r="CV52" s="249"/>
      <c r="ET52" s="38"/>
    </row>
    <row r="53" spans="4:150" ht="17" customHeight="1" x14ac:dyDescent="0.15">
      <c r="D53" s="248"/>
      <c r="AG53" s="54"/>
      <c r="AN53" s="249"/>
      <c r="AQ53" s="248"/>
      <c r="CV53" s="249"/>
      <c r="ET53" s="38"/>
    </row>
    <row r="54" spans="4:150" ht="17" customHeight="1" x14ac:dyDescent="0.15">
      <c r="D54" s="248"/>
      <c r="AN54" s="249"/>
      <c r="AQ54" s="248"/>
      <c r="AR54" s="244"/>
      <c r="CV54" s="249"/>
      <c r="ET54" s="38"/>
    </row>
    <row r="55" spans="4:150" ht="17" customHeight="1" x14ac:dyDescent="0.15">
      <c r="D55" s="248"/>
      <c r="AN55" s="249"/>
      <c r="AQ55" s="248"/>
      <c r="AU55" s="275" t="s">
        <v>263</v>
      </c>
      <c r="CV55" s="249"/>
      <c r="ET55" s="38"/>
    </row>
    <row r="56" spans="4:150" ht="17" customHeight="1" x14ac:dyDescent="0.15">
      <c r="D56" s="248"/>
      <c r="AN56" s="249"/>
      <c r="AQ56" s="248"/>
      <c r="AR56" s="773"/>
      <c r="AU56" s="882" t="s">
        <v>264</v>
      </c>
      <c r="AV56" s="882"/>
      <c r="AW56" s="882"/>
      <c r="AX56" s="882"/>
      <c r="AY56" s="882"/>
      <c r="AZ56" s="882"/>
      <c r="BA56" s="882"/>
      <c r="BB56" s="882"/>
      <c r="BC56" s="882"/>
      <c r="BD56" s="882"/>
      <c r="BE56" s="882"/>
      <c r="BF56" s="882"/>
      <c r="BG56" s="882"/>
      <c r="BH56" s="882"/>
      <c r="BI56" s="882"/>
      <c r="BJ56" s="882"/>
      <c r="BK56" s="882"/>
      <c r="BL56" s="882"/>
      <c r="BM56" s="882"/>
      <c r="BN56" s="276"/>
      <c r="BO56" s="276"/>
      <c r="BP56" s="276"/>
      <c r="BQ56" s="276"/>
      <c r="CV56" s="249"/>
      <c r="ET56" s="38"/>
    </row>
    <row r="57" spans="4:150" ht="17" customHeight="1" x14ac:dyDescent="0.15">
      <c r="D57" s="250"/>
      <c r="E57" s="251"/>
      <c r="F57" s="251"/>
      <c r="G57" s="251"/>
      <c r="H57" s="251"/>
      <c r="I57" s="251"/>
      <c r="J57" s="251"/>
      <c r="K57" s="251"/>
      <c r="L57" s="251"/>
      <c r="M57" s="251"/>
      <c r="N57" s="251"/>
      <c r="O57" s="251"/>
      <c r="P57" s="251"/>
      <c r="Q57" s="251"/>
      <c r="R57" s="251"/>
      <c r="S57" s="251"/>
      <c r="T57" s="251"/>
      <c r="U57" s="251"/>
      <c r="V57" s="251"/>
      <c r="W57" s="251"/>
      <c r="X57" s="251"/>
      <c r="Y57" s="251"/>
      <c r="Z57" s="251"/>
      <c r="AA57" s="251"/>
      <c r="AB57" s="251"/>
      <c r="AC57" s="251"/>
      <c r="AD57" s="251"/>
      <c r="AE57" s="251"/>
      <c r="AF57" s="251"/>
      <c r="AG57" s="251"/>
      <c r="AH57" s="251"/>
      <c r="AI57" s="251"/>
      <c r="AJ57" s="251"/>
      <c r="AK57" s="251"/>
      <c r="AL57" s="251"/>
      <c r="AM57" s="251"/>
      <c r="AN57" s="252"/>
      <c r="AQ57" s="250"/>
      <c r="AR57" s="251"/>
      <c r="AS57" s="251"/>
      <c r="AT57" s="251"/>
      <c r="AU57" s="251"/>
      <c r="AV57" s="251"/>
      <c r="AW57" s="251"/>
      <c r="AX57" s="251"/>
      <c r="AY57" s="251"/>
      <c r="AZ57" s="251"/>
      <c r="BA57" s="251"/>
      <c r="BB57" s="251"/>
      <c r="BC57" s="251"/>
      <c r="BD57" s="251"/>
      <c r="BE57" s="251"/>
      <c r="BF57" s="251"/>
      <c r="BG57" s="251"/>
      <c r="BH57" s="251"/>
      <c r="BI57" s="251"/>
      <c r="BJ57" s="251"/>
      <c r="BK57" s="251"/>
      <c r="BL57" s="251"/>
      <c r="BM57" s="251"/>
      <c r="BN57" s="251"/>
      <c r="BO57" s="251"/>
      <c r="BP57" s="251"/>
      <c r="BQ57" s="251"/>
      <c r="BR57" s="251"/>
      <c r="BS57" s="251"/>
      <c r="BT57" s="251"/>
      <c r="BU57" s="251"/>
      <c r="BV57" s="251"/>
      <c r="BW57" s="251"/>
      <c r="BX57" s="251"/>
      <c r="BY57" s="251"/>
      <c r="BZ57" s="251"/>
      <c r="CA57" s="251"/>
      <c r="CB57" s="251"/>
      <c r="CC57" s="251"/>
      <c r="CD57" s="251"/>
      <c r="CE57" s="251"/>
      <c r="CF57" s="251"/>
      <c r="CG57" s="251"/>
      <c r="CH57" s="251"/>
      <c r="CI57" s="251"/>
      <c r="CJ57" s="251"/>
      <c r="CK57" s="251"/>
      <c r="CL57" s="251"/>
      <c r="CM57" s="251"/>
      <c r="CN57" s="251"/>
      <c r="CO57" s="251"/>
      <c r="CP57" s="251"/>
      <c r="CQ57" s="251"/>
      <c r="CR57" s="251"/>
      <c r="CS57" s="251"/>
      <c r="CT57" s="251"/>
      <c r="CU57" s="251"/>
      <c r="CV57" s="252"/>
      <c r="ET57" s="38"/>
    </row>
    <row r="58" spans="4:150" ht="17" customHeight="1" x14ac:dyDescent="0.15">
      <c r="ET58" s="38"/>
    </row>
    <row r="59" spans="4:150" ht="17" customHeight="1" x14ac:dyDescent="0.15">
      <c r="ET59" s="38"/>
    </row>
    <row r="60" spans="4:150" ht="17" customHeight="1" x14ac:dyDescent="0.15">
      <c r="ET60" s="38"/>
    </row>
    <row r="61" spans="4:150" ht="17" customHeight="1" x14ac:dyDescent="0.15">
      <c r="ET61" s="38"/>
    </row>
    <row r="62" spans="4:150" ht="17" customHeight="1" x14ac:dyDescent="0.15">
      <c r="D62" s="245"/>
      <c r="E62" s="246"/>
      <c r="F62" s="246"/>
      <c r="G62" s="246"/>
      <c r="H62" s="246"/>
      <c r="I62" s="246"/>
      <c r="J62" s="246"/>
      <c r="K62" s="246"/>
      <c r="L62" s="246"/>
      <c r="M62" s="246"/>
      <c r="N62" s="246"/>
      <c r="O62" s="246"/>
      <c r="P62" s="246"/>
      <c r="Q62" s="246"/>
      <c r="R62" s="246"/>
      <c r="S62" s="246"/>
      <c r="T62" s="246"/>
      <c r="U62" s="246"/>
      <c r="V62" s="246"/>
      <c r="W62" s="246"/>
      <c r="X62" s="246"/>
      <c r="Y62" s="246"/>
      <c r="Z62" s="246"/>
      <c r="AA62" s="246"/>
      <c r="AB62" s="246"/>
      <c r="AC62" s="246"/>
      <c r="AD62" s="246"/>
      <c r="AE62" s="246"/>
      <c r="AF62" s="246"/>
      <c r="AG62" s="246"/>
      <c r="AH62" s="246"/>
      <c r="AI62" s="246"/>
      <c r="AJ62" s="246"/>
      <c r="AK62" s="246"/>
      <c r="AL62" s="246"/>
      <c r="AM62" s="246"/>
      <c r="AN62" s="247"/>
      <c r="AQ62" s="245"/>
      <c r="AR62" s="246"/>
      <c r="AS62" s="246"/>
      <c r="AT62" s="246"/>
      <c r="AU62" s="246"/>
      <c r="AV62" s="246"/>
      <c r="AW62" s="246"/>
      <c r="AX62" s="246"/>
      <c r="AY62" s="246"/>
      <c r="AZ62" s="246"/>
      <c r="BA62" s="246"/>
      <c r="BB62" s="246"/>
      <c r="BC62" s="246"/>
      <c r="BD62" s="246"/>
      <c r="BE62" s="246"/>
      <c r="BF62" s="246"/>
      <c r="BG62" s="246"/>
      <c r="BH62" s="246"/>
      <c r="BI62" s="246"/>
      <c r="BJ62" s="246"/>
      <c r="BK62" s="246"/>
      <c r="BL62" s="246"/>
      <c r="BM62" s="246"/>
      <c r="BN62" s="246"/>
      <c r="BO62" s="246"/>
      <c r="BP62" s="246"/>
      <c r="BQ62" s="246"/>
      <c r="BR62" s="246"/>
      <c r="BS62" s="246"/>
      <c r="BT62" s="246"/>
      <c r="BU62" s="246"/>
      <c r="BV62" s="246"/>
      <c r="BW62" s="246"/>
      <c r="BX62" s="246"/>
      <c r="BY62" s="246"/>
      <c r="BZ62" s="246"/>
      <c r="CA62" s="246"/>
      <c r="CB62" s="246"/>
      <c r="CC62" s="246"/>
      <c r="CD62" s="246"/>
      <c r="CE62" s="246"/>
      <c r="CF62" s="246"/>
      <c r="CG62" s="246"/>
      <c r="CH62" s="246"/>
      <c r="CI62" s="246"/>
      <c r="CJ62" s="246"/>
      <c r="CK62" s="246"/>
      <c r="CL62" s="246"/>
      <c r="CM62" s="246"/>
      <c r="CN62" s="246"/>
      <c r="CO62" s="246"/>
      <c r="CP62" s="246"/>
      <c r="CQ62" s="246"/>
      <c r="CR62" s="246"/>
      <c r="CS62" s="246"/>
      <c r="CT62" s="246"/>
      <c r="CU62" s="246"/>
      <c r="CV62" s="247"/>
      <c r="ET62" s="38"/>
    </row>
    <row r="63" spans="4:150" ht="17" customHeight="1" x14ac:dyDescent="0.15">
      <c r="D63" s="248"/>
      <c r="AN63" s="249"/>
      <c r="AQ63" s="248"/>
      <c r="CV63" s="249"/>
      <c r="ET63" s="38"/>
    </row>
    <row r="64" spans="4:150" ht="17" customHeight="1" x14ac:dyDescent="0.15">
      <c r="D64" s="248"/>
      <c r="U64" s="275"/>
      <c r="V64" s="277" t="s">
        <v>265</v>
      </c>
      <c r="W64" s="275"/>
      <c r="X64" s="275"/>
      <c r="AN64" s="249"/>
      <c r="AQ64" s="248"/>
      <c r="CV64" s="249"/>
      <c r="ET64" s="38"/>
    </row>
    <row r="65" spans="4:150" ht="17" customHeight="1" x14ac:dyDescent="0.15">
      <c r="D65" s="248"/>
      <c r="U65" s="275"/>
      <c r="V65" s="275"/>
      <c r="W65" s="275"/>
      <c r="X65" s="275"/>
      <c r="AN65" s="249"/>
      <c r="AQ65" s="248"/>
      <c r="AS65" s="179"/>
      <c r="AT65" s="180"/>
      <c r="AU65" s="181"/>
      <c r="AV65" s="182"/>
      <c r="AW65" s="180"/>
      <c r="AX65" s="180"/>
      <c r="AY65" s="181"/>
      <c r="AZ65" s="180"/>
      <c r="BA65" s="180"/>
      <c r="BB65" s="180"/>
      <c r="BC65" s="180"/>
      <c r="BD65" s="180"/>
      <c r="BE65" s="180"/>
      <c r="BF65" s="180"/>
      <c r="BG65" s="180"/>
      <c r="BH65" s="180"/>
      <c r="BI65" s="180"/>
      <c r="BJ65" s="180"/>
      <c r="BK65" s="180"/>
      <c r="BL65" s="180"/>
      <c r="BM65" s="180"/>
      <c r="BN65" s="180"/>
      <c r="BO65" s="180"/>
      <c r="BP65" s="180"/>
      <c r="BQ65" s="180"/>
      <c r="BR65" s="180"/>
      <c r="BS65" s="180"/>
      <c r="BT65" s="180"/>
      <c r="BU65" s="180"/>
      <c r="BV65" s="180"/>
      <c r="BW65" s="180"/>
      <c r="BX65" s="180"/>
      <c r="BY65" s="180"/>
      <c r="BZ65" s="180"/>
      <c r="CA65" s="180"/>
      <c r="CB65" s="180"/>
      <c r="CC65" s="180"/>
      <c r="CD65" s="180"/>
      <c r="CE65" s="180"/>
      <c r="CF65" s="180"/>
      <c r="CG65" s="180"/>
      <c r="CH65" s="180"/>
      <c r="CI65" s="180"/>
      <c r="CJ65" s="181"/>
      <c r="CK65" s="178"/>
      <c r="CV65" s="249"/>
      <c r="ET65" s="38"/>
    </row>
    <row r="66" spans="4:150" ht="17" customHeight="1" x14ac:dyDescent="0.15">
      <c r="D66" s="248"/>
      <c r="AN66" s="249"/>
      <c r="AQ66" s="248"/>
      <c r="AS66" s="183" t="s">
        <v>226</v>
      </c>
      <c r="AT66" s="184"/>
      <c r="AU66" s="185"/>
      <c r="AV66" s="183" t="s">
        <v>227</v>
      </c>
      <c r="AW66" s="186"/>
      <c r="AX66" s="186"/>
      <c r="AY66" s="187"/>
      <c r="AZ66" s="183" t="s">
        <v>228</v>
      </c>
      <c r="BA66" s="184"/>
      <c r="BB66" s="186"/>
      <c r="BC66" s="186"/>
      <c r="BD66" s="186"/>
      <c r="BE66" s="186"/>
      <c r="BF66" s="186"/>
      <c r="BG66" s="186"/>
      <c r="BH66" s="186"/>
      <c r="BI66" s="188"/>
      <c r="BJ66" s="188"/>
      <c r="BK66" s="188"/>
      <c r="BL66" s="188"/>
      <c r="BM66" s="188"/>
      <c r="BN66" s="188"/>
      <c r="BO66" s="188"/>
      <c r="BP66" s="188"/>
      <c r="BQ66" s="188"/>
      <c r="BR66" s="188"/>
      <c r="BS66" s="188"/>
      <c r="BT66" s="188"/>
      <c r="BU66" s="188"/>
      <c r="BV66" s="188"/>
      <c r="BW66" s="188"/>
      <c r="BX66" s="188"/>
      <c r="BY66" s="188"/>
      <c r="BZ66" s="188"/>
      <c r="CA66" s="188"/>
      <c r="CB66" s="188"/>
      <c r="CC66" s="191"/>
      <c r="CD66" s="191"/>
      <c r="CE66" s="191"/>
      <c r="CF66" s="191"/>
      <c r="CG66" s="191"/>
      <c r="CH66" s="191"/>
      <c r="CI66" s="191"/>
      <c r="CJ66" s="192"/>
      <c r="CK66" s="193"/>
      <c r="CV66" s="249"/>
      <c r="ET66" s="38"/>
    </row>
    <row r="67" spans="4:150" ht="17" customHeight="1" x14ac:dyDescent="0.15">
      <c r="D67" s="248"/>
      <c r="AN67" s="249"/>
      <c r="AQ67" s="248"/>
      <c r="AS67" s="197"/>
      <c r="AU67" s="198">
        <v>14</v>
      </c>
      <c r="AV67" s="199" t="s">
        <v>229</v>
      </c>
      <c r="AY67" s="198"/>
      <c r="AZ67" s="197"/>
      <c r="BH67" s="200"/>
      <c r="BI67" s="201"/>
      <c r="BJ67" s="201"/>
      <c r="BK67" s="202"/>
      <c r="BL67" s="202"/>
      <c r="BM67" s="201"/>
      <c r="BN67" s="201"/>
      <c r="BO67" s="201"/>
      <c r="BP67" s="201"/>
      <c r="BQ67" s="201"/>
      <c r="BR67" s="201"/>
      <c r="BS67" s="202"/>
      <c r="BT67" s="202"/>
      <c r="BU67" s="201"/>
      <c r="BV67" s="208" t="s">
        <v>64</v>
      </c>
      <c r="BW67" s="208" t="s">
        <v>64</v>
      </c>
      <c r="BX67" s="206" t="s">
        <v>59</v>
      </c>
      <c r="CJ67" s="198"/>
      <c r="CV67" s="249"/>
      <c r="ET67" s="38"/>
    </row>
    <row r="68" spans="4:150" ht="17" customHeight="1" x14ac:dyDescent="0.15">
      <c r="D68" s="248"/>
      <c r="AN68" s="249"/>
      <c r="AQ68" s="248"/>
      <c r="AS68" s="197"/>
      <c r="AU68" s="198">
        <v>8</v>
      </c>
      <c r="AV68" s="199" t="s">
        <v>231</v>
      </c>
      <c r="AY68" s="198"/>
      <c r="AZ68" s="197"/>
      <c r="BM68" s="230"/>
      <c r="BN68" s="231"/>
      <c r="BO68" s="231"/>
      <c r="BP68" s="232"/>
      <c r="BQ68" s="232"/>
      <c r="BR68" s="231"/>
      <c r="BS68" s="231"/>
      <c r="BT68" s="231"/>
      <c r="BU68" s="214" t="s">
        <v>64</v>
      </c>
      <c r="BV68" s="214" t="s">
        <v>64</v>
      </c>
      <c r="BW68" s="214" t="s">
        <v>64</v>
      </c>
      <c r="CJ68" s="198"/>
      <c r="CV68" s="249"/>
      <c r="ET68" s="38"/>
    </row>
    <row r="69" spans="4:150" ht="17" customHeight="1" x14ac:dyDescent="0.15">
      <c r="D69" s="248"/>
      <c r="AN69" s="249"/>
      <c r="AQ69" s="248"/>
      <c r="AS69" s="197"/>
      <c r="AU69" s="198">
        <v>20</v>
      </c>
      <c r="AV69" s="199" t="s">
        <v>233</v>
      </c>
      <c r="AY69" s="198"/>
      <c r="AZ69" s="197"/>
      <c r="BA69" s="209"/>
      <c r="BB69" s="210"/>
      <c r="BC69" s="210"/>
      <c r="BD69" s="211"/>
      <c r="BE69" s="211"/>
      <c r="BF69" s="210"/>
      <c r="BG69" s="210"/>
      <c r="BH69" s="210"/>
      <c r="BI69" s="210"/>
      <c r="BJ69" s="210"/>
      <c r="BK69" s="210"/>
      <c r="BL69" s="210"/>
      <c r="BM69" s="210"/>
      <c r="BN69" s="210"/>
      <c r="BO69" s="210"/>
      <c r="BP69" s="210"/>
      <c r="BQ69" s="210"/>
      <c r="BR69" s="210"/>
      <c r="BS69" s="211"/>
      <c r="BT69" s="211"/>
      <c r="BU69" s="208" t="s">
        <v>64</v>
      </c>
      <c r="CJ69" s="198"/>
      <c r="CV69" s="249"/>
      <c r="ET69" s="38"/>
    </row>
    <row r="70" spans="4:150" ht="17" customHeight="1" x14ac:dyDescent="0.15">
      <c r="D70" s="248"/>
      <c r="AN70" s="249"/>
      <c r="AQ70" s="248"/>
      <c r="AS70" s="215"/>
      <c r="AT70" s="216"/>
      <c r="AU70" s="217"/>
      <c r="AV70" s="215"/>
      <c r="AW70" s="216"/>
      <c r="AX70" s="216"/>
      <c r="AY70" s="217"/>
      <c r="AZ70" s="215"/>
      <c r="BA70" s="216"/>
      <c r="BB70" s="216"/>
      <c r="BC70" s="216"/>
      <c r="BD70" s="216"/>
      <c r="BE70" s="216"/>
      <c r="BF70" s="216"/>
      <c r="BG70" s="216"/>
      <c r="BH70" s="216"/>
      <c r="BI70" s="216"/>
      <c r="BJ70" s="216"/>
      <c r="BK70" s="216"/>
      <c r="BL70" s="216"/>
      <c r="BM70" s="216"/>
      <c r="BN70" s="216"/>
      <c r="BO70" s="216"/>
      <c r="BP70" s="216"/>
      <c r="BQ70" s="216"/>
      <c r="BR70" s="216"/>
      <c r="BS70" s="216"/>
      <c r="BT70" s="216"/>
      <c r="BU70" s="216"/>
      <c r="BV70" s="216"/>
      <c r="BW70" s="216"/>
      <c r="BX70" s="216"/>
      <c r="BY70" s="216"/>
      <c r="BZ70" s="216"/>
      <c r="CA70" s="216"/>
      <c r="CB70" s="216"/>
      <c r="CC70" s="216"/>
      <c r="CD70" s="216"/>
      <c r="CE70" s="216"/>
      <c r="CF70" s="216"/>
      <c r="CG70" s="216"/>
      <c r="CH70" s="216"/>
      <c r="CI70" s="216"/>
      <c r="CJ70" s="217"/>
      <c r="CV70" s="249"/>
      <c r="ET70" s="38"/>
    </row>
    <row r="71" spans="4:150" ht="17" customHeight="1" x14ac:dyDescent="0.15">
      <c r="D71" s="248"/>
      <c r="AN71" s="249"/>
      <c r="AQ71" s="248"/>
      <c r="CV71" s="249"/>
      <c r="ET71" s="38"/>
    </row>
    <row r="72" spans="4:150" ht="17" customHeight="1" x14ac:dyDescent="0.15">
      <c r="D72" s="248"/>
      <c r="AN72" s="249"/>
      <c r="AQ72" s="248"/>
      <c r="BN72" s="264" t="s">
        <v>2</v>
      </c>
      <c r="BO72" s="264"/>
      <c r="BP72" s="264"/>
      <c r="BQ72" s="264"/>
      <c r="BR72" s="264"/>
      <c r="BS72" s="264" t="s">
        <v>3</v>
      </c>
      <c r="BT72" s="264"/>
      <c r="BU72" s="264"/>
      <c r="BV72" s="264"/>
      <c r="BW72" s="264" t="s">
        <v>4</v>
      </c>
      <c r="BX72" s="264"/>
      <c r="BY72" s="264"/>
      <c r="BZ72" s="264"/>
      <c r="CA72" s="264" t="s">
        <v>5</v>
      </c>
      <c r="CB72" s="264"/>
      <c r="CC72" s="264"/>
      <c r="CD72" s="264"/>
      <c r="CE72" s="264" t="s">
        <v>6</v>
      </c>
      <c r="CF72" s="264"/>
      <c r="CG72" s="264"/>
      <c r="CH72" s="264"/>
      <c r="CI72" s="264"/>
      <c r="CJ72" s="264" t="s">
        <v>7</v>
      </c>
      <c r="CK72" s="264"/>
      <c r="CL72" s="264"/>
      <c r="CM72" s="264"/>
      <c r="CN72" s="264" t="s">
        <v>8</v>
      </c>
      <c r="CO72" s="264"/>
      <c r="CP72" s="264"/>
      <c r="CQ72" s="264"/>
      <c r="CR72" s="264"/>
      <c r="CV72" s="249"/>
      <c r="ET72" s="38"/>
    </row>
    <row r="73" spans="4:150" ht="17" customHeight="1" x14ac:dyDescent="0.15">
      <c r="D73" s="248"/>
      <c r="AN73" s="249"/>
      <c r="AQ73" s="248"/>
      <c r="AS73" s="235"/>
      <c r="AT73" s="236"/>
      <c r="AU73" s="236"/>
      <c r="AV73" s="236"/>
      <c r="AW73" s="236"/>
      <c r="AX73" s="236"/>
      <c r="AY73" s="236"/>
      <c r="AZ73" s="236"/>
      <c r="BA73" s="236"/>
      <c r="BB73" s="236"/>
      <c r="BC73" s="236"/>
      <c r="BD73" s="236"/>
      <c r="BE73" s="236"/>
      <c r="BF73" s="236"/>
      <c r="BG73" s="236"/>
      <c r="BH73" s="236"/>
      <c r="BI73" s="236"/>
      <c r="BJ73" s="237"/>
      <c r="CV73" s="249"/>
      <c r="ET73" s="38"/>
    </row>
    <row r="74" spans="4:150" ht="17" customHeight="1" x14ac:dyDescent="0.15">
      <c r="D74" s="248"/>
      <c r="AN74" s="249"/>
      <c r="AQ74" s="248"/>
      <c r="AS74" s="238"/>
      <c r="AT74" s="117">
        <v>1</v>
      </c>
      <c r="AU74" s="234" t="s">
        <v>266</v>
      </c>
      <c r="AV74" s="243"/>
      <c r="AW74" s="131"/>
      <c r="AX74" s="131"/>
      <c r="AY74" s="131"/>
      <c r="AZ74" s="131"/>
      <c r="BA74" s="131"/>
      <c r="BB74" s="131"/>
      <c r="BC74" s="131"/>
      <c r="BD74" s="131"/>
      <c r="BE74" s="131"/>
      <c r="BF74" s="131"/>
      <c r="BG74" s="131"/>
      <c r="BH74" s="131"/>
      <c r="BJ74" s="239"/>
      <c r="CH74" s="883" t="s">
        <v>237</v>
      </c>
      <c r="CP74" s="883" t="s">
        <v>267</v>
      </c>
      <c r="CV74" s="249"/>
      <c r="ET74" s="38"/>
    </row>
    <row r="75" spans="4:150" ht="17" customHeight="1" x14ac:dyDescent="0.15">
      <c r="D75" s="248"/>
      <c r="AN75" s="249"/>
      <c r="AQ75" s="248"/>
      <c r="AS75" s="238"/>
      <c r="AT75" s="118">
        <v>2</v>
      </c>
      <c r="AU75" s="234" t="s">
        <v>148</v>
      </c>
      <c r="AV75" s="243"/>
      <c r="AW75" s="131"/>
      <c r="AX75" s="131"/>
      <c r="AY75" s="131"/>
      <c r="AZ75" s="131"/>
      <c r="BA75" s="131"/>
      <c r="BB75" s="131"/>
      <c r="BC75" s="131"/>
      <c r="BD75" s="131"/>
      <c r="BE75" s="131"/>
      <c r="BF75" s="131"/>
      <c r="BG75" s="131"/>
      <c r="BH75" s="131"/>
      <c r="BJ75" s="239"/>
      <c r="BN75" s="218" t="s">
        <v>240</v>
      </c>
      <c r="BO75" s="117">
        <v>1</v>
      </c>
      <c r="BP75" s="118">
        <v>2</v>
      </c>
      <c r="BQ75" s="119">
        <v>3</v>
      </c>
      <c r="BR75" s="120">
        <v>4</v>
      </c>
      <c r="BS75" s="121">
        <v>5</v>
      </c>
      <c r="BT75" s="122">
        <v>6</v>
      </c>
      <c r="BU75" s="123">
        <v>7</v>
      </c>
      <c r="BV75" s="53">
        <v>8</v>
      </c>
      <c r="BW75" s="687">
        <v>9</v>
      </c>
      <c r="BX75" s="124">
        <v>10</v>
      </c>
      <c r="BY75" s="125">
        <v>11</v>
      </c>
      <c r="BZ75" s="126">
        <v>12</v>
      </c>
      <c r="CA75" s="127">
        <v>13</v>
      </c>
      <c r="CB75" s="55">
        <v>14</v>
      </c>
      <c r="CC75" s="56">
        <v>15</v>
      </c>
      <c r="CD75" s="253"/>
      <c r="CG75" s="253"/>
      <c r="CH75" s="883"/>
      <c r="CP75" s="883"/>
      <c r="CV75" s="249"/>
    </row>
    <row r="76" spans="4:150" ht="17" customHeight="1" x14ac:dyDescent="0.15">
      <c r="D76" s="248"/>
      <c r="AN76" s="249"/>
      <c r="AQ76" s="248"/>
      <c r="AS76" s="238"/>
      <c r="AT76" s="119">
        <v>3</v>
      </c>
      <c r="AU76" s="234" t="s">
        <v>151</v>
      </c>
      <c r="AV76" s="243"/>
      <c r="AW76" s="131"/>
      <c r="AX76" s="131"/>
      <c r="AY76" s="131"/>
      <c r="AZ76" s="131"/>
      <c r="BA76" s="131"/>
      <c r="BB76" s="131"/>
      <c r="BC76" s="131"/>
      <c r="BD76" s="131"/>
      <c r="BE76" s="131"/>
      <c r="BF76" s="131"/>
      <c r="BG76" s="131"/>
      <c r="BH76" s="131"/>
      <c r="BJ76" s="239"/>
      <c r="BO76" s="218" t="s">
        <v>242</v>
      </c>
      <c r="BP76" s="117">
        <v>1</v>
      </c>
      <c r="BQ76" s="118">
        <v>2</v>
      </c>
      <c r="BR76" s="119">
        <v>3</v>
      </c>
      <c r="BS76" s="120">
        <v>4</v>
      </c>
      <c r="BT76" s="121">
        <v>5</v>
      </c>
      <c r="BU76" s="122">
        <v>6</v>
      </c>
      <c r="BV76" s="123">
        <v>7</v>
      </c>
      <c r="BW76" s="53">
        <v>8</v>
      </c>
      <c r="BX76" s="687">
        <v>9</v>
      </c>
      <c r="BY76" s="124">
        <v>10</v>
      </c>
      <c r="BZ76" s="125">
        <v>11</v>
      </c>
      <c r="CA76" s="126">
        <v>12</v>
      </c>
      <c r="CB76" s="127">
        <v>13</v>
      </c>
      <c r="CC76" s="55">
        <v>14</v>
      </c>
      <c r="CD76" s="56">
        <v>15</v>
      </c>
      <c r="CG76" s="253"/>
      <c r="CH76" s="883"/>
      <c r="CP76" s="883"/>
      <c r="CV76" s="249"/>
    </row>
    <row r="77" spans="4:150" ht="17" customHeight="1" x14ac:dyDescent="0.15">
      <c r="D77" s="248"/>
      <c r="AN77" s="249"/>
      <c r="AQ77" s="248"/>
      <c r="AS77" s="238"/>
      <c r="AT77" s="120">
        <v>4</v>
      </c>
      <c r="AU77" s="234" t="s">
        <v>152</v>
      </c>
      <c r="AV77" s="243"/>
      <c r="AW77" s="131"/>
      <c r="AX77" s="131"/>
      <c r="AY77" s="131"/>
      <c r="AZ77" s="131"/>
      <c r="BA77" s="131"/>
      <c r="BB77" s="131"/>
      <c r="BC77" s="131"/>
      <c r="BD77" s="131"/>
      <c r="BE77" s="131"/>
      <c r="BF77" s="131"/>
      <c r="BG77" s="131"/>
      <c r="BH77" s="131"/>
      <c r="BJ77" s="239"/>
      <c r="BP77" s="218" t="s">
        <v>244</v>
      </c>
      <c r="BQ77" s="117">
        <v>1</v>
      </c>
      <c r="BR77" s="118">
        <v>2</v>
      </c>
      <c r="BS77" s="119">
        <v>3</v>
      </c>
      <c r="BT77" s="120">
        <v>4</v>
      </c>
      <c r="BU77" s="121">
        <v>5</v>
      </c>
      <c r="BV77" s="122">
        <v>6</v>
      </c>
      <c r="BW77" s="123">
        <v>7</v>
      </c>
      <c r="BX77" s="53">
        <v>8</v>
      </c>
      <c r="BY77" s="687">
        <v>9</v>
      </c>
      <c r="BZ77" s="124">
        <v>10</v>
      </c>
      <c r="CA77" s="125">
        <v>11</v>
      </c>
      <c r="CB77" s="126">
        <v>12</v>
      </c>
      <c r="CC77" s="127">
        <v>13</v>
      </c>
      <c r="CD77" s="55">
        <v>14</v>
      </c>
      <c r="CE77" s="56">
        <v>15</v>
      </c>
      <c r="CH77" s="883"/>
      <c r="CJ77" s="9"/>
      <c r="CP77" s="883"/>
      <c r="CV77" s="249"/>
    </row>
    <row r="78" spans="4:150" ht="17" customHeight="1" x14ac:dyDescent="0.15">
      <c r="D78" s="248"/>
      <c r="AN78" s="249"/>
      <c r="AQ78" s="248"/>
      <c r="AS78" s="238"/>
      <c r="AT78" s="121">
        <v>5</v>
      </c>
      <c r="AU78" s="234" t="s">
        <v>153</v>
      </c>
      <c r="AV78" s="243"/>
      <c r="AW78" s="131"/>
      <c r="AX78" s="131"/>
      <c r="AY78" s="131"/>
      <c r="AZ78" s="131"/>
      <c r="BA78" s="131"/>
      <c r="BB78" s="131"/>
      <c r="BC78" s="131"/>
      <c r="BD78" s="131"/>
      <c r="BE78" s="131"/>
      <c r="BF78" s="131"/>
      <c r="BG78" s="131"/>
      <c r="BH78" s="131"/>
      <c r="BJ78" s="239"/>
      <c r="BO78" s="253"/>
      <c r="BQ78" s="218" t="s">
        <v>268</v>
      </c>
      <c r="BR78" s="117">
        <v>1</v>
      </c>
      <c r="BS78" s="118">
        <v>2</v>
      </c>
      <c r="BT78" s="119">
        <v>3</v>
      </c>
      <c r="BU78" s="120">
        <v>4</v>
      </c>
      <c r="BV78" s="121">
        <v>5</v>
      </c>
      <c r="BW78" s="122">
        <v>6</v>
      </c>
      <c r="BX78" s="123">
        <v>7</v>
      </c>
      <c r="BY78" s="53">
        <v>8</v>
      </c>
      <c r="BZ78" s="687">
        <v>9</v>
      </c>
      <c r="CA78" s="124">
        <v>10</v>
      </c>
      <c r="CB78" s="125">
        <v>11</v>
      </c>
      <c r="CC78" s="126">
        <v>12</v>
      </c>
      <c r="CD78" s="127">
        <v>13</v>
      </c>
      <c r="CE78" s="55">
        <v>14</v>
      </c>
      <c r="CF78" s="56">
        <v>15</v>
      </c>
      <c r="CG78" s="253"/>
      <c r="CH78" s="883"/>
      <c r="CP78" s="883"/>
      <c r="CV78" s="249"/>
    </row>
    <row r="79" spans="4:150" ht="17" customHeight="1" x14ac:dyDescent="0.15">
      <c r="D79" s="248"/>
      <c r="AN79" s="249"/>
      <c r="AQ79" s="248"/>
      <c r="AS79" s="238"/>
      <c r="AT79" s="122">
        <v>6</v>
      </c>
      <c r="AU79" s="234" t="s">
        <v>155</v>
      </c>
      <c r="AV79" s="243"/>
      <c r="AW79" s="131"/>
      <c r="AX79" s="131"/>
      <c r="AY79" s="131"/>
      <c r="AZ79" s="131"/>
      <c r="BA79" s="131"/>
      <c r="BB79" s="131"/>
      <c r="BC79" s="131"/>
      <c r="BD79" s="131"/>
      <c r="BE79" s="131"/>
      <c r="BF79" s="131"/>
      <c r="BG79" s="131"/>
      <c r="BH79" s="131"/>
      <c r="BJ79" s="239"/>
      <c r="BO79" s="253"/>
      <c r="BP79" s="253"/>
      <c r="BR79" s="218" t="s">
        <v>269</v>
      </c>
      <c r="BS79" s="117">
        <v>1</v>
      </c>
      <c r="BT79" s="118">
        <v>2</v>
      </c>
      <c r="BU79" s="119">
        <v>3</v>
      </c>
      <c r="BV79" s="120">
        <v>4</v>
      </c>
      <c r="BW79" s="121">
        <v>5</v>
      </c>
      <c r="BX79" s="122">
        <v>6</v>
      </c>
      <c r="BY79" s="123">
        <v>7</v>
      </c>
      <c r="BZ79" s="53">
        <v>8</v>
      </c>
      <c r="CA79" s="687">
        <v>9</v>
      </c>
      <c r="CB79" s="124">
        <v>10</v>
      </c>
      <c r="CC79" s="125">
        <v>11</v>
      </c>
      <c r="CD79" s="126">
        <v>12</v>
      </c>
      <c r="CE79" s="127">
        <v>13</v>
      </c>
      <c r="CF79" s="55">
        <v>14</v>
      </c>
      <c r="CG79" s="56">
        <v>15</v>
      </c>
      <c r="CH79" s="883"/>
      <c r="CP79" s="883"/>
      <c r="CV79" s="249"/>
    </row>
    <row r="80" spans="4:150" ht="17" customHeight="1" x14ac:dyDescent="0.15">
      <c r="D80" s="248"/>
      <c r="AN80" s="249"/>
      <c r="AQ80" s="248"/>
      <c r="AS80" s="238"/>
      <c r="AT80" s="123">
        <v>7</v>
      </c>
      <c r="AU80" s="234" t="s">
        <v>157</v>
      </c>
      <c r="AV80" s="243"/>
      <c r="AW80" s="131"/>
      <c r="AX80" s="131"/>
      <c r="AY80" s="131"/>
      <c r="AZ80" s="131"/>
      <c r="BA80" s="131"/>
      <c r="BB80" s="131"/>
      <c r="BC80" s="131"/>
      <c r="BD80" s="131"/>
      <c r="BE80" s="131"/>
      <c r="BF80" s="131"/>
      <c r="BG80" s="131"/>
      <c r="BH80" s="131"/>
      <c r="BJ80" s="239"/>
      <c r="BN80" s="177"/>
      <c r="BO80" s="177"/>
      <c r="BP80" s="177"/>
      <c r="BQ80" s="177"/>
      <c r="BR80" s="177"/>
      <c r="BS80" s="177"/>
      <c r="BT80" s="177"/>
      <c r="BU80" s="878" t="s">
        <v>246</v>
      </c>
      <c r="BV80" s="177"/>
      <c r="BX80" s="177"/>
      <c r="BY80" s="878" t="s">
        <v>247</v>
      </c>
      <c r="CC80" s="177"/>
      <c r="CD80" s="177"/>
      <c r="CG80" s="177"/>
      <c r="CH80" s="883"/>
      <c r="CP80" s="883"/>
      <c r="CV80" s="249"/>
    </row>
    <row r="81" spans="4:139" ht="17" customHeight="1" x14ac:dyDescent="0.15">
      <c r="D81" s="248"/>
      <c r="AN81" s="249"/>
      <c r="AQ81" s="248"/>
      <c r="AS81" s="238"/>
      <c r="AT81" s="53">
        <v>8</v>
      </c>
      <c r="AU81" s="234" t="s">
        <v>160</v>
      </c>
      <c r="AV81" s="243"/>
      <c r="AW81" s="131"/>
      <c r="AX81" s="131"/>
      <c r="AY81" s="131"/>
      <c r="AZ81" s="131"/>
      <c r="BA81" s="131"/>
      <c r="BB81" s="131"/>
      <c r="BC81" s="131"/>
      <c r="BD81" s="131"/>
      <c r="BE81" s="131"/>
      <c r="BF81" s="131"/>
      <c r="BG81" s="131"/>
      <c r="BH81" s="131"/>
      <c r="BJ81" s="239"/>
      <c r="BU81" s="879"/>
      <c r="BY81" s="879"/>
      <c r="CH81" s="883"/>
      <c r="CP81" s="883"/>
      <c r="CV81" s="249"/>
    </row>
    <row r="82" spans="4:139" ht="17" customHeight="1" x14ac:dyDescent="0.15">
      <c r="D82" s="248"/>
      <c r="AN82" s="249"/>
      <c r="AQ82" s="248"/>
      <c r="AS82" s="238"/>
      <c r="AT82" s="687">
        <v>9</v>
      </c>
      <c r="AU82" s="234" t="s">
        <v>163</v>
      </c>
      <c r="AV82" s="243"/>
      <c r="AW82" s="131"/>
      <c r="AX82" s="131"/>
      <c r="AY82" s="131"/>
      <c r="AZ82" s="131"/>
      <c r="BA82" s="131"/>
      <c r="BB82" s="131"/>
      <c r="BC82" s="131"/>
      <c r="BD82" s="131"/>
      <c r="BE82" s="131"/>
      <c r="BF82" s="131"/>
      <c r="BG82" s="131"/>
      <c r="BH82" s="131"/>
      <c r="BJ82" s="239"/>
      <c r="BU82" s="879"/>
      <c r="BY82" s="879"/>
      <c r="CH82" s="883"/>
      <c r="CP82" s="883"/>
      <c r="CV82" s="249"/>
    </row>
    <row r="83" spans="4:139" ht="17" customHeight="1" x14ac:dyDescent="0.15">
      <c r="D83" s="248"/>
      <c r="AN83" s="249"/>
      <c r="AQ83" s="248"/>
      <c r="AS83" s="238"/>
      <c r="AT83" s="124">
        <v>10</v>
      </c>
      <c r="AU83" s="234" t="s">
        <v>166</v>
      </c>
      <c r="AV83" s="243"/>
      <c r="AW83" s="131"/>
      <c r="AX83" s="131"/>
      <c r="AY83" s="131"/>
      <c r="AZ83" s="131"/>
      <c r="BA83" s="131"/>
      <c r="BB83" s="131"/>
      <c r="BC83" s="131"/>
      <c r="BD83" s="131"/>
      <c r="BE83" s="131"/>
      <c r="BF83" s="131"/>
      <c r="BG83" s="131"/>
      <c r="BH83" s="131"/>
      <c r="BJ83" s="239"/>
      <c r="BU83" s="879"/>
      <c r="BY83" s="879"/>
      <c r="CH83" s="883"/>
      <c r="CP83" s="883"/>
      <c r="CV83" s="249"/>
    </row>
    <row r="84" spans="4:139" ht="17" customHeight="1" x14ac:dyDescent="0.15">
      <c r="D84" s="248"/>
      <c r="AN84" s="249"/>
      <c r="AQ84" s="248"/>
      <c r="AS84" s="238"/>
      <c r="AT84" s="125">
        <v>11</v>
      </c>
      <c r="AU84" s="234" t="s">
        <v>169</v>
      </c>
      <c r="AV84" s="243"/>
      <c r="AW84" s="131"/>
      <c r="AX84" s="131"/>
      <c r="AY84" s="131"/>
      <c r="AZ84" s="131"/>
      <c r="BA84" s="131"/>
      <c r="BB84" s="131"/>
      <c r="BC84" s="131"/>
      <c r="BD84" s="131"/>
      <c r="BE84" s="131"/>
      <c r="BF84" s="131"/>
      <c r="BG84" s="131"/>
      <c r="BH84" s="131"/>
      <c r="BJ84" s="239"/>
      <c r="BU84" s="879"/>
      <c r="BY84" s="879"/>
      <c r="CG84" s="9"/>
      <c r="CH84" s="883"/>
      <c r="CJ84" s="9"/>
      <c r="CP84" s="883"/>
      <c r="CV84" s="249"/>
    </row>
    <row r="85" spans="4:139" ht="17" customHeight="1" x14ac:dyDescent="0.15">
      <c r="D85" s="248"/>
      <c r="AN85" s="249"/>
      <c r="AQ85" s="248"/>
      <c r="AS85" s="238"/>
      <c r="AT85" s="126">
        <v>12</v>
      </c>
      <c r="AU85" s="234" t="s">
        <v>171</v>
      </c>
      <c r="BJ85" s="239"/>
      <c r="BU85" s="880"/>
      <c r="BY85" s="880"/>
      <c r="CG85" s="9"/>
      <c r="CH85" s="883"/>
      <c r="CI85" s="9"/>
      <c r="CJ85" s="9"/>
      <c r="CP85" s="883"/>
      <c r="CV85" s="249"/>
      <c r="DA85" s="38"/>
      <c r="DB85" s="38"/>
      <c r="EG85" s="38"/>
      <c r="EH85" s="38"/>
      <c r="EI85" s="38"/>
    </row>
    <row r="86" spans="4:139" ht="17" customHeight="1" x14ac:dyDescent="0.15">
      <c r="D86" s="248"/>
      <c r="AN86" s="249"/>
      <c r="AQ86" s="248"/>
      <c r="AS86" s="238"/>
      <c r="AT86" s="127">
        <v>13</v>
      </c>
      <c r="AU86" s="234" t="s">
        <v>270</v>
      </c>
      <c r="BJ86" s="239"/>
      <c r="CR86" s="9"/>
      <c r="CS86" s="9"/>
      <c r="CV86" s="249"/>
      <c r="DA86" s="38"/>
      <c r="DB86" s="38"/>
      <c r="EG86" s="38"/>
      <c r="EH86" s="38"/>
      <c r="EI86" s="38"/>
    </row>
    <row r="87" spans="4:139" ht="17" customHeight="1" x14ac:dyDescent="0.15">
      <c r="D87" s="248"/>
      <c r="AN87" s="249"/>
      <c r="AQ87" s="248"/>
      <c r="AS87" s="238"/>
      <c r="AT87" s="55">
        <v>14</v>
      </c>
      <c r="AU87" s="234" t="s">
        <v>175</v>
      </c>
      <c r="BJ87" s="239"/>
      <c r="CR87" s="9"/>
      <c r="CS87" s="9"/>
      <c r="CV87" s="249"/>
      <c r="DA87" s="38"/>
      <c r="DB87" s="38"/>
      <c r="EG87" s="38"/>
      <c r="EH87" s="38"/>
      <c r="EI87" s="38"/>
    </row>
    <row r="88" spans="4:139" ht="17" customHeight="1" x14ac:dyDescent="0.15">
      <c r="D88" s="248"/>
      <c r="AN88" s="249"/>
      <c r="AQ88" s="248"/>
      <c r="AS88" s="238"/>
      <c r="AT88" s="56">
        <v>15</v>
      </c>
      <c r="AU88" s="234" t="s">
        <v>177</v>
      </c>
      <c r="AV88" s="243"/>
      <c r="AW88" s="131"/>
      <c r="AX88" s="131"/>
      <c r="AY88" s="131"/>
      <c r="AZ88" s="131"/>
      <c r="BA88" s="131"/>
      <c r="BB88" s="131"/>
      <c r="BC88" s="131"/>
      <c r="BD88" s="131"/>
      <c r="BE88" s="131"/>
      <c r="BF88" s="131"/>
      <c r="BG88" s="131"/>
      <c r="BH88" s="131"/>
      <c r="BJ88" s="239"/>
      <c r="CR88" s="9"/>
      <c r="CS88" s="9"/>
      <c r="CV88" s="249"/>
      <c r="DA88" s="38"/>
      <c r="DB88" s="38"/>
      <c r="EG88" s="38"/>
      <c r="EH88" s="38"/>
      <c r="EI88" s="38"/>
    </row>
    <row r="89" spans="4:139" ht="17" customHeight="1" x14ac:dyDescent="0.15">
      <c r="D89" s="248"/>
      <c r="AN89" s="249"/>
      <c r="AQ89" s="248"/>
      <c r="AS89" s="240"/>
      <c r="AT89" s="241"/>
      <c r="AU89" s="241"/>
      <c r="AV89" s="241"/>
      <c r="AW89" s="241"/>
      <c r="AX89" s="241"/>
      <c r="AY89" s="241"/>
      <c r="AZ89" s="241"/>
      <c r="BA89" s="241"/>
      <c r="BB89" s="241"/>
      <c r="BC89" s="241"/>
      <c r="BD89" s="241"/>
      <c r="BE89" s="241"/>
      <c r="BF89" s="241"/>
      <c r="BG89" s="241"/>
      <c r="BH89" s="241"/>
      <c r="BI89" s="241"/>
      <c r="BJ89" s="242"/>
      <c r="CR89" s="9"/>
      <c r="CS89" s="9"/>
      <c r="CV89" s="249"/>
      <c r="DA89" s="38"/>
      <c r="DB89" s="38"/>
      <c r="EG89" s="38"/>
      <c r="EH89" s="38"/>
      <c r="EI89" s="38"/>
    </row>
    <row r="90" spans="4:139" ht="17" customHeight="1" x14ac:dyDescent="0.15">
      <c r="D90" s="248"/>
      <c r="AN90" s="249"/>
      <c r="AQ90" s="248"/>
      <c r="CR90" s="9"/>
      <c r="CS90" s="9"/>
      <c r="CV90" s="249"/>
      <c r="DA90" s="38"/>
      <c r="DB90" s="38"/>
      <c r="EG90" s="38"/>
      <c r="EH90" s="38"/>
      <c r="EI90" s="38"/>
    </row>
    <row r="91" spans="4:139" ht="17" customHeight="1" x14ac:dyDescent="0.15">
      <c r="D91" s="248"/>
      <c r="AN91" s="249"/>
      <c r="AQ91" s="248"/>
      <c r="BO91" s="38"/>
      <c r="BP91" s="38"/>
      <c r="BQ91" s="38"/>
      <c r="BR91" s="38"/>
      <c r="BS91" s="38"/>
      <c r="BT91" s="38"/>
      <c r="BU91" s="38"/>
      <c r="BV91" s="38"/>
      <c r="BW91" s="38"/>
      <c r="BX91" s="38"/>
      <c r="BY91" s="38"/>
      <c r="BZ91" s="38"/>
      <c r="CA91" s="38"/>
      <c r="CB91" s="38"/>
      <c r="CC91" s="38"/>
      <c r="CD91" s="38"/>
      <c r="CE91" s="38"/>
      <c r="CF91" s="38"/>
      <c r="CG91" s="38"/>
      <c r="CH91" s="38"/>
      <c r="CI91" s="38"/>
      <c r="CJ91" s="38"/>
      <c r="CV91" s="249"/>
    </row>
    <row r="92" spans="4:139" ht="17" customHeight="1" x14ac:dyDescent="0.15">
      <c r="D92" s="248"/>
      <c r="AN92" s="249"/>
      <c r="AQ92" s="248"/>
      <c r="CV92" s="249"/>
    </row>
    <row r="93" spans="4:139" ht="17" customHeight="1" x14ac:dyDescent="0.15">
      <c r="D93" s="248"/>
      <c r="AN93" s="249"/>
      <c r="AQ93" s="248"/>
      <c r="CV93" s="249"/>
    </row>
    <row r="94" spans="4:139" ht="17" customHeight="1" x14ac:dyDescent="0.15">
      <c r="D94" s="248"/>
      <c r="AN94" s="249"/>
      <c r="AQ94" s="248"/>
      <c r="CV94" s="249"/>
    </row>
    <row r="95" spans="4:139" ht="17" customHeight="1" x14ac:dyDescent="0.15">
      <c r="D95" s="248"/>
      <c r="AN95" s="249"/>
      <c r="AQ95" s="248"/>
      <c r="CV95" s="249"/>
    </row>
    <row r="96" spans="4:139" ht="17" customHeight="1" x14ac:dyDescent="0.15">
      <c r="D96" s="248"/>
      <c r="AN96" s="249"/>
      <c r="AQ96" s="248"/>
      <c r="CV96" s="249"/>
    </row>
    <row r="97" spans="1:100" ht="17" customHeight="1" x14ac:dyDescent="0.15">
      <c r="D97" s="250"/>
      <c r="E97" s="251"/>
      <c r="F97" s="251"/>
      <c r="G97" s="251"/>
      <c r="H97" s="251"/>
      <c r="I97" s="251"/>
      <c r="J97" s="251"/>
      <c r="K97" s="251"/>
      <c r="L97" s="251"/>
      <c r="M97" s="251"/>
      <c r="N97" s="251"/>
      <c r="O97" s="251"/>
      <c r="P97" s="251"/>
      <c r="Q97" s="251"/>
      <c r="R97" s="251"/>
      <c r="S97" s="251"/>
      <c r="T97" s="251"/>
      <c r="U97" s="251"/>
      <c r="V97" s="251"/>
      <c r="W97" s="251"/>
      <c r="X97" s="251"/>
      <c r="Y97" s="251"/>
      <c r="Z97" s="251"/>
      <c r="AA97" s="251"/>
      <c r="AB97" s="251"/>
      <c r="AC97" s="251"/>
      <c r="AD97" s="251"/>
      <c r="AE97" s="251"/>
      <c r="AF97" s="251"/>
      <c r="AG97" s="251"/>
      <c r="AH97" s="251"/>
      <c r="AI97" s="251"/>
      <c r="AJ97" s="251"/>
      <c r="AK97" s="251"/>
      <c r="AL97" s="251"/>
      <c r="AM97" s="251"/>
      <c r="AN97" s="252"/>
      <c r="AQ97" s="250"/>
      <c r="AR97" s="251"/>
      <c r="AS97" s="251"/>
      <c r="AT97" s="251"/>
      <c r="AU97" s="251"/>
      <c r="AV97" s="251"/>
      <c r="AW97" s="251"/>
      <c r="AX97" s="251"/>
      <c r="AY97" s="251"/>
      <c r="AZ97" s="251"/>
      <c r="BA97" s="251"/>
      <c r="BB97" s="251"/>
      <c r="BC97" s="251"/>
      <c r="BD97" s="251"/>
      <c r="BE97" s="251"/>
      <c r="BF97" s="251"/>
      <c r="BG97" s="251"/>
      <c r="BH97" s="251"/>
      <c r="BI97" s="251"/>
      <c r="BJ97" s="251"/>
      <c r="BK97" s="251"/>
      <c r="BL97" s="251"/>
      <c r="BM97" s="251"/>
      <c r="BN97" s="251"/>
      <c r="BO97" s="251"/>
      <c r="BP97" s="251"/>
      <c r="BQ97" s="251"/>
      <c r="BR97" s="251"/>
      <c r="BS97" s="251"/>
      <c r="BT97" s="251"/>
      <c r="BU97" s="251"/>
      <c r="BV97" s="251"/>
      <c r="BW97" s="251"/>
      <c r="BX97" s="251"/>
      <c r="BY97" s="251"/>
      <c r="BZ97" s="251"/>
      <c r="CA97" s="251"/>
      <c r="CB97" s="251"/>
      <c r="CC97" s="251"/>
      <c r="CD97" s="251"/>
      <c r="CE97" s="251"/>
      <c r="CF97" s="251"/>
      <c r="CG97" s="251"/>
      <c r="CH97" s="251"/>
      <c r="CI97" s="251"/>
      <c r="CJ97" s="251"/>
      <c r="CK97" s="251"/>
      <c r="CL97" s="251"/>
      <c r="CM97" s="251"/>
      <c r="CN97" s="251"/>
      <c r="CO97" s="251"/>
      <c r="CP97" s="251"/>
      <c r="CQ97" s="251"/>
      <c r="CR97" s="251"/>
      <c r="CS97" s="251"/>
      <c r="CT97" s="251"/>
      <c r="CU97" s="251"/>
      <c r="CV97" s="252"/>
    </row>
    <row r="100" spans="1:100" ht="17" customHeight="1" x14ac:dyDescent="0.15">
      <c r="A100" s="254"/>
      <c r="B100" s="254"/>
      <c r="C100" s="254"/>
      <c r="D100" s="254"/>
      <c r="E100" s="254"/>
      <c r="F100" s="254"/>
      <c r="G100" s="254"/>
      <c r="H100" s="254"/>
      <c r="I100" s="254"/>
      <c r="J100" s="254"/>
      <c r="K100" s="254"/>
      <c r="L100" s="254"/>
      <c r="M100" s="254"/>
      <c r="N100" s="254"/>
      <c r="O100" s="254"/>
      <c r="P100" s="254"/>
      <c r="Q100" s="254"/>
      <c r="R100" s="254"/>
      <c r="S100" s="254"/>
      <c r="T100" s="254"/>
      <c r="U100" s="254"/>
      <c r="V100" s="254"/>
      <c r="W100" s="254"/>
      <c r="X100" s="254"/>
      <c r="Y100" s="254"/>
      <c r="Z100" s="254"/>
      <c r="AA100" s="254"/>
      <c r="AB100" s="254"/>
      <c r="AC100" s="254"/>
      <c r="AD100" s="254"/>
      <c r="AE100" s="254"/>
      <c r="AF100" s="254"/>
      <c r="AG100" s="254"/>
      <c r="AH100" s="254"/>
      <c r="AI100" s="254"/>
      <c r="AJ100" s="254"/>
      <c r="AK100" s="254"/>
      <c r="AL100" s="254"/>
      <c r="AM100" s="254"/>
      <c r="AN100" s="254"/>
      <c r="AO100" s="254"/>
      <c r="AP100" s="254"/>
      <c r="AQ100" s="254"/>
      <c r="AR100" s="254"/>
      <c r="AS100" s="254"/>
      <c r="AT100" s="254"/>
      <c r="AU100" s="254"/>
      <c r="AV100" s="254"/>
      <c r="AW100" s="254"/>
      <c r="AX100" s="254"/>
      <c r="AY100" s="254"/>
      <c r="AZ100" s="254"/>
      <c r="BA100" s="254"/>
      <c r="BB100" s="254"/>
      <c r="BC100" s="254"/>
      <c r="BD100" s="254"/>
      <c r="BE100" s="254"/>
      <c r="BF100" s="254"/>
      <c r="BG100" s="254"/>
      <c r="BH100" s="254"/>
      <c r="BI100" s="254"/>
      <c r="BJ100" s="254"/>
      <c r="BK100" s="254"/>
      <c r="BL100" s="254"/>
      <c r="BM100" s="254"/>
      <c r="BN100" s="254"/>
      <c r="BO100" s="254"/>
      <c r="BP100" s="254"/>
      <c r="BQ100" s="254"/>
      <c r="BR100" s="254"/>
      <c r="BS100" s="254"/>
      <c r="BT100" s="254"/>
      <c r="BU100" s="254"/>
      <c r="BV100" s="254"/>
      <c r="BW100" s="254"/>
      <c r="BX100" s="254"/>
      <c r="BY100" s="254"/>
      <c r="BZ100" s="254"/>
      <c r="CA100" s="254"/>
      <c r="CB100" s="254"/>
      <c r="CC100" s="254"/>
      <c r="CD100" s="254"/>
      <c r="CE100" s="255"/>
      <c r="CF100" s="255"/>
      <c r="CG100" s="255"/>
      <c r="CH100" s="255"/>
      <c r="CI100" s="255"/>
      <c r="CJ100" s="255"/>
      <c r="CK100" s="254"/>
      <c r="CL100" s="254"/>
      <c r="CM100" s="254"/>
      <c r="CN100" s="254"/>
      <c r="CO100" s="254"/>
      <c r="CP100" s="254"/>
      <c r="CQ100" s="254"/>
      <c r="CR100" s="254"/>
      <c r="CS100" s="254"/>
      <c r="CT100" s="254"/>
      <c r="CU100" s="254"/>
      <c r="CV100" s="254"/>
    </row>
    <row r="105" spans="1:100" ht="17" customHeight="1" x14ac:dyDescent="0.15">
      <c r="H105" s="9"/>
      <c r="I105" s="9"/>
      <c r="J105" s="9"/>
      <c r="K105" s="264" t="s">
        <v>2</v>
      </c>
      <c r="L105" s="264"/>
      <c r="M105" s="264"/>
      <c r="N105" s="264"/>
      <c r="O105" s="264"/>
      <c r="P105" s="264" t="s">
        <v>3</v>
      </c>
      <c r="Q105" s="264"/>
      <c r="R105" s="264"/>
      <c r="S105" s="264"/>
      <c r="T105" s="264" t="s">
        <v>4</v>
      </c>
      <c r="U105" s="264"/>
      <c r="V105" s="264"/>
      <c r="W105" s="264"/>
      <c r="X105" s="264" t="s">
        <v>5</v>
      </c>
      <c r="Y105" s="264"/>
      <c r="Z105" s="264"/>
      <c r="AA105" s="264"/>
      <c r="AB105" s="264" t="s">
        <v>6</v>
      </c>
      <c r="AC105" s="264"/>
      <c r="AD105" s="264"/>
      <c r="AE105" s="264"/>
      <c r="AF105" s="264"/>
      <c r="AG105" s="264" t="s">
        <v>7</v>
      </c>
      <c r="AH105" s="264"/>
      <c r="AI105" s="264"/>
      <c r="AJ105" s="264"/>
      <c r="AK105" s="264" t="s">
        <v>8</v>
      </c>
      <c r="AL105" s="264"/>
      <c r="AM105" s="264"/>
      <c r="AN105" s="264"/>
      <c r="AO105" s="264"/>
    </row>
    <row r="106" spans="1:100" ht="17" customHeight="1" x14ac:dyDescent="0.15">
      <c r="H106" s="9"/>
      <c r="I106" s="9"/>
      <c r="J106" s="9"/>
      <c r="K106" s="9"/>
      <c r="L106" s="9"/>
      <c r="M106" s="9"/>
      <c r="N106" s="9"/>
      <c r="O106" s="9"/>
      <c r="P106" s="9"/>
      <c r="Q106" s="9"/>
      <c r="R106" s="9"/>
      <c r="S106" s="9"/>
      <c r="T106" s="9"/>
      <c r="U106" s="9"/>
      <c r="V106" s="9"/>
      <c r="W106" s="9"/>
      <c r="X106" s="9"/>
      <c r="Y106" s="9"/>
      <c r="Z106" s="9"/>
      <c r="AA106" s="9"/>
      <c r="AB106" s="9"/>
      <c r="AC106" s="9"/>
      <c r="AD106" s="9"/>
      <c r="AE106" s="9"/>
      <c r="AF106" s="9"/>
      <c r="AG106" s="9"/>
      <c r="AH106" s="9"/>
      <c r="AI106" s="9"/>
      <c r="AJ106" s="9"/>
      <c r="AK106" s="9"/>
      <c r="AL106" s="9"/>
      <c r="AM106" s="9"/>
    </row>
    <row r="107" spans="1:100" ht="17" customHeight="1" x14ac:dyDescent="0.15">
      <c r="H107" s="9"/>
      <c r="I107" s="9"/>
      <c r="J107" s="9"/>
      <c r="K107" s="218" t="s">
        <v>240</v>
      </c>
      <c r="L107" s="117">
        <v>1</v>
      </c>
      <c r="M107" s="219">
        <v>2</v>
      </c>
      <c r="N107" s="118">
        <v>3</v>
      </c>
      <c r="O107" s="119">
        <v>4</v>
      </c>
      <c r="P107" s="120">
        <v>5</v>
      </c>
      <c r="Q107" s="220">
        <v>6</v>
      </c>
      <c r="R107" s="221">
        <v>7</v>
      </c>
      <c r="S107" s="121">
        <v>8</v>
      </c>
      <c r="T107" s="122">
        <v>9</v>
      </c>
      <c r="U107" s="123">
        <v>10</v>
      </c>
      <c r="V107" s="222">
        <v>11</v>
      </c>
      <c r="W107" s="223">
        <v>12</v>
      </c>
      <c r="X107" s="687">
        <v>13</v>
      </c>
      <c r="Y107" s="224">
        <v>14</v>
      </c>
      <c r="Z107" s="225">
        <v>15</v>
      </c>
      <c r="AA107" s="124">
        <v>16</v>
      </c>
      <c r="AB107" s="226">
        <v>17</v>
      </c>
      <c r="AC107" s="125">
        <v>18</v>
      </c>
      <c r="AD107" s="126">
        <v>19</v>
      </c>
      <c r="AE107" s="127">
        <v>20</v>
      </c>
      <c r="AF107" s="55">
        <v>21</v>
      </c>
      <c r="AG107" s="56">
        <v>22</v>
      </c>
      <c r="AH107" s="57">
        <v>23</v>
      </c>
      <c r="AI107" s="227">
        <v>24</v>
      </c>
      <c r="AJ107" s="228">
        <v>25</v>
      </c>
      <c r="AM107" s="9"/>
    </row>
    <row r="108" spans="1:100" ht="17" customHeight="1" x14ac:dyDescent="0.15">
      <c r="H108" s="9"/>
      <c r="I108" s="9"/>
      <c r="J108" s="9"/>
      <c r="L108" s="218" t="s">
        <v>242</v>
      </c>
      <c r="M108" s="117">
        <v>1</v>
      </c>
      <c r="N108" s="219">
        <v>2</v>
      </c>
      <c r="O108" s="118">
        <v>3</v>
      </c>
      <c r="P108" s="119">
        <v>4</v>
      </c>
      <c r="Q108" s="120">
        <v>5</v>
      </c>
      <c r="R108" s="220">
        <v>6</v>
      </c>
      <c r="S108" s="221">
        <v>7</v>
      </c>
      <c r="T108" s="121">
        <v>8</v>
      </c>
      <c r="U108" s="122">
        <v>9</v>
      </c>
      <c r="V108" s="123">
        <v>10</v>
      </c>
      <c r="W108" s="222">
        <v>11</v>
      </c>
      <c r="X108" s="223">
        <v>12</v>
      </c>
      <c r="Y108" s="687">
        <v>13</v>
      </c>
      <c r="Z108" s="224">
        <v>14</v>
      </c>
      <c r="AA108" s="225">
        <v>15</v>
      </c>
      <c r="AB108" s="124">
        <v>16</v>
      </c>
      <c r="AC108" s="226">
        <v>17</v>
      </c>
      <c r="AD108" s="125">
        <v>18</v>
      </c>
      <c r="AE108" s="126">
        <v>19</v>
      </c>
      <c r="AF108" s="127">
        <v>20</v>
      </c>
      <c r="AG108" s="55">
        <v>21</v>
      </c>
      <c r="AH108" s="56">
        <v>22</v>
      </c>
      <c r="AI108" s="57">
        <v>23</v>
      </c>
      <c r="AJ108" s="227">
        <v>24</v>
      </c>
      <c r="AK108" s="228">
        <v>25</v>
      </c>
      <c r="AM108" s="9"/>
    </row>
    <row r="109" spans="1:100" ht="17" customHeight="1" x14ac:dyDescent="0.15">
      <c r="H109" s="9"/>
      <c r="I109" s="9"/>
      <c r="J109" s="9"/>
      <c r="M109" s="218" t="s">
        <v>244</v>
      </c>
      <c r="N109" s="117">
        <v>1</v>
      </c>
      <c r="O109" s="219">
        <v>2</v>
      </c>
      <c r="P109" s="118">
        <v>3</v>
      </c>
      <c r="Q109" s="119">
        <v>4</v>
      </c>
      <c r="R109" s="120">
        <v>5</v>
      </c>
      <c r="S109" s="220">
        <v>6</v>
      </c>
      <c r="T109" s="221">
        <v>7</v>
      </c>
      <c r="U109" s="121">
        <v>8</v>
      </c>
      <c r="V109" s="122">
        <v>9</v>
      </c>
      <c r="W109" s="123">
        <v>10</v>
      </c>
      <c r="X109" s="222">
        <v>11</v>
      </c>
      <c r="Y109" s="223">
        <v>12</v>
      </c>
      <c r="Z109" s="687">
        <v>13</v>
      </c>
      <c r="AA109" s="224">
        <v>14</v>
      </c>
      <c r="AB109" s="225">
        <v>15</v>
      </c>
      <c r="AC109" s="124">
        <v>16</v>
      </c>
      <c r="AD109" s="226">
        <v>17</v>
      </c>
      <c r="AE109" s="125">
        <v>18</v>
      </c>
      <c r="AF109" s="126">
        <v>19</v>
      </c>
      <c r="AG109" s="127">
        <v>20</v>
      </c>
      <c r="AH109" s="55">
        <v>21</v>
      </c>
      <c r="AI109" s="56">
        <v>22</v>
      </c>
      <c r="AJ109" s="57">
        <v>23</v>
      </c>
      <c r="AK109" s="227">
        <v>24</v>
      </c>
      <c r="AL109" s="228">
        <v>25</v>
      </c>
      <c r="AM109" s="9"/>
    </row>
    <row r="110" spans="1:100" ht="17" customHeight="1" x14ac:dyDescent="0.15">
      <c r="H110" s="9"/>
      <c r="I110" s="9"/>
      <c r="J110" s="9"/>
      <c r="K110" s="9"/>
      <c r="L110" s="9"/>
      <c r="M110" s="9"/>
      <c r="N110" s="9"/>
      <c r="O110" s="9"/>
      <c r="P110" s="9"/>
      <c r="Q110" s="9"/>
      <c r="R110" s="9"/>
      <c r="S110" s="9"/>
      <c r="T110" s="9"/>
      <c r="U110" s="9"/>
      <c r="V110" s="9"/>
      <c r="W110" s="9"/>
      <c r="X110" s="9"/>
      <c r="Y110" s="9"/>
      <c r="Z110" s="9"/>
      <c r="AA110" s="9"/>
      <c r="AB110" s="9"/>
      <c r="AC110" s="9"/>
      <c r="AD110" s="9"/>
      <c r="AE110" s="9"/>
      <c r="AF110" s="9"/>
      <c r="AG110" s="9"/>
      <c r="AH110" s="9"/>
      <c r="AI110" s="9"/>
      <c r="AJ110" s="9"/>
      <c r="AK110" s="9"/>
      <c r="AL110" s="9"/>
      <c r="AM110" s="9"/>
    </row>
    <row r="111" spans="1:100" ht="17" customHeight="1" x14ac:dyDescent="0.15">
      <c r="H111" s="9"/>
      <c r="I111" s="9"/>
      <c r="J111" s="9"/>
      <c r="K111" s="9"/>
      <c r="L111" s="9"/>
      <c r="M111" s="9"/>
      <c r="N111" s="9"/>
      <c r="O111" s="9"/>
      <c r="P111" s="9"/>
      <c r="Q111" s="9"/>
      <c r="R111" s="9"/>
      <c r="S111" s="9"/>
      <c r="T111" s="9"/>
      <c r="U111" s="9"/>
      <c r="V111" s="9"/>
      <c r="W111" s="9"/>
      <c r="X111" s="9"/>
      <c r="Y111" s="9"/>
      <c r="Z111" s="9"/>
      <c r="AA111" s="9"/>
      <c r="AB111" s="9"/>
      <c r="AC111" s="9"/>
      <c r="AD111" s="9"/>
      <c r="AE111" s="9"/>
      <c r="AF111" s="9"/>
      <c r="AG111" s="9"/>
      <c r="AH111" s="9"/>
      <c r="AI111" s="9"/>
      <c r="AJ111" s="9"/>
      <c r="AK111" s="9"/>
      <c r="AL111" s="9"/>
      <c r="AM111" s="9"/>
    </row>
    <row r="112" spans="1:100" ht="17" customHeight="1" x14ac:dyDescent="0.15">
      <c r="H112" s="9"/>
      <c r="I112" s="9"/>
      <c r="J112" s="9"/>
      <c r="K112" s="9"/>
      <c r="L112" s="9"/>
      <c r="M112" s="9"/>
      <c r="N112" s="9"/>
      <c r="O112" s="9"/>
      <c r="P112" s="9"/>
      <c r="Q112" s="9"/>
      <c r="R112" s="9"/>
      <c r="S112" s="9"/>
      <c r="T112" s="9"/>
      <c r="U112" s="9"/>
      <c r="V112" s="9"/>
      <c r="W112" s="9"/>
      <c r="X112" s="9"/>
      <c r="Y112" s="9"/>
      <c r="Z112" s="9"/>
      <c r="AA112" s="9"/>
      <c r="AB112" s="9"/>
      <c r="AC112" s="9"/>
      <c r="AD112" s="9"/>
      <c r="AE112" s="9"/>
      <c r="AF112" s="9"/>
      <c r="AG112" s="9"/>
      <c r="AH112" s="9"/>
      <c r="AI112" s="9"/>
      <c r="AJ112" s="9"/>
      <c r="AK112" s="9"/>
      <c r="AL112" s="9"/>
      <c r="AM112" s="9"/>
    </row>
    <row r="113" spans="8:41" ht="17" customHeight="1" x14ac:dyDescent="0.15">
      <c r="H113" s="9"/>
      <c r="I113" s="9"/>
      <c r="J113" s="9"/>
      <c r="K113" s="9"/>
      <c r="L113" s="9"/>
      <c r="M113" s="9"/>
      <c r="N113" s="9"/>
      <c r="O113" s="9"/>
      <c r="P113" s="9"/>
      <c r="Q113" s="9"/>
      <c r="R113" s="9"/>
      <c r="S113" s="9"/>
      <c r="T113" s="9"/>
      <c r="U113" s="9"/>
      <c r="V113" s="9"/>
      <c r="W113" s="9"/>
      <c r="X113" s="9"/>
      <c r="Y113" s="9"/>
      <c r="Z113" s="9"/>
      <c r="AA113" s="9"/>
      <c r="AB113" s="9"/>
      <c r="AC113" s="9"/>
      <c r="AD113" s="9"/>
      <c r="AE113" s="9"/>
      <c r="AF113" s="9"/>
      <c r="AG113" s="9"/>
      <c r="AH113" s="9"/>
      <c r="AI113" s="9"/>
      <c r="AJ113" s="9"/>
      <c r="AK113" s="9"/>
      <c r="AL113" s="9"/>
      <c r="AM113" s="9"/>
    </row>
    <row r="114" spans="8:41" ht="17" customHeight="1" x14ac:dyDescent="0.15">
      <c r="H114" s="9"/>
      <c r="I114" s="9"/>
      <c r="J114" s="9"/>
      <c r="K114" s="9"/>
      <c r="L114" s="9"/>
      <c r="M114" s="9"/>
      <c r="N114" s="9"/>
      <c r="O114" s="9"/>
      <c r="P114" s="9"/>
      <c r="Q114" s="9"/>
      <c r="R114" s="9"/>
      <c r="S114" s="9"/>
      <c r="T114" s="9"/>
      <c r="U114" s="9"/>
      <c r="V114" s="9"/>
      <c r="W114" s="9"/>
      <c r="X114" s="9"/>
      <c r="Y114" s="9"/>
      <c r="Z114" s="9"/>
      <c r="AA114" s="9"/>
      <c r="AB114" s="9"/>
      <c r="AC114" s="9"/>
      <c r="AD114" s="9"/>
      <c r="AE114" s="9"/>
      <c r="AF114" s="9"/>
      <c r="AG114" s="9"/>
      <c r="AH114" s="9"/>
      <c r="AI114" s="9"/>
      <c r="AJ114" s="9"/>
      <c r="AK114" s="9"/>
      <c r="AL114" s="9"/>
      <c r="AM114" s="9"/>
    </row>
    <row r="115" spans="8:41" ht="17" customHeight="1" x14ac:dyDescent="0.15">
      <c r="H115" s="9"/>
      <c r="I115" s="9"/>
      <c r="J115" s="9"/>
      <c r="K115" s="9"/>
      <c r="L115" s="9"/>
      <c r="M115" s="9"/>
      <c r="N115" s="9"/>
      <c r="O115" s="9"/>
      <c r="P115" s="9"/>
      <c r="Q115" s="9"/>
      <c r="R115" s="9"/>
      <c r="S115" s="9"/>
      <c r="T115" s="9"/>
      <c r="U115" s="9"/>
      <c r="V115" s="9"/>
      <c r="W115" s="9"/>
      <c r="X115" s="9"/>
      <c r="Y115" s="9"/>
      <c r="Z115" s="9"/>
      <c r="AA115" s="9"/>
      <c r="AB115" s="9"/>
      <c r="AC115" s="9"/>
      <c r="AD115" s="9"/>
      <c r="AE115" s="9"/>
      <c r="AF115" s="9"/>
      <c r="AG115" s="9"/>
      <c r="AH115" s="9"/>
      <c r="AI115" s="9"/>
      <c r="AJ115" s="9"/>
      <c r="AK115" s="9"/>
      <c r="AL115" s="9"/>
      <c r="AM115" s="9"/>
    </row>
    <row r="116" spans="8:41" ht="17" customHeight="1" x14ac:dyDescent="0.15">
      <c r="H116" s="9"/>
      <c r="I116" s="9"/>
      <c r="J116" s="9"/>
      <c r="K116" s="9"/>
      <c r="L116" s="9"/>
      <c r="M116" s="9"/>
      <c r="N116" s="9"/>
      <c r="O116" s="9"/>
      <c r="P116" s="9"/>
      <c r="Q116" s="9"/>
      <c r="R116" s="9"/>
      <c r="S116" s="9"/>
      <c r="T116" s="9"/>
      <c r="U116" s="9"/>
      <c r="V116" s="9"/>
      <c r="W116" s="9"/>
      <c r="X116" s="9"/>
      <c r="Y116" s="9"/>
      <c r="Z116" s="9"/>
      <c r="AA116" s="9"/>
      <c r="AB116" s="9"/>
      <c r="AC116" s="9"/>
      <c r="AD116" s="9"/>
      <c r="AE116" s="9"/>
      <c r="AF116" s="9"/>
      <c r="AG116" s="9"/>
      <c r="AH116" s="9"/>
      <c r="AI116" s="9"/>
      <c r="AJ116" s="9"/>
      <c r="AK116" s="9"/>
      <c r="AL116" s="9"/>
      <c r="AM116" s="9"/>
    </row>
    <row r="117" spans="8:41" ht="17" customHeight="1" x14ac:dyDescent="0.15">
      <c r="H117" s="9"/>
      <c r="I117" s="9"/>
      <c r="J117" s="9"/>
      <c r="K117" s="9"/>
      <c r="L117" s="9"/>
      <c r="M117" s="9"/>
      <c r="N117" s="9"/>
      <c r="O117" s="9"/>
      <c r="P117" s="9"/>
      <c r="Q117" s="9"/>
      <c r="R117" s="9"/>
      <c r="S117" s="9"/>
      <c r="T117" s="9"/>
      <c r="U117" s="9"/>
      <c r="V117" s="9"/>
      <c r="W117" s="9"/>
      <c r="X117" s="9"/>
      <c r="Y117" s="9"/>
      <c r="Z117" s="9"/>
      <c r="AA117" s="9"/>
      <c r="AB117" s="9"/>
      <c r="AC117" s="9"/>
      <c r="AD117" s="9"/>
      <c r="AE117" s="9"/>
      <c r="AF117" s="9"/>
      <c r="AG117" s="9"/>
      <c r="AH117" s="9"/>
      <c r="AI117" s="9"/>
      <c r="AJ117" s="9"/>
      <c r="AK117" s="9"/>
      <c r="AL117" s="9"/>
      <c r="AM117" s="9"/>
    </row>
    <row r="118" spans="8:41" ht="17" customHeight="1" thickBot="1" x14ac:dyDescent="0.2">
      <c r="H118" s="9"/>
      <c r="I118" s="9"/>
      <c r="J118" s="9"/>
      <c r="K118" s="9"/>
      <c r="L118" s="9"/>
      <c r="M118" s="9"/>
      <c r="N118" s="9"/>
      <c r="O118" s="9"/>
      <c r="P118" s="9"/>
      <c r="Q118" s="9"/>
      <c r="R118" s="9"/>
      <c r="S118" s="9"/>
      <c r="T118" s="9"/>
      <c r="U118" s="9"/>
      <c r="V118" s="9"/>
      <c r="W118" s="9"/>
      <c r="X118" s="9"/>
      <c r="Y118" s="9"/>
      <c r="Z118" s="9"/>
      <c r="AA118" s="9"/>
      <c r="AB118" s="9"/>
      <c r="AC118" s="9"/>
      <c r="AD118" s="9"/>
      <c r="AE118" s="9"/>
      <c r="AF118" s="9"/>
      <c r="AG118" s="9"/>
      <c r="AH118" s="9"/>
      <c r="AI118" s="9"/>
      <c r="AJ118" s="9"/>
      <c r="AK118" s="9"/>
      <c r="AL118" s="9"/>
      <c r="AM118" s="9"/>
    </row>
    <row r="119" spans="8:41" ht="17" customHeight="1" thickBot="1" x14ac:dyDescent="0.2">
      <c r="H119" s="9"/>
      <c r="I119" s="9"/>
      <c r="J119" s="9"/>
      <c r="K119" s="758" t="s">
        <v>240</v>
      </c>
      <c r="L119" s="757">
        <v>1</v>
      </c>
      <c r="M119" s="756">
        <v>1</v>
      </c>
      <c r="N119" s="756">
        <v>1</v>
      </c>
      <c r="O119" s="755">
        <v>2</v>
      </c>
      <c r="P119" s="754">
        <v>2</v>
      </c>
      <c r="Q119" s="761">
        <v>2</v>
      </c>
      <c r="R119" s="760">
        <v>3</v>
      </c>
      <c r="S119" s="760">
        <v>3</v>
      </c>
      <c r="T119" s="760">
        <v>3</v>
      </c>
      <c r="U119" s="759">
        <v>4</v>
      </c>
      <c r="V119" s="765">
        <v>4</v>
      </c>
      <c r="W119" s="764">
        <v>4</v>
      </c>
      <c r="X119" s="763">
        <v>5</v>
      </c>
      <c r="Y119" s="763">
        <v>5</v>
      </c>
      <c r="Z119" s="762">
        <v>5</v>
      </c>
      <c r="AA119" s="769">
        <v>6</v>
      </c>
      <c r="AB119" s="768">
        <v>6</v>
      </c>
      <c r="AC119" s="768">
        <v>6</v>
      </c>
      <c r="AD119" s="767">
        <v>7</v>
      </c>
      <c r="AE119" s="766">
        <v>7</v>
      </c>
      <c r="AF119" s="772">
        <v>7</v>
      </c>
      <c r="AG119" s="771">
        <v>8</v>
      </c>
      <c r="AH119" s="771">
        <v>8</v>
      </c>
      <c r="AI119" s="771">
        <v>8</v>
      </c>
      <c r="AJ119" s="770">
        <v>9</v>
      </c>
      <c r="AK119" s="9"/>
      <c r="AL119" s="9"/>
      <c r="AM119" s="9"/>
    </row>
    <row r="120" spans="8:41" ht="17" customHeight="1" thickBot="1" x14ac:dyDescent="0.2">
      <c r="H120" s="9"/>
      <c r="I120" s="9"/>
      <c r="J120" s="9"/>
      <c r="K120" s="131"/>
      <c r="L120" s="131"/>
      <c r="M120" s="131"/>
      <c r="P120" s="758" t="s">
        <v>242</v>
      </c>
      <c r="Q120" s="757">
        <v>1</v>
      </c>
      <c r="R120" s="756">
        <v>1</v>
      </c>
      <c r="S120" s="756">
        <v>1</v>
      </c>
      <c r="T120" s="755">
        <v>2</v>
      </c>
      <c r="U120" s="754">
        <v>2</v>
      </c>
      <c r="V120" s="761">
        <v>2</v>
      </c>
      <c r="W120" s="760">
        <v>3</v>
      </c>
      <c r="X120" s="760">
        <v>3</v>
      </c>
      <c r="Y120" s="760">
        <v>3</v>
      </c>
      <c r="Z120" s="759">
        <v>4</v>
      </c>
      <c r="AA120" s="765">
        <v>4</v>
      </c>
      <c r="AB120" s="764">
        <v>4</v>
      </c>
      <c r="AC120" s="763">
        <v>5</v>
      </c>
      <c r="AD120" s="763">
        <v>5</v>
      </c>
      <c r="AE120" s="762">
        <v>5</v>
      </c>
      <c r="AF120" s="769">
        <v>6</v>
      </c>
      <c r="AG120" s="768">
        <v>6</v>
      </c>
      <c r="AH120" s="768">
        <v>6</v>
      </c>
      <c r="AI120" s="767">
        <v>7</v>
      </c>
      <c r="AJ120" s="766">
        <v>7</v>
      </c>
      <c r="AK120" s="9"/>
      <c r="AL120" s="9"/>
      <c r="AM120" s="9"/>
    </row>
    <row r="121" spans="8:41" ht="17" customHeight="1" thickBot="1" x14ac:dyDescent="0.2">
      <c r="H121" s="9"/>
      <c r="I121" s="9"/>
      <c r="J121" s="9"/>
      <c r="K121" s="131"/>
      <c r="L121" s="131"/>
      <c r="M121" s="131"/>
      <c r="N121" s="131"/>
      <c r="O121" s="131"/>
      <c r="P121" s="131"/>
      <c r="U121" s="758" t="s">
        <v>244</v>
      </c>
      <c r="V121" s="757">
        <v>1</v>
      </c>
      <c r="W121" s="756">
        <v>1</v>
      </c>
      <c r="X121" s="756">
        <v>1</v>
      </c>
      <c r="Y121" s="755">
        <v>2</v>
      </c>
      <c r="Z121" s="754">
        <v>2</v>
      </c>
      <c r="AA121" s="761">
        <v>2</v>
      </c>
      <c r="AB121" s="760">
        <v>3</v>
      </c>
      <c r="AC121" s="760">
        <v>3</v>
      </c>
      <c r="AD121" s="760">
        <v>3</v>
      </c>
      <c r="AE121" s="759">
        <v>4</v>
      </c>
      <c r="AF121" s="765">
        <v>4</v>
      </c>
      <c r="AG121" s="764">
        <v>4</v>
      </c>
      <c r="AH121" s="763">
        <v>5</v>
      </c>
      <c r="AI121" s="763">
        <v>5</v>
      </c>
      <c r="AJ121" s="762">
        <v>5</v>
      </c>
      <c r="AK121" s="9"/>
      <c r="AL121" s="9"/>
      <c r="AM121" s="9"/>
    </row>
    <row r="122" spans="8:41" ht="17" customHeight="1" thickBot="1" x14ac:dyDescent="0.2">
      <c r="H122" s="9"/>
      <c r="I122" s="9"/>
      <c r="J122" s="9"/>
      <c r="K122" s="131"/>
      <c r="L122" s="131"/>
      <c r="M122" s="131"/>
      <c r="N122" s="131"/>
      <c r="O122" s="131"/>
      <c r="P122" s="131"/>
      <c r="Q122" s="131"/>
      <c r="R122" s="131"/>
      <c r="S122" s="131"/>
      <c r="Z122" s="758" t="s">
        <v>268</v>
      </c>
      <c r="AA122" s="757">
        <v>1</v>
      </c>
      <c r="AB122" s="756">
        <v>1</v>
      </c>
      <c r="AC122" s="756">
        <v>1</v>
      </c>
      <c r="AD122" s="755">
        <v>2</v>
      </c>
      <c r="AE122" s="754">
        <v>2</v>
      </c>
      <c r="AF122" s="761">
        <v>2</v>
      </c>
      <c r="AG122" s="760">
        <v>3</v>
      </c>
      <c r="AH122" s="760">
        <v>3</v>
      </c>
      <c r="AI122" s="760">
        <v>3</v>
      </c>
      <c r="AJ122" s="759">
        <v>4</v>
      </c>
      <c r="AK122" s="9"/>
      <c r="AL122" s="9"/>
      <c r="AM122" s="9"/>
    </row>
    <row r="123" spans="8:41" ht="17" customHeight="1" thickBot="1" x14ac:dyDescent="0.2">
      <c r="H123" s="9"/>
      <c r="I123" s="9"/>
      <c r="J123" s="9"/>
      <c r="K123" s="131"/>
      <c r="L123" s="131"/>
      <c r="M123" s="131"/>
      <c r="N123" s="131"/>
      <c r="O123" s="131"/>
      <c r="P123" s="131"/>
      <c r="Q123" s="131"/>
      <c r="R123" s="131"/>
      <c r="S123" s="131"/>
      <c r="T123" s="131"/>
      <c r="U123" s="131"/>
      <c r="V123" s="131"/>
      <c r="AE123" s="758" t="s">
        <v>269</v>
      </c>
      <c r="AF123" s="757">
        <v>1</v>
      </c>
      <c r="AG123" s="756">
        <v>1</v>
      </c>
      <c r="AH123" s="756">
        <v>1</v>
      </c>
      <c r="AI123" s="755">
        <v>2</v>
      </c>
      <c r="AJ123" s="754">
        <v>2</v>
      </c>
      <c r="AK123" s="9"/>
      <c r="AL123" s="9"/>
      <c r="AM123" s="9"/>
    </row>
    <row r="124" spans="8:41" ht="17" customHeight="1" x14ac:dyDescent="0.15">
      <c r="H124" s="9"/>
      <c r="I124" s="9"/>
      <c r="J124" s="9"/>
      <c r="K124" s="9"/>
      <c r="L124" s="9"/>
      <c r="M124" s="9"/>
      <c r="N124" s="9"/>
      <c r="O124" s="9"/>
      <c r="P124" s="9"/>
      <c r="Q124" s="9"/>
      <c r="R124" s="9"/>
      <c r="S124" s="9"/>
      <c r="T124" s="9"/>
      <c r="U124" s="9"/>
      <c r="V124" s="9"/>
      <c r="W124" s="9"/>
      <c r="X124" s="9"/>
      <c r="Y124" s="9"/>
      <c r="Z124" s="9"/>
      <c r="AA124" s="9"/>
      <c r="AB124" s="9"/>
      <c r="AC124" s="9"/>
      <c r="AD124" s="9"/>
      <c r="AE124" s="9"/>
      <c r="AF124" s="9"/>
      <c r="AG124" s="9"/>
      <c r="AH124" s="9"/>
      <c r="AI124" s="9"/>
      <c r="AJ124" s="9"/>
      <c r="AK124" s="9"/>
      <c r="AL124" s="9"/>
      <c r="AM124" s="9"/>
    </row>
    <row r="125" spans="8:41" ht="17" customHeight="1" x14ac:dyDescent="0.15">
      <c r="H125" s="9"/>
      <c r="I125" s="9"/>
      <c r="J125" s="9"/>
      <c r="K125" s="9"/>
      <c r="L125" s="9"/>
      <c r="M125" s="9"/>
      <c r="N125" s="9"/>
      <c r="O125" s="9"/>
      <c r="P125" s="9"/>
      <c r="Q125" s="9"/>
      <c r="R125" s="9"/>
      <c r="S125" s="9"/>
      <c r="T125" s="9"/>
      <c r="U125" s="9"/>
      <c r="V125" s="9"/>
      <c r="W125" s="9"/>
      <c r="X125" s="9"/>
      <c r="Y125" s="9"/>
      <c r="Z125" s="9"/>
      <c r="AA125" s="9"/>
      <c r="AB125" s="9"/>
      <c r="AC125" s="9"/>
      <c r="AD125" s="9"/>
      <c r="AE125" s="9"/>
      <c r="AF125" s="9"/>
      <c r="AG125" s="9"/>
      <c r="AH125" s="9"/>
      <c r="AI125" s="9"/>
      <c r="AJ125" s="9"/>
      <c r="AK125" s="9"/>
      <c r="AL125" s="9"/>
      <c r="AM125" s="9"/>
    </row>
    <row r="126" spans="8:41" ht="17" customHeight="1" x14ac:dyDescent="0.15">
      <c r="H126" s="9"/>
      <c r="I126" s="9"/>
      <c r="J126" s="9"/>
      <c r="K126" s="264" t="s">
        <v>2</v>
      </c>
      <c r="L126" s="264"/>
      <c r="M126" s="264"/>
      <c r="N126" s="264"/>
      <c r="O126" s="264"/>
      <c r="P126" s="264" t="s">
        <v>3</v>
      </c>
      <c r="Q126" s="264"/>
      <c r="R126" s="264"/>
      <c r="S126" s="264"/>
      <c r="T126" s="264" t="s">
        <v>4</v>
      </c>
      <c r="U126" s="264"/>
      <c r="V126" s="264"/>
      <c r="W126" s="264"/>
      <c r="X126" s="264" t="s">
        <v>5</v>
      </c>
      <c r="Y126" s="264"/>
      <c r="Z126" s="264"/>
      <c r="AA126" s="264"/>
      <c r="AB126" s="264" t="s">
        <v>6</v>
      </c>
      <c r="AC126" s="264"/>
      <c r="AD126" s="264"/>
      <c r="AE126" s="264"/>
      <c r="AF126" s="264"/>
      <c r="AG126" s="264" t="s">
        <v>7</v>
      </c>
      <c r="AH126" s="264"/>
      <c r="AI126" s="264"/>
      <c r="AJ126" s="264"/>
      <c r="AK126" s="264" t="s">
        <v>8</v>
      </c>
      <c r="AL126" s="264"/>
      <c r="AM126" s="264"/>
      <c r="AN126" s="264"/>
      <c r="AO126" s="264"/>
    </row>
    <row r="127" spans="8:41" ht="17" customHeight="1" x14ac:dyDescent="0.15">
      <c r="H127" s="9"/>
      <c r="I127" s="9"/>
      <c r="J127" s="9"/>
      <c r="K127" s="9"/>
      <c r="L127" s="9"/>
      <c r="M127" s="9"/>
      <c r="N127" s="9"/>
      <c r="O127" s="9"/>
      <c r="P127" s="9"/>
      <c r="Q127" s="9"/>
      <c r="R127" s="9"/>
      <c r="S127" s="9"/>
      <c r="T127" s="9"/>
      <c r="U127" s="9"/>
      <c r="V127" s="9"/>
      <c r="W127" s="9"/>
      <c r="X127" s="9"/>
      <c r="Y127" s="9"/>
      <c r="Z127" s="9"/>
      <c r="AA127" s="9"/>
      <c r="AB127" s="9"/>
      <c r="AC127" s="9"/>
      <c r="AD127" s="9"/>
      <c r="AE127" s="9"/>
      <c r="AF127" s="9"/>
      <c r="AG127" s="9"/>
      <c r="AH127" s="9"/>
      <c r="AI127" s="9"/>
      <c r="AJ127" s="9"/>
      <c r="AK127" s="9"/>
      <c r="AL127" s="9"/>
      <c r="AM127" s="9"/>
    </row>
    <row r="128" spans="8:41" ht="17" customHeight="1" x14ac:dyDescent="0.15">
      <c r="H128" s="9"/>
      <c r="I128" s="9"/>
      <c r="J128" s="9"/>
      <c r="K128" s="218" t="s">
        <v>240</v>
      </c>
      <c r="L128" s="117">
        <v>1</v>
      </c>
      <c r="M128" s="118">
        <v>2</v>
      </c>
      <c r="N128" s="119">
        <v>3</v>
      </c>
      <c r="O128" s="120">
        <v>4</v>
      </c>
      <c r="P128" s="121">
        <v>5</v>
      </c>
      <c r="Q128" s="122">
        <v>6</v>
      </c>
      <c r="R128" s="123">
        <v>7</v>
      </c>
      <c r="S128" s="53">
        <v>8</v>
      </c>
      <c r="T128" s="687">
        <v>9</v>
      </c>
      <c r="U128" s="124">
        <v>10</v>
      </c>
      <c r="V128" s="125">
        <v>11</v>
      </c>
      <c r="W128" s="126">
        <v>12</v>
      </c>
      <c r="X128" s="127">
        <v>13</v>
      </c>
      <c r="Y128" s="55">
        <v>14</v>
      </c>
      <c r="Z128" s="56">
        <v>15</v>
      </c>
      <c r="AA128" s="253"/>
      <c r="AD128" s="253"/>
      <c r="AE128" s="9"/>
      <c r="AF128" s="9"/>
      <c r="AG128" s="9"/>
      <c r="AH128" s="9"/>
      <c r="AI128" s="9"/>
      <c r="AJ128" s="9"/>
      <c r="AK128" s="9"/>
      <c r="AL128" s="9"/>
      <c r="AM128" s="9"/>
    </row>
    <row r="129" spans="8:39" ht="17" customHeight="1" x14ac:dyDescent="0.15">
      <c r="H129" s="9"/>
      <c r="I129" s="9"/>
      <c r="J129" s="9"/>
      <c r="L129" s="218" t="s">
        <v>242</v>
      </c>
      <c r="M129" s="117">
        <v>1</v>
      </c>
      <c r="N129" s="118">
        <v>2</v>
      </c>
      <c r="O129" s="119">
        <v>3</v>
      </c>
      <c r="P129" s="120">
        <v>4</v>
      </c>
      <c r="Q129" s="121">
        <v>5</v>
      </c>
      <c r="R129" s="122">
        <v>6</v>
      </c>
      <c r="S129" s="123">
        <v>7</v>
      </c>
      <c r="T129" s="53">
        <v>8</v>
      </c>
      <c r="U129" s="687">
        <v>9</v>
      </c>
      <c r="V129" s="124">
        <v>10</v>
      </c>
      <c r="W129" s="125">
        <v>11</v>
      </c>
      <c r="X129" s="126">
        <v>12</v>
      </c>
      <c r="Y129" s="127">
        <v>13</v>
      </c>
      <c r="Z129" s="55">
        <v>14</v>
      </c>
      <c r="AA129" s="56">
        <v>15</v>
      </c>
      <c r="AD129" s="253"/>
      <c r="AE129" s="9"/>
      <c r="AF129" s="9"/>
      <c r="AG129" s="9"/>
      <c r="AH129" s="9"/>
      <c r="AI129" s="9"/>
      <c r="AJ129" s="9"/>
      <c r="AK129" s="9"/>
      <c r="AL129" s="9"/>
      <c r="AM129" s="9"/>
    </row>
    <row r="130" spans="8:39" ht="17" customHeight="1" x14ac:dyDescent="0.15">
      <c r="H130" s="9"/>
      <c r="I130" s="9"/>
      <c r="J130" s="9"/>
      <c r="M130" s="218" t="s">
        <v>244</v>
      </c>
      <c r="N130" s="117">
        <v>1</v>
      </c>
      <c r="O130" s="118">
        <v>2</v>
      </c>
      <c r="P130" s="119">
        <v>3</v>
      </c>
      <c r="Q130" s="120">
        <v>4</v>
      </c>
      <c r="R130" s="121">
        <v>5</v>
      </c>
      <c r="S130" s="122">
        <v>6</v>
      </c>
      <c r="T130" s="123">
        <v>7</v>
      </c>
      <c r="U130" s="53">
        <v>8</v>
      </c>
      <c r="V130" s="687">
        <v>9</v>
      </c>
      <c r="W130" s="124">
        <v>10</v>
      </c>
      <c r="X130" s="125">
        <v>11</v>
      </c>
      <c r="Y130" s="126">
        <v>12</v>
      </c>
      <c r="Z130" s="127">
        <v>13</v>
      </c>
      <c r="AA130" s="55">
        <v>14</v>
      </c>
      <c r="AB130" s="56">
        <v>15</v>
      </c>
      <c r="AE130" s="9"/>
      <c r="AF130" s="9"/>
      <c r="AG130" s="9"/>
      <c r="AH130" s="9"/>
      <c r="AI130" s="9"/>
      <c r="AJ130" s="9"/>
      <c r="AK130" s="9"/>
      <c r="AL130" s="9"/>
      <c r="AM130" s="9"/>
    </row>
    <row r="131" spans="8:39" ht="17" customHeight="1" x14ac:dyDescent="0.15">
      <c r="H131" s="9"/>
      <c r="I131" s="9"/>
      <c r="J131" s="9"/>
      <c r="L131" s="253"/>
      <c r="N131" s="218" t="s">
        <v>268</v>
      </c>
      <c r="O131" s="117">
        <v>1</v>
      </c>
      <c r="P131" s="118">
        <v>2</v>
      </c>
      <c r="Q131" s="119">
        <v>3</v>
      </c>
      <c r="R131" s="120">
        <v>4</v>
      </c>
      <c r="S131" s="121">
        <v>5</v>
      </c>
      <c r="T131" s="122">
        <v>6</v>
      </c>
      <c r="U131" s="123">
        <v>7</v>
      </c>
      <c r="V131" s="53">
        <v>8</v>
      </c>
      <c r="W131" s="687">
        <v>9</v>
      </c>
      <c r="X131" s="124">
        <v>10</v>
      </c>
      <c r="Y131" s="125">
        <v>11</v>
      </c>
      <c r="Z131" s="126">
        <v>12</v>
      </c>
      <c r="AA131" s="127">
        <v>13</v>
      </c>
      <c r="AB131" s="55">
        <v>14</v>
      </c>
      <c r="AC131" s="56">
        <v>15</v>
      </c>
      <c r="AD131" s="253"/>
      <c r="AE131" s="9"/>
      <c r="AF131" s="9"/>
      <c r="AG131" s="9"/>
      <c r="AH131" s="9"/>
      <c r="AI131" s="9"/>
      <c r="AJ131" s="9"/>
      <c r="AK131" s="9"/>
      <c r="AL131" s="9"/>
      <c r="AM131" s="9"/>
    </row>
    <row r="132" spans="8:39" ht="17" customHeight="1" x14ac:dyDescent="0.15">
      <c r="H132" s="9"/>
      <c r="I132" s="9"/>
      <c r="J132" s="9"/>
      <c r="L132" s="253"/>
      <c r="M132" s="253"/>
      <c r="O132" s="218" t="s">
        <v>269</v>
      </c>
      <c r="P132" s="117">
        <v>1</v>
      </c>
      <c r="Q132" s="118">
        <v>2</v>
      </c>
      <c r="R132" s="119">
        <v>3</v>
      </c>
      <c r="S132" s="120">
        <v>4</v>
      </c>
      <c r="T132" s="121">
        <v>5</v>
      </c>
      <c r="U132" s="122">
        <v>6</v>
      </c>
      <c r="V132" s="123">
        <v>7</v>
      </c>
      <c r="W132" s="53">
        <v>8</v>
      </c>
      <c r="X132" s="687">
        <v>9</v>
      </c>
      <c r="Y132" s="124">
        <v>10</v>
      </c>
      <c r="Z132" s="125">
        <v>11</v>
      </c>
      <c r="AA132" s="126">
        <v>12</v>
      </c>
      <c r="AB132" s="127">
        <v>13</v>
      </c>
      <c r="AC132" s="55">
        <v>14</v>
      </c>
      <c r="AD132" s="56">
        <v>15</v>
      </c>
      <c r="AE132" s="9"/>
      <c r="AF132" s="9"/>
      <c r="AG132" s="9"/>
      <c r="AH132" s="9"/>
      <c r="AI132" s="9"/>
      <c r="AJ132" s="9"/>
      <c r="AK132" s="9"/>
      <c r="AL132" s="9"/>
      <c r="AM132" s="9"/>
    </row>
    <row r="133" spans="8:39" ht="17" customHeight="1" x14ac:dyDescent="0.15">
      <c r="H133" s="9"/>
      <c r="I133" s="9"/>
      <c r="J133" s="9"/>
      <c r="K133" s="9"/>
      <c r="L133" s="9"/>
      <c r="M133" s="9"/>
      <c r="N133" s="9"/>
      <c r="O133" s="9"/>
      <c r="P133" s="9"/>
      <c r="Q133" s="9"/>
      <c r="R133" s="9"/>
      <c r="S133" s="9"/>
      <c r="T133" s="9"/>
      <c r="U133" s="9"/>
      <c r="V133" s="9"/>
      <c r="W133" s="9"/>
      <c r="X133" s="9"/>
      <c r="Y133" s="9"/>
      <c r="Z133" s="9"/>
      <c r="AA133" s="9"/>
      <c r="AB133" s="9"/>
      <c r="AC133" s="9"/>
      <c r="AD133" s="9"/>
      <c r="AE133" s="9"/>
      <c r="AF133" s="9"/>
      <c r="AG133" s="9"/>
      <c r="AH133" s="9"/>
      <c r="AI133" s="9"/>
      <c r="AJ133" s="9"/>
      <c r="AK133" s="9"/>
      <c r="AL133" s="9"/>
      <c r="AM133" s="9"/>
    </row>
  </sheetData>
  <mergeCells count="8">
    <mergeCell ref="CC18:CC23"/>
    <mergeCell ref="CI18:CI23"/>
    <mergeCell ref="CP13:CP23"/>
    <mergeCell ref="AU56:BM56"/>
    <mergeCell ref="BU80:BU85"/>
    <mergeCell ref="BY80:BY85"/>
    <mergeCell ref="CH74:CH85"/>
    <mergeCell ref="CP74:CP85"/>
  </mergeCells>
  <hyperlinks>
    <hyperlink ref="AU56" r:id="rId1" xr:uid="{4875E994-F37D-2846-A103-7FA13D45CF4B}"/>
  </hyperlinks>
  <pageMargins left="0.7" right="0.7" top="0.75" bottom="0.75" header="0.3" footer="0.3"/>
  <pageSetup orientation="portrait" r:id="rId2"/>
  <drawing r:id="rId3"/>
  <picture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52FC74-F9F5-3941-AE6B-EDD05FC53995}">
  <sheetPr codeName="Sheet12">
    <tabColor theme="9" tint="-0.249977111117893"/>
    <pageSetUpPr fitToPage="1"/>
  </sheetPr>
  <dimension ref="B2:AR497"/>
  <sheetViews>
    <sheetView zoomScale="75" zoomScaleNormal="100" workbookViewId="0"/>
  </sheetViews>
  <sheetFormatPr baseColWidth="10" defaultColWidth="10.6640625" defaultRowHeight="12.75" customHeight="1" x14ac:dyDescent="0.15"/>
  <cols>
    <col min="1" max="1" width="4.83203125" customWidth="1"/>
    <col min="2" max="2" width="32.1640625" bestFit="1" customWidth="1"/>
    <col min="3" max="3" width="9.33203125" customWidth="1"/>
    <col min="4" max="4" width="13.5" bestFit="1" customWidth="1"/>
    <col min="5" max="5" width="21" style="76" bestFit="1" customWidth="1"/>
    <col min="6" max="6" width="11.1640625" style="76" customWidth="1"/>
    <col min="7" max="7" width="5.6640625" style="76" customWidth="1"/>
    <col min="8" max="8" width="11.1640625" style="76" customWidth="1"/>
    <col min="9" max="9" width="5.6640625" style="76" customWidth="1"/>
    <col min="10" max="10" width="11.1640625" style="76" customWidth="1"/>
    <col min="11" max="11" width="5.6640625" style="76" customWidth="1"/>
    <col min="12" max="12" width="11.1640625" style="76" customWidth="1"/>
    <col min="13" max="13" width="5.6640625" style="76" customWidth="1"/>
    <col min="14" max="14" width="11.1640625" style="76" customWidth="1"/>
    <col min="15" max="15" width="5.33203125" style="76" customWidth="1"/>
    <col min="16" max="16" width="11.1640625" style="76" customWidth="1"/>
    <col min="17" max="17" width="5.5" style="76" customWidth="1"/>
    <col min="18" max="18" width="1.1640625" style="76" customWidth="1"/>
    <col min="19" max="19" width="10.5" bestFit="1" customWidth="1"/>
    <col min="20" max="20" width="11.5" bestFit="1" customWidth="1"/>
    <col min="21" max="21" width="5.5" customWidth="1"/>
    <col min="22" max="22" width="10.5" bestFit="1" customWidth="1"/>
    <col min="23" max="23" width="10.5" customWidth="1"/>
    <col min="24" max="24" width="5.5" customWidth="1"/>
    <col min="25" max="25" width="10.5" style="30" customWidth="1"/>
    <col min="26" max="26" width="10.5" customWidth="1"/>
    <col min="27" max="27" width="5.5" style="30" bestFit="1" customWidth="1"/>
    <col min="28" max="28" width="10.5" bestFit="1" customWidth="1"/>
    <col min="29" max="29" width="10.5" customWidth="1"/>
    <col min="30" max="30" width="9.5" bestFit="1" customWidth="1"/>
    <col min="31" max="31" width="5.5" customWidth="1"/>
    <col min="32" max="32" width="10.5" bestFit="1" customWidth="1"/>
    <col min="33" max="34" width="5.5" customWidth="1"/>
    <col min="35" max="35" width="10" customWidth="1"/>
    <col min="36" max="36" width="11.5" customWidth="1"/>
    <col min="37" max="37" width="5.5" customWidth="1"/>
    <col min="38" max="38" width="68.6640625" customWidth="1"/>
    <col min="39" max="39" width="10.1640625" style="78" bestFit="1" customWidth="1"/>
    <col min="40" max="40" width="8.5" bestFit="1" customWidth="1"/>
    <col min="57" max="57" width="13" bestFit="1" customWidth="1"/>
    <col min="58" max="58" width="13.6640625" bestFit="1" customWidth="1"/>
    <col min="59" max="59" width="10.5" bestFit="1" customWidth="1"/>
    <col min="60" max="60" width="12.6640625" bestFit="1" customWidth="1"/>
    <col min="61" max="61" width="29.6640625" bestFit="1" customWidth="1"/>
    <col min="62" max="62" width="28.5" bestFit="1" customWidth="1"/>
    <col min="63" max="64" width="16.5" bestFit="1" customWidth="1"/>
    <col min="65" max="65" width="21.6640625" bestFit="1" customWidth="1"/>
    <col min="66" max="66" width="18.6640625" bestFit="1" customWidth="1"/>
    <col min="67" max="68" width="23.5" bestFit="1" customWidth="1"/>
    <col min="69" max="69" width="24.6640625" bestFit="1" customWidth="1"/>
    <col min="70" max="70" width="21.6640625" bestFit="1" customWidth="1"/>
    <col min="71" max="71" width="14.5" bestFit="1" customWidth="1"/>
    <col min="72" max="72" width="9.6640625" bestFit="1" customWidth="1"/>
    <col min="73" max="73" width="13" bestFit="1" customWidth="1"/>
    <col min="74" max="74" width="19.6640625" bestFit="1" customWidth="1"/>
    <col min="75" max="75" width="17.33203125" bestFit="1" customWidth="1"/>
    <col min="76" max="76" width="37.33203125" bestFit="1" customWidth="1"/>
    <col min="77" max="77" width="22.33203125" bestFit="1" customWidth="1"/>
    <col min="78" max="78" width="49.5" bestFit="1" customWidth="1"/>
    <col min="79" max="79" width="17.6640625" bestFit="1" customWidth="1"/>
  </cols>
  <sheetData>
    <row r="2" spans="2:44" ht="21" customHeight="1" x14ac:dyDescent="0.25">
      <c r="B2" s="536"/>
      <c r="C2" s="537"/>
      <c r="D2" s="537"/>
      <c r="E2" s="537"/>
      <c r="F2" s="537"/>
      <c r="G2" s="537"/>
      <c r="H2" s="63"/>
      <c r="I2" s="63"/>
      <c r="J2" s="63"/>
      <c r="K2" s="63"/>
      <c r="L2" s="63"/>
      <c r="M2" s="63"/>
      <c r="N2" s="63"/>
      <c r="O2" s="63"/>
      <c r="P2" s="63"/>
      <c r="Q2" s="63"/>
      <c r="R2" s="63"/>
      <c r="S2" s="63"/>
      <c r="T2" s="63"/>
      <c r="U2" s="63"/>
      <c r="V2" s="63"/>
      <c r="W2" s="63"/>
      <c r="X2" s="63"/>
      <c r="Y2" s="63"/>
      <c r="Z2" s="63"/>
      <c r="AA2" s="63"/>
      <c r="AB2" s="63"/>
      <c r="AC2" s="63"/>
      <c r="AD2" s="63"/>
      <c r="AE2" s="63"/>
      <c r="AF2" s="63"/>
      <c r="AG2" s="63"/>
      <c r="AH2" s="64"/>
      <c r="AI2" s="64"/>
      <c r="AJ2" s="65"/>
      <c r="AK2" s="66" t="s">
        <v>271</v>
      </c>
      <c r="AL2" s="67">
        <f ca="1">TODAY()</f>
        <v>45849</v>
      </c>
      <c r="AM2" s="884"/>
      <c r="AP2" s="68"/>
      <c r="AQ2" s="68"/>
    </row>
    <row r="3" spans="2:44" ht="21" customHeight="1" x14ac:dyDescent="0.25">
      <c r="B3" s="538"/>
      <c r="C3" s="539"/>
      <c r="D3" s="539"/>
      <c r="E3" s="539"/>
      <c r="F3" s="539"/>
      <c r="G3" s="539"/>
      <c r="H3" s="71"/>
      <c r="I3" s="71"/>
      <c r="J3" s="71"/>
      <c r="K3" s="71"/>
      <c r="L3" s="71"/>
      <c r="M3" s="71"/>
      <c r="N3" s="71"/>
      <c r="O3" s="71"/>
      <c r="P3" s="71"/>
      <c r="Q3" s="71"/>
      <c r="R3" s="71"/>
      <c r="S3" s="71"/>
      <c r="T3" s="71"/>
      <c r="U3" s="71"/>
      <c r="V3" s="71"/>
      <c r="W3" s="71"/>
      <c r="X3" s="71"/>
      <c r="Y3" s="71"/>
      <c r="Z3" s="71"/>
      <c r="AA3" s="71"/>
      <c r="AB3" s="71"/>
      <c r="AC3" s="71"/>
      <c r="AD3" s="71"/>
      <c r="AE3" s="71"/>
      <c r="AF3" s="71"/>
      <c r="AG3" s="71"/>
      <c r="AH3" s="72"/>
      <c r="AI3" s="72"/>
      <c r="AJ3" s="73"/>
      <c r="AK3" s="74" t="s">
        <v>272</v>
      </c>
      <c r="AL3" s="540">
        <f ca="1">WEEKNUM(AL2)</f>
        <v>28</v>
      </c>
      <c r="AM3" s="884"/>
      <c r="AP3" s="68"/>
      <c r="AQ3" s="68"/>
    </row>
    <row r="4" spans="2:44" ht="31" customHeight="1" thickBot="1" x14ac:dyDescent="0.3">
      <c r="B4" s="69"/>
      <c r="C4" s="70"/>
      <c r="D4" s="70"/>
      <c r="E4" s="71"/>
      <c r="S4" s="76"/>
      <c r="T4" s="76"/>
      <c r="U4" s="76"/>
      <c r="V4" s="76"/>
      <c r="W4" s="76"/>
      <c r="X4" s="76"/>
      <c r="Y4" s="76"/>
      <c r="Z4" s="76"/>
      <c r="AA4" s="76"/>
      <c r="AB4" s="76"/>
      <c r="AC4" s="76"/>
      <c r="AD4" s="76"/>
      <c r="AE4" s="76"/>
      <c r="AF4" s="76"/>
      <c r="AG4" s="76"/>
      <c r="AH4" s="76"/>
      <c r="AI4" s="76"/>
      <c r="AJ4" s="76"/>
      <c r="AK4" s="76"/>
      <c r="AM4" s="884"/>
      <c r="AP4" s="68"/>
      <c r="AQ4" s="68"/>
    </row>
    <row r="5" spans="2:44" s="535" customFormat="1" ht="146" customHeight="1" thickBot="1" x14ac:dyDescent="0.2">
      <c r="B5" s="556" t="s">
        <v>273</v>
      </c>
      <c r="C5" s="556" t="s">
        <v>274</v>
      </c>
      <c r="D5" s="556" t="s">
        <v>275</v>
      </c>
      <c r="E5" s="557" t="s">
        <v>314</v>
      </c>
      <c r="F5" s="551" t="s">
        <v>315</v>
      </c>
      <c r="G5" s="552" t="s">
        <v>316</v>
      </c>
      <c r="H5" s="551" t="s">
        <v>317</v>
      </c>
      <c r="I5" s="552" t="s">
        <v>318</v>
      </c>
      <c r="J5" s="551" t="s">
        <v>319</v>
      </c>
      <c r="K5" s="552" t="s">
        <v>320</v>
      </c>
      <c r="L5" s="551" t="s">
        <v>321</v>
      </c>
      <c r="M5" s="552" t="s">
        <v>276</v>
      </c>
      <c r="N5" s="551" t="s">
        <v>322</v>
      </c>
      <c r="O5" s="552" t="s">
        <v>323</v>
      </c>
      <c r="P5" s="551" t="s">
        <v>324</v>
      </c>
      <c r="Q5" s="552" t="s">
        <v>325</v>
      </c>
      <c r="R5" s="553"/>
      <c r="S5" s="551" t="s">
        <v>277</v>
      </c>
      <c r="T5" s="552" t="s">
        <v>278</v>
      </c>
      <c r="U5" s="552" t="s">
        <v>279</v>
      </c>
      <c r="V5" s="551" t="s">
        <v>280</v>
      </c>
      <c r="W5" s="552" t="s">
        <v>281</v>
      </c>
      <c r="X5" s="552" t="s">
        <v>282</v>
      </c>
      <c r="Y5" s="551" t="s">
        <v>283</v>
      </c>
      <c r="Z5" s="552" t="s">
        <v>284</v>
      </c>
      <c r="AA5" s="552" t="s">
        <v>285</v>
      </c>
      <c r="AB5" s="551" t="s">
        <v>326</v>
      </c>
      <c r="AC5" s="552" t="s">
        <v>286</v>
      </c>
      <c r="AD5" s="551" t="s">
        <v>287</v>
      </c>
      <c r="AE5" s="554" t="s">
        <v>288</v>
      </c>
      <c r="AF5" s="551" t="s">
        <v>289</v>
      </c>
      <c r="AG5" s="552" t="s">
        <v>290</v>
      </c>
      <c r="AH5" s="552" t="s">
        <v>291</v>
      </c>
      <c r="AI5" s="552" t="s">
        <v>292</v>
      </c>
      <c r="AJ5" s="555" t="s">
        <v>293</v>
      </c>
      <c r="AK5" s="551" t="s">
        <v>294</v>
      </c>
      <c r="AL5" s="534" t="s">
        <v>295</v>
      </c>
      <c r="AM5" s="534" t="s">
        <v>296</v>
      </c>
    </row>
    <row r="6" spans="2:44" ht="14" customHeight="1" x14ac:dyDescent="0.15">
      <c r="B6" s="32" t="s">
        <v>297</v>
      </c>
      <c r="C6" s="116">
        <v>2</v>
      </c>
      <c r="D6" s="33" t="s">
        <v>298</v>
      </c>
      <c r="E6" s="33" t="s">
        <v>299</v>
      </c>
      <c r="F6" s="559">
        <f>IF(H6="","",H6-(7*G6))</f>
        <v>45134</v>
      </c>
      <c r="G6" s="558">
        <v>1</v>
      </c>
      <c r="H6" s="549">
        <f>IF(J6="","",J6-(7*I6))</f>
        <v>45141</v>
      </c>
      <c r="I6" s="558">
        <v>1</v>
      </c>
      <c r="J6" s="549">
        <f>IF(L6="","",L6-(7*K6))</f>
        <v>45148</v>
      </c>
      <c r="K6" s="558">
        <v>1</v>
      </c>
      <c r="L6" s="549">
        <f>IF(N6="","",N6-(7*M6))</f>
        <v>45155</v>
      </c>
      <c r="M6" s="558">
        <v>1</v>
      </c>
      <c r="N6" s="549">
        <f>IF(P6="","",P6-(7*O6))</f>
        <v>45162</v>
      </c>
      <c r="O6" s="558">
        <v>1</v>
      </c>
      <c r="P6" s="549">
        <f>IF(S6="","",S6-(7*Q6))</f>
        <v>45169</v>
      </c>
      <c r="Q6" s="558">
        <v>1</v>
      </c>
      <c r="R6" s="560"/>
      <c r="S6" s="84">
        <f>IF(V6="","",V6-(7*U6))</f>
        <v>45176</v>
      </c>
      <c r="T6" s="573"/>
      <c r="U6" s="558">
        <v>1</v>
      </c>
      <c r="V6" s="549">
        <f>IF(Y6="","",Y6-(X6*7))</f>
        <v>45183</v>
      </c>
      <c r="W6" s="576"/>
      <c r="X6" s="558">
        <v>1</v>
      </c>
      <c r="Y6" s="549">
        <f>IF(AB6="","",AB6-(AA6*7))</f>
        <v>45190</v>
      </c>
      <c r="Z6" s="576"/>
      <c r="AA6" s="558">
        <v>1</v>
      </c>
      <c r="AB6" s="549">
        <f>IF(AF6="","",AF6-(7*AE6))</f>
        <v>45197</v>
      </c>
      <c r="AC6" s="576"/>
      <c r="AD6" s="93" t="str">
        <f>IF(AND(W6="", T6=""),"",IF(W6="",T6-S6,W6-AB6))</f>
        <v/>
      </c>
      <c r="AE6" s="558">
        <v>5</v>
      </c>
      <c r="AF6" s="549">
        <f>IF(AJ6="","",AJ6-(7*AG6)-(7*AH6))</f>
        <v>45232</v>
      </c>
      <c r="AG6" s="558">
        <v>1</v>
      </c>
      <c r="AH6" s="578">
        <v>1</v>
      </c>
      <c r="AI6" s="549"/>
      <c r="AJ6" s="550">
        <v>45246</v>
      </c>
      <c r="AK6" s="562"/>
      <c r="AL6" s="563"/>
      <c r="AM6" s="105"/>
    </row>
    <row r="7" spans="2:44" ht="14" customHeight="1" x14ac:dyDescent="0.15">
      <c r="B7" s="2" t="s">
        <v>300</v>
      </c>
      <c r="C7" s="116">
        <v>2</v>
      </c>
      <c r="D7" s="33" t="s">
        <v>298</v>
      </c>
      <c r="E7" s="33" t="s">
        <v>299</v>
      </c>
      <c r="F7" s="559">
        <f t="shared" ref="F7:F70" si="0">IF(H7="","",H7-(7*G7))</f>
        <v>45577</v>
      </c>
      <c r="G7" s="572">
        <v>0</v>
      </c>
      <c r="H7" s="549">
        <f t="shared" ref="H7:H70" si="1">IF(J7="","",J7-(7*I7))</f>
        <v>45577</v>
      </c>
      <c r="I7" s="572">
        <v>0</v>
      </c>
      <c r="J7" s="549">
        <f t="shared" ref="J7:J70" si="2">IF(L7="","",L7-(7*K7))</f>
        <v>45577</v>
      </c>
      <c r="K7" s="572">
        <v>0</v>
      </c>
      <c r="L7" s="549">
        <f t="shared" ref="L7:L70" si="3">IF(N7="","",N7-(7*M7))</f>
        <v>45577</v>
      </c>
      <c r="M7" s="572">
        <v>0</v>
      </c>
      <c r="N7" s="549">
        <f t="shared" ref="N7:N70" si="4">IF(P7="","",P7-(7*O7))</f>
        <v>45577</v>
      </c>
      <c r="O7" s="572">
        <v>0</v>
      </c>
      <c r="P7" s="549">
        <f t="shared" ref="P7:P70" si="5">IF(S7="","",S7-(7*Q7))</f>
        <v>45577</v>
      </c>
      <c r="Q7" s="572">
        <v>0</v>
      </c>
      <c r="R7" s="541"/>
      <c r="S7" s="84">
        <f>IF(V7="","",V7-(7*U7))</f>
        <v>45577</v>
      </c>
      <c r="T7" s="574"/>
      <c r="U7" s="572">
        <v>0</v>
      </c>
      <c r="V7" s="549">
        <f t="shared" ref="V7:V70" si="6">IF(Y7="","",Y7-(X7*7))</f>
        <v>45577</v>
      </c>
      <c r="W7" s="577"/>
      <c r="X7" s="572">
        <v>0</v>
      </c>
      <c r="Y7" s="84">
        <f t="shared" ref="Y7:Y70" si="7">IF(AB7="","",AB7-(AA7*7))</f>
        <v>45577</v>
      </c>
      <c r="Z7" s="577"/>
      <c r="AA7" s="572">
        <v>0</v>
      </c>
      <c r="AB7" s="84">
        <f t="shared" ref="AB7:AB72" si="8">IF(AF7="","",AF7-(7*AE7))</f>
        <v>45577</v>
      </c>
      <c r="AC7" s="577"/>
      <c r="AD7" s="93" t="str">
        <f t="shared" ref="AD7:AD70" si="9">IF(AND(W7="", T7=""),"",IF(W7="",T7-S7,W7-AB7))</f>
        <v/>
      </c>
      <c r="AE7" s="572">
        <v>3</v>
      </c>
      <c r="AF7" s="84">
        <f t="shared" ref="AF7:AF70" si="10">IF(AJ7="","",AJ7-(7*AG7)-(7*AH7))</f>
        <v>45598</v>
      </c>
      <c r="AG7" s="572">
        <v>2</v>
      </c>
      <c r="AH7" s="579">
        <v>0</v>
      </c>
      <c r="AI7" s="84"/>
      <c r="AJ7" s="81">
        <v>45612</v>
      </c>
      <c r="AK7" s="564"/>
      <c r="AL7" s="563"/>
      <c r="AM7" s="105"/>
    </row>
    <row r="8" spans="2:44" ht="14" customHeight="1" x14ac:dyDescent="0.15">
      <c r="B8" s="2" t="s">
        <v>301</v>
      </c>
      <c r="C8" s="116">
        <v>2</v>
      </c>
      <c r="D8" s="33" t="s">
        <v>298</v>
      </c>
      <c r="E8" s="33" t="s">
        <v>299</v>
      </c>
      <c r="F8" s="559">
        <f t="shared" si="0"/>
        <v>45549</v>
      </c>
      <c r="G8" s="572">
        <v>0</v>
      </c>
      <c r="H8" s="549">
        <f t="shared" si="1"/>
        <v>45549</v>
      </c>
      <c r="I8" s="572">
        <v>0</v>
      </c>
      <c r="J8" s="549">
        <f t="shared" si="2"/>
        <v>45549</v>
      </c>
      <c r="K8" s="572">
        <v>0</v>
      </c>
      <c r="L8" s="549">
        <f t="shared" si="3"/>
        <v>45549</v>
      </c>
      <c r="M8" s="572">
        <v>0</v>
      </c>
      <c r="N8" s="549">
        <f t="shared" si="4"/>
        <v>45549</v>
      </c>
      <c r="O8" s="572">
        <v>0</v>
      </c>
      <c r="P8" s="549">
        <f t="shared" si="5"/>
        <v>45549</v>
      </c>
      <c r="Q8" s="572">
        <v>0</v>
      </c>
      <c r="R8" s="541"/>
      <c r="S8" s="84">
        <f>IF(V8="","",V8-(7*U8))</f>
        <v>45549</v>
      </c>
      <c r="T8" s="574"/>
      <c r="U8" s="572">
        <v>0</v>
      </c>
      <c r="V8" s="549">
        <f t="shared" si="6"/>
        <v>45549</v>
      </c>
      <c r="W8" s="577"/>
      <c r="X8" s="572">
        <v>0</v>
      </c>
      <c r="Y8" s="84">
        <f t="shared" si="7"/>
        <v>45549</v>
      </c>
      <c r="Z8" s="577"/>
      <c r="AA8" s="572">
        <v>0</v>
      </c>
      <c r="AB8" s="84">
        <f t="shared" si="8"/>
        <v>45549</v>
      </c>
      <c r="AC8" s="577"/>
      <c r="AD8" s="93" t="str">
        <f t="shared" si="9"/>
        <v/>
      </c>
      <c r="AE8" s="572">
        <v>5</v>
      </c>
      <c r="AF8" s="84">
        <f t="shared" si="10"/>
        <v>45584</v>
      </c>
      <c r="AG8" s="572">
        <v>2</v>
      </c>
      <c r="AH8" s="579">
        <v>2</v>
      </c>
      <c r="AI8" s="84"/>
      <c r="AJ8" s="81">
        <v>45612</v>
      </c>
      <c r="AK8" s="565"/>
      <c r="AL8" s="566"/>
      <c r="AM8" s="105"/>
    </row>
    <row r="9" spans="2:44" ht="14" customHeight="1" x14ac:dyDescent="0.15">
      <c r="B9" s="2" t="s">
        <v>231</v>
      </c>
      <c r="C9" s="116">
        <v>2</v>
      </c>
      <c r="D9" s="37" t="s">
        <v>255</v>
      </c>
      <c r="E9" s="3" t="s">
        <v>302</v>
      </c>
      <c r="F9" s="559">
        <f t="shared" si="0"/>
        <v>45505</v>
      </c>
      <c r="G9" s="572">
        <v>0</v>
      </c>
      <c r="H9" s="549">
        <f t="shared" si="1"/>
        <v>45505</v>
      </c>
      <c r="I9" s="572">
        <v>0</v>
      </c>
      <c r="J9" s="549">
        <f t="shared" si="2"/>
        <v>45505</v>
      </c>
      <c r="K9" s="572">
        <v>0</v>
      </c>
      <c r="L9" s="549">
        <f t="shared" si="3"/>
        <v>45505</v>
      </c>
      <c r="M9" s="572">
        <v>0</v>
      </c>
      <c r="N9" s="549">
        <f t="shared" si="4"/>
        <v>45505</v>
      </c>
      <c r="O9" s="572">
        <v>0</v>
      </c>
      <c r="P9" s="549">
        <f t="shared" si="5"/>
        <v>45505</v>
      </c>
      <c r="Q9" s="572">
        <v>0</v>
      </c>
      <c r="R9" s="541"/>
      <c r="S9" s="84">
        <f t="shared" ref="S9:S73" si="11">IF(V9="","",V9-(7*U9))</f>
        <v>45505</v>
      </c>
      <c r="T9" s="574"/>
      <c r="U9" s="572">
        <v>0</v>
      </c>
      <c r="V9" s="549">
        <f t="shared" si="6"/>
        <v>45505</v>
      </c>
      <c r="W9" s="577"/>
      <c r="X9" s="572">
        <v>0</v>
      </c>
      <c r="Y9" s="84">
        <f t="shared" si="7"/>
        <v>45505</v>
      </c>
      <c r="Z9" s="577"/>
      <c r="AA9" s="572">
        <v>0</v>
      </c>
      <c r="AB9" s="84">
        <f t="shared" si="8"/>
        <v>45505</v>
      </c>
      <c r="AC9" s="577"/>
      <c r="AD9" s="93" t="str">
        <f t="shared" si="9"/>
        <v/>
      </c>
      <c r="AE9" s="572">
        <v>14</v>
      </c>
      <c r="AF9" s="84">
        <f t="shared" si="10"/>
        <v>45603</v>
      </c>
      <c r="AG9" s="572">
        <v>3</v>
      </c>
      <c r="AH9" s="579">
        <v>0</v>
      </c>
      <c r="AI9" s="84"/>
      <c r="AJ9" s="81">
        <v>45624</v>
      </c>
      <c r="AK9" s="565"/>
      <c r="AL9" s="566"/>
      <c r="AM9" s="105"/>
    </row>
    <row r="10" spans="2:44" ht="14" customHeight="1" x14ac:dyDescent="0.15">
      <c r="B10" s="2" t="s">
        <v>303</v>
      </c>
      <c r="C10" s="116">
        <v>2</v>
      </c>
      <c r="D10" s="37" t="s">
        <v>255</v>
      </c>
      <c r="E10" s="3" t="s">
        <v>302</v>
      </c>
      <c r="F10" s="559">
        <f t="shared" si="0"/>
        <v>45575</v>
      </c>
      <c r="G10" s="572">
        <v>0</v>
      </c>
      <c r="H10" s="549">
        <f t="shared" si="1"/>
        <v>45575</v>
      </c>
      <c r="I10" s="572">
        <v>0</v>
      </c>
      <c r="J10" s="549">
        <f t="shared" si="2"/>
        <v>45575</v>
      </c>
      <c r="K10" s="572">
        <v>0</v>
      </c>
      <c r="L10" s="549">
        <f t="shared" si="3"/>
        <v>45575</v>
      </c>
      <c r="M10" s="572">
        <v>0</v>
      </c>
      <c r="N10" s="549">
        <f t="shared" si="4"/>
        <v>45575</v>
      </c>
      <c r="O10" s="572">
        <v>0</v>
      </c>
      <c r="P10" s="549">
        <f t="shared" si="5"/>
        <v>45575</v>
      </c>
      <c r="Q10" s="572">
        <v>0</v>
      </c>
      <c r="R10" s="541"/>
      <c r="S10" s="84">
        <f>IF(V10="","",V10-(7*U10))</f>
        <v>45575</v>
      </c>
      <c r="T10" s="574">
        <v>45290</v>
      </c>
      <c r="U10" s="572">
        <v>0</v>
      </c>
      <c r="V10" s="549">
        <f t="shared" si="6"/>
        <v>45575</v>
      </c>
      <c r="W10" s="577"/>
      <c r="X10" s="572">
        <v>0</v>
      </c>
      <c r="Y10" s="84">
        <f t="shared" si="7"/>
        <v>45575</v>
      </c>
      <c r="Z10" s="577"/>
      <c r="AA10" s="572">
        <v>0</v>
      </c>
      <c r="AB10" s="84">
        <f t="shared" si="8"/>
        <v>45575</v>
      </c>
      <c r="AC10" s="577"/>
      <c r="AD10" s="93">
        <f>IF(AND(W10="", T10=""),"",IF(W10="",T10-S10,W10-AB10))</f>
        <v>-285</v>
      </c>
      <c r="AE10" s="572">
        <v>4</v>
      </c>
      <c r="AF10" s="84">
        <f t="shared" si="10"/>
        <v>45603</v>
      </c>
      <c r="AG10" s="572">
        <v>2</v>
      </c>
      <c r="AH10" s="579">
        <v>1</v>
      </c>
      <c r="AI10" s="84"/>
      <c r="AJ10" s="81">
        <v>45624</v>
      </c>
      <c r="AK10" s="565"/>
      <c r="AL10" s="566"/>
      <c r="AM10" s="105"/>
    </row>
    <row r="11" spans="2:44" ht="14" customHeight="1" x14ac:dyDescent="0.15">
      <c r="B11" s="2" t="s">
        <v>304</v>
      </c>
      <c r="C11" s="116">
        <v>2</v>
      </c>
      <c r="D11" s="37" t="s">
        <v>255</v>
      </c>
      <c r="E11" s="3" t="s">
        <v>302</v>
      </c>
      <c r="F11" s="559">
        <f t="shared" si="0"/>
        <v>45568</v>
      </c>
      <c r="G11" s="572">
        <v>0</v>
      </c>
      <c r="H11" s="549">
        <f t="shared" si="1"/>
        <v>45568</v>
      </c>
      <c r="I11" s="572">
        <v>0</v>
      </c>
      <c r="J11" s="549">
        <f t="shared" si="2"/>
        <v>45568</v>
      </c>
      <c r="K11" s="572">
        <v>0</v>
      </c>
      <c r="L11" s="549">
        <f t="shared" si="3"/>
        <v>45568</v>
      </c>
      <c r="M11" s="572">
        <v>0</v>
      </c>
      <c r="N11" s="549">
        <f t="shared" si="4"/>
        <v>45568</v>
      </c>
      <c r="O11" s="572">
        <v>0</v>
      </c>
      <c r="P11" s="549">
        <f t="shared" si="5"/>
        <v>45568</v>
      </c>
      <c r="Q11" s="572">
        <v>0</v>
      </c>
      <c r="R11" s="541"/>
      <c r="S11" s="84">
        <f t="shared" si="11"/>
        <v>45568</v>
      </c>
      <c r="T11" s="574"/>
      <c r="U11" s="572">
        <v>0</v>
      </c>
      <c r="V11" s="549">
        <f t="shared" si="6"/>
        <v>45568</v>
      </c>
      <c r="W11" s="577"/>
      <c r="X11" s="572">
        <v>0</v>
      </c>
      <c r="Y11" s="84">
        <f t="shared" si="7"/>
        <v>45568</v>
      </c>
      <c r="Z11" s="577"/>
      <c r="AA11" s="572">
        <v>0</v>
      </c>
      <c r="AB11" s="84">
        <f t="shared" si="8"/>
        <v>45568</v>
      </c>
      <c r="AC11" s="577"/>
      <c r="AD11" s="93" t="str">
        <f t="shared" si="9"/>
        <v/>
      </c>
      <c r="AE11" s="572">
        <v>7</v>
      </c>
      <c r="AF11" s="84">
        <f t="shared" si="10"/>
        <v>45617</v>
      </c>
      <c r="AG11" s="572">
        <v>1</v>
      </c>
      <c r="AH11" s="579">
        <v>0</v>
      </c>
      <c r="AI11" s="84"/>
      <c r="AJ11" s="81">
        <v>45624</v>
      </c>
      <c r="AK11" s="565"/>
      <c r="AL11" s="566"/>
      <c r="AM11" s="105"/>
      <c r="AR11" s="75"/>
    </row>
    <row r="12" spans="2:44" ht="14" customHeight="1" x14ac:dyDescent="0.15">
      <c r="B12" s="2" t="s">
        <v>84</v>
      </c>
      <c r="C12" s="116">
        <v>2</v>
      </c>
      <c r="D12" s="37" t="s">
        <v>305</v>
      </c>
      <c r="E12" s="3" t="s">
        <v>306</v>
      </c>
      <c r="F12" s="559">
        <f t="shared" si="0"/>
        <v>45534</v>
      </c>
      <c r="G12" s="572">
        <v>0</v>
      </c>
      <c r="H12" s="549">
        <f t="shared" si="1"/>
        <v>45534</v>
      </c>
      <c r="I12" s="572">
        <v>0</v>
      </c>
      <c r="J12" s="549">
        <f t="shared" si="2"/>
        <v>45534</v>
      </c>
      <c r="K12" s="572">
        <v>0</v>
      </c>
      <c r="L12" s="549">
        <f t="shared" si="3"/>
        <v>45534</v>
      </c>
      <c r="M12" s="572">
        <v>0</v>
      </c>
      <c r="N12" s="549">
        <f t="shared" si="4"/>
        <v>45534</v>
      </c>
      <c r="O12" s="572">
        <v>0</v>
      </c>
      <c r="P12" s="549">
        <f>IF(S12="","",S12-(7*Q12))</f>
        <v>45534</v>
      </c>
      <c r="Q12" s="572">
        <v>0</v>
      </c>
      <c r="R12" s="541"/>
      <c r="S12" s="84">
        <f t="shared" si="11"/>
        <v>45534</v>
      </c>
      <c r="T12" s="574"/>
      <c r="U12" s="572">
        <v>0</v>
      </c>
      <c r="V12" s="549">
        <f t="shared" si="6"/>
        <v>45534</v>
      </c>
      <c r="W12" s="577"/>
      <c r="X12" s="572">
        <v>0</v>
      </c>
      <c r="Y12" s="84">
        <f t="shared" si="7"/>
        <v>45534</v>
      </c>
      <c r="Z12" s="577"/>
      <c r="AA12" s="572">
        <v>0</v>
      </c>
      <c r="AB12" s="84">
        <f t="shared" si="8"/>
        <v>45534</v>
      </c>
      <c r="AC12" s="577"/>
      <c r="AD12" s="93" t="str">
        <f t="shared" si="9"/>
        <v/>
      </c>
      <c r="AE12" s="572">
        <v>8</v>
      </c>
      <c r="AF12" s="84">
        <f t="shared" si="10"/>
        <v>45590</v>
      </c>
      <c r="AG12" s="572">
        <v>5</v>
      </c>
      <c r="AH12" s="579">
        <v>1</v>
      </c>
      <c r="AI12" s="84"/>
      <c r="AJ12" s="81">
        <v>45632</v>
      </c>
      <c r="AK12" s="565"/>
      <c r="AL12" s="566"/>
      <c r="AM12" s="105"/>
    </row>
    <row r="13" spans="2:44" ht="14" customHeight="1" x14ac:dyDescent="0.15">
      <c r="B13" s="2" t="s">
        <v>307</v>
      </c>
      <c r="C13" s="116">
        <v>2</v>
      </c>
      <c r="D13" s="37" t="s">
        <v>305</v>
      </c>
      <c r="E13" s="3" t="s">
        <v>306</v>
      </c>
      <c r="F13" s="559">
        <f t="shared" si="0"/>
        <v>45576</v>
      </c>
      <c r="G13" s="572">
        <v>0</v>
      </c>
      <c r="H13" s="549">
        <f t="shared" si="1"/>
        <v>45576</v>
      </c>
      <c r="I13" s="572">
        <v>0</v>
      </c>
      <c r="J13" s="549">
        <f t="shared" si="2"/>
        <v>45576</v>
      </c>
      <c r="K13" s="572">
        <v>0</v>
      </c>
      <c r="L13" s="549">
        <f t="shared" si="3"/>
        <v>45576</v>
      </c>
      <c r="M13" s="572">
        <v>0</v>
      </c>
      <c r="N13" s="549">
        <f t="shared" si="4"/>
        <v>45576</v>
      </c>
      <c r="O13" s="572">
        <v>0</v>
      </c>
      <c r="P13" s="549">
        <f t="shared" si="5"/>
        <v>45576</v>
      </c>
      <c r="Q13" s="572">
        <v>0</v>
      </c>
      <c r="R13" s="541"/>
      <c r="S13" s="84">
        <f t="shared" si="11"/>
        <v>45576</v>
      </c>
      <c r="T13" s="574"/>
      <c r="U13" s="572">
        <v>0</v>
      </c>
      <c r="V13" s="549">
        <f t="shared" si="6"/>
        <v>45576</v>
      </c>
      <c r="W13" s="577"/>
      <c r="X13" s="572">
        <v>0</v>
      </c>
      <c r="Y13" s="84">
        <f t="shared" si="7"/>
        <v>45576</v>
      </c>
      <c r="Z13" s="577"/>
      <c r="AA13" s="572">
        <v>0</v>
      </c>
      <c r="AB13" s="84">
        <f t="shared" si="8"/>
        <v>45576</v>
      </c>
      <c r="AC13" s="577"/>
      <c r="AD13" s="93" t="str">
        <f t="shared" si="9"/>
        <v/>
      </c>
      <c r="AE13" s="572">
        <v>4</v>
      </c>
      <c r="AF13" s="84">
        <f t="shared" si="10"/>
        <v>45604</v>
      </c>
      <c r="AG13" s="572">
        <v>3</v>
      </c>
      <c r="AH13" s="579">
        <v>1</v>
      </c>
      <c r="AI13" s="84"/>
      <c r="AJ13" s="81">
        <v>45632</v>
      </c>
      <c r="AK13" s="565"/>
      <c r="AL13" s="566"/>
      <c r="AM13" s="105"/>
    </row>
    <row r="14" spans="2:44" ht="14" customHeight="1" x14ac:dyDescent="0.15">
      <c r="B14" s="2" t="s">
        <v>233</v>
      </c>
      <c r="C14" s="116">
        <v>2</v>
      </c>
      <c r="D14" s="37" t="s">
        <v>298</v>
      </c>
      <c r="E14" s="33" t="s">
        <v>299</v>
      </c>
      <c r="F14" s="559">
        <f t="shared" si="0"/>
        <v>45465</v>
      </c>
      <c r="G14" s="572">
        <v>0</v>
      </c>
      <c r="H14" s="549">
        <f t="shared" si="1"/>
        <v>45465</v>
      </c>
      <c r="I14" s="572">
        <v>0</v>
      </c>
      <c r="J14" s="549">
        <f t="shared" si="2"/>
        <v>45465</v>
      </c>
      <c r="K14" s="572">
        <v>0</v>
      </c>
      <c r="L14" s="549">
        <f t="shared" si="3"/>
        <v>45465</v>
      </c>
      <c r="M14" s="572">
        <v>0</v>
      </c>
      <c r="N14" s="549">
        <f t="shared" si="4"/>
        <v>45465</v>
      </c>
      <c r="O14" s="572">
        <v>0</v>
      </c>
      <c r="P14" s="549">
        <f t="shared" si="5"/>
        <v>45465</v>
      </c>
      <c r="Q14" s="572">
        <v>0</v>
      </c>
      <c r="R14" s="542"/>
      <c r="S14" s="84">
        <f t="shared" si="11"/>
        <v>45465</v>
      </c>
      <c r="T14" s="574"/>
      <c r="U14" s="572">
        <v>0</v>
      </c>
      <c r="V14" s="549">
        <f t="shared" si="6"/>
        <v>45465</v>
      </c>
      <c r="W14" s="577"/>
      <c r="X14" s="572">
        <v>0</v>
      </c>
      <c r="Y14" s="84">
        <f t="shared" si="7"/>
        <v>45465</v>
      </c>
      <c r="Z14" s="577"/>
      <c r="AA14" s="572">
        <v>0</v>
      </c>
      <c r="AB14" s="84">
        <f t="shared" si="8"/>
        <v>45465</v>
      </c>
      <c r="AC14" s="577"/>
      <c r="AD14" s="93" t="str">
        <f t="shared" si="9"/>
        <v/>
      </c>
      <c r="AE14" s="572">
        <v>20</v>
      </c>
      <c r="AF14" s="84">
        <f t="shared" si="10"/>
        <v>45605</v>
      </c>
      <c r="AG14" s="572">
        <v>1</v>
      </c>
      <c r="AH14" s="579">
        <v>0</v>
      </c>
      <c r="AI14" s="84"/>
      <c r="AJ14" s="81">
        <v>45612</v>
      </c>
      <c r="AK14" s="565"/>
      <c r="AL14" s="566"/>
      <c r="AM14" s="105"/>
    </row>
    <row r="15" spans="2:44" ht="14" customHeight="1" x14ac:dyDescent="0.15">
      <c r="B15" s="2" t="s">
        <v>308</v>
      </c>
      <c r="C15" s="116">
        <v>2</v>
      </c>
      <c r="D15" s="37" t="s">
        <v>298</v>
      </c>
      <c r="E15" s="33" t="s">
        <v>299</v>
      </c>
      <c r="F15" s="559">
        <f t="shared" si="0"/>
        <v>45570</v>
      </c>
      <c r="G15" s="572">
        <v>0</v>
      </c>
      <c r="H15" s="549">
        <f t="shared" si="1"/>
        <v>45570</v>
      </c>
      <c r="I15" s="572">
        <v>0</v>
      </c>
      <c r="J15" s="549">
        <f t="shared" si="2"/>
        <v>45570</v>
      </c>
      <c r="K15" s="572">
        <v>0</v>
      </c>
      <c r="L15" s="549">
        <f t="shared" si="3"/>
        <v>45570</v>
      </c>
      <c r="M15" s="572">
        <v>0</v>
      </c>
      <c r="N15" s="549">
        <f t="shared" si="4"/>
        <v>45570</v>
      </c>
      <c r="O15" s="572">
        <v>0</v>
      </c>
      <c r="P15" s="549">
        <f t="shared" si="5"/>
        <v>45570</v>
      </c>
      <c r="Q15" s="572">
        <v>0</v>
      </c>
      <c r="R15" s="542"/>
      <c r="S15" s="84">
        <f t="shared" si="11"/>
        <v>45570</v>
      </c>
      <c r="T15" s="575"/>
      <c r="U15" s="572">
        <v>0</v>
      </c>
      <c r="V15" s="549">
        <f t="shared" si="6"/>
        <v>45570</v>
      </c>
      <c r="W15" s="577"/>
      <c r="X15" s="572">
        <v>0</v>
      </c>
      <c r="Y15" s="84">
        <f t="shared" si="7"/>
        <v>45570</v>
      </c>
      <c r="Z15" s="577"/>
      <c r="AA15" s="572">
        <v>0</v>
      </c>
      <c r="AB15" s="84">
        <f t="shared" si="8"/>
        <v>45570</v>
      </c>
      <c r="AC15" s="577"/>
      <c r="AD15" s="93" t="str">
        <f t="shared" si="9"/>
        <v/>
      </c>
      <c r="AE15" s="572">
        <v>3</v>
      </c>
      <c r="AF15" s="84">
        <f t="shared" si="10"/>
        <v>45591</v>
      </c>
      <c r="AG15" s="572">
        <v>2</v>
      </c>
      <c r="AH15" s="579">
        <v>1</v>
      </c>
      <c r="AI15" s="84"/>
      <c r="AJ15" s="81">
        <v>45612</v>
      </c>
      <c r="AK15" s="565"/>
      <c r="AL15" s="566"/>
      <c r="AM15" s="105"/>
    </row>
    <row r="16" spans="2:44" ht="14" customHeight="1" x14ac:dyDescent="0.15">
      <c r="B16" s="2" t="s">
        <v>309</v>
      </c>
      <c r="C16" s="116">
        <v>2</v>
      </c>
      <c r="D16" s="37" t="s">
        <v>298</v>
      </c>
      <c r="E16" s="33" t="s">
        <v>299</v>
      </c>
      <c r="F16" s="559">
        <f t="shared" si="0"/>
        <v>45584</v>
      </c>
      <c r="G16" s="572">
        <v>0</v>
      </c>
      <c r="H16" s="549">
        <f t="shared" si="1"/>
        <v>45584</v>
      </c>
      <c r="I16" s="572">
        <v>0</v>
      </c>
      <c r="J16" s="549">
        <f>IF(L16="","",L16-(7*K16))</f>
        <v>45584</v>
      </c>
      <c r="K16" s="572">
        <v>0</v>
      </c>
      <c r="L16" s="549">
        <f t="shared" si="3"/>
        <v>45584</v>
      </c>
      <c r="M16" s="572">
        <v>0</v>
      </c>
      <c r="N16" s="549">
        <f t="shared" si="4"/>
        <v>45584</v>
      </c>
      <c r="O16" s="572">
        <v>0</v>
      </c>
      <c r="P16" s="549">
        <f t="shared" si="5"/>
        <v>45584</v>
      </c>
      <c r="Q16" s="572">
        <v>0</v>
      </c>
      <c r="R16" s="542"/>
      <c r="S16" s="84">
        <f t="shared" si="11"/>
        <v>45584</v>
      </c>
      <c r="T16" s="575"/>
      <c r="U16" s="572">
        <v>0</v>
      </c>
      <c r="V16" s="549">
        <f t="shared" si="6"/>
        <v>45584</v>
      </c>
      <c r="W16" s="577"/>
      <c r="X16" s="572">
        <v>0</v>
      </c>
      <c r="Y16" s="84">
        <f t="shared" si="7"/>
        <v>45584</v>
      </c>
      <c r="Z16" s="577"/>
      <c r="AA16" s="572">
        <v>0</v>
      </c>
      <c r="AB16" s="84">
        <f t="shared" si="8"/>
        <v>45584</v>
      </c>
      <c r="AC16" s="577"/>
      <c r="AD16" s="93" t="str">
        <f t="shared" si="9"/>
        <v/>
      </c>
      <c r="AE16" s="572">
        <v>2</v>
      </c>
      <c r="AF16" s="84">
        <f t="shared" si="10"/>
        <v>45598</v>
      </c>
      <c r="AG16" s="572">
        <v>2</v>
      </c>
      <c r="AH16" s="579">
        <v>0</v>
      </c>
      <c r="AI16" s="84"/>
      <c r="AJ16" s="81">
        <v>45612</v>
      </c>
      <c r="AK16" s="565"/>
      <c r="AL16" s="566"/>
      <c r="AM16" s="105"/>
    </row>
    <row r="17" spans="2:39" ht="14" customHeight="1" x14ac:dyDescent="0.15">
      <c r="B17" s="2" t="s">
        <v>310</v>
      </c>
      <c r="C17" s="116">
        <v>2</v>
      </c>
      <c r="D17" s="37" t="s">
        <v>298</v>
      </c>
      <c r="E17" s="33" t="s">
        <v>299</v>
      </c>
      <c r="F17" s="559">
        <f t="shared" si="0"/>
        <v>45570</v>
      </c>
      <c r="G17" s="572">
        <v>0</v>
      </c>
      <c r="H17" s="549">
        <f t="shared" si="1"/>
        <v>45570</v>
      </c>
      <c r="I17" s="572">
        <v>0</v>
      </c>
      <c r="J17" s="549">
        <f t="shared" si="2"/>
        <v>45570</v>
      </c>
      <c r="K17" s="572">
        <v>0</v>
      </c>
      <c r="L17" s="549">
        <f t="shared" si="3"/>
        <v>45570</v>
      </c>
      <c r="M17" s="572">
        <v>0</v>
      </c>
      <c r="N17" s="549">
        <f t="shared" si="4"/>
        <v>45570</v>
      </c>
      <c r="O17" s="572">
        <v>0</v>
      </c>
      <c r="P17" s="549">
        <f t="shared" si="5"/>
        <v>45570</v>
      </c>
      <c r="Q17" s="572">
        <v>0</v>
      </c>
      <c r="R17" s="542"/>
      <c r="S17" s="84">
        <f t="shared" si="11"/>
        <v>45570</v>
      </c>
      <c r="T17" s="575"/>
      <c r="U17" s="572">
        <v>0</v>
      </c>
      <c r="V17" s="549">
        <f t="shared" si="6"/>
        <v>45570</v>
      </c>
      <c r="W17" s="577"/>
      <c r="X17" s="572">
        <v>0</v>
      </c>
      <c r="Y17" s="84">
        <f t="shared" si="7"/>
        <v>45570</v>
      </c>
      <c r="Z17" s="577"/>
      <c r="AA17" s="572">
        <v>0</v>
      </c>
      <c r="AB17" s="84">
        <f t="shared" si="8"/>
        <v>45570</v>
      </c>
      <c r="AC17" s="577"/>
      <c r="AD17" s="93" t="str">
        <f t="shared" si="9"/>
        <v/>
      </c>
      <c r="AE17" s="572">
        <v>2</v>
      </c>
      <c r="AF17" s="84">
        <f t="shared" si="10"/>
        <v>45584</v>
      </c>
      <c r="AG17" s="572">
        <v>2</v>
      </c>
      <c r="AH17" s="579">
        <v>2</v>
      </c>
      <c r="AI17" s="84"/>
      <c r="AJ17" s="81">
        <v>45612</v>
      </c>
      <c r="AK17" s="565"/>
      <c r="AL17" s="566"/>
      <c r="AM17" s="105"/>
    </row>
    <row r="18" spans="2:39" ht="14" customHeight="1" x14ac:dyDescent="0.15">
      <c r="B18" s="2" t="s">
        <v>229</v>
      </c>
      <c r="C18" s="116">
        <v>2</v>
      </c>
      <c r="D18" s="39" t="s">
        <v>255</v>
      </c>
      <c r="E18" s="39" t="s">
        <v>311</v>
      </c>
      <c r="F18" s="559">
        <f t="shared" si="0"/>
        <v>45535</v>
      </c>
      <c r="G18" s="572">
        <v>0</v>
      </c>
      <c r="H18" s="549">
        <f t="shared" si="1"/>
        <v>45535</v>
      </c>
      <c r="I18" s="572">
        <v>0</v>
      </c>
      <c r="J18" s="549">
        <f t="shared" si="2"/>
        <v>45535</v>
      </c>
      <c r="K18" s="572">
        <v>0</v>
      </c>
      <c r="L18" s="549">
        <f t="shared" si="3"/>
        <v>45535</v>
      </c>
      <c r="M18" s="572">
        <v>0</v>
      </c>
      <c r="N18" s="549">
        <f t="shared" si="4"/>
        <v>45535</v>
      </c>
      <c r="O18" s="572">
        <v>0</v>
      </c>
      <c r="P18" s="549">
        <f t="shared" si="5"/>
        <v>45535</v>
      </c>
      <c r="Q18" s="572">
        <v>0</v>
      </c>
      <c r="R18" s="543"/>
      <c r="S18" s="84">
        <f t="shared" si="11"/>
        <v>45535</v>
      </c>
      <c r="T18" s="574">
        <v>45290</v>
      </c>
      <c r="U18" s="572">
        <v>0</v>
      </c>
      <c r="V18" s="549">
        <f t="shared" si="6"/>
        <v>45535</v>
      </c>
      <c r="W18" s="577"/>
      <c r="X18" s="572">
        <v>0</v>
      </c>
      <c r="Y18" s="84">
        <f t="shared" si="7"/>
        <v>45535</v>
      </c>
      <c r="Z18" s="577"/>
      <c r="AA18" s="572">
        <v>0</v>
      </c>
      <c r="AB18" s="84">
        <f t="shared" si="8"/>
        <v>45535</v>
      </c>
      <c r="AC18" s="577"/>
      <c r="AD18" s="93">
        <f t="shared" si="9"/>
        <v>-245</v>
      </c>
      <c r="AE18" s="572">
        <v>10</v>
      </c>
      <c r="AF18" s="84">
        <f t="shared" si="10"/>
        <v>45605</v>
      </c>
      <c r="AG18" s="572">
        <v>2</v>
      </c>
      <c r="AH18" s="579">
        <v>1</v>
      </c>
      <c r="AI18" s="84"/>
      <c r="AJ18" s="81">
        <v>45626</v>
      </c>
      <c r="AK18" s="565"/>
      <c r="AL18" s="563"/>
      <c r="AM18" s="105"/>
    </row>
    <row r="19" spans="2:39" ht="14" customHeight="1" x14ac:dyDescent="0.2">
      <c r="B19" s="82"/>
      <c r="C19" s="116"/>
      <c r="D19" s="85"/>
      <c r="E19" s="86"/>
      <c r="F19" s="549">
        <f t="shared" si="0"/>
        <v>45709</v>
      </c>
      <c r="G19" s="572">
        <v>0</v>
      </c>
      <c r="H19" s="549">
        <f t="shared" si="1"/>
        <v>45709</v>
      </c>
      <c r="I19" s="572">
        <v>0</v>
      </c>
      <c r="J19" s="549">
        <f t="shared" si="2"/>
        <v>45709</v>
      </c>
      <c r="K19" s="572">
        <v>0</v>
      </c>
      <c r="L19" s="549">
        <f t="shared" si="3"/>
        <v>45709</v>
      </c>
      <c r="M19" s="572">
        <v>0</v>
      </c>
      <c r="N19" s="549">
        <f t="shared" si="4"/>
        <v>45709</v>
      </c>
      <c r="O19" s="572">
        <v>0</v>
      </c>
      <c r="P19" s="549">
        <f t="shared" si="5"/>
        <v>45709</v>
      </c>
      <c r="Q19" s="572">
        <v>0</v>
      </c>
      <c r="R19" s="544"/>
      <c r="S19" s="84">
        <f t="shared" si="11"/>
        <v>45709</v>
      </c>
      <c r="T19" s="575"/>
      <c r="U19" s="572">
        <v>29</v>
      </c>
      <c r="V19" s="549">
        <f t="shared" si="6"/>
        <v>45912</v>
      </c>
      <c r="W19" s="577"/>
      <c r="X19" s="572">
        <v>2</v>
      </c>
      <c r="Y19" s="84">
        <f t="shared" si="7"/>
        <v>45926</v>
      </c>
      <c r="Z19" s="577"/>
      <c r="AA19" s="572">
        <v>10</v>
      </c>
      <c r="AB19" s="84">
        <f t="shared" si="8"/>
        <v>45996</v>
      </c>
      <c r="AC19" s="577"/>
      <c r="AD19" s="93" t="str">
        <f t="shared" si="9"/>
        <v/>
      </c>
      <c r="AE19" s="572">
        <v>0</v>
      </c>
      <c r="AF19" s="84">
        <f>IF(AJ19="","",AJ19-(7*AG19)-(7*AH19))</f>
        <v>45996</v>
      </c>
      <c r="AG19" s="572">
        <v>1</v>
      </c>
      <c r="AH19" s="579">
        <v>0</v>
      </c>
      <c r="AI19" s="84"/>
      <c r="AJ19" s="81">
        <v>46003</v>
      </c>
      <c r="AK19" s="565"/>
      <c r="AL19" s="563"/>
      <c r="AM19" s="105"/>
    </row>
    <row r="20" spans="2:39" ht="14.75" customHeight="1" x14ac:dyDescent="0.2">
      <c r="B20" s="82"/>
      <c r="C20" s="116"/>
      <c r="D20" s="83"/>
      <c r="E20" s="83"/>
      <c r="F20" s="549" t="str">
        <f t="shared" si="0"/>
        <v/>
      </c>
      <c r="G20" s="572">
        <v>0</v>
      </c>
      <c r="H20" s="549" t="str">
        <f t="shared" si="1"/>
        <v/>
      </c>
      <c r="I20" s="572">
        <v>0</v>
      </c>
      <c r="J20" s="549" t="str">
        <f t="shared" si="2"/>
        <v/>
      </c>
      <c r="K20" s="572">
        <v>0</v>
      </c>
      <c r="L20" s="549" t="str">
        <f t="shared" si="3"/>
        <v/>
      </c>
      <c r="M20" s="572">
        <v>0</v>
      </c>
      <c r="N20" s="549" t="str">
        <f t="shared" si="4"/>
        <v/>
      </c>
      <c r="O20" s="572">
        <v>0</v>
      </c>
      <c r="P20" s="549" t="str">
        <f t="shared" si="5"/>
        <v/>
      </c>
      <c r="Q20" s="572">
        <v>0</v>
      </c>
      <c r="R20" s="544"/>
      <c r="S20" s="84" t="str">
        <f t="shared" si="11"/>
        <v/>
      </c>
      <c r="T20" s="574"/>
      <c r="U20" s="572">
        <v>0</v>
      </c>
      <c r="V20" s="549" t="str">
        <f t="shared" si="6"/>
        <v/>
      </c>
      <c r="W20" s="577"/>
      <c r="X20" s="572">
        <v>0</v>
      </c>
      <c r="Y20" s="84" t="str">
        <f t="shared" si="7"/>
        <v/>
      </c>
      <c r="Z20" s="577"/>
      <c r="AA20" s="572">
        <v>0</v>
      </c>
      <c r="AB20" s="84" t="str">
        <f t="shared" si="8"/>
        <v/>
      </c>
      <c r="AC20" s="577"/>
      <c r="AD20" s="93" t="str">
        <f t="shared" si="9"/>
        <v/>
      </c>
      <c r="AE20" s="572">
        <v>0</v>
      </c>
      <c r="AF20" s="84" t="str">
        <f t="shared" si="10"/>
        <v/>
      </c>
      <c r="AG20" s="572">
        <v>0</v>
      </c>
      <c r="AH20" s="579">
        <v>0</v>
      </c>
      <c r="AI20" s="84"/>
      <c r="AJ20" s="81"/>
      <c r="AK20" s="565"/>
      <c r="AL20" s="563"/>
      <c r="AM20" s="105"/>
    </row>
    <row r="21" spans="2:39" ht="14.75" customHeight="1" x14ac:dyDescent="0.2">
      <c r="B21" s="82"/>
      <c r="C21" s="116"/>
      <c r="D21" s="83"/>
      <c r="E21" s="83"/>
      <c r="F21" s="549" t="str">
        <f t="shared" si="0"/>
        <v/>
      </c>
      <c r="G21" s="572">
        <v>0</v>
      </c>
      <c r="H21" s="549" t="str">
        <f t="shared" si="1"/>
        <v/>
      </c>
      <c r="I21" s="572">
        <v>0</v>
      </c>
      <c r="J21" s="549" t="str">
        <f t="shared" si="2"/>
        <v/>
      </c>
      <c r="K21" s="572">
        <v>0</v>
      </c>
      <c r="L21" s="549" t="str">
        <f t="shared" si="3"/>
        <v/>
      </c>
      <c r="M21" s="572">
        <v>0</v>
      </c>
      <c r="N21" s="549" t="str">
        <f t="shared" si="4"/>
        <v/>
      </c>
      <c r="O21" s="572">
        <v>0</v>
      </c>
      <c r="P21" s="549" t="str">
        <f t="shared" si="5"/>
        <v/>
      </c>
      <c r="Q21" s="572">
        <v>0</v>
      </c>
      <c r="R21" s="544"/>
      <c r="S21" s="84" t="str">
        <f t="shared" si="11"/>
        <v/>
      </c>
      <c r="T21" s="574"/>
      <c r="U21" s="572">
        <v>0</v>
      </c>
      <c r="V21" s="549" t="str">
        <f t="shared" si="6"/>
        <v/>
      </c>
      <c r="W21" s="577"/>
      <c r="X21" s="572">
        <v>0</v>
      </c>
      <c r="Y21" s="84" t="str">
        <f t="shared" si="7"/>
        <v/>
      </c>
      <c r="Z21" s="577"/>
      <c r="AA21" s="572">
        <v>0</v>
      </c>
      <c r="AB21" s="84" t="str">
        <f t="shared" si="8"/>
        <v/>
      </c>
      <c r="AC21" s="577"/>
      <c r="AD21" s="93" t="str">
        <f t="shared" si="9"/>
        <v/>
      </c>
      <c r="AE21" s="572">
        <v>0</v>
      </c>
      <c r="AF21" s="84" t="str">
        <f t="shared" si="10"/>
        <v/>
      </c>
      <c r="AG21" s="572">
        <v>0</v>
      </c>
      <c r="AH21" s="579">
        <v>0</v>
      </c>
      <c r="AI21" s="84"/>
      <c r="AJ21" s="81"/>
      <c r="AK21" s="565"/>
      <c r="AL21" s="563"/>
      <c r="AM21" s="105"/>
    </row>
    <row r="22" spans="2:39" ht="14.75" customHeight="1" x14ac:dyDescent="0.2">
      <c r="B22" s="82"/>
      <c r="C22" s="116"/>
      <c r="D22" s="83"/>
      <c r="E22" s="83"/>
      <c r="F22" s="549" t="str">
        <f t="shared" si="0"/>
        <v/>
      </c>
      <c r="G22" s="572">
        <v>0</v>
      </c>
      <c r="H22" s="549" t="str">
        <f t="shared" si="1"/>
        <v/>
      </c>
      <c r="I22" s="572">
        <v>0</v>
      </c>
      <c r="J22" s="549" t="str">
        <f t="shared" si="2"/>
        <v/>
      </c>
      <c r="K22" s="572">
        <v>0</v>
      </c>
      <c r="L22" s="549" t="str">
        <f t="shared" si="3"/>
        <v/>
      </c>
      <c r="M22" s="572">
        <v>0</v>
      </c>
      <c r="N22" s="549" t="str">
        <f t="shared" si="4"/>
        <v/>
      </c>
      <c r="O22" s="572">
        <v>0</v>
      </c>
      <c r="P22" s="549" t="str">
        <f t="shared" si="5"/>
        <v/>
      </c>
      <c r="Q22" s="572">
        <v>0</v>
      </c>
      <c r="R22" s="544"/>
      <c r="S22" s="84" t="str">
        <f t="shared" si="11"/>
        <v/>
      </c>
      <c r="T22" s="574"/>
      <c r="U22" s="572">
        <v>0</v>
      </c>
      <c r="V22" s="549" t="str">
        <f t="shared" si="6"/>
        <v/>
      </c>
      <c r="W22" s="577"/>
      <c r="X22" s="572">
        <v>0</v>
      </c>
      <c r="Y22" s="84" t="str">
        <f t="shared" si="7"/>
        <v/>
      </c>
      <c r="Z22" s="577"/>
      <c r="AA22" s="572">
        <v>0</v>
      </c>
      <c r="AB22" s="84" t="str">
        <f t="shared" si="8"/>
        <v/>
      </c>
      <c r="AC22" s="577"/>
      <c r="AD22" s="93" t="str">
        <f t="shared" si="9"/>
        <v/>
      </c>
      <c r="AE22" s="572">
        <v>0</v>
      </c>
      <c r="AF22" s="84" t="str">
        <f t="shared" si="10"/>
        <v/>
      </c>
      <c r="AG22" s="572">
        <v>0</v>
      </c>
      <c r="AH22" s="579">
        <v>0</v>
      </c>
      <c r="AI22" s="84"/>
      <c r="AJ22" s="81"/>
      <c r="AK22" s="565"/>
      <c r="AL22" s="563"/>
      <c r="AM22" s="105"/>
    </row>
    <row r="23" spans="2:39" ht="14.75" customHeight="1" x14ac:dyDescent="0.2">
      <c r="B23" s="82"/>
      <c r="C23" s="116"/>
      <c r="D23" s="83"/>
      <c r="E23" s="83"/>
      <c r="F23" s="549" t="str">
        <f t="shared" si="0"/>
        <v/>
      </c>
      <c r="G23" s="572">
        <v>0</v>
      </c>
      <c r="H23" s="549" t="str">
        <f t="shared" si="1"/>
        <v/>
      </c>
      <c r="I23" s="572">
        <v>0</v>
      </c>
      <c r="J23" s="549" t="str">
        <f t="shared" si="2"/>
        <v/>
      </c>
      <c r="K23" s="572">
        <v>0</v>
      </c>
      <c r="L23" s="549" t="str">
        <f t="shared" si="3"/>
        <v/>
      </c>
      <c r="M23" s="572">
        <v>0</v>
      </c>
      <c r="N23" s="549" t="str">
        <f t="shared" si="4"/>
        <v/>
      </c>
      <c r="O23" s="572">
        <v>0</v>
      </c>
      <c r="P23" s="549" t="str">
        <f t="shared" si="5"/>
        <v/>
      </c>
      <c r="Q23" s="572">
        <v>0</v>
      </c>
      <c r="R23" s="544"/>
      <c r="S23" s="84" t="str">
        <f t="shared" si="11"/>
        <v/>
      </c>
      <c r="T23" s="575"/>
      <c r="U23" s="572">
        <v>0</v>
      </c>
      <c r="V23" s="549" t="str">
        <f t="shared" si="6"/>
        <v/>
      </c>
      <c r="W23" s="577"/>
      <c r="X23" s="572">
        <v>0</v>
      </c>
      <c r="Y23" s="84" t="str">
        <f t="shared" si="7"/>
        <v/>
      </c>
      <c r="Z23" s="577"/>
      <c r="AA23" s="572">
        <v>0</v>
      </c>
      <c r="AB23" s="84" t="str">
        <f t="shared" si="8"/>
        <v/>
      </c>
      <c r="AC23" s="577"/>
      <c r="AD23" s="93" t="str">
        <f t="shared" si="9"/>
        <v/>
      </c>
      <c r="AE23" s="572">
        <v>0</v>
      </c>
      <c r="AF23" s="84" t="str">
        <f t="shared" si="10"/>
        <v/>
      </c>
      <c r="AG23" s="572">
        <v>0</v>
      </c>
      <c r="AH23" s="579">
        <v>0</v>
      </c>
      <c r="AI23" s="84"/>
      <c r="AJ23" s="81"/>
      <c r="AK23" s="565"/>
      <c r="AL23" s="563"/>
      <c r="AM23" s="105"/>
    </row>
    <row r="24" spans="2:39" ht="14.75" customHeight="1" x14ac:dyDescent="0.2">
      <c r="B24" s="82"/>
      <c r="C24" s="116"/>
      <c r="D24" s="83"/>
      <c r="E24" s="83"/>
      <c r="F24" s="549" t="str">
        <f t="shared" si="0"/>
        <v/>
      </c>
      <c r="G24" s="572">
        <v>2</v>
      </c>
      <c r="H24" s="549" t="str">
        <f t="shared" si="1"/>
        <v/>
      </c>
      <c r="I24" s="572">
        <v>2</v>
      </c>
      <c r="J24" s="549" t="str">
        <f t="shared" si="2"/>
        <v/>
      </c>
      <c r="K24" s="572">
        <v>2</v>
      </c>
      <c r="L24" s="549" t="str">
        <f t="shared" si="3"/>
        <v/>
      </c>
      <c r="M24" s="572">
        <v>2</v>
      </c>
      <c r="N24" s="549" t="str">
        <f t="shared" si="4"/>
        <v/>
      </c>
      <c r="O24" s="572">
        <v>2</v>
      </c>
      <c r="P24" s="549" t="str">
        <f t="shared" si="5"/>
        <v/>
      </c>
      <c r="Q24" s="572">
        <v>2</v>
      </c>
      <c r="R24" s="545"/>
      <c r="S24" s="84" t="str">
        <f t="shared" si="11"/>
        <v/>
      </c>
      <c r="T24" s="575"/>
      <c r="U24" s="572">
        <v>2</v>
      </c>
      <c r="V24" s="549" t="str">
        <f t="shared" si="6"/>
        <v/>
      </c>
      <c r="W24" s="577"/>
      <c r="X24" s="572">
        <v>2</v>
      </c>
      <c r="Y24" s="84" t="str">
        <f t="shared" si="7"/>
        <v/>
      </c>
      <c r="Z24" s="577"/>
      <c r="AA24" s="572">
        <v>2</v>
      </c>
      <c r="AB24" s="84" t="str">
        <f t="shared" si="8"/>
        <v/>
      </c>
      <c r="AC24" s="577"/>
      <c r="AD24" s="93" t="str">
        <f t="shared" si="9"/>
        <v/>
      </c>
      <c r="AE24" s="572">
        <v>0</v>
      </c>
      <c r="AF24" s="84" t="str">
        <f t="shared" si="10"/>
        <v/>
      </c>
      <c r="AG24" s="572">
        <v>0</v>
      </c>
      <c r="AH24" s="579">
        <v>0</v>
      </c>
      <c r="AI24" s="84"/>
      <c r="AJ24" s="81"/>
      <c r="AK24" s="565"/>
      <c r="AL24" s="563"/>
      <c r="AM24" s="105"/>
    </row>
    <row r="25" spans="2:39" ht="14.75" customHeight="1" x14ac:dyDescent="0.2">
      <c r="B25" s="82"/>
      <c r="C25" s="116"/>
      <c r="D25" s="83"/>
      <c r="E25" s="83"/>
      <c r="F25" s="549" t="str">
        <f t="shared" si="0"/>
        <v/>
      </c>
      <c r="G25" s="572">
        <v>0</v>
      </c>
      <c r="H25" s="549" t="str">
        <f t="shared" si="1"/>
        <v/>
      </c>
      <c r="I25" s="572">
        <v>0</v>
      </c>
      <c r="J25" s="549" t="str">
        <f t="shared" si="2"/>
        <v/>
      </c>
      <c r="K25" s="572">
        <v>0</v>
      </c>
      <c r="L25" s="549" t="str">
        <f t="shared" si="3"/>
        <v/>
      </c>
      <c r="M25" s="572">
        <v>0</v>
      </c>
      <c r="N25" s="549" t="str">
        <f t="shared" si="4"/>
        <v/>
      </c>
      <c r="O25" s="572">
        <v>0</v>
      </c>
      <c r="P25" s="549" t="str">
        <f t="shared" si="5"/>
        <v/>
      </c>
      <c r="Q25" s="572">
        <v>0</v>
      </c>
      <c r="R25" s="545"/>
      <c r="S25" s="84" t="str">
        <f t="shared" si="11"/>
        <v/>
      </c>
      <c r="T25" s="575"/>
      <c r="U25" s="572">
        <v>0</v>
      </c>
      <c r="V25" s="549" t="str">
        <f t="shared" si="6"/>
        <v/>
      </c>
      <c r="W25" s="577"/>
      <c r="X25" s="572">
        <v>0</v>
      </c>
      <c r="Y25" s="84" t="str">
        <f t="shared" si="7"/>
        <v/>
      </c>
      <c r="Z25" s="577"/>
      <c r="AA25" s="572">
        <v>0</v>
      </c>
      <c r="AB25" s="84" t="str">
        <f t="shared" si="8"/>
        <v/>
      </c>
      <c r="AC25" s="577"/>
      <c r="AD25" s="93" t="str">
        <f t="shared" si="9"/>
        <v/>
      </c>
      <c r="AE25" s="572">
        <v>0</v>
      </c>
      <c r="AF25" s="84" t="str">
        <f t="shared" si="10"/>
        <v/>
      </c>
      <c r="AG25" s="572">
        <v>0</v>
      </c>
      <c r="AH25" s="579">
        <v>0</v>
      </c>
      <c r="AI25" s="84"/>
      <c r="AJ25" s="81"/>
      <c r="AK25" s="565"/>
      <c r="AL25" s="563"/>
      <c r="AM25" s="105"/>
    </row>
    <row r="26" spans="2:39" ht="14.75" customHeight="1" x14ac:dyDescent="0.2">
      <c r="B26" s="82"/>
      <c r="C26" s="116"/>
      <c r="D26" s="83"/>
      <c r="E26" s="83"/>
      <c r="F26" s="549" t="str">
        <f t="shared" si="0"/>
        <v/>
      </c>
      <c r="G26" s="572">
        <v>0</v>
      </c>
      <c r="H26" s="549" t="str">
        <f t="shared" si="1"/>
        <v/>
      </c>
      <c r="I26" s="572">
        <v>0</v>
      </c>
      <c r="J26" s="549" t="str">
        <f t="shared" si="2"/>
        <v/>
      </c>
      <c r="K26" s="572">
        <v>0</v>
      </c>
      <c r="L26" s="549" t="str">
        <f t="shared" si="3"/>
        <v/>
      </c>
      <c r="M26" s="572">
        <v>0</v>
      </c>
      <c r="N26" s="549" t="str">
        <f t="shared" si="4"/>
        <v/>
      </c>
      <c r="O26" s="572">
        <v>0</v>
      </c>
      <c r="P26" s="549" t="str">
        <f t="shared" si="5"/>
        <v/>
      </c>
      <c r="Q26" s="572">
        <v>0</v>
      </c>
      <c r="R26" s="545"/>
      <c r="S26" s="84" t="str">
        <f t="shared" si="11"/>
        <v/>
      </c>
      <c r="T26" s="575"/>
      <c r="U26" s="572">
        <v>0</v>
      </c>
      <c r="V26" s="549" t="str">
        <f t="shared" si="6"/>
        <v/>
      </c>
      <c r="W26" s="577"/>
      <c r="X26" s="572">
        <v>0</v>
      </c>
      <c r="Y26" s="84" t="str">
        <f t="shared" si="7"/>
        <v/>
      </c>
      <c r="Z26" s="577"/>
      <c r="AA26" s="572">
        <v>0</v>
      </c>
      <c r="AB26" s="84" t="str">
        <f t="shared" si="8"/>
        <v/>
      </c>
      <c r="AC26" s="577"/>
      <c r="AD26" s="93" t="str">
        <f t="shared" si="9"/>
        <v/>
      </c>
      <c r="AE26" s="572">
        <v>0</v>
      </c>
      <c r="AF26" s="84" t="str">
        <f t="shared" si="10"/>
        <v/>
      </c>
      <c r="AG26" s="572">
        <v>0</v>
      </c>
      <c r="AH26" s="579">
        <v>0</v>
      </c>
      <c r="AI26" s="561"/>
      <c r="AJ26" s="81"/>
      <c r="AK26" s="565"/>
      <c r="AL26" s="563"/>
      <c r="AM26" s="105"/>
    </row>
    <row r="27" spans="2:39" ht="14.75" customHeight="1" x14ac:dyDescent="0.2">
      <c r="B27" s="82"/>
      <c r="C27" s="116"/>
      <c r="D27" s="83"/>
      <c r="E27" s="83"/>
      <c r="F27" s="549" t="str">
        <f t="shared" si="0"/>
        <v/>
      </c>
      <c r="G27" s="572">
        <v>0</v>
      </c>
      <c r="H27" s="549" t="str">
        <f t="shared" si="1"/>
        <v/>
      </c>
      <c r="I27" s="572">
        <v>0</v>
      </c>
      <c r="J27" s="549" t="str">
        <f t="shared" si="2"/>
        <v/>
      </c>
      <c r="K27" s="572">
        <v>0</v>
      </c>
      <c r="L27" s="549" t="str">
        <f t="shared" si="3"/>
        <v/>
      </c>
      <c r="M27" s="572">
        <v>0</v>
      </c>
      <c r="N27" s="549" t="str">
        <f t="shared" si="4"/>
        <v/>
      </c>
      <c r="O27" s="572">
        <v>0</v>
      </c>
      <c r="P27" s="549" t="str">
        <f t="shared" si="5"/>
        <v/>
      </c>
      <c r="Q27" s="572">
        <v>0</v>
      </c>
      <c r="R27" s="545"/>
      <c r="S27" s="84" t="str">
        <f t="shared" si="11"/>
        <v/>
      </c>
      <c r="T27" s="575"/>
      <c r="U27" s="572">
        <v>0</v>
      </c>
      <c r="V27" s="549" t="str">
        <f t="shared" si="6"/>
        <v/>
      </c>
      <c r="W27" s="577"/>
      <c r="X27" s="572">
        <v>0</v>
      </c>
      <c r="Y27" s="84" t="str">
        <f t="shared" si="7"/>
        <v/>
      </c>
      <c r="Z27" s="577"/>
      <c r="AA27" s="572">
        <v>0</v>
      </c>
      <c r="AB27" s="84" t="str">
        <f t="shared" si="8"/>
        <v/>
      </c>
      <c r="AC27" s="577"/>
      <c r="AD27" s="93" t="str">
        <f t="shared" si="9"/>
        <v/>
      </c>
      <c r="AE27" s="572">
        <v>0</v>
      </c>
      <c r="AF27" s="84" t="str">
        <f t="shared" si="10"/>
        <v/>
      </c>
      <c r="AG27" s="572">
        <v>0</v>
      </c>
      <c r="AH27" s="579">
        <v>0</v>
      </c>
      <c r="AI27" s="84"/>
      <c r="AJ27" s="81"/>
      <c r="AK27" s="565"/>
      <c r="AL27" s="563"/>
      <c r="AM27" s="105"/>
    </row>
    <row r="28" spans="2:39" ht="14.75" customHeight="1" x14ac:dyDescent="0.2">
      <c r="B28" s="82"/>
      <c r="C28" s="116"/>
      <c r="D28" s="83"/>
      <c r="E28" s="83"/>
      <c r="F28" s="549" t="str">
        <f t="shared" si="0"/>
        <v/>
      </c>
      <c r="G28" s="572">
        <v>0</v>
      </c>
      <c r="H28" s="549" t="str">
        <f t="shared" si="1"/>
        <v/>
      </c>
      <c r="I28" s="572">
        <v>0</v>
      </c>
      <c r="J28" s="549" t="str">
        <f t="shared" si="2"/>
        <v/>
      </c>
      <c r="K28" s="572">
        <v>0</v>
      </c>
      <c r="L28" s="549" t="str">
        <f t="shared" si="3"/>
        <v/>
      </c>
      <c r="M28" s="572">
        <v>0</v>
      </c>
      <c r="N28" s="549" t="str">
        <f t="shared" si="4"/>
        <v/>
      </c>
      <c r="O28" s="572">
        <v>0</v>
      </c>
      <c r="P28" s="549" t="str">
        <f t="shared" si="5"/>
        <v/>
      </c>
      <c r="Q28" s="572">
        <v>0</v>
      </c>
      <c r="R28" s="545"/>
      <c r="S28" s="84" t="str">
        <f t="shared" si="11"/>
        <v/>
      </c>
      <c r="T28" s="575"/>
      <c r="U28" s="572">
        <v>0</v>
      </c>
      <c r="V28" s="549" t="str">
        <f t="shared" si="6"/>
        <v/>
      </c>
      <c r="W28" s="577"/>
      <c r="X28" s="572">
        <v>0</v>
      </c>
      <c r="Y28" s="84" t="str">
        <f t="shared" si="7"/>
        <v/>
      </c>
      <c r="Z28" s="577"/>
      <c r="AA28" s="572">
        <v>0</v>
      </c>
      <c r="AB28" s="84" t="str">
        <f t="shared" si="8"/>
        <v/>
      </c>
      <c r="AC28" s="577"/>
      <c r="AD28" s="93" t="str">
        <f t="shared" si="9"/>
        <v/>
      </c>
      <c r="AE28" s="572">
        <v>0</v>
      </c>
      <c r="AF28" s="84" t="str">
        <f t="shared" si="10"/>
        <v/>
      </c>
      <c r="AG28" s="572">
        <v>0</v>
      </c>
      <c r="AH28" s="579">
        <v>0</v>
      </c>
      <c r="AI28" s="84"/>
      <c r="AJ28" s="81"/>
      <c r="AK28" s="565"/>
      <c r="AL28" s="563"/>
      <c r="AM28" s="105"/>
    </row>
    <row r="29" spans="2:39" ht="14.75" customHeight="1" x14ac:dyDescent="0.2">
      <c r="B29" s="82"/>
      <c r="C29" s="116"/>
      <c r="D29" s="83"/>
      <c r="E29" s="83"/>
      <c r="F29" s="549" t="str">
        <f t="shared" si="0"/>
        <v/>
      </c>
      <c r="G29" s="572">
        <v>0</v>
      </c>
      <c r="H29" s="549" t="str">
        <f t="shared" si="1"/>
        <v/>
      </c>
      <c r="I29" s="572">
        <v>0</v>
      </c>
      <c r="J29" s="549" t="str">
        <f t="shared" si="2"/>
        <v/>
      </c>
      <c r="K29" s="572">
        <v>0</v>
      </c>
      <c r="L29" s="549" t="str">
        <f t="shared" si="3"/>
        <v/>
      </c>
      <c r="M29" s="572">
        <v>0</v>
      </c>
      <c r="N29" s="549" t="str">
        <f t="shared" si="4"/>
        <v/>
      </c>
      <c r="O29" s="572">
        <v>0</v>
      </c>
      <c r="P29" s="549" t="str">
        <f t="shared" si="5"/>
        <v/>
      </c>
      <c r="Q29" s="572">
        <v>0</v>
      </c>
      <c r="R29" s="545"/>
      <c r="S29" s="84" t="str">
        <f t="shared" si="11"/>
        <v/>
      </c>
      <c r="T29" s="575"/>
      <c r="U29" s="572">
        <v>0</v>
      </c>
      <c r="V29" s="549" t="str">
        <f t="shared" si="6"/>
        <v/>
      </c>
      <c r="W29" s="577"/>
      <c r="X29" s="572">
        <v>0</v>
      </c>
      <c r="Y29" s="84" t="str">
        <f t="shared" si="7"/>
        <v/>
      </c>
      <c r="Z29" s="577"/>
      <c r="AA29" s="572">
        <v>0</v>
      </c>
      <c r="AB29" s="84" t="str">
        <f t="shared" si="8"/>
        <v/>
      </c>
      <c r="AC29" s="577"/>
      <c r="AD29" s="93" t="str">
        <f t="shared" si="9"/>
        <v/>
      </c>
      <c r="AE29" s="572">
        <v>0</v>
      </c>
      <c r="AF29" s="84" t="str">
        <f t="shared" si="10"/>
        <v/>
      </c>
      <c r="AG29" s="572">
        <v>0</v>
      </c>
      <c r="AH29" s="579">
        <v>0</v>
      </c>
      <c r="AI29" s="561"/>
      <c r="AJ29" s="81"/>
      <c r="AK29" s="565"/>
      <c r="AL29" s="563"/>
      <c r="AM29" s="105"/>
    </row>
    <row r="30" spans="2:39" ht="14.75" customHeight="1" x14ac:dyDescent="0.2">
      <c r="B30" s="82"/>
      <c r="C30" s="116"/>
      <c r="D30" s="83"/>
      <c r="E30" s="83"/>
      <c r="F30" s="549" t="str">
        <f t="shared" si="0"/>
        <v/>
      </c>
      <c r="G30" s="572">
        <v>0</v>
      </c>
      <c r="H30" s="549" t="str">
        <f t="shared" si="1"/>
        <v/>
      </c>
      <c r="I30" s="572">
        <v>0</v>
      </c>
      <c r="J30" s="549" t="str">
        <f t="shared" si="2"/>
        <v/>
      </c>
      <c r="K30" s="572">
        <v>0</v>
      </c>
      <c r="L30" s="549" t="str">
        <f t="shared" si="3"/>
        <v/>
      </c>
      <c r="M30" s="572">
        <v>0</v>
      </c>
      <c r="N30" s="549" t="str">
        <f t="shared" si="4"/>
        <v/>
      </c>
      <c r="O30" s="572">
        <v>0</v>
      </c>
      <c r="P30" s="549" t="str">
        <f t="shared" si="5"/>
        <v/>
      </c>
      <c r="Q30" s="572">
        <v>0</v>
      </c>
      <c r="R30" s="545"/>
      <c r="S30" s="84" t="str">
        <f t="shared" si="11"/>
        <v/>
      </c>
      <c r="T30" s="575"/>
      <c r="U30" s="572">
        <v>0</v>
      </c>
      <c r="V30" s="549" t="str">
        <f t="shared" si="6"/>
        <v/>
      </c>
      <c r="W30" s="577"/>
      <c r="X30" s="572">
        <v>0</v>
      </c>
      <c r="Y30" s="84" t="str">
        <f t="shared" si="7"/>
        <v/>
      </c>
      <c r="Z30" s="577"/>
      <c r="AA30" s="572">
        <v>0</v>
      </c>
      <c r="AB30" s="84" t="str">
        <f t="shared" si="8"/>
        <v/>
      </c>
      <c r="AC30" s="577"/>
      <c r="AD30" s="93" t="str">
        <f t="shared" si="9"/>
        <v/>
      </c>
      <c r="AE30" s="572">
        <v>0</v>
      </c>
      <c r="AF30" s="84" t="str">
        <f t="shared" si="10"/>
        <v/>
      </c>
      <c r="AG30" s="572">
        <v>0</v>
      </c>
      <c r="AH30" s="579">
        <v>0</v>
      </c>
      <c r="AI30" s="561"/>
      <c r="AJ30" s="81"/>
      <c r="AK30" s="565"/>
      <c r="AL30" s="563"/>
      <c r="AM30" s="105"/>
    </row>
    <row r="31" spans="2:39" ht="14.75" customHeight="1" x14ac:dyDescent="0.15">
      <c r="B31" s="89"/>
      <c r="C31" s="116"/>
      <c r="D31" s="83"/>
      <c r="E31" s="83"/>
      <c r="F31" s="549" t="str">
        <f t="shared" si="0"/>
        <v/>
      </c>
      <c r="G31" s="572">
        <v>0</v>
      </c>
      <c r="H31" s="549" t="str">
        <f t="shared" si="1"/>
        <v/>
      </c>
      <c r="I31" s="572">
        <v>0</v>
      </c>
      <c r="J31" s="549" t="str">
        <f t="shared" si="2"/>
        <v/>
      </c>
      <c r="K31" s="572">
        <v>0</v>
      </c>
      <c r="L31" s="549" t="str">
        <f t="shared" si="3"/>
        <v/>
      </c>
      <c r="M31" s="572">
        <v>0</v>
      </c>
      <c r="N31" s="549" t="str">
        <f t="shared" si="4"/>
        <v/>
      </c>
      <c r="O31" s="572">
        <v>0</v>
      </c>
      <c r="P31" s="549" t="str">
        <f t="shared" si="5"/>
        <v/>
      </c>
      <c r="Q31" s="572">
        <v>0</v>
      </c>
      <c r="R31" s="545"/>
      <c r="S31" s="84" t="str">
        <f t="shared" si="11"/>
        <v/>
      </c>
      <c r="T31" s="575"/>
      <c r="U31" s="572">
        <v>0</v>
      </c>
      <c r="V31" s="549" t="str">
        <f t="shared" si="6"/>
        <v/>
      </c>
      <c r="W31" s="577"/>
      <c r="X31" s="572">
        <v>0</v>
      </c>
      <c r="Y31" s="84" t="str">
        <f t="shared" si="7"/>
        <v/>
      </c>
      <c r="Z31" s="577"/>
      <c r="AA31" s="572">
        <v>0</v>
      </c>
      <c r="AB31" s="84" t="str">
        <f t="shared" si="8"/>
        <v/>
      </c>
      <c r="AC31" s="577"/>
      <c r="AD31" s="93" t="str">
        <f t="shared" si="9"/>
        <v/>
      </c>
      <c r="AE31" s="572">
        <v>0</v>
      </c>
      <c r="AF31" s="84" t="str">
        <f t="shared" si="10"/>
        <v/>
      </c>
      <c r="AG31" s="572">
        <v>0</v>
      </c>
      <c r="AH31" s="579">
        <v>0</v>
      </c>
      <c r="AI31" s="84"/>
      <c r="AJ31" s="81"/>
      <c r="AK31" s="565"/>
      <c r="AL31" s="563"/>
      <c r="AM31" s="105"/>
    </row>
    <row r="32" spans="2:39" ht="14.75" customHeight="1" x14ac:dyDescent="0.15">
      <c r="B32" s="89"/>
      <c r="C32" s="116"/>
      <c r="D32" s="83"/>
      <c r="E32" s="83"/>
      <c r="F32" s="549" t="str">
        <f t="shared" si="0"/>
        <v/>
      </c>
      <c r="G32" s="572">
        <v>0</v>
      </c>
      <c r="H32" s="549" t="str">
        <f t="shared" si="1"/>
        <v/>
      </c>
      <c r="I32" s="572">
        <v>0</v>
      </c>
      <c r="J32" s="549" t="str">
        <f t="shared" si="2"/>
        <v/>
      </c>
      <c r="K32" s="572">
        <v>0</v>
      </c>
      <c r="L32" s="549" t="str">
        <f t="shared" si="3"/>
        <v/>
      </c>
      <c r="M32" s="572">
        <v>0</v>
      </c>
      <c r="N32" s="549" t="str">
        <f t="shared" si="4"/>
        <v/>
      </c>
      <c r="O32" s="572">
        <v>0</v>
      </c>
      <c r="P32" s="549" t="str">
        <f t="shared" si="5"/>
        <v/>
      </c>
      <c r="Q32" s="572">
        <v>0</v>
      </c>
      <c r="R32" s="545"/>
      <c r="S32" s="84" t="str">
        <f t="shared" si="11"/>
        <v/>
      </c>
      <c r="T32" s="575"/>
      <c r="U32" s="572">
        <v>0</v>
      </c>
      <c r="V32" s="549" t="str">
        <f t="shared" si="6"/>
        <v/>
      </c>
      <c r="W32" s="577"/>
      <c r="X32" s="572">
        <v>0</v>
      </c>
      <c r="Y32" s="84" t="str">
        <f t="shared" si="7"/>
        <v/>
      </c>
      <c r="Z32" s="577"/>
      <c r="AA32" s="572">
        <v>0</v>
      </c>
      <c r="AB32" s="84" t="str">
        <f t="shared" si="8"/>
        <v/>
      </c>
      <c r="AC32" s="577"/>
      <c r="AD32" s="93" t="str">
        <f t="shared" si="9"/>
        <v/>
      </c>
      <c r="AE32" s="572">
        <v>0</v>
      </c>
      <c r="AF32" s="84" t="str">
        <f t="shared" si="10"/>
        <v/>
      </c>
      <c r="AG32" s="572">
        <v>0</v>
      </c>
      <c r="AH32" s="579">
        <v>0</v>
      </c>
      <c r="AI32" s="84"/>
      <c r="AJ32" s="81"/>
      <c r="AK32" s="565"/>
      <c r="AL32" s="563"/>
      <c r="AM32" s="105"/>
    </row>
    <row r="33" spans="2:39" ht="14.75" customHeight="1" x14ac:dyDescent="0.2">
      <c r="B33" s="89"/>
      <c r="C33" s="116"/>
      <c r="D33" s="85"/>
      <c r="E33" s="83"/>
      <c r="F33" s="549" t="str">
        <f t="shared" si="0"/>
        <v/>
      </c>
      <c r="G33" s="572">
        <v>0</v>
      </c>
      <c r="H33" s="549" t="str">
        <f t="shared" si="1"/>
        <v/>
      </c>
      <c r="I33" s="572">
        <v>0</v>
      </c>
      <c r="J33" s="549" t="str">
        <f t="shared" si="2"/>
        <v/>
      </c>
      <c r="K33" s="572">
        <v>0</v>
      </c>
      <c r="L33" s="549" t="str">
        <f t="shared" si="3"/>
        <v/>
      </c>
      <c r="M33" s="572">
        <v>0</v>
      </c>
      <c r="N33" s="549" t="str">
        <f t="shared" si="4"/>
        <v/>
      </c>
      <c r="O33" s="572">
        <v>0</v>
      </c>
      <c r="P33" s="549" t="str">
        <f t="shared" si="5"/>
        <v/>
      </c>
      <c r="Q33" s="572">
        <v>0</v>
      </c>
      <c r="R33" s="545"/>
      <c r="S33" s="84" t="str">
        <f t="shared" si="11"/>
        <v/>
      </c>
      <c r="T33" s="575"/>
      <c r="U33" s="572">
        <v>0</v>
      </c>
      <c r="V33" s="549" t="str">
        <f t="shared" si="6"/>
        <v/>
      </c>
      <c r="W33" s="577"/>
      <c r="X33" s="572">
        <v>0</v>
      </c>
      <c r="Y33" s="84" t="str">
        <f t="shared" si="7"/>
        <v/>
      </c>
      <c r="Z33" s="577"/>
      <c r="AA33" s="572">
        <v>0</v>
      </c>
      <c r="AB33" s="84" t="str">
        <f t="shared" si="8"/>
        <v/>
      </c>
      <c r="AC33" s="577"/>
      <c r="AD33" s="93" t="str">
        <f t="shared" si="9"/>
        <v/>
      </c>
      <c r="AE33" s="572">
        <v>0</v>
      </c>
      <c r="AF33" s="84" t="str">
        <f t="shared" si="10"/>
        <v/>
      </c>
      <c r="AG33" s="572">
        <v>0</v>
      </c>
      <c r="AH33" s="579">
        <v>0</v>
      </c>
      <c r="AI33" s="84"/>
      <c r="AJ33" s="81"/>
      <c r="AK33" s="565"/>
      <c r="AL33" s="563"/>
      <c r="AM33" s="105"/>
    </row>
    <row r="34" spans="2:39" ht="14.75" customHeight="1" x14ac:dyDescent="0.2">
      <c r="B34" s="89"/>
      <c r="C34" s="116"/>
      <c r="D34" s="85"/>
      <c r="E34" s="83"/>
      <c r="F34" s="549" t="str">
        <f t="shared" si="0"/>
        <v/>
      </c>
      <c r="G34" s="572">
        <v>0</v>
      </c>
      <c r="H34" s="549" t="str">
        <f t="shared" si="1"/>
        <v/>
      </c>
      <c r="I34" s="572">
        <v>0</v>
      </c>
      <c r="J34" s="549" t="str">
        <f t="shared" si="2"/>
        <v/>
      </c>
      <c r="K34" s="572">
        <v>0</v>
      </c>
      <c r="L34" s="549" t="str">
        <f t="shared" si="3"/>
        <v/>
      </c>
      <c r="M34" s="572">
        <v>0</v>
      </c>
      <c r="N34" s="549" t="str">
        <f t="shared" si="4"/>
        <v/>
      </c>
      <c r="O34" s="572">
        <v>0</v>
      </c>
      <c r="P34" s="549" t="str">
        <f t="shared" si="5"/>
        <v/>
      </c>
      <c r="Q34" s="572">
        <v>0</v>
      </c>
      <c r="R34" s="545"/>
      <c r="S34" s="84" t="str">
        <f t="shared" si="11"/>
        <v/>
      </c>
      <c r="T34" s="575"/>
      <c r="U34" s="572">
        <v>0</v>
      </c>
      <c r="V34" s="549" t="str">
        <f t="shared" si="6"/>
        <v/>
      </c>
      <c r="W34" s="577"/>
      <c r="X34" s="572">
        <v>0</v>
      </c>
      <c r="Y34" s="84" t="str">
        <f t="shared" si="7"/>
        <v/>
      </c>
      <c r="Z34" s="577"/>
      <c r="AA34" s="572">
        <v>0</v>
      </c>
      <c r="AB34" s="84" t="str">
        <f t="shared" si="8"/>
        <v/>
      </c>
      <c r="AC34" s="577"/>
      <c r="AD34" s="93" t="str">
        <f t="shared" si="9"/>
        <v/>
      </c>
      <c r="AE34" s="572">
        <v>0</v>
      </c>
      <c r="AF34" s="84" t="str">
        <f t="shared" si="10"/>
        <v/>
      </c>
      <c r="AG34" s="572">
        <v>0</v>
      </c>
      <c r="AH34" s="579">
        <v>0</v>
      </c>
      <c r="AI34" s="84"/>
      <c r="AJ34" s="81"/>
      <c r="AK34" s="565"/>
      <c r="AL34" s="563"/>
      <c r="AM34" s="105"/>
    </row>
    <row r="35" spans="2:39" ht="14.75" customHeight="1" x14ac:dyDescent="0.2">
      <c r="B35" s="89"/>
      <c r="C35" s="116"/>
      <c r="D35" s="85"/>
      <c r="E35" s="83"/>
      <c r="F35" s="549" t="str">
        <f t="shared" si="0"/>
        <v/>
      </c>
      <c r="G35" s="572">
        <v>0</v>
      </c>
      <c r="H35" s="549" t="str">
        <f t="shared" si="1"/>
        <v/>
      </c>
      <c r="I35" s="572">
        <v>0</v>
      </c>
      <c r="J35" s="549" t="str">
        <f t="shared" si="2"/>
        <v/>
      </c>
      <c r="K35" s="572">
        <v>0</v>
      </c>
      <c r="L35" s="549" t="str">
        <f t="shared" si="3"/>
        <v/>
      </c>
      <c r="M35" s="572">
        <v>0</v>
      </c>
      <c r="N35" s="549" t="str">
        <f t="shared" si="4"/>
        <v/>
      </c>
      <c r="O35" s="572">
        <v>0</v>
      </c>
      <c r="P35" s="549" t="str">
        <f t="shared" si="5"/>
        <v/>
      </c>
      <c r="Q35" s="572">
        <v>0</v>
      </c>
      <c r="R35" s="545"/>
      <c r="S35" s="84" t="str">
        <f t="shared" si="11"/>
        <v/>
      </c>
      <c r="T35" s="575"/>
      <c r="U35" s="572">
        <v>0</v>
      </c>
      <c r="V35" s="549" t="str">
        <f t="shared" si="6"/>
        <v/>
      </c>
      <c r="W35" s="577"/>
      <c r="X35" s="572">
        <v>0</v>
      </c>
      <c r="Y35" s="84" t="str">
        <f t="shared" si="7"/>
        <v/>
      </c>
      <c r="Z35" s="577"/>
      <c r="AA35" s="572">
        <v>0</v>
      </c>
      <c r="AB35" s="84" t="str">
        <f t="shared" si="8"/>
        <v/>
      </c>
      <c r="AC35" s="577"/>
      <c r="AD35" s="93" t="str">
        <f t="shared" si="9"/>
        <v/>
      </c>
      <c r="AE35" s="572">
        <v>0</v>
      </c>
      <c r="AF35" s="84" t="str">
        <f t="shared" si="10"/>
        <v/>
      </c>
      <c r="AG35" s="572">
        <v>0</v>
      </c>
      <c r="AH35" s="579">
        <v>0</v>
      </c>
      <c r="AI35" s="84"/>
      <c r="AJ35" s="81"/>
      <c r="AK35" s="565"/>
      <c r="AL35" s="563"/>
      <c r="AM35" s="105"/>
    </row>
    <row r="36" spans="2:39" ht="14.75" customHeight="1" x14ac:dyDescent="0.2">
      <c r="B36" s="89"/>
      <c r="C36" s="116"/>
      <c r="D36" s="85"/>
      <c r="E36" s="83"/>
      <c r="F36" s="549" t="str">
        <f t="shared" si="0"/>
        <v/>
      </c>
      <c r="G36" s="572">
        <v>0</v>
      </c>
      <c r="H36" s="549" t="str">
        <f t="shared" si="1"/>
        <v/>
      </c>
      <c r="I36" s="572">
        <v>0</v>
      </c>
      <c r="J36" s="549" t="str">
        <f t="shared" si="2"/>
        <v/>
      </c>
      <c r="K36" s="572">
        <v>0</v>
      </c>
      <c r="L36" s="549" t="str">
        <f t="shared" si="3"/>
        <v/>
      </c>
      <c r="M36" s="572">
        <v>0</v>
      </c>
      <c r="N36" s="549" t="str">
        <f t="shared" si="4"/>
        <v/>
      </c>
      <c r="O36" s="572">
        <v>0</v>
      </c>
      <c r="P36" s="549" t="str">
        <f t="shared" si="5"/>
        <v/>
      </c>
      <c r="Q36" s="572">
        <v>0</v>
      </c>
      <c r="R36" s="545"/>
      <c r="S36" s="84" t="str">
        <f t="shared" si="11"/>
        <v/>
      </c>
      <c r="T36" s="575"/>
      <c r="U36" s="572">
        <v>0</v>
      </c>
      <c r="V36" s="549" t="str">
        <f t="shared" si="6"/>
        <v/>
      </c>
      <c r="W36" s="577"/>
      <c r="X36" s="572">
        <v>0</v>
      </c>
      <c r="Y36" s="84" t="str">
        <f t="shared" si="7"/>
        <v/>
      </c>
      <c r="Z36" s="577"/>
      <c r="AA36" s="572">
        <v>0</v>
      </c>
      <c r="AB36" s="84" t="str">
        <f t="shared" si="8"/>
        <v/>
      </c>
      <c r="AC36" s="577"/>
      <c r="AD36" s="93" t="str">
        <f t="shared" si="9"/>
        <v/>
      </c>
      <c r="AE36" s="572">
        <v>0</v>
      </c>
      <c r="AF36" s="84" t="str">
        <f t="shared" si="10"/>
        <v/>
      </c>
      <c r="AG36" s="572">
        <v>0</v>
      </c>
      <c r="AH36" s="579">
        <v>0</v>
      </c>
      <c r="AI36" s="84"/>
      <c r="AJ36" s="81"/>
      <c r="AK36" s="565"/>
      <c r="AL36" s="563"/>
      <c r="AM36" s="105"/>
    </row>
    <row r="37" spans="2:39" ht="14.75" customHeight="1" x14ac:dyDescent="0.2">
      <c r="B37" s="89"/>
      <c r="C37" s="116"/>
      <c r="D37" s="85"/>
      <c r="E37" s="83"/>
      <c r="F37" s="549" t="str">
        <f t="shared" si="0"/>
        <v/>
      </c>
      <c r="G37" s="572">
        <v>0</v>
      </c>
      <c r="H37" s="549" t="str">
        <f t="shared" si="1"/>
        <v/>
      </c>
      <c r="I37" s="572">
        <v>0</v>
      </c>
      <c r="J37" s="549" t="str">
        <f t="shared" si="2"/>
        <v/>
      </c>
      <c r="K37" s="572">
        <v>0</v>
      </c>
      <c r="L37" s="549" t="str">
        <f t="shared" si="3"/>
        <v/>
      </c>
      <c r="M37" s="572">
        <v>0</v>
      </c>
      <c r="N37" s="549" t="str">
        <f t="shared" si="4"/>
        <v/>
      </c>
      <c r="O37" s="572">
        <v>0</v>
      </c>
      <c r="P37" s="549" t="str">
        <f t="shared" si="5"/>
        <v/>
      </c>
      <c r="Q37" s="572">
        <v>0</v>
      </c>
      <c r="R37" s="545"/>
      <c r="S37" s="84" t="str">
        <f t="shared" si="11"/>
        <v/>
      </c>
      <c r="T37" s="575"/>
      <c r="U37" s="572">
        <v>0</v>
      </c>
      <c r="V37" s="549" t="str">
        <f t="shared" si="6"/>
        <v/>
      </c>
      <c r="W37" s="577"/>
      <c r="X37" s="572">
        <v>0</v>
      </c>
      <c r="Y37" s="84" t="str">
        <f t="shared" si="7"/>
        <v/>
      </c>
      <c r="Z37" s="577"/>
      <c r="AA37" s="572">
        <v>0</v>
      </c>
      <c r="AB37" s="84" t="str">
        <f t="shared" si="8"/>
        <v/>
      </c>
      <c r="AC37" s="577"/>
      <c r="AD37" s="93" t="str">
        <f t="shared" si="9"/>
        <v/>
      </c>
      <c r="AE37" s="572">
        <v>0</v>
      </c>
      <c r="AF37" s="84" t="str">
        <f t="shared" si="10"/>
        <v/>
      </c>
      <c r="AG37" s="572">
        <v>0</v>
      </c>
      <c r="AH37" s="579">
        <v>0</v>
      </c>
      <c r="AI37" s="84"/>
      <c r="AJ37" s="81"/>
      <c r="AK37" s="565"/>
      <c r="AL37" s="563"/>
      <c r="AM37" s="105"/>
    </row>
    <row r="38" spans="2:39" ht="14.75" customHeight="1" x14ac:dyDescent="0.2">
      <c r="B38" s="89"/>
      <c r="C38" s="116"/>
      <c r="D38" s="85"/>
      <c r="E38" s="83"/>
      <c r="F38" s="549" t="str">
        <f t="shared" si="0"/>
        <v/>
      </c>
      <c r="G38" s="572">
        <v>0</v>
      </c>
      <c r="H38" s="549" t="str">
        <f t="shared" si="1"/>
        <v/>
      </c>
      <c r="I38" s="572">
        <v>0</v>
      </c>
      <c r="J38" s="549" t="str">
        <f t="shared" si="2"/>
        <v/>
      </c>
      <c r="K38" s="572">
        <v>0</v>
      </c>
      <c r="L38" s="549" t="str">
        <f t="shared" si="3"/>
        <v/>
      </c>
      <c r="M38" s="572">
        <v>0</v>
      </c>
      <c r="N38" s="549" t="str">
        <f t="shared" si="4"/>
        <v/>
      </c>
      <c r="O38" s="572">
        <v>0</v>
      </c>
      <c r="P38" s="549" t="str">
        <f t="shared" si="5"/>
        <v/>
      </c>
      <c r="Q38" s="572">
        <v>0</v>
      </c>
      <c r="R38" s="545"/>
      <c r="S38" s="84" t="str">
        <f t="shared" si="11"/>
        <v/>
      </c>
      <c r="T38" s="575"/>
      <c r="U38" s="572">
        <v>0</v>
      </c>
      <c r="V38" s="549" t="str">
        <f t="shared" si="6"/>
        <v/>
      </c>
      <c r="W38" s="577"/>
      <c r="X38" s="572">
        <v>0</v>
      </c>
      <c r="Y38" s="84" t="str">
        <f t="shared" si="7"/>
        <v/>
      </c>
      <c r="Z38" s="577"/>
      <c r="AA38" s="572">
        <v>0</v>
      </c>
      <c r="AB38" s="84" t="str">
        <f t="shared" si="8"/>
        <v/>
      </c>
      <c r="AC38" s="577"/>
      <c r="AD38" s="93" t="str">
        <f t="shared" si="9"/>
        <v/>
      </c>
      <c r="AE38" s="572">
        <v>0</v>
      </c>
      <c r="AF38" s="84" t="str">
        <f t="shared" si="10"/>
        <v/>
      </c>
      <c r="AG38" s="572">
        <v>0</v>
      </c>
      <c r="AH38" s="579">
        <v>0</v>
      </c>
      <c r="AI38" s="84"/>
      <c r="AJ38" s="81"/>
      <c r="AK38" s="565"/>
      <c r="AL38" s="563"/>
      <c r="AM38" s="105"/>
    </row>
    <row r="39" spans="2:39" ht="14.75" customHeight="1" x14ac:dyDescent="0.2">
      <c r="B39" s="89"/>
      <c r="C39" s="116"/>
      <c r="D39" s="85"/>
      <c r="E39" s="80"/>
      <c r="F39" s="549" t="str">
        <f t="shared" si="0"/>
        <v/>
      </c>
      <c r="G39" s="572">
        <v>0</v>
      </c>
      <c r="H39" s="549" t="str">
        <f t="shared" si="1"/>
        <v/>
      </c>
      <c r="I39" s="572">
        <v>0</v>
      </c>
      <c r="J39" s="549" t="str">
        <f t="shared" si="2"/>
        <v/>
      </c>
      <c r="K39" s="572">
        <v>0</v>
      </c>
      <c r="L39" s="549" t="str">
        <f t="shared" si="3"/>
        <v/>
      </c>
      <c r="M39" s="572">
        <v>0</v>
      </c>
      <c r="N39" s="549" t="str">
        <f t="shared" si="4"/>
        <v/>
      </c>
      <c r="O39" s="572">
        <v>0</v>
      </c>
      <c r="P39" s="549" t="str">
        <f t="shared" si="5"/>
        <v/>
      </c>
      <c r="Q39" s="572">
        <v>0</v>
      </c>
      <c r="R39" s="546"/>
      <c r="S39" s="84" t="str">
        <f>IF(V39="","",V39-(7*U39))</f>
        <v/>
      </c>
      <c r="T39" s="575"/>
      <c r="U39" s="572">
        <v>0</v>
      </c>
      <c r="V39" s="549" t="str">
        <f t="shared" si="6"/>
        <v/>
      </c>
      <c r="W39" s="577"/>
      <c r="X39" s="572">
        <v>0</v>
      </c>
      <c r="Y39" s="84" t="str">
        <f t="shared" si="7"/>
        <v/>
      </c>
      <c r="Z39" s="577"/>
      <c r="AA39" s="572">
        <v>0</v>
      </c>
      <c r="AB39" s="84" t="str">
        <f>IF(AF39="","",AF39-(7*AE39))</f>
        <v/>
      </c>
      <c r="AC39" s="577"/>
      <c r="AD39" s="93" t="str">
        <f t="shared" si="9"/>
        <v/>
      </c>
      <c r="AE39" s="572">
        <v>0</v>
      </c>
      <c r="AF39" s="84" t="str">
        <f t="shared" si="10"/>
        <v/>
      </c>
      <c r="AG39" s="572">
        <v>0</v>
      </c>
      <c r="AH39" s="579">
        <v>0</v>
      </c>
      <c r="AI39" s="84"/>
      <c r="AJ39" s="81"/>
      <c r="AK39" s="565"/>
      <c r="AL39" s="563"/>
      <c r="AM39" s="105"/>
    </row>
    <row r="40" spans="2:39" ht="14.75" customHeight="1" x14ac:dyDescent="0.2">
      <c r="B40" s="89"/>
      <c r="C40" s="116"/>
      <c r="D40" s="85"/>
      <c r="E40" s="88"/>
      <c r="F40" s="549" t="str">
        <f t="shared" si="0"/>
        <v/>
      </c>
      <c r="G40" s="572">
        <v>0</v>
      </c>
      <c r="H40" s="549" t="str">
        <f t="shared" si="1"/>
        <v/>
      </c>
      <c r="I40" s="572">
        <v>0</v>
      </c>
      <c r="J40" s="549" t="str">
        <f t="shared" si="2"/>
        <v/>
      </c>
      <c r="K40" s="572">
        <v>0</v>
      </c>
      <c r="L40" s="549" t="str">
        <f t="shared" si="3"/>
        <v/>
      </c>
      <c r="M40" s="572">
        <v>0</v>
      </c>
      <c r="N40" s="549" t="str">
        <f t="shared" si="4"/>
        <v/>
      </c>
      <c r="O40" s="572">
        <v>0</v>
      </c>
      <c r="P40" s="549" t="str">
        <f t="shared" si="5"/>
        <v/>
      </c>
      <c r="Q40" s="572">
        <v>0</v>
      </c>
      <c r="R40" s="547"/>
      <c r="S40" s="84" t="str">
        <f>IF(V40="","",V40-(7*U40))</f>
        <v/>
      </c>
      <c r="T40" s="575"/>
      <c r="U40" s="572">
        <v>0</v>
      </c>
      <c r="V40" s="549" t="str">
        <f t="shared" si="6"/>
        <v/>
      </c>
      <c r="W40" s="577"/>
      <c r="X40" s="572">
        <v>0</v>
      </c>
      <c r="Y40" s="84" t="str">
        <f t="shared" si="7"/>
        <v/>
      </c>
      <c r="Z40" s="577"/>
      <c r="AA40" s="572">
        <v>0</v>
      </c>
      <c r="AB40" s="84" t="str">
        <f t="shared" si="8"/>
        <v/>
      </c>
      <c r="AC40" s="577"/>
      <c r="AD40" s="93" t="str">
        <f t="shared" si="9"/>
        <v/>
      </c>
      <c r="AE40" s="572">
        <v>0</v>
      </c>
      <c r="AF40" s="84" t="str">
        <f t="shared" si="10"/>
        <v/>
      </c>
      <c r="AG40" s="572">
        <v>0</v>
      </c>
      <c r="AH40" s="579">
        <v>0</v>
      </c>
      <c r="AI40" s="84"/>
      <c r="AJ40" s="81"/>
      <c r="AK40" s="565"/>
      <c r="AL40" s="563"/>
      <c r="AM40" s="105"/>
    </row>
    <row r="41" spans="2:39" ht="14" customHeight="1" x14ac:dyDescent="0.2">
      <c r="B41" s="82"/>
      <c r="C41" s="116"/>
      <c r="D41" s="83"/>
      <c r="E41" s="83"/>
      <c r="F41" s="549" t="str">
        <f t="shared" si="0"/>
        <v/>
      </c>
      <c r="G41" s="572">
        <v>0</v>
      </c>
      <c r="H41" s="549" t="str">
        <f t="shared" si="1"/>
        <v/>
      </c>
      <c r="I41" s="572">
        <v>0</v>
      </c>
      <c r="J41" s="549" t="str">
        <f t="shared" si="2"/>
        <v/>
      </c>
      <c r="K41" s="572">
        <v>0</v>
      </c>
      <c r="L41" s="549" t="str">
        <f t="shared" si="3"/>
        <v/>
      </c>
      <c r="M41" s="572">
        <v>0</v>
      </c>
      <c r="N41" s="549" t="str">
        <f t="shared" si="4"/>
        <v/>
      </c>
      <c r="O41" s="572">
        <v>0</v>
      </c>
      <c r="P41" s="549" t="str">
        <f t="shared" si="5"/>
        <v/>
      </c>
      <c r="Q41" s="572">
        <v>0</v>
      </c>
      <c r="R41" s="545"/>
      <c r="S41" s="84" t="str">
        <f t="shared" si="11"/>
        <v/>
      </c>
      <c r="T41" s="574"/>
      <c r="U41" s="572">
        <v>0</v>
      </c>
      <c r="V41" s="549" t="str">
        <f t="shared" si="6"/>
        <v/>
      </c>
      <c r="W41" s="577"/>
      <c r="X41" s="572">
        <v>0</v>
      </c>
      <c r="Y41" s="84" t="str">
        <f t="shared" si="7"/>
        <v/>
      </c>
      <c r="Z41" s="577"/>
      <c r="AA41" s="572">
        <v>0</v>
      </c>
      <c r="AB41" s="84" t="str">
        <f t="shared" si="8"/>
        <v/>
      </c>
      <c r="AC41" s="577"/>
      <c r="AD41" s="93" t="str">
        <f t="shared" si="9"/>
        <v/>
      </c>
      <c r="AE41" s="572">
        <v>0</v>
      </c>
      <c r="AF41" s="84" t="str">
        <f t="shared" si="10"/>
        <v/>
      </c>
      <c r="AG41" s="572">
        <v>0</v>
      </c>
      <c r="AH41" s="579">
        <v>0</v>
      </c>
      <c r="AI41" s="84"/>
      <c r="AJ41" s="81"/>
      <c r="AK41" s="565"/>
      <c r="AL41" s="563"/>
      <c r="AM41" s="105"/>
    </row>
    <row r="42" spans="2:39" ht="14" customHeight="1" x14ac:dyDescent="0.2">
      <c r="B42" s="82"/>
      <c r="C42" s="116"/>
      <c r="D42" s="85"/>
      <c r="E42" s="86"/>
      <c r="F42" s="549" t="str">
        <f t="shared" si="0"/>
        <v/>
      </c>
      <c r="G42" s="572">
        <v>0</v>
      </c>
      <c r="H42" s="549" t="str">
        <f t="shared" si="1"/>
        <v/>
      </c>
      <c r="I42" s="572">
        <v>0</v>
      </c>
      <c r="J42" s="549" t="str">
        <f t="shared" si="2"/>
        <v/>
      </c>
      <c r="K42" s="572">
        <v>0</v>
      </c>
      <c r="L42" s="549" t="str">
        <f t="shared" si="3"/>
        <v/>
      </c>
      <c r="M42" s="572">
        <v>0</v>
      </c>
      <c r="N42" s="549" t="str">
        <f t="shared" si="4"/>
        <v/>
      </c>
      <c r="O42" s="572">
        <v>0</v>
      </c>
      <c r="P42" s="549" t="str">
        <f t="shared" si="5"/>
        <v/>
      </c>
      <c r="Q42" s="572">
        <v>0</v>
      </c>
      <c r="R42" s="544"/>
      <c r="S42" s="84" t="str">
        <f t="shared" si="11"/>
        <v/>
      </c>
      <c r="T42" s="574"/>
      <c r="U42" s="572">
        <v>0</v>
      </c>
      <c r="V42" s="549" t="str">
        <f t="shared" si="6"/>
        <v/>
      </c>
      <c r="W42" s="577"/>
      <c r="X42" s="572">
        <v>0</v>
      </c>
      <c r="Y42" s="84" t="str">
        <f t="shared" si="7"/>
        <v/>
      </c>
      <c r="Z42" s="577"/>
      <c r="AA42" s="572">
        <v>0</v>
      </c>
      <c r="AB42" s="84" t="str">
        <f t="shared" si="8"/>
        <v/>
      </c>
      <c r="AC42" s="577"/>
      <c r="AD42" s="93" t="str">
        <f t="shared" si="9"/>
        <v/>
      </c>
      <c r="AE42" s="572">
        <v>0</v>
      </c>
      <c r="AF42" s="84" t="str">
        <f t="shared" si="10"/>
        <v/>
      </c>
      <c r="AG42" s="572">
        <v>0</v>
      </c>
      <c r="AH42" s="579">
        <v>0</v>
      </c>
      <c r="AI42" s="84"/>
      <c r="AJ42" s="81"/>
      <c r="AK42" s="565"/>
      <c r="AL42" s="563"/>
      <c r="AM42" s="105"/>
    </row>
    <row r="43" spans="2:39" ht="14.75" customHeight="1" x14ac:dyDescent="0.15">
      <c r="B43" s="89"/>
      <c r="C43" s="116"/>
      <c r="D43" s="83"/>
      <c r="E43" s="83"/>
      <c r="F43" s="549" t="str">
        <f t="shared" si="0"/>
        <v/>
      </c>
      <c r="G43" s="572">
        <v>0</v>
      </c>
      <c r="H43" s="549" t="str">
        <f t="shared" si="1"/>
        <v/>
      </c>
      <c r="I43" s="572">
        <v>0</v>
      </c>
      <c r="J43" s="549" t="str">
        <f t="shared" si="2"/>
        <v/>
      </c>
      <c r="K43" s="572">
        <v>0</v>
      </c>
      <c r="L43" s="549" t="str">
        <f t="shared" si="3"/>
        <v/>
      </c>
      <c r="M43" s="572">
        <v>0</v>
      </c>
      <c r="N43" s="549" t="str">
        <f t="shared" si="4"/>
        <v/>
      </c>
      <c r="O43" s="572">
        <v>0</v>
      </c>
      <c r="P43" s="549" t="str">
        <f t="shared" si="5"/>
        <v/>
      </c>
      <c r="Q43" s="572">
        <v>0</v>
      </c>
      <c r="R43" s="545"/>
      <c r="S43" s="84" t="str">
        <f t="shared" si="11"/>
        <v/>
      </c>
      <c r="T43" s="574"/>
      <c r="U43" s="572">
        <v>0</v>
      </c>
      <c r="V43" s="549" t="str">
        <f t="shared" si="6"/>
        <v/>
      </c>
      <c r="W43" s="577"/>
      <c r="X43" s="572">
        <v>0</v>
      </c>
      <c r="Y43" s="84" t="str">
        <f t="shared" si="7"/>
        <v/>
      </c>
      <c r="Z43" s="577"/>
      <c r="AA43" s="572">
        <v>0</v>
      </c>
      <c r="AB43" s="84" t="str">
        <f t="shared" si="8"/>
        <v/>
      </c>
      <c r="AC43" s="577"/>
      <c r="AD43" s="93" t="str">
        <f t="shared" si="9"/>
        <v/>
      </c>
      <c r="AE43" s="572">
        <v>0</v>
      </c>
      <c r="AF43" s="84" t="str">
        <f t="shared" si="10"/>
        <v/>
      </c>
      <c r="AG43" s="572">
        <v>0</v>
      </c>
      <c r="AH43" s="579">
        <v>0</v>
      </c>
      <c r="AI43" s="84"/>
      <c r="AJ43" s="81"/>
      <c r="AK43" s="565"/>
      <c r="AL43" s="563"/>
      <c r="AM43" s="105"/>
    </row>
    <row r="44" spans="2:39" ht="14.75" customHeight="1" x14ac:dyDescent="0.15">
      <c r="B44" s="89"/>
      <c r="C44" s="116"/>
      <c r="D44" s="83"/>
      <c r="E44" s="83"/>
      <c r="F44" s="549" t="str">
        <f t="shared" si="0"/>
        <v/>
      </c>
      <c r="G44" s="572">
        <v>0</v>
      </c>
      <c r="H44" s="549" t="str">
        <f t="shared" si="1"/>
        <v/>
      </c>
      <c r="I44" s="572">
        <v>0</v>
      </c>
      <c r="J44" s="549" t="str">
        <f t="shared" si="2"/>
        <v/>
      </c>
      <c r="K44" s="572">
        <v>0</v>
      </c>
      <c r="L44" s="549" t="str">
        <f t="shared" si="3"/>
        <v/>
      </c>
      <c r="M44" s="572">
        <v>0</v>
      </c>
      <c r="N44" s="549" t="str">
        <f t="shared" si="4"/>
        <v/>
      </c>
      <c r="O44" s="572">
        <v>0</v>
      </c>
      <c r="P44" s="549" t="str">
        <f t="shared" si="5"/>
        <v/>
      </c>
      <c r="Q44" s="572">
        <v>0</v>
      </c>
      <c r="R44" s="545"/>
      <c r="S44" s="84" t="str">
        <f t="shared" si="11"/>
        <v/>
      </c>
      <c r="T44" s="574"/>
      <c r="U44" s="572">
        <v>0</v>
      </c>
      <c r="V44" s="549" t="str">
        <f t="shared" si="6"/>
        <v/>
      </c>
      <c r="W44" s="577"/>
      <c r="X44" s="572">
        <v>0</v>
      </c>
      <c r="Y44" s="84" t="str">
        <f t="shared" si="7"/>
        <v/>
      </c>
      <c r="Z44" s="577"/>
      <c r="AA44" s="572">
        <v>0</v>
      </c>
      <c r="AB44" s="84" t="str">
        <f t="shared" si="8"/>
        <v/>
      </c>
      <c r="AC44" s="577"/>
      <c r="AD44" s="93" t="str">
        <f t="shared" si="9"/>
        <v/>
      </c>
      <c r="AE44" s="572">
        <v>0</v>
      </c>
      <c r="AF44" s="84" t="str">
        <f t="shared" si="10"/>
        <v/>
      </c>
      <c r="AG44" s="572">
        <v>0</v>
      </c>
      <c r="AH44" s="579">
        <v>0</v>
      </c>
      <c r="AI44" s="84"/>
      <c r="AJ44" s="81"/>
      <c r="AK44" s="565"/>
      <c r="AL44" s="563"/>
      <c r="AM44" s="106"/>
    </row>
    <row r="45" spans="2:39" ht="14.75" customHeight="1" x14ac:dyDescent="0.15">
      <c r="B45" s="87"/>
      <c r="C45" s="116"/>
      <c r="D45" s="83"/>
      <c r="E45" s="83"/>
      <c r="F45" s="549" t="str">
        <f t="shared" si="0"/>
        <v/>
      </c>
      <c r="G45" s="572">
        <v>0</v>
      </c>
      <c r="H45" s="549" t="str">
        <f t="shared" si="1"/>
        <v/>
      </c>
      <c r="I45" s="572">
        <v>0</v>
      </c>
      <c r="J45" s="549" t="str">
        <f t="shared" si="2"/>
        <v/>
      </c>
      <c r="K45" s="572">
        <v>0</v>
      </c>
      <c r="L45" s="549" t="str">
        <f t="shared" si="3"/>
        <v/>
      </c>
      <c r="M45" s="572">
        <v>0</v>
      </c>
      <c r="N45" s="549" t="str">
        <f t="shared" si="4"/>
        <v/>
      </c>
      <c r="O45" s="572">
        <v>0</v>
      </c>
      <c r="P45" s="549" t="str">
        <f t="shared" si="5"/>
        <v/>
      </c>
      <c r="Q45" s="572">
        <v>0</v>
      </c>
      <c r="R45" s="545"/>
      <c r="S45" s="84" t="str">
        <f t="shared" si="11"/>
        <v/>
      </c>
      <c r="T45" s="574"/>
      <c r="U45" s="572">
        <v>0</v>
      </c>
      <c r="V45" s="549" t="str">
        <f t="shared" si="6"/>
        <v/>
      </c>
      <c r="W45" s="577"/>
      <c r="X45" s="572">
        <v>0</v>
      </c>
      <c r="Y45" s="84" t="str">
        <f t="shared" si="7"/>
        <v/>
      </c>
      <c r="Z45" s="577"/>
      <c r="AA45" s="572">
        <v>0</v>
      </c>
      <c r="AB45" s="84" t="str">
        <f t="shared" si="8"/>
        <v/>
      </c>
      <c r="AC45" s="577"/>
      <c r="AD45" s="93" t="str">
        <f t="shared" si="9"/>
        <v/>
      </c>
      <c r="AE45" s="572">
        <v>0</v>
      </c>
      <c r="AF45" s="84" t="str">
        <f t="shared" si="10"/>
        <v/>
      </c>
      <c r="AG45" s="572">
        <v>0</v>
      </c>
      <c r="AH45" s="579">
        <v>0</v>
      </c>
      <c r="AI45" s="84"/>
      <c r="AJ45" s="81"/>
      <c r="AK45" s="565"/>
      <c r="AL45" s="563"/>
      <c r="AM45" s="106"/>
    </row>
    <row r="46" spans="2:39" ht="14.75" customHeight="1" x14ac:dyDescent="0.15">
      <c r="B46" s="89"/>
      <c r="C46" s="116"/>
      <c r="D46" s="83"/>
      <c r="E46" s="83"/>
      <c r="F46" s="549" t="str">
        <f t="shared" si="0"/>
        <v/>
      </c>
      <c r="G46" s="572">
        <v>0</v>
      </c>
      <c r="H46" s="549" t="str">
        <f t="shared" si="1"/>
        <v/>
      </c>
      <c r="I46" s="572">
        <v>0</v>
      </c>
      <c r="J46" s="549" t="str">
        <f t="shared" si="2"/>
        <v/>
      </c>
      <c r="K46" s="572">
        <v>0</v>
      </c>
      <c r="L46" s="549" t="str">
        <f t="shared" si="3"/>
        <v/>
      </c>
      <c r="M46" s="572">
        <v>0</v>
      </c>
      <c r="N46" s="549" t="str">
        <f t="shared" si="4"/>
        <v/>
      </c>
      <c r="O46" s="572">
        <v>0</v>
      </c>
      <c r="P46" s="549" t="str">
        <f t="shared" si="5"/>
        <v/>
      </c>
      <c r="Q46" s="572">
        <v>0</v>
      </c>
      <c r="R46" s="545"/>
      <c r="S46" s="84" t="str">
        <f t="shared" si="11"/>
        <v/>
      </c>
      <c r="T46" s="574"/>
      <c r="U46" s="572">
        <v>0</v>
      </c>
      <c r="V46" s="549" t="str">
        <f t="shared" si="6"/>
        <v/>
      </c>
      <c r="W46" s="577"/>
      <c r="X46" s="572">
        <v>0</v>
      </c>
      <c r="Y46" s="84" t="str">
        <f t="shared" si="7"/>
        <v/>
      </c>
      <c r="Z46" s="577"/>
      <c r="AA46" s="572">
        <v>0</v>
      </c>
      <c r="AB46" s="84" t="str">
        <f t="shared" si="8"/>
        <v/>
      </c>
      <c r="AC46" s="577"/>
      <c r="AD46" s="93" t="str">
        <f t="shared" si="9"/>
        <v/>
      </c>
      <c r="AE46" s="572">
        <v>0</v>
      </c>
      <c r="AF46" s="84" t="str">
        <f t="shared" si="10"/>
        <v/>
      </c>
      <c r="AG46" s="572">
        <v>0</v>
      </c>
      <c r="AH46" s="579">
        <v>0</v>
      </c>
      <c r="AI46" s="84"/>
      <c r="AJ46" s="81"/>
      <c r="AK46" s="565"/>
      <c r="AL46" s="563"/>
      <c r="AM46" s="106"/>
    </row>
    <row r="47" spans="2:39" ht="14.75" customHeight="1" x14ac:dyDescent="0.15">
      <c r="B47" s="87"/>
      <c r="C47" s="116"/>
      <c r="D47" s="83"/>
      <c r="E47" s="83"/>
      <c r="F47" s="549" t="str">
        <f t="shared" si="0"/>
        <v/>
      </c>
      <c r="G47" s="572">
        <v>0</v>
      </c>
      <c r="H47" s="549" t="str">
        <f t="shared" si="1"/>
        <v/>
      </c>
      <c r="I47" s="572">
        <v>0</v>
      </c>
      <c r="J47" s="549" t="str">
        <f t="shared" si="2"/>
        <v/>
      </c>
      <c r="K47" s="572">
        <v>0</v>
      </c>
      <c r="L47" s="549" t="str">
        <f t="shared" si="3"/>
        <v/>
      </c>
      <c r="M47" s="572">
        <v>0</v>
      </c>
      <c r="N47" s="549" t="str">
        <f t="shared" si="4"/>
        <v/>
      </c>
      <c r="O47" s="572">
        <v>0</v>
      </c>
      <c r="P47" s="549" t="str">
        <f t="shared" si="5"/>
        <v/>
      </c>
      <c r="Q47" s="572">
        <v>0</v>
      </c>
      <c r="R47" s="545"/>
      <c r="S47" s="84" t="str">
        <f t="shared" si="11"/>
        <v/>
      </c>
      <c r="T47" s="574"/>
      <c r="U47" s="572">
        <v>0</v>
      </c>
      <c r="V47" s="549" t="str">
        <f>IF(Y47="","",Y47-(X47*7))</f>
        <v/>
      </c>
      <c r="W47" s="577"/>
      <c r="X47" s="572">
        <v>0</v>
      </c>
      <c r="Y47" s="84" t="str">
        <f t="shared" si="7"/>
        <v/>
      </c>
      <c r="Z47" s="577"/>
      <c r="AA47" s="572">
        <v>0</v>
      </c>
      <c r="AB47" s="84" t="str">
        <f t="shared" si="8"/>
        <v/>
      </c>
      <c r="AC47" s="577"/>
      <c r="AD47" s="93" t="str">
        <f t="shared" si="9"/>
        <v/>
      </c>
      <c r="AE47" s="572">
        <v>0</v>
      </c>
      <c r="AF47" s="84" t="str">
        <f t="shared" si="10"/>
        <v/>
      </c>
      <c r="AG47" s="572">
        <v>0</v>
      </c>
      <c r="AH47" s="579">
        <v>0</v>
      </c>
      <c r="AI47" s="84"/>
      <c r="AJ47" s="81"/>
      <c r="AK47" s="565"/>
      <c r="AL47" s="563"/>
      <c r="AM47" s="106"/>
    </row>
    <row r="48" spans="2:39" ht="14.75" customHeight="1" x14ac:dyDescent="0.15">
      <c r="B48" s="89"/>
      <c r="C48" s="116"/>
      <c r="D48" s="83"/>
      <c r="E48" s="83"/>
      <c r="F48" s="549" t="str">
        <f t="shared" si="0"/>
        <v/>
      </c>
      <c r="G48" s="572">
        <v>0</v>
      </c>
      <c r="H48" s="549" t="str">
        <f t="shared" si="1"/>
        <v/>
      </c>
      <c r="I48" s="572">
        <v>0</v>
      </c>
      <c r="J48" s="549" t="str">
        <f t="shared" si="2"/>
        <v/>
      </c>
      <c r="K48" s="572">
        <v>0</v>
      </c>
      <c r="L48" s="549" t="str">
        <f t="shared" si="3"/>
        <v/>
      </c>
      <c r="M48" s="572">
        <v>0</v>
      </c>
      <c r="N48" s="549" t="str">
        <f t="shared" si="4"/>
        <v/>
      </c>
      <c r="O48" s="572">
        <v>0</v>
      </c>
      <c r="P48" s="549" t="str">
        <f t="shared" si="5"/>
        <v/>
      </c>
      <c r="Q48" s="572">
        <v>0</v>
      </c>
      <c r="R48" s="545"/>
      <c r="S48" s="84" t="str">
        <f t="shared" si="11"/>
        <v/>
      </c>
      <c r="T48" s="574"/>
      <c r="U48" s="572">
        <v>0</v>
      </c>
      <c r="V48" s="549" t="str">
        <f t="shared" si="6"/>
        <v/>
      </c>
      <c r="W48" s="577"/>
      <c r="X48" s="572">
        <v>0</v>
      </c>
      <c r="Y48" s="84" t="str">
        <f t="shared" si="7"/>
        <v/>
      </c>
      <c r="Z48" s="577"/>
      <c r="AA48" s="572">
        <v>0</v>
      </c>
      <c r="AB48" s="84" t="str">
        <f t="shared" si="8"/>
        <v/>
      </c>
      <c r="AC48" s="577"/>
      <c r="AD48" s="93" t="str">
        <f t="shared" si="9"/>
        <v/>
      </c>
      <c r="AE48" s="572">
        <v>0</v>
      </c>
      <c r="AF48" s="84" t="str">
        <f t="shared" si="10"/>
        <v/>
      </c>
      <c r="AG48" s="572">
        <v>0</v>
      </c>
      <c r="AH48" s="579">
        <v>0</v>
      </c>
      <c r="AI48" s="84"/>
      <c r="AJ48" s="81"/>
      <c r="AK48" s="565"/>
      <c r="AL48" s="563"/>
      <c r="AM48" s="106"/>
    </row>
    <row r="49" spans="2:39" ht="14.75" customHeight="1" x14ac:dyDescent="0.15">
      <c r="B49" s="87"/>
      <c r="C49" s="116"/>
      <c r="D49" s="83"/>
      <c r="E49" s="83"/>
      <c r="F49" s="549" t="str">
        <f t="shared" si="0"/>
        <v/>
      </c>
      <c r="G49" s="572">
        <v>0</v>
      </c>
      <c r="H49" s="549" t="str">
        <f t="shared" si="1"/>
        <v/>
      </c>
      <c r="I49" s="572">
        <v>0</v>
      </c>
      <c r="J49" s="549" t="str">
        <f t="shared" si="2"/>
        <v/>
      </c>
      <c r="K49" s="572">
        <v>0</v>
      </c>
      <c r="L49" s="549" t="str">
        <f t="shared" si="3"/>
        <v/>
      </c>
      <c r="M49" s="572">
        <v>0</v>
      </c>
      <c r="N49" s="549" t="str">
        <f t="shared" si="4"/>
        <v/>
      </c>
      <c r="O49" s="572">
        <v>0</v>
      </c>
      <c r="P49" s="549" t="str">
        <f t="shared" si="5"/>
        <v/>
      </c>
      <c r="Q49" s="572">
        <v>0</v>
      </c>
      <c r="R49" s="545"/>
      <c r="S49" s="84" t="str">
        <f t="shared" si="11"/>
        <v/>
      </c>
      <c r="T49" s="574"/>
      <c r="U49" s="572">
        <v>0</v>
      </c>
      <c r="V49" s="549" t="str">
        <f t="shared" si="6"/>
        <v/>
      </c>
      <c r="W49" s="577"/>
      <c r="X49" s="572">
        <v>0</v>
      </c>
      <c r="Y49" s="84" t="str">
        <f t="shared" si="7"/>
        <v/>
      </c>
      <c r="Z49" s="577"/>
      <c r="AA49" s="572">
        <v>0</v>
      </c>
      <c r="AB49" s="84" t="str">
        <f t="shared" si="8"/>
        <v/>
      </c>
      <c r="AC49" s="577"/>
      <c r="AD49" s="93" t="str">
        <f t="shared" si="9"/>
        <v/>
      </c>
      <c r="AE49" s="572">
        <v>0</v>
      </c>
      <c r="AF49" s="84" t="str">
        <f t="shared" si="10"/>
        <v/>
      </c>
      <c r="AG49" s="572">
        <v>0</v>
      </c>
      <c r="AH49" s="579">
        <v>0</v>
      </c>
      <c r="AI49" s="84"/>
      <c r="AJ49" s="81"/>
      <c r="AK49" s="565"/>
      <c r="AL49" s="563"/>
      <c r="AM49" s="106"/>
    </row>
    <row r="50" spans="2:39" ht="14.75" customHeight="1" x14ac:dyDescent="0.15">
      <c r="B50" s="89"/>
      <c r="C50" s="116"/>
      <c r="D50" s="83"/>
      <c r="E50" s="83"/>
      <c r="F50" s="549" t="str">
        <f t="shared" si="0"/>
        <v/>
      </c>
      <c r="G50" s="572">
        <v>0</v>
      </c>
      <c r="H50" s="549" t="str">
        <f t="shared" si="1"/>
        <v/>
      </c>
      <c r="I50" s="572">
        <v>0</v>
      </c>
      <c r="J50" s="549" t="str">
        <f t="shared" si="2"/>
        <v/>
      </c>
      <c r="K50" s="572">
        <v>0</v>
      </c>
      <c r="L50" s="549" t="str">
        <f t="shared" si="3"/>
        <v/>
      </c>
      <c r="M50" s="572">
        <v>0</v>
      </c>
      <c r="N50" s="549" t="str">
        <f t="shared" si="4"/>
        <v/>
      </c>
      <c r="O50" s="572">
        <v>0</v>
      </c>
      <c r="P50" s="549" t="str">
        <f t="shared" si="5"/>
        <v/>
      </c>
      <c r="Q50" s="572">
        <v>0</v>
      </c>
      <c r="R50" s="545"/>
      <c r="S50" s="84" t="str">
        <f t="shared" si="11"/>
        <v/>
      </c>
      <c r="T50" s="574"/>
      <c r="U50" s="572">
        <v>0</v>
      </c>
      <c r="V50" s="549" t="str">
        <f t="shared" si="6"/>
        <v/>
      </c>
      <c r="W50" s="577"/>
      <c r="X50" s="572">
        <v>0</v>
      </c>
      <c r="Y50" s="84" t="str">
        <f t="shared" si="7"/>
        <v/>
      </c>
      <c r="Z50" s="577"/>
      <c r="AA50" s="572">
        <v>0</v>
      </c>
      <c r="AB50" s="84" t="str">
        <f t="shared" si="8"/>
        <v/>
      </c>
      <c r="AC50" s="577"/>
      <c r="AD50" s="93" t="str">
        <f t="shared" si="9"/>
        <v/>
      </c>
      <c r="AE50" s="572">
        <v>0</v>
      </c>
      <c r="AF50" s="84" t="str">
        <f t="shared" si="10"/>
        <v/>
      </c>
      <c r="AG50" s="572">
        <v>0</v>
      </c>
      <c r="AH50" s="579">
        <v>0</v>
      </c>
      <c r="AI50" s="84"/>
      <c r="AJ50" s="81"/>
      <c r="AK50" s="565"/>
      <c r="AL50" s="563"/>
      <c r="AM50" s="106"/>
    </row>
    <row r="51" spans="2:39" ht="14.75" customHeight="1" x14ac:dyDescent="0.15">
      <c r="B51" s="87"/>
      <c r="C51" s="116"/>
      <c r="D51" s="83"/>
      <c r="E51" s="83"/>
      <c r="F51" s="549" t="str">
        <f t="shared" si="0"/>
        <v/>
      </c>
      <c r="G51" s="572">
        <v>0</v>
      </c>
      <c r="H51" s="549" t="str">
        <f t="shared" si="1"/>
        <v/>
      </c>
      <c r="I51" s="572">
        <v>0</v>
      </c>
      <c r="J51" s="549" t="str">
        <f t="shared" si="2"/>
        <v/>
      </c>
      <c r="K51" s="572">
        <v>0</v>
      </c>
      <c r="L51" s="549" t="str">
        <f t="shared" si="3"/>
        <v/>
      </c>
      <c r="M51" s="572">
        <v>0</v>
      </c>
      <c r="N51" s="549" t="str">
        <f t="shared" si="4"/>
        <v/>
      </c>
      <c r="O51" s="572">
        <v>0</v>
      </c>
      <c r="P51" s="549" t="str">
        <f t="shared" si="5"/>
        <v/>
      </c>
      <c r="Q51" s="572">
        <v>0</v>
      </c>
      <c r="R51" s="545"/>
      <c r="S51" s="84" t="str">
        <f t="shared" si="11"/>
        <v/>
      </c>
      <c r="T51" s="574"/>
      <c r="U51" s="572">
        <v>0</v>
      </c>
      <c r="V51" s="549" t="str">
        <f t="shared" si="6"/>
        <v/>
      </c>
      <c r="W51" s="577"/>
      <c r="X51" s="572">
        <v>0</v>
      </c>
      <c r="Y51" s="84" t="str">
        <f t="shared" si="7"/>
        <v/>
      </c>
      <c r="Z51" s="577"/>
      <c r="AA51" s="572">
        <v>0</v>
      </c>
      <c r="AB51" s="84" t="str">
        <f t="shared" si="8"/>
        <v/>
      </c>
      <c r="AC51" s="577"/>
      <c r="AD51" s="93" t="str">
        <f t="shared" si="9"/>
        <v/>
      </c>
      <c r="AE51" s="572">
        <v>0</v>
      </c>
      <c r="AF51" s="84" t="str">
        <f t="shared" si="10"/>
        <v/>
      </c>
      <c r="AG51" s="572">
        <v>0</v>
      </c>
      <c r="AH51" s="579">
        <v>0</v>
      </c>
      <c r="AI51" s="84"/>
      <c r="AJ51" s="81"/>
      <c r="AK51" s="565"/>
      <c r="AL51" s="563"/>
      <c r="AM51" s="106"/>
    </row>
    <row r="52" spans="2:39" ht="14.75" customHeight="1" x14ac:dyDescent="0.15">
      <c r="B52" s="89"/>
      <c r="C52" s="116"/>
      <c r="D52" s="83"/>
      <c r="E52" s="83"/>
      <c r="F52" s="549" t="str">
        <f t="shared" si="0"/>
        <v/>
      </c>
      <c r="G52" s="572">
        <v>0</v>
      </c>
      <c r="H52" s="549" t="str">
        <f t="shared" si="1"/>
        <v/>
      </c>
      <c r="I52" s="572">
        <v>0</v>
      </c>
      <c r="J52" s="549" t="str">
        <f t="shared" si="2"/>
        <v/>
      </c>
      <c r="K52" s="572">
        <v>0</v>
      </c>
      <c r="L52" s="549" t="str">
        <f t="shared" si="3"/>
        <v/>
      </c>
      <c r="M52" s="572">
        <v>0</v>
      </c>
      <c r="N52" s="549" t="str">
        <f t="shared" si="4"/>
        <v/>
      </c>
      <c r="O52" s="572">
        <v>0</v>
      </c>
      <c r="P52" s="549" t="str">
        <f t="shared" si="5"/>
        <v/>
      </c>
      <c r="Q52" s="572">
        <v>0</v>
      </c>
      <c r="R52" s="545"/>
      <c r="S52" s="84" t="str">
        <f t="shared" si="11"/>
        <v/>
      </c>
      <c r="T52" s="574"/>
      <c r="U52" s="572">
        <v>0</v>
      </c>
      <c r="V52" s="549" t="str">
        <f t="shared" si="6"/>
        <v/>
      </c>
      <c r="W52" s="577"/>
      <c r="X52" s="572">
        <v>0</v>
      </c>
      <c r="Y52" s="84" t="str">
        <f t="shared" si="7"/>
        <v/>
      </c>
      <c r="Z52" s="577"/>
      <c r="AA52" s="572">
        <v>0</v>
      </c>
      <c r="AB52" s="84" t="str">
        <f t="shared" si="8"/>
        <v/>
      </c>
      <c r="AC52" s="577"/>
      <c r="AD52" s="93" t="str">
        <f t="shared" si="9"/>
        <v/>
      </c>
      <c r="AE52" s="572">
        <v>0</v>
      </c>
      <c r="AF52" s="84" t="str">
        <f t="shared" si="10"/>
        <v/>
      </c>
      <c r="AG52" s="572">
        <v>0</v>
      </c>
      <c r="AH52" s="579">
        <v>0</v>
      </c>
      <c r="AI52" s="84"/>
      <c r="AJ52" s="81"/>
      <c r="AK52" s="565"/>
      <c r="AL52" s="563"/>
      <c r="AM52" s="106"/>
    </row>
    <row r="53" spans="2:39" ht="14.75" customHeight="1" x14ac:dyDescent="0.15">
      <c r="B53" s="87"/>
      <c r="C53" s="116"/>
      <c r="D53" s="83"/>
      <c r="E53" s="83"/>
      <c r="F53" s="549" t="str">
        <f t="shared" si="0"/>
        <v/>
      </c>
      <c r="G53" s="572">
        <v>0</v>
      </c>
      <c r="H53" s="549" t="str">
        <f t="shared" si="1"/>
        <v/>
      </c>
      <c r="I53" s="572">
        <v>0</v>
      </c>
      <c r="J53" s="549" t="str">
        <f t="shared" si="2"/>
        <v/>
      </c>
      <c r="K53" s="572">
        <v>0</v>
      </c>
      <c r="L53" s="549" t="str">
        <f t="shared" si="3"/>
        <v/>
      </c>
      <c r="M53" s="572">
        <v>0</v>
      </c>
      <c r="N53" s="549" t="str">
        <f t="shared" si="4"/>
        <v/>
      </c>
      <c r="O53" s="572">
        <v>0</v>
      </c>
      <c r="P53" s="549" t="str">
        <f t="shared" si="5"/>
        <v/>
      </c>
      <c r="Q53" s="572">
        <v>0</v>
      </c>
      <c r="R53" s="545"/>
      <c r="S53" s="84" t="str">
        <f t="shared" si="11"/>
        <v/>
      </c>
      <c r="T53" s="574"/>
      <c r="U53" s="572">
        <v>0</v>
      </c>
      <c r="V53" s="549" t="str">
        <f t="shared" si="6"/>
        <v/>
      </c>
      <c r="W53" s="577"/>
      <c r="X53" s="572">
        <v>0</v>
      </c>
      <c r="Y53" s="84" t="str">
        <f t="shared" si="7"/>
        <v/>
      </c>
      <c r="Z53" s="577"/>
      <c r="AA53" s="572">
        <v>0</v>
      </c>
      <c r="AB53" s="84" t="str">
        <f t="shared" si="8"/>
        <v/>
      </c>
      <c r="AC53" s="577"/>
      <c r="AD53" s="93" t="str">
        <f t="shared" si="9"/>
        <v/>
      </c>
      <c r="AE53" s="572">
        <v>0</v>
      </c>
      <c r="AF53" s="84" t="str">
        <f t="shared" si="10"/>
        <v/>
      </c>
      <c r="AG53" s="572">
        <v>0</v>
      </c>
      <c r="AH53" s="579">
        <v>0</v>
      </c>
      <c r="AI53" s="84"/>
      <c r="AJ53" s="81"/>
      <c r="AK53" s="565"/>
      <c r="AL53" s="563"/>
      <c r="AM53" s="105"/>
    </row>
    <row r="54" spans="2:39" ht="14.75" customHeight="1" x14ac:dyDescent="0.15">
      <c r="B54" s="87"/>
      <c r="C54" s="116"/>
      <c r="D54" s="83"/>
      <c r="E54" s="83"/>
      <c r="F54" s="549" t="str">
        <f t="shared" si="0"/>
        <v/>
      </c>
      <c r="G54" s="572">
        <v>0</v>
      </c>
      <c r="H54" s="549" t="str">
        <f t="shared" si="1"/>
        <v/>
      </c>
      <c r="I54" s="572">
        <v>0</v>
      </c>
      <c r="J54" s="549" t="str">
        <f t="shared" si="2"/>
        <v/>
      </c>
      <c r="K54" s="572">
        <v>0</v>
      </c>
      <c r="L54" s="549" t="str">
        <f t="shared" si="3"/>
        <v/>
      </c>
      <c r="M54" s="572">
        <v>0</v>
      </c>
      <c r="N54" s="549" t="str">
        <f t="shared" si="4"/>
        <v/>
      </c>
      <c r="O54" s="572">
        <v>0</v>
      </c>
      <c r="P54" s="549" t="str">
        <f t="shared" si="5"/>
        <v/>
      </c>
      <c r="Q54" s="572">
        <v>0</v>
      </c>
      <c r="R54" s="545"/>
      <c r="S54" s="84" t="str">
        <f t="shared" si="11"/>
        <v/>
      </c>
      <c r="T54" s="574"/>
      <c r="U54" s="572">
        <v>0</v>
      </c>
      <c r="V54" s="549" t="str">
        <f t="shared" si="6"/>
        <v/>
      </c>
      <c r="W54" s="577"/>
      <c r="X54" s="572">
        <v>0</v>
      </c>
      <c r="Y54" s="84" t="str">
        <f t="shared" si="7"/>
        <v/>
      </c>
      <c r="Z54" s="577"/>
      <c r="AA54" s="572">
        <v>0</v>
      </c>
      <c r="AB54" s="84" t="str">
        <f t="shared" si="8"/>
        <v/>
      </c>
      <c r="AC54" s="577"/>
      <c r="AD54" s="93" t="str">
        <f t="shared" si="9"/>
        <v/>
      </c>
      <c r="AE54" s="572">
        <v>0</v>
      </c>
      <c r="AF54" s="84" t="str">
        <f t="shared" si="10"/>
        <v/>
      </c>
      <c r="AG54" s="572">
        <v>0</v>
      </c>
      <c r="AH54" s="579">
        <v>0</v>
      </c>
      <c r="AI54" s="84"/>
      <c r="AJ54" s="81"/>
      <c r="AK54" s="565"/>
      <c r="AL54" s="563"/>
      <c r="AM54" s="105"/>
    </row>
    <row r="55" spans="2:39" ht="14.75" customHeight="1" x14ac:dyDescent="0.2">
      <c r="B55" s="87"/>
      <c r="C55" s="116"/>
      <c r="D55" s="85"/>
      <c r="E55" s="83"/>
      <c r="F55" s="549" t="str">
        <f t="shared" si="0"/>
        <v/>
      </c>
      <c r="G55" s="572">
        <v>0</v>
      </c>
      <c r="H55" s="549" t="str">
        <f t="shared" si="1"/>
        <v/>
      </c>
      <c r="I55" s="572">
        <v>0</v>
      </c>
      <c r="J55" s="549" t="str">
        <f t="shared" si="2"/>
        <v/>
      </c>
      <c r="K55" s="572">
        <v>0</v>
      </c>
      <c r="L55" s="549" t="str">
        <f t="shared" si="3"/>
        <v/>
      </c>
      <c r="M55" s="572">
        <v>0</v>
      </c>
      <c r="N55" s="549" t="str">
        <f t="shared" si="4"/>
        <v/>
      </c>
      <c r="O55" s="572">
        <v>0</v>
      </c>
      <c r="P55" s="549" t="str">
        <f t="shared" si="5"/>
        <v/>
      </c>
      <c r="Q55" s="572">
        <v>0</v>
      </c>
      <c r="R55" s="545"/>
      <c r="S55" s="84" t="str">
        <f t="shared" si="11"/>
        <v/>
      </c>
      <c r="T55" s="574"/>
      <c r="U55" s="572">
        <v>0</v>
      </c>
      <c r="V55" s="549" t="str">
        <f t="shared" si="6"/>
        <v/>
      </c>
      <c r="W55" s="577"/>
      <c r="X55" s="572">
        <v>0</v>
      </c>
      <c r="Y55" s="84" t="str">
        <f t="shared" si="7"/>
        <v/>
      </c>
      <c r="Z55" s="577"/>
      <c r="AA55" s="572">
        <v>0</v>
      </c>
      <c r="AB55" s="84" t="str">
        <f t="shared" si="8"/>
        <v/>
      </c>
      <c r="AC55" s="577"/>
      <c r="AD55" s="93" t="str">
        <f t="shared" si="9"/>
        <v/>
      </c>
      <c r="AE55" s="572">
        <v>0</v>
      </c>
      <c r="AF55" s="84" t="str">
        <f t="shared" si="10"/>
        <v/>
      </c>
      <c r="AG55" s="572">
        <v>0</v>
      </c>
      <c r="AH55" s="579">
        <v>0</v>
      </c>
      <c r="AI55" s="84"/>
      <c r="AJ55" s="81"/>
      <c r="AK55" s="565"/>
      <c r="AL55" s="563"/>
      <c r="AM55" s="105"/>
    </row>
    <row r="56" spans="2:39" ht="14.75" customHeight="1" x14ac:dyDescent="0.2">
      <c r="B56" s="82"/>
      <c r="C56" s="116"/>
      <c r="D56" s="83"/>
      <c r="E56" s="83"/>
      <c r="F56" s="549" t="str">
        <f t="shared" si="0"/>
        <v/>
      </c>
      <c r="G56" s="572">
        <v>0</v>
      </c>
      <c r="H56" s="549" t="str">
        <f t="shared" si="1"/>
        <v/>
      </c>
      <c r="I56" s="572">
        <v>0</v>
      </c>
      <c r="J56" s="549" t="str">
        <f t="shared" si="2"/>
        <v/>
      </c>
      <c r="K56" s="572">
        <v>0</v>
      </c>
      <c r="L56" s="549" t="str">
        <f t="shared" si="3"/>
        <v/>
      </c>
      <c r="M56" s="572">
        <v>0</v>
      </c>
      <c r="N56" s="549" t="str">
        <f t="shared" si="4"/>
        <v/>
      </c>
      <c r="O56" s="572">
        <v>0</v>
      </c>
      <c r="P56" s="549" t="str">
        <f t="shared" si="5"/>
        <v/>
      </c>
      <c r="Q56" s="572">
        <v>0</v>
      </c>
      <c r="R56" s="545"/>
      <c r="S56" s="84" t="str">
        <f t="shared" si="11"/>
        <v/>
      </c>
      <c r="T56" s="575"/>
      <c r="U56" s="572">
        <v>0</v>
      </c>
      <c r="V56" s="549" t="str">
        <f t="shared" si="6"/>
        <v/>
      </c>
      <c r="W56" s="577"/>
      <c r="X56" s="572">
        <v>0</v>
      </c>
      <c r="Y56" s="84" t="str">
        <f t="shared" si="7"/>
        <v/>
      </c>
      <c r="Z56" s="577"/>
      <c r="AA56" s="572">
        <v>0</v>
      </c>
      <c r="AB56" s="84" t="str">
        <f t="shared" si="8"/>
        <v/>
      </c>
      <c r="AC56" s="577"/>
      <c r="AD56" s="93" t="str">
        <f t="shared" si="9"/>
        <v/>
      </c>
      <c r="AE56" s="572">
        <v>0</v>
      </c>
      <c r="AF56" s="84" t="str">
        <f t="shared" si="10"/>
        <v/>
      </c>
      <c r="AG56" s="572">
        <v>0</v>
      </c>
      <c r="AH56" s="579">
        <v>0</v>
      </c>
      <c r="AI56" s="84"/>
      <c r="AJ56" s="81"/>
      <c r="AK56" s="565"/>
      <c r="AL56" s="563"/>
      <c r="AM56" s="106"/>
    </row>
    <row r="57" spans="2:39" ht="14.75" customHeight="1" x14ac:dyDescent="0.2">
      <c r="B57" s="82"/>
      <c r="C57" s="116"/>
      <c r="D57" s="85"/>
      <c r="E57" s="83"/>
      <c r="F57" s="549" t="str">
        <f t="shared" si="0"/>
        <v/>
      </c>
      <c r="G57" s="572">
        <v>0</v>
      </c>
      <c r="H57" s="549" t="str">
        <f t="shared" si="1"/>
        <v/>
      </c>
      <c r="I57" s="572">
        <v>0</v>
      </c>
      <c r="J57" s="549" t="str">
        <f t="shared" si="2"/>
        <v/>
      </c>
      <c r="K57" s="572">
        <v>0</v>
      </c>
      <c r="L57" s="549" t="str">
        <f t="shared" si="3"/>
        <v/>
      </c>
      <c r="M57" s="572">
        <v>0</v>
      </c>
      <c r="N57" s="549" t="str">
        <f t="shared" si="4"/>
        <v/>
      </c>
      <c r="O57" s="572">
        <v>0</v>
      </c>
      <c r="P57" s="549" t="str">
        <f t="shared" si="5"/>
        <v/>
      </c>
      <c r="Q57" s="572">
        <v>0</v>
      </c>
      <c r="R57" s="545"/>
      <c r="S57" s="84" t="str">
        <f t="shared" si="11"/>
        <v/>
      </c>
      <c r="T57" s="575"/>
      <c r="U57" s="572">
        <v>0</v>
      </c>
      <c r="V57" s="549" t="str">
        <f t="shared" si="6"/>
        <v/>
      </c>
      <c r="W57" s="577"/>
      <c r="X57" s="572">
        <v>0</v>
      </c>
      <c r="Y57" s="84" t="str">
        <f t="shared" si="7"/>
        <v/>
      </c>
      <c r="Z57" s="577"/>
      <c r="AA57" s="572">
        <v>0</v>
      </c>
      <c r="AB57" s="84" t="str">
        <f t="shared" si="8"/>
        <v/>
      </c>
      <c r="AC57" s="577"/>
      <c r="AD57" s="93" t="str">
        <f t="shared" si="9"/>
        <v/>
      </c>
      <c r="AE57" s="572">
        <v>0</v>
      </c>
      <c r="AF57" s="84" t="str">
        <f t="shared" si="10"/>
        <v/>
      </c>
      <c r="AG57" s="572">
        <v>0</v>
      </c>
      <c r="AH57" s="579">
        <v>0</v>
      </c>
      <c r="AI57" s="84"/>
      <c r="AJ57" s="81"/>
      <c r="AK57" s="565"/>
      <c r="AL57" s="563"/>
      <c r="AM57" s="106"/>
    </row>
    <row r="58" spans="2:39" ht="14.75" customHeight="1" x14ac:dyDescent="0.2">
      <c r="B58" s="82"/>
      <c r="C58" s="116"/>
      <c r="D58" s="85"/>
      <c r="E58" s="83"/>
      <c r="F58" s="549" t="str">
        <f t="shared" si="0"/>
        <v/>
      </c>
      <c r="G58" s="572">
        <v>0</v>
      </c>
      <c r="H58" s="549" t="str">
        <f t="shared" si="1"/>
        <v/>
      </c>
      <c r="I58" s="572">
        <v>0</v>
      </c>
      <c r="J58" s="549" t="str">
        <f t="shared" si="2"/>
        <v/>
      </c>
      <c r="K58" s="572">
        <v>0</v>
      </c>
      <c r="L58" s="549" t="str">
        <f t="shared" si="3"/>
        <v/>
      </c>
      <c r="M58" s="572">
        <v>0</v>
      </c>
      <c r="N58" s="549" t="str">
        <f t="shared" si="4"/>
        <v/>
      </c>
      <c r="O58" s="572">
        <v>0</v>
      </c>
      <c r="P58" s="549" t="str">
        <f t="shared" si="5"/>
        <v/>
      </c>
      <c r="Q58" s="572">
        <v>0</v>
      </c>
      <c r="R58" s="545"/>
      <c r="S58" s="84" t="str">
        <f t="shared" si="11"/>
        <v/>
      </c>
      <c r="T58" s="575"/>
      <c r="U58" s="572">
        <v>0</v>
      </c>
      <c r="V58" s="549" t="str">
        <f t="shared" si="6"/>
        <v/>
      </c>
      <c r="W58" s="577"/>
      <c r="X58" s="572">
        <v>0</v>
      </c>
      <c r="Y58" s="84" t="str">
        <f t="shared" si="7"/>
        <v/>
      </c>
      <c r="Z58" s="577"/>
      <c r="AA58" s="572">
        <v>0</v>
      </c>
      <c r="AB58" s="84" t="str">
        <f t="shared" si="8"/>
        <v/>
      </c>
      <c r="AC58" s="577"/>
      <c r="AD58" s="93" t="str">
        <f t="shared" si="9"/>
        <v/>
      </c>
      <c r="AE58" s="572">
        <v>0</v>
      </c>
      <c r="AF58" s="84" t="str">
        <f t="shared" si="10"/>
        <v/>
      </c>
      <c r="AG58" s="572">
        <v>0</v>
      </c>
      <c r="AH58" s="579">
        <v>0</v>
      </c>
      <c r="AI58" s="84"/>
      <c r="AJ58" s="81"/>
      <c r="AK58" s="565"/>
      <c r="AL58" s="563"/>
      <c r="AM58" s="106"/>
    </row>
    <row r="59" spans="2:39" ht="14.75" customHeight="1" x14ac:dyDescent="0.2">
      <c r="B59" s="82"/>
      <c r="C59" s="116"/>
      <c r="D59" s="85"/>
      <c r="E59" s="83"/>
      <c r="F59" s="549" t="str">
        <f t="shared" si="0"/>
        <v/>
      </c>
      <c r="G59" s="572">
        <v>0</v>
      </c>
      <c r="H59" s="549" t="str">
        <f t="shared" si="1"/>
        <v/>
      </c>
      <c r="I59" s="572">
        <v>0</v>
      </c>
      <c r="J59" s="549" t="str">
        <f t="shared" si="2"/>
        <v/>
      </c>
      <c r="K59" s="572">
        <v>0</v>
      </c>
      <c r="L59" s="549" t="str">
        <f t="shared" si="3"/>
        <v/>
      </c>
      <c r="M59" s="572">
        <v>0</v>
      </c>
      <c r="N59" s="549" t="str">
        <f t="shared" si="4"/>
        <v/>
      </c>
      <c r="O59" s="572">
        <v>0</v>
      </c>
      <c r="P59" s="549" t="str">
        <f t="shared" si="5"/>
        <v/>
      </c>
      <c r="Q59" s="572">
        <v>0</v>
      </c>
      <c r="R59" s="545"/>
      <c r="S59" s="84" t="str">
        <f t="shared" si="11"/>
        <v/>
      </c>
      <c r="T59" s="575"/>
      <c r="U59" s="572">
        <v>0</v>
      </c>
      <c r="V59" s="549" t="str">
        <f t="shared" si="6"/>
        <v/>
      </c>
      <c r="W59" s="577"/>
      <c r="X59" s="572">
        <v>0</v>
      </c>
      <c r="Y59" s="84" t="str">
        <f t="shared" si="7"/>
        <v/>
      </c>
      <c r="Z59" s="577"/>
      <c r="AA59" s="572">
        <v>0</v>
      </c>
      <c r="AB59" s="84" t="str">
        <f t="shared" si="8"/>
        <v/>
      </c>
      <c r="AC59" s="577"/>
      <c r="AD59" s="93" t="str">
        <f t="shared" si="9"/>
        <v/>
      </c>
      <c r="AE59" s="572">
        <v>0</v>
      </c>
      <c r="AF59" s="84" t="str">
        <f t="shared" si="10"/>
        <v/>
      </c>
      <c r="AG59" s="572">
        <v>0</v>
      </c>
      <c r="AH59" s="579">
        <v>0</v>
      </c>
      <c r="AI59" s="84"/>
      <c r="AJ59" s="81"/>
      <c r="AK59" s="565"/>
      <c r="AL59" s="563"/>
      <c r="AM59" s="106"/>
    </row>
    <row r="60" spans="2:39" ht="14.75" customHeight="1" x14ac:dyDescent="0.2">
      <c r="B60" s="82"/>
      <c r="C60" s="116"/>
      <c r="D60" s="85"/>
      <c r="E60" s="83"/>
      <c r="F60" s="549" t="str">
        <f t="shared" si="0"/>
        <v/>
      </c>
      <c r="G60" s="572">
        <v>0</v>
      </c>
      <c r="H60" s="549" t="str">
        <f t="shared" si="1"/>
        <v/>
      </c>
      <c r="I60" s="572">
        <v>0</v>
      </c>
      <c r="J60" s="549" t="str">
        <f t="shared" si="2"/>
        <v/>
      </c>
      <c r="K60" s="572">
        <v>0</v>
      </c>
      <c r="L60" s="549" t="str">
        <f t="shared" si="3"/>
        <v/>
      </c>
      <c r="M60" s="572">
        <v>0</v>
      </c>
      <c r="N60" s="549" t="str">
        <f t="shared" si="4"/>
        <v/>
      </c>
      <c r="O60" s="572">
        <v>0</v>
      </c>
      <c r="P60" s="549" t="str">
        <f t="shared" si="5"/>
        <v/>
      </c>
      <c r="Q60" s="572">
        <v>0</v>
      </c>
      <c r="R60" s="545"/>
      <c r="S60" s="84" t="str">
        <f t="shared" si="11"/>
        <v/>
      </c>
      <c r="T60" s="575"/>
      <c r="U60" s="572">
        <v>0</v>
      </c>
      <c r="V60" s="549" t="str">
        <f t="shared" si="6"/>
        <v/>
      </c>
      <c r="W60" s="577"/>
      <c r="X60" s="572">
        <v>0</v>
      </c>
      <c r="Y60" s="84" t="str">
        <f t="shared" si="7"/>
        <v/>
      </c>
      <c r="Z60" s="577"/>
      <c r="AA60" s="572">
        <v>0</v>
      </c>
      <c r="AB60" s="84" t="str">
        <f t="shared" si="8"/>
        <v/>
      </c>
      <c r="AC60" s="577"/>
      <c r="AD60" s="93" t="str">
        <f t="shared" si="9"/>
        <v/>
      </c>
      <c r="AE60" s="572">
        <v>0</v>
      </c>
      <c r="AF60" s="84" t="str">
        <f t="shared" si="10"/>
        <v/>
      </c>
      <c r="AG60" s="572">
        <v>0</v>
      </c>
      <c r="AH60" s="579">
        <v>0</v>
      </c>
      <c r="AI60" s="84"/>
      <c r="AJ60" s="81"/>
      <c r="AK60" s="565"/>
      <c r="AL60" s="563"/>
      <c r="AM60" s="105"/>
    </row>
    <row r="61" spans="2:39" ht="14.75" customHeight="1" x14ac:dyDescent="0.15">
      <c r="B61" s="89"/>
      <c r="C61" s="116"/>
      <c r="D61" s="80"/>
      <c r="E61" s="80"/>
      <c r="F61" s="549" t="str">
        <f t="shared" si="0"/>
        <v/>
      </c>
      <c r="G61" s="572">
        <v>0</v>
      </c>
      <c r="H61" s="549" t="str">
        <f t="shared" si="1"/>
        <v/>
      </c>
      <c r="I61" s="572">
        <v>0</v>
      </c>
      <c r="J61" s="549" t="str">
        <f t="shared" si="2"/>
        <v/>
      </c>
      <c r="K61" s="572">
        <v>0</v>
      </c>
      <c r="L61" s="549" t="str">
        <f t="shared" si="3"/>
        <v/>
      </c>
      <c r="M61" s="572">
        <v>0</v>
      </c>
      <c r="N61" s="549" t="str">
        <f t="shared" si="4"/>
        <v/>
      </c>
      <c r="O61" s="572">
        <v>0</v>
      </c>
      <c r="P61" s="549" t="str">
        <f t="shared" si="5"/>
        <v/>
      </c>
      <c r="Q61" s="572">
        <v>0</v>
      </c>
      <c r="R61" s="546"/>
      <c r="S61" s="84" t="str">
        <f t="shared" si="11"/>
        <v/>
      </c>
      <c r="T61" s="574"/>
      <c r="U61" s="572">
        <v>0</v>
      </c>
      <c r="V61" s="549" t="str">
        <f t="shared" si="6"/>
        <v/>
      </c>
      <c r="W61" s="577"/>
      <c r="X61" s="572">
        <v>0</v>
      </c>
      <c r="Y61" s="84" t="str">
        <f t="shared" si="7"/>
        <v/>
      </c>
      <c r="Z61" s="577"/>
      <c r="AA61" s="572">
        <v>0</v>
      </c>
      <c r="AB61" s="84" t="str">
        <f t="shared" si="8"/>
        <v/>
      </c>
      <c r="AC61" s="577"/>
      <c r="AD61" s="93" t="str">
        <f t="shared" si="9"/>
        <v/>
      </c>
      <c r="AE61" s="572">
        <v>0</v>
      </c>
      <c r="AF61" s="84" t="str">
        <f t="shared" si="10"/>
        <v/>
      </c>
      <c r="AG61" s="572">
        <v>0</v>
      </c>
      <c r="AH61" s="579">
        <v>0</v>
      </c>
      <c r="AI61" s="84"/>
      <c r="AJ61" s="81"/>
      <c r="AK61" s="565"/>
      <c r="AL61" s="563"/>
      <c r="AM61" s="105"/>
    </row>
    <row r="62" spans="2:39" ht="14.75" customHeight="1" x14ac:dyDescent="0.2">
      <c r="B62" s="82"/>
      <c r="C62" s="116"/>
      <c r="D62" s="80"/>
      <c r="E62" s="80"/>
      <c r="F62" s="549" t="str">
        <f t="shared" si="0"/>
        <v/>
      </c>
      <c r="G62" s="572">
        <v>0</v>
      </c>
      <c r="H62" s="549" t="str">
        <f t="shared" si="1"/>
        <v/>
      </c>
      <c r="I62" s="572">
        <v>0</v>
      </c>
      <c r="J62" s="549" t="str">
        <f t="shared" si="2"/>
        <v/>
      </c>
      <c r="K62" s="572">
        <v>0</v>
      </c>
      <c r="L62" s="549" t="str">
        <f t="shared" si="3"/>
        <v/>
      </c>
      <c r="M62" s="572">
        <v>0</v>
      </c>
      <c r="N62" s="549" t="str">
        <f t="shared" si="4"/>
        <v/>
      </c>
      <c r="O62" s="572">
        <v>0</v>
      </c>
      <c r="P62" s="549" t="str">
        <f t="shared" si="5"/>
        <v/>
      </c>
      <c r="Q62" s="572">
        <v>0</v>
      </c>
      <c r="R62" s="546"/>
      <c r="S62" s="84" t="str">
        <f t="shared" si="11"/>
        <v/>
      </c>
      <c r="T62" s="574"/>
      <c r="U62" s="572">
        <v>0</v>
      </c>
      <c r="V62" s="549" t="str">
        <f t="shared" si="6"/>
        <v/>
      </c>
      <c r="W62" s="577"/>
      <c r="X62" s="572">
        <v>0</v>
      </c>
      <c r="Y62" s="84" t="str">
        <f t="shared" si="7"/>
        <v/>
      </c>
      <c r="Z62" s="577"/>
      <c r="AA62" s="572">
        <v>0</v>
      </c>
      <c r="AB62" s="84" t="str">
        <f t="shared" si="8"/>
        <v/>
      </c>
      <c r="AC62" s="577"/>
      <c r="AD62" s="93" t="str">
        <f t="shared" si="9"/>
        <v/>
      </c>
      <c r="AE62" s="572">
        <v>0</v>
      </c>
      <c r="AF62" s="84" t="str">
        <f t="shared" si="10"/>
        <v/>
      </c>
      <c r="AG62" s="572">
        <v>0</v>
      </c>
      <c r="AH62" s="579">
        <v>0</v>
      </c>
      <c r="AI62" s="84"/>
      <c r="AJ62" s="81"/>
      <c r="AK62" s="565"/>
      <c r="AL62" s="563"/>
      <c r="AM62" s="105"/>
    </row>
    <row r="63" spans="2:39" ht="14.75" customHeight="1" x14ac:dyDescent="0.2">
      <c r="B63" s="82"/>
      <c r="C63" s="116"/>
      <c r="D63" s="83"/>
      <c r="E63" s="83"/>
      <c r="F63" s="549" t="str">
        <f t="shared" si="0"/>
        <v/>
      </c>
      <c r="G63" s="572">
        <v>0</v>
      </c>
      <c r="H63" s="549" t="str">
        <f t="shared" si="1"/>
        <v/>
      </c>
      <c r="I63" s="572">
        <v>0</v>
      </c>
      <c r="J63" s="549" t="str">
        <f t="shared" si="2"/>
        <v/>
      </c>
      <c r="K63" s="572">
        <v>0</v>
      </c>
      <c r="L63" s="549" t="str">
        <f t="shared" si="3"/>
        <v/>
      </c>
      <c r="M63" s="572">
        <v>0</v>
      </c>
      <c r="N63" s="549" t="str">
        <f t="shared" si="4"/>
        <v/>
      </c>
      <c r="O63" s="572">
        <v>0</v>
      </c>
      <c r="P63" s="549" t="str">
        <f t="shared" si="5"/>
        <v/>
      </c>
      <c r="Q63" s="572">
        <v>0</v>
      </c>
      <c r="R63" s="545"/>
      <c r="S63" s="84" t="str">
        <f t="shared" si="11"/>
        <v/>
      </c>
      <c r="T63" s="575"/>
      <c r="U63" s="572">
        <v>0</v>
      </c>
      <c r="V63" s="549" t="str">
        <f t="shared" si="6"/>
        <v/>
      </c>
      <c r="W63" s="577"/>
      <c r="X63" s="572">
        <v>0</v>
      </c>
      <c r="Y63" s="84" t="str">
        <f t="shared" si="7"/>
        <v/>
      </c>
      <c r="Z63" s="577"/>
      <c r="AA63" s="572">
        <v>0</v>
      </c>
      <c r="AB63" s="84" t="str">
        <f t="shared" si="8"/>
        <v/>
      </c>
      <c r="AC63" s="577"/>
      <c r="AD63" s="93" t="str">
        <f t="shared" si="9"/>
        <v/>
      </c>
      <c r="AE63" s="572">
        <v>0</v>
      </c>
      <c r="AF63" s="84" t="str">
        <f t="shared" si="10"/>
        <v/>
      </c>
      <c r="AG63" s="572">
        <v>0</v>
      </c>
      <c r="AH63" s="579">
        <v>0</v>
      </c>
      <c r="AI63" s="84"/>
      <c r="AJ63" s="81"/>
      <c r="AK63" s="565"/>
      <c r="AL63" s="563"/>
      <c r="AM63" s="105"/>
    </row>
    <row r="64" spans="2:39" ht="14.75" customHeight="1" x14ac:dyDescent="0.2">
      <c r="B64" s="82"/>
      <c r="C64" s="116"/>
      <c r="D64" s="85"/>
      <c r="E64" s="86"/>
      <c r="F64" s="549" t="str">
        <f t="shared" si="0"/>
        <v/>
      </c>
      <c r="G64" s="572">
        <v>0</v>
      </c>
      <c r="H64" s="549" t="str">
        <f t="shared" si="1"/>
        <v/>
      </c>
      <c r="I64" s="572">
        <v>0</v>
      </c>
      <c r="J64" s="549" t="str">
        <f t="shared" si="2"/>
        <v/>
      </c>
      <c r="K64" s="572">
        <v>0</v>
      </c>
      <c r="L64" s="549" t="str">
        <f t="shared" si="3"/>
        <v/>
      </c>
      <c r="M64" s="572">
        <v>0</v>
      </c>
      <c r="N64" s="549" t="str">
        <f t="shared" si="4"/>
        <v/>
      </c>
      <c r="O64" s="572">
        <v>0</v>
      </c>
      <c r="P64" s="549" t="str">
        <f t="shared" si="5"/>
        <v/>
      </c>
      <c r="Q64" s="572">
        <v>0</v>
      </c>
      <c r="R64" s="544"/>
      <c r="S64" s="84" t="str">
        <f t="shared" si="11"/>
        <v/>
      </c>
      <c r="T64" s="575"/>
      <c r="U64" s="572">
        <v>0</v>
      </c>
      <c r="V64" s="549" t="str">
        <f t="shared" si="6"/>
        <v/>
      </c>
      <c r="W64" s="577"/>
      <c r="X64" s="572">
        <v>0</v>
      </c>
      <c r="Y64" s="84" t="str">
        <f t="shared" si="7"/>
        <v/>
      </c>
      <c r="Z64" s="577"/>
      <c r="AA64" s="572">
        <v>0</v>
      </c>
      <c r="AB64" s="84" t="str">
        <f t="shared" si="8"/>
        <v/>
      </c>
      <c r="AC64" s="577"/>
      <c r="AD64" s="93" t="str">
        <f t="shared" si="9"/>
        <v/>
      </c>
      <c r="AE64" s="572">
        <v>0</v>
      </c>
      <c r="AF64" s="84" t="str">
        <f t="shared" si="10"/>
        <v/>
      </c>
      <c r="AG64" s="572">
        <v>0</v>
      </c>
      <c r="AH64" s="579">
        <v>0</v>
      </c>
      <c r="AI64" s="84"/>
      <c r="AJ64" s="81"/>
      <c r="AK64" s="565"/>
      <c r="AL64" s="563"/>
      <c r="AM64" s="105"/>
    </row>
    <row r="65" spans="2:39" ht="14.75" customHeight="1" x14ac:dyDescent="0.2">
      <c r="B65" s="82"/>
      <c r="C65" s="116"/>
      <c r="D65" s="85"/>
      <c r="E65" s="86"/>
      <c r="F65" s="549" t="str">
        <f t="shared" si="0"/>
        <v/>
      </c>
      <c r="G65" s="572">
        <v>0</v>
      </c>
      <c r="H65" s="549" t="str">
        <f t="shared" si="1"/>
        <v/>
      </c>
      <c r="I65" s="572">
        <v>0</v>
      </c>
      <c r="J65" s="549" t="str">
        <f t="shared" si="2"/>
        <v/>
      </c>
      <c r="K65" s="572">
        <v>0</v>
      </c>
      <c r="L65" s="549" t="str">
        <f t="shared" si="3"/>
        <v/>
      </c>
      <c r="M65" s="572">
        <v>0</v>
      </c>
      <c r="N65" s="549" t="str">
        <f t="shared" si="4"/>
        <v/>
      </c>
      <c r="O65" s="572">
        <v>0</v>
      </c>
      <c r="P65" s="549" t="str">
        <f t="shared" si="5"/>
        <v/>
      </c>
      <c r="Q65" s="572">
        <v>0</v>
      </c>
      <c r="R65" s="544"/>
      <c r="S65" s="84" t="str">
        <f t="shared" si="11"/>
        <v/>
      </c>
      <c r="T65" s="575"/>
      <c r="U65" s="572">
        <v>0</v>
      </c>
      <c r="V65" s="549" t="str">
        <f t="shared" si="6"/>
        <v/>
      </c>
      <c r="W65" s="577"/>
      <c r="X65" s="572">
        <v>0</v>
      </c>
      <c r="Y65" s="84" t="str">
        <f t="shared" si="7"/>
        <v/>
      </c>
      <c r="Z65" s="577"/>
      <c r="AA65" s="572">
        <v>0</v>
      </c>
      <c r="AB65" s="84" t="str">
        <f t="shared" si="8"/>
        <v/>
      </c>
      <c r="AC65" s="577"/>
      <c r="AD65" s="93" t="str">
        <f t="shared" si="9"/>
        <v/>
      </c>
      <c r="AE65" s="572">
        <v>0</v>
      </c>
      <c r="AF65" s="84" t="str">
        <f t="shared" si="10"/>
        <v/>
      </c>
      <c r="AG65" s="572">
        <v>0</v>
      </c>
      <c r="AH65" s="579">
        <v>0</v>
      </c>
      <c r="AI65" s="84"/>
      <c r="AJ65" s="81"/>
      <c r="AK65" s="565"/>
      <c r="AL65" s="563"/>
      <c r="AM65" s="105"/>
    </row>
    <row r="66" spans="2:39" ht="14.75" customHeight="1" x14ac:dyDescent="0.2">
      <c r="B66" s="82"/>
      <c r="C66" s="116"/>
      <c r="D66" s="85"/>
      <c r="E66" s="86"/>
      <c r="F66" s="549" t="str">
        <f t="shared" si="0"/>
        <v/>
      </c>
      <c r="G66" s="572">
        <v>0</v>
      </c>
      <c r="H66" s="549" t="str">
        <f t="shared" si="1"/>
        <v/>
      </c>
      <c r="I66" s="572">
        <v>0</v>
      </c>
      <c r="J66" s="549" t="str">
        <f t="shared" si="2"/>
        <v/>
      </c>
      <c r="K66" s="572">
        <v>0</v>
      </c>
      <c r="L66" s="549" t="str">
        <f t="shared" si="3"/>
        <v/>
      </c>
      <c r="M66" s="572">
        <v>0</v>
      </c>
      <c r="N66" s="549" t="str">
        <f t="shared" si="4"/>
        <v/>
      </c>
      <c r="O66" s="572">
        <v>0</v>
      </c>
      <c r="P66" s="549" t="str">
        <f t="shared" si="5"/>
        <v/>
      </c>
      <c r="Q66" s="572">
        <v>0</v>
      </c>
      <c r="R66" s="544"/>
      <c r="S66" s="84" t="str">
        <f t="shared" si="11"/>
        <v/>
      </c>
      <c r="T66" s="575"/>
      <c r="U66" s="572">
        <v>0</v>
      </c>
      <c r="V66" s="549" t="str">
        <f t="shared" si="6"/>
        <v/>
      </c>
      <c r="W66" s="577"/>
      <c r="X66" s="572">
        <v>0</v>
      </c>
      <c r="Y66" s="84" t="str">
        <f t="shared" si="7"/>
        <v/>
      </c>
      <c r="Z66" s="577"/>
      <c r="AA66" s="572">
        <v>0</v>
      </c>
      <c r="AB66" s="84" t="str">
        <f t="shared" si="8"/>
        <v/>
      </c>
      <c r="AC66" s="577"/>
      <c r="AD66" s="93" t="str">
        <f t="shared" si="9"/>
        <v/>
      </c>
      <c r="AE66" s="572">
        <v>0</v>
      </c>
      <c r="AF66" s="84" t="str">
        <f t="shared" si="10"/>
        <v/>
      </c>
      <c r="AG66" s="572">
        <v>0</v>
      </c>
      <c r="AH66" s="579">
        <v>0</v>
      </c>
      <c r="AI66" s="84"/>
      <c r="AJ66" s="81"/>
      <c r="AK66" s="565"/>
      <c r="AL66" s="563"/>
      <c r="AM66" s="105"/>
    </row>
    <row r="67" spans="2:39" ht="14.75" customHeight="1" x14ac:dyDescent="0.2">
      <c r="B67" s="82"/>
      <c r="C67" s="116"/>
      <c r="D67" s="85"/>
      <c r="E67" s="86"/>
      <c r="F67" s="549" t="str">
        <f t="shared" si="0"/>
        <v/>
      </c>
      <c r="G67" s="572">
        <v>0</v>
      </c>
      <c r="H67" s="549" t="str">
        <f t="shared" si="1"/>
        <v/>
      </c>
      <c r="I67" s="572">
        <v>0</v>
      </c>
      <c r="J67" s="549" t="str">
        <f t="shared" si="2"/>
        <v/>
      </c>
      <c r="K67" s="572">
        <v>0</v>
      </c>
      <c r="L67" s="549" t="str">
        <f t="shared" si="3"/>
        <v/>
      </c>
      <c r="M67" s="572">
        <v>0</v>
      </c>
      <c r="N67" s="549" t="str">
        <f t="shared" si="4"/>
        <v/>
      </c>
      <c r="O67" s="572">
        <v>0</v>
      </c>
      <c r="P67" s="549" t="str">
        <f t="shared" si="5"/>
        <v/>
      </c>
      <c r="Q67" s="572">
        <v>0</v>
      </c>
      <c r="R67" s="544"/>
      <c r="S67" s="84" t="str">
        <f t="shared" si="11"/>
        <v/>
      </c>
      <c r="T67" s="575"/>
      <c r="U67" s="572">
        <v>0</v>
      </c>
      <c r="V67" s="549" t="str">
        <f t="shared" si="6"/>
        <v/>
      </c>
      <c r="W67" s="577"/>
      <c r="X67" s="572">
        <v>0</v>
      </c>
      <c r="Y67" s="84" t="str">
        <f t="shared" si="7"/>
        <v/>
      </c>
      <c r="Z67" s="577"/>
      <c r="AA67" s="572">
        <v>0</v>
      </c>
      <c r="AB67" s="84" t="str">
        <f t="shared" si="8"/>
        <v/>
      </c>
      <c r="AC67" s="577"/>
      <c r="AD67" s="93" t="str">
        <f t="shared" si="9"/>
        <v/>
      </c>
      <c r="AE67" s="572">
        <v>0</v>
      </c>
      <c r="AF67" s="84" t="str">
        <f t="shared" si="10"/>
        <v/>
      </c>
      <c r="AG67" s="572">
        <v>0</v>
      </c>
      <c r="AH67" s="579">
        <v>0</v>
      </c>
      <c r="AI67" s="84"/>
      <c r="AJ67" s="81"/>
      <c r="AK67" s="565"/>
      <c r="AL67" s="563"/>
      <c r="AM67" s="105"/>
    </row>
    <row r="68" spans="2:39" ht="14.75" customHeight="1" x14ac:dyDescent="0.2">
      <c r="B68" s="82"/>
      <c r="C68" s="116"/>
      <c r="D68" s="85"/>
      <c r="E68" s="86"/>
      <c r="F68" s="549" t="str">
        <f t="shared" si="0"/>
        <v/>
      </c>
      <c r="G68" s="572">
        <v>0</v>
      </c>
      <c r="H68" s="549" t="str">
        <f t="shared" si="1"/>
        <v/>
      </c>
      <c r="I68" s="572">
        <v>0</v>
      </c>
      <c r="J68" s="549" t="str">
        <f t="shared" si="2"/>
        <v/>
      </c>
      <c r="K68" s="572">
        <v>0</v>
      </c>
      <c r="L68" s="549" t="str">
        <f t="shared" si="3"/>
        <v/>
      </c>
      <c r="M68" s="572">
        <v>0</v>
      </c>
      <c r="N68" s="549" t="str">
        <f t="shared" si="4"/>
        <v/>
      </c>
      <c r="O68" s="572">
        <v>0</v>
      </c>
      <c r="P68" s="549" t="str">
        <f t="shared" si="5"/>
        <v/>
      </c>
      <c r="Q68" s="572">
        <v>0</v>
      </c>
      <c r="R68" s="544"/>
      <c r="S68" s="84" t="str">
        <f t="shared" si="11"/>
        <v/>
      </c>
      <c r="T68" s="575"/>
      <c r="U68" s="572">
        <v>0</v>
      </c>
      <c r="V68" s="549" t="str">
        <f t="shared" si="6"/>
        <v/>
      </c>
      <c r="W68" s="577"/>
      <c r="X68" s="572">
        <v>0</v>
      </c>
      <c r="Y68" s="84" t="str">
        <f t="shared" si="7"/>
        <v/>
      </c>
      <c r="Z68" s="577"/>
      <c r="AA68" s="572">
        <v>0</v>
      </c>
      <c r="AB68" s="84" t="str">
        <f t="shared" si="8"/>
        <v/>
      </c>
      <c r="AC68" s="577"/>
      <c r="AD68" s="93" t="str">
        <f t="shared" si="9"/>
        <v/>
      </c>
      <c r="AE68" s="572">
        <v>0</v>
      </c>
      <c r="AF68" s="84" t="str">
        <f t="shared" si="10"/>
        <v/>
      </c>
      <c r="AG68" s="572">
        <v>0</v>
      </c>
      <c r="AH68" s="579">
        <v>0</v>
      </c>
      <c r="AI68" s="84"/>
      <c r="AJ68" s="81"/>
      <c r="AK68" s="565"/>
      <c r="AL68" s="563"/>
      <c r="AM68" s="105"/>
    </row>
    <row r="69" spans="2:39" ht="14.75" customHeight="1" x14ac:dyDescent="0.2">
      <c r="B69" s="82"/>
      <c r="C69" s="116"/>
      <c r="D69" s="83"/>
      <c r="E69" s="83"/>
      <c r="F69" s="549" t="str">
        <f t="shared" si="0"/>
        <v/>
      </c>
      <c r="G69" s="572">
        <v>0</v>
      </c>
      <c r="H69" s="549" t="str">
        <f t="shared" si="1"/>
        <v/>
      </c>
      <c r="I69" s="572">
        <v>0</v>
      </c>
      <c r="J69" s="549" t="str">
        <f t="shared" si="2"/>
        <v/>
      </c>
      <c r="K69" s="572">
        <v>0</v>
      </c>
      <c r="L69" s="549" t="str">
        <f t="shared" si="3"/>
        <v/>
      </c>
      <c r="M69" s="572">
        <v>0</v>
      </c>
      <c r="N69" s="549" t="str">
        <f t="shared" si="4"/>
        <v/>
      </c>
      <c r="O69" s="572">
        <v>0</v>
      </c>
      <c r="P69" s="549" t="str">
        <f t="shared" si="5"/>
        <v/>
      </c>
      <c r="Q69" s="572">
        <v>0</v>
      </c>
      <c r="R69" s="545"/>
      <c r="S69" s="84" t="str">
        <f t="shared" si="11"/>
        <v/>
      </c>
      <c r="T69" s="575"/>
      <c r="U69" s="572">
        <v>0</v>
      </c>
      <c r="V69" s="549" t="str">
        <f t="shared" si="6"/>
        <v/>
      </c>
      <c r="W69" s="577"/>
      <c r="X69" s="572">
        <v>0</v>
      </c>
      <c r="Y69" s="84" t="str">
        <f t="shared" si="7"/>
        <v/>
      </c>
      <c r="Z69" s="577"/>
      <c r="AA69" s="572">
        <v>0</v>
      </c>
      <c r="AB69" s="84" t="str">
        <f t="shared" si="8"/>
        <v/>
      </c>
      <c r="AC69" s="577"/>
      <c r="AD69" s="93" t="str">
        <f t="shared" si="9"/>
        <v/>
      </c>
      <c r="AE69" s="572">
        <v>0</v>
      </c>
      <c r="AF69" s="84" t="str">
        <f t="shared" si="10"/>
        <v/>
      </c>
      <c r="AG69" s="572">
        <v>0</v>
      </c>
      <c r="AH69" s="579">
        <v>0</v>
      </c>
      <c r="AI69" s="84"/>
      <c r="AJ69" s="81"/>
      <c r="AK69" s="565"/>
      <c r="AL69" s="563"/>
      <c r="AM69" s="105"/>
    </row>
    <row r="70" spans="2:39" ht="14.75" customHeight="1" x14ac:dyDescent="0.2">
      <c r="B70" s="90"/>
      <c r="C70" s="116"/>
      <c r="D70" s="83"/>
      <c r="E70" s="83"/>
      <c r="F70" s="549" t="str">
        <f t="shared" si="0"/>
        <v/>
      </c>
      <c r="G70" s="572">
        <v>0</v>
      </c>
      <c r="H70" s="549" t="str">
        <f t="shared" si="1"/>
        <v/>
      </c>
      <c r="I70" s="572">
        <v>0</v>
      </c>
      <c r="J70" s="549" t="str">
        <f t="shared" si="2"/>
        <v/>
      </c>
      <c r="K70" s="572">
        <v>0</v>
      </c>
      <c r="L70" s="549" t="str">
        <f t="shared" si="3"/>
        <v/>
      </c>
      <c r="M70" s="572">
        <v>0</v>
      </c>
      <c r="N70" s="549" t="str">
        <f t="shared" si="4"/>
        <v/>
      </c>
      <c r="O70" s="572">
        <v>0</v>
      </c>
      <c r="P70" s="549" t="str">
        <f t="shared" si="5"/>
        <v/>
      </c>
      <c r="Q70" s="572">
        <v>0</v>
      </c>
      <c r="R70" s="545"/>
      <c r="S70" s="84" t="str">
        <f t="shared" si="11"/>
        <v/>
      </c>
      <c r="T70" s="575"/>
      <c r="U70" s="572">
        <v>0</v>
      </c>
      <c r="V70" s="549" t="str">
        <f t="shared" si="6"/>
        <v/>
      </c>
      <c r="W70" s="577"/>
      <c r="X70" s="572">
        <v>0</v>
      </c>
      <c r="Y70" s="84" t="str">
        <f t="shared" si="7"/>
        <v/>
      </c>
      <c r="Z70" s="577"/>
      <c r="AA70" s="572">
        <v>0</v>
      </c>
      <c r="AB70" s="84" t="str">
        <f t="shared" si="8"/>
        <v/>
      </c>
      <c r="AC70" s="577"/>
      <c r="AD70" s="93" t="str">
        <f t="shared" si="9"/>
        <v/>
      </c>
      <c r="AE70" s="572">
        <v>0</v>
      </c>
      <c r="AF70" s="84" t="str">
        <f t="shared" si="10"/>
        <v/>
      </c>
      <c r="AG70" s="572">
        <v>0</v>
      </c>
      <c r="AH70" s="579">
        <v>0</v>
      </c>
      <c r="AI70" s="84"/>
      <c r="AJ70" s="81"/>
      <c r="AK70" s="565"/>
      <c r="AL70" s="563"/>
      <c r="AM70" s="105"/>
    </row>
    <row r="71" spans="2:39" ht="14.75" customHeight="1" x14ac:dyDescent="0.2">
      <c r="B71" s="82"/>
      <c r="C71" s="116"/>
      <c r="D71" s="83"/>
      <c r="E71" s="83"/>
      <c r="F71" s="549" t="str">
        <f t="shared" ref="F71:F134" si="12">IF(H71="","",H71-(7*G71))</f>
        <v/>
      </c>
      <c r="G71" s="572">
        <v>0</v>
      </c>
      <c r="H71" s="549" t="str">
        <f t="shared" ref="H71:H134" si="13">IF(J71="","",J71-(7*I71))</f>
        <v/>
      </c>
      <c r="I71" s="572">
        <v>0</v>
      </c>
      <c r="J71" s="549" t="str">
        <f t="shared" ref="J71:J134" si="14">IF(L71="","",L71-(7*K71))</f>
        <v/>
      </c>
      <c r="K71" s="572">
        <v>0</v>
      </c>
      <c r="L71" s="549" t="str">
        <f t="shared" ref="L71:L134" si="15">IF(N71="","",N71-(7*M71))</f>
        <v/>
      </c>
      <c r="M71" s="572">
        <v>0</v>
      </c>
      <c r="N71" s="549" t="str">
        <f t="shared" ref="N71:N134" si="16">IF(P71="","",P71-(7*O71))</f>
        <v/>
      </c>
      <c r="O71" s="572">
        <v>0</v>
      </c>
      <c r="P71" s="549" t="str">
        <f t="shared" ref="P71:P134" si="17">IF(S71="","",S71-(7*Q71))</f>
        <v/>
      </c>
      <c r="Q71" s="572">
        <v>0</v>
      </c>
      <c r="R71" s="545"/>
      <c r="S71" s="84" t="str">
        <f t="shared" si="11"/>
        <v/>
      </c>
      <c r="T71" s="575"/>
      <c r="U71" s="572">
        <v>0</v>
      </c>
      <c r="V71" s="549" t="str">
        <f t="shared" ref="V71:V74" si="18">IF(Y71="","",Y71-(X71*7))</f>
        <v/>
      </c>
      <c r="W71" s="577"/>
      <c r="X71" s="572">
        <v>0</v>
      </c>
      <c r="Y71" s="84" t="str">
        <f t="shared" ref="Y71:Y134" si="19">IF(AB71="","",AB71-(AA71*7))</f>
        <v/>
      </c>
      <c r="Z71" s="577"/>
      <c r="AA71" s="572">
        <v>0</v>
      </c>
      <c r="AB71" s="84" t="str">
        <f t="shared" si="8"/>
        <v/>
      </c>
      <c r="AC71" s="577"/>
      <c r="AD71" s="93" t="str">
        <f t="shared" ref="AD71:AD134" si="20">IF(AND(W71="", T71=""),"",IF(W71="",T71-S71,W71-AB71))</f>
        <v/>
      </c>
      <c r="AE71" s="572">
        <v>0</v>
      </c>
      <c r="AF71" s="84" t="str">
        <f t="shared" ref="AF71:AF76" si="21">IF(AJ71="","",AJ71-(7*AG71)-(7*AH71))</f>
        <v/>
      </c>
      <c r="AG71" s="572">
        <v>0</v>
      </c>
      <c r="AH71" s="579">
        <v>0</v>
      </c>
      <c r="AI71" s="84"/>
      <c r="AJ71" s="81"/>
      <c r="AK71" s="565"/>
      <c r="AL71" s="563"/>
      <c r="AM71" s="105"/>
    </row>
    <row r="72" spans="2:39" ht="14.75" customHeight="1" x14ac:dyDescent="0.2">
      <c r="B72" s="82"/>
      <c r="C72" s="116"/>
      <c r="D72" s="85"/>
      <c r="E72" s="83"/>
      <c r="F72" s="549" t="str">
        <f t="shared" si="12"/>
        <v/>
      </c>
      <c r="G72" s="572">
        <v>0</v>
      </c>
      <c r="H72" s="549" t="str">
        <f t="shared" si="13"/>
        <v/>
      </c>
      <c r="I72" s="572">
        <v>0</v>
      </c>
      <c r="J72" s="549" t="str">
        <f t="shared" si="14"/>
        <v/>
      </c>
      <c r="K72" s="572">
        <v>0</v>
      </c>
      <c r="L72" s="549" t="str">
        <f t="shared" si="15"/>
        <v/>
      </c>
      <c r="M72" s="572">
        <v>0</v>
      </c>
      <c r="N72" s="549" t="str">
        <f t="shared" si="16"/>
        <v/>
      </c>
      <c r="O72" s="572">
        <v>0</v>
      </c>
      <c r="P72" s="549" t="str">
        <f t="shared" si="17"/>
        <v/>
      </c>
      <c r="Q72" s="572">
        <v>0</v>
      </c>
      <c r="R72" s="545"/>
      <c r="S72" s="84" t="str">
        <f t="shared" si="11"/>
        <v/>
      </c>
      <c r="T72" s="575"/>
      <c r="U72" s="572">
        <v>0</v>
      </c>
      <c r="V72" s="549" t="str">
        <f t="shared" si="18"/>
        <v/>
      </c>
      <c r="W72" s="577"/>
      <c r="X72" s="572">
        <v>0</v>
      </c>
      <c r="Y72" s="84" t="str">
        <f t="shared" si="19"/>
        <v/>
      </c>
      <c r="Z72" s="577"/>
      <c r="AA72" s="572">
        <v>0</v>
      </c>
      <c r="AB72" s="84" t="str">
        <f t="shared" si="8"/>
        <v/>
      </c>
      <c r="AC72" s="577"/>
      <c r="AD72" s="93" t="str">
        <f t="shared" si="20"/>
        <v/>
      </c>
      <c r="AE72" s="572">
        <v>0</v>
      </c>
      <c r="AF72" s="84" t="str">
        <f t="shared" si="21"/>
        <v/>
      </c>
      <c r="AG72" s="572">
        <v>0</v>
      </c>
      <c r="AH72" s="579">
        <v>0</v>
      </c>
      <c r="AI72" s="84"/>
      <c r="AJ72" s="81"/>
      <c r="AK72" s="565"/>
      <c r="AL72" s="563"/>
      <c r="AM72" s="105"/>
    </row>
    <row r="73" spans="2:39" ht="14.75" customHeight="1" x14ac:dyDescent="0.2">
      <c r="B73" s="82"/>
      <c r="C73" s="116"/>
      <c r="D73" s="85"/>
      <c r="E73" s="83"/>
      <c r="F73" s="549" t="str">
        <f t="shared" si="12"/>
        <v/>
      </c>
      <c r="G73" s="572">
        <v>0</v>
      </c>
      <c r="H73" s="549" t="str">
        <f t="shared" si="13"/>
        <v/>
      </c>
      <c r="I73" s="572">
        <v>0</v>
      </c>
      <c r="J73" s="549" t="str">
        <f t="shared" si="14"/>
        <v/>
      </c>
      <c r="K73" s="572">
        <v>0</v>
      </c>
      <c r="L73" s="549" t="str">
        <f t="shared" si="15"/>
        <v/>
      </c>
      <c r="M73" s="572">
        <v>0</v>
      </c>
      <c r="N73" s="549" t="str">
        <f t="shared" si="16"/>
        <v/>
      </c>
      <c r="O73" s="572">
        <v>0</v>
      </c>
      <c r="P73" s="549" t="str">
        <f t="shared" si="17"/>
        <v/>
      </c>
      <c r="Q73" s="572">
        <v>0</v>
      </c>
      <c r="R73" s="545"/>
      <c r="S73" s="84" t="str">
        <f t="shared" si="11"/>
        <v/>
      </c>
      <c r="T73" s="575"/>
      <c r="U73" s="572">
        <v>0</v>
      </c>
      <c r="V73" s="549" t="str">
        <f t="shared" si="18"/>
        <v/>
      </c>
      <c r="W73" s="577"/>
      <c r="X73" s="572">
        <v>0</v>
      </c>
      <c r="Y73" s="84" t="str">
        <f t="shared" si="19"/>
        <v/>
      </c>
      <c r="Z73" s="577"/>
      <c r="AA73" s="572">
        <v>0</v>
      </c>
      <c r="AB73" s="84" t="str">
        <f t="shared" ref="AB73:AB136" si="22">IF(AF73="","",AF73-(7*AE73))</f>
        <v/>
      </c>
      <c r="AC73" s="577"/>
      <c r="AD73" s="93" t="str">
        <f t="shared" si="20"/>
        <v/>
      </c>
      <c r="AE73" s="572">
        <v>0</v>
      </c>
      <c r="AF73" s="84" t="str">
        <f t="shared" si="21"/>
        <v/>
      </c>
      <c r="AG73" s="572">
        <v>0</v>
      </c>
      <c r="AH73" s="579">
        <v>0</v>
      </c>
      <c r="AI73" s="84"/>
      <c r="AJ73" s="81"/>
      <c r="AK73" s="565"/>
      <c r="AL73" s="563"/>
      <c r="AM73" s="105"/>
    </row>
    <row r="74" spans="2:39" ht="14.75" customHeight="1" x14ac:dyDescent="0.2">
      <c r="B74" s="82"/>
      <c r="C74" s="116"/>
      <c r="D74" s="85"/>
      <c r="E74" s="83"/>
      <c r="F74" s="549" t="str">
        <f t="shared" si="12"/>
        <v/>
      </c>
      <c r="G74" s="572">
        <v>0</v>
      </c>
      <c r="H74" s="549" t="str">
        <f t="shared" si="13"/>
        <v/>
      </c>
      <c r="I74" s="572">
        <v>0</v>
      </c>
      <c r="J74" s="549" t="str">
        <f t="shared" si="14"/>
        <v/>
      </c>
      <c r="K74" s="572">
        <v>0</v>
      </c>
      <c r="L74" s="549" t="str">
        <f t="shared" si="15"/>
        <v/>
      </c>
      <c r="M74" s="572">
        <v>0</v>
      </c>
      <c r="N74" s="549" t="str">
        <f t="shared" si="16"/>
        <v/>
      </c>
      <c r="O74" s="572">
        <v>0</v>
      </c>
      <c r="P74" s="549" t="str">
        <f t="shared" si="17"/>
        <v/>
      </c>
      <c r="Q74" s="572">
        <v>0</v>
      </c>
      <c r="R74" s="545"/>
      <c r="S74" s="84" t="str">
        <f t="shared" ref="S74:S137" si="23">IF(V74="","",V74-(7*U74))</f>
        <v/>
      </c>
      <c r="T74" s="575"/>
      <c r="U74" s="572">
        <v>0</v>
      </c>
      <c r="V74" s="549" t="str">
        <f t="shared" si="18"/>
        <v/>
      </c>
      <c r="W74" s="577"/>
      <c r="X74" s="572">
        <v>0</v>
      </c>
      <c r="Y74" s="84" t="str">
        <f t="shared" si="19"/>
        <v/>
      </c>
      <c r="Z74" s="577"/>
      <c r="AA74" s="572">
        <v>0</v>
      </c>
      <c r="AB74" s="84" t="str">
        <f t="shared" si="22"/>
        <v/>
      </c>
      <c r="AC74" s="577"/>
      <c r="AD74" s="93" t="str">
        <f t="shared" si="20"/>
        <v/>
      </c>
      <c r="AE74" s="572">
        <v>0</v>
      </c>
      <c r="AF74" s="84" t="str">
        <f t="shared" si="21"/>
        <v/>
      </c>
      <c r="AG74" s="572">
        <v>0</v>
      </c>
      <c r="AH74" s="579">
        <v>0</v>
      </c>
      <c r="AI74" s="84"/>
      <c r="AJ74" s="81"/>
      <c r="AK74" s="565"/>
      <c r="AL74" s="563"/>
      <c r="AM74" s="105"/>
    </row>
    <row r="75" spans="2:39" ht="14.75" customHeight="1" x14ac:dyDescent="0.2">
      <c r="B75" s="82"/>
      <c r="C75" s="116"/>
      <c r="D75" s="85"/>
      <c r="E75" s="83"/>
      <c r="F75" s="549" t="str">
        <f t="shared" si="12"/>
        <v/>
      </c>
      <c r="G75" s="572">
        <v>0</v>
      </c>
      <c r="H75" s="549" t="str">
        <f t="shared" si="13"/>
        <v/>
      </c>
      <c r="I75" s="572">
        <v>0</v>
      </c>
      <c r="J75" s="549" t="str">
        <f t="shared" si="14"/>
        <v/>
      </c>
      <c r="K75" s="572">
        <v>0</v>
      </c>
      <c r="L75" s="549" t="str">
        <f t="shared" si="15"/>
        <v/>
      </c>
      <c r="M75" s="572">
        <v>0</v>
      </c>
      <c r="N75" s="549" t="str">
        <f t="shared" si="16"/>
        <v/>
      </c>
      <c r="O75" s="572">
        <v>0</v>
      </c>
      <c r="P75" s="549" t="str">
        <f t="shared" si="17"/>
        <v/>
      </c>
      <c r="Q75" s="572">
        <v>0</v>
      </c>
      <c r="R75" s="545"/>
      <c r="S75" s="84" t="str">
        <f t="shared" si="23"/>
        <v/>
      </c>
      <c r="T75" s="575"/>
      <c r="U75" s="572">
        <v>0</v>
      </c>
      <c r="V75" s="549" t="str">
        <f>IF(Y75="","",Y75-(X75*7))</f>
        <v/>
      </c>
      <c r="W75" s="577"/>
      <c r="X75" s="572">
        <v>0</v>
      </c>
      <c r="Y75" s="84" t="str">
        <f t="shared" si="19"/>
        <v/>
      </c>
      <c r="Z75" s="577"/>
      <c r="AA75" s="572">
        <v>0</v>
      </c>
      <c r="AB75" s="84" t="str">
        <f t="shared" si="22"/>
        <v/>
      </c>
      <c r="AC75" s="577"/>
      <c r="AD75" s="93" t="str">
        <f t="shared" si="20"/>
        <v/>
      </c>
      <c r="AE75" s="572">
        <v>0</v>
      </c>
      <c r="AF75" s="84" t="str">
        <f t="shared" si="21"/>
        <v/>
      </c>
      <c r="AG75" s="572">
        <v>0</v>
      </c>
      <c r="AH75" s="579">
        <v>0</v>
      </c>
      <c r="AI75" s="84"/>
      <c r="AJ75" s="81"/>
      <c r="AK75" s="565"/>
      <c r="AL75" s="563"/>
      <c r="AM75" s="105"/>
    </row>
    <row r="76" spans="2:39" ht="14.75" customHeight="1" x14ac:dyDescent="0.2">
      <c r="B76" s="82"/>
      <c r="C76" s="116"/>
      <c r="D76" s="85"/>
      <c r="E76" s="83"/>
      <c r="F76" s="549" t="str">
        <f t="shared" si="12"/>
        <v/>
      </c>
      <c r="G76" s="572">
        <v>0</v>
      </c>
      <c r="H76" s="549" t="str">
        <f t="shared" si="13"/>
        <v/>
      </c>
      <c r="I76" s="572">
        <v>0</v>
      </c>
      <c r="J76" s="549" t="str">
        <f t="shared" si="14"/>
        <v/>
      </c>
      <c r="K76" s="572">
        <v>0</v>
      </c>
      <c r="L76" s="549" t="str">
        <f t="shared" si="15"/>
        <v/>
      </c>
      <c r="M76" s="572">
        <v>0</v>
      </c>
      <c r="N76" s="549" t="str">
        <f t="shared" si="16"/>
        <v/>
      </c>
      <c r="O76" s="572">
        <v>0</v>
      </c>
      <c r="P76" s="549" t="str">
        <f t="shared" si="17"/>
        <v/>
      </c>
      <c r="Q76" s="572">
        <v>0</v>
      </c>
      <c r="R76" s="545"/>
      <c r="S76" s="84" t="str">
        <f t="shared" si="23"/>
        <v/>
      </c>
      <c r="T76" s="575"/>
      <c r="U76" s="572">
        <v>0</v>
      </c>
      <c r="V76" s="549" t="str">
        <f t="shared" ref="V76:V109" si="24">IF(Y76="","",Y76-(X76*7))</f>
        <v/>
      </c>
      <c r="W76" s="577"/>
      <c r="X76" s="572">
        <v>0</v>
      </c>
      <c r="Y76" s="84" t="str">
        <f t="shared" si="19"/>
        <v/>
      </c>
      <c r="Z76" s="577"/>
      <c r="AA76" s="572">
        <v>0</v>
      </c>
      <c r="AB76" s="84" t="str">
        <f t="shared" si="22"/>
        <v/>
      </c>
      <c r="AC76" s="577"/>
      <c r="AD76" s="93" t="str">
        <f t="shared" si="20"/>
        <v/>
      </c>
      <c r="AE76" s="572">
        <v>0</v>
      </c>
      <c r="AF76" s="84" t="str">
        <f t="shared" si="21"/>
        <v/>
      </c>
      <c r="AG76" s="572">
        <v>0</v>
      </c>
      <c r="AH76" s="579">
        <v>0</v>
      </c>
      <c r="AI76" s="84"/>
      <c r="AJ76" s="81"/>
      <c r="AK76" s="565"/>
      <c r="AL76" s="563"/>
      <c r="AM76" s="105"/>
    </row>
    <row r="77" spans="2:39" ht="14.75" customHeight="1" x14ac:dyDescent="0.2">
      <c r="B77" s="82"/>
      <c r="C77" s="116"/>
      <c r="D77" s="86"/>
      <c r="E77" s="91"/>
      <c r="F77" s="549" t="str">
        <f t="shared" si="12"/>
        <v/>
      </c>
      <c r="G77" s="572">
        <v>0</v>
      </c>
      <c r="H77" s="549" t="str">
        <f t="shared" si="13"/>
        <v/>
      </c>
      <c r="I77" s="572">
        <v>0</v>
      </c>
      <c r="J77" s="549" t="str">
        <f t="shared" si="14"/>
        <v/>
      </c>
      <c r="K77" s="572">
        <v>0</v>
      </c>
      <c r="L77" s="549" t="str">
        <f t="shared" si="15"/>
        <v/>
      </c>
      <c r="M77" s="572">
        <v>0</v>
      </c>
      <c r="N77" s="549" t="str">
        <f t="shared" si="16"/>
        <v/>
      </c>
      <c r="O77" s="572">
        <v>0</v>
      </c>
      <c r="P77" s="549" t="str">
        <f t="shared" si="17"/>
        <v/>
      </c>
      <c r="Q77" s="572">
        <v>0</v>
      </c>
      <c r="R77" s="548"/>
      <c r="S77" s="84"/>
      <c r="T77" s="575"/>
      <c r="U77" s="572">
        <v>0</v>
      </c>
      <c r="V77" s="549" t="str">
        <f t="shared" si="24"/>
        <v/>
      </c>
      <c r="W77" s="577"/>
      <c r="X77" s="572">
        <v>0</v>
      </c>
      <c r="Y77" s="84" t="str">
        <f t="shared" si="19"/>
        <v/>
      </c>
      <c r="Z77" s="577"/>
      <c r="AA77" s="572">
        <v>0</v>
      </c>
      <c r="AB77" s="84"/>
      <c r="AC77" s="577"/>
      <c r="AD77" s="93" t="str">
        <f t="shared" si="20"/>
        <v/>
      </c>
      <c r="AE77" s="572">
        <v>0</v>
      </c>
      <c r="AF77" s="84"/>
      <c r="AG77" s="572">
        <v>0</v>
      </c>
      <c r="AH77" s="579">
        <v>0</v>
      </c>
      <c r="AI77" s="84"/>
      <c r="AJ77" s="81"/>
      <c r="AK77" s="565"/>
      <c r="AL77" s="563"/>
      <c r="AM77" s="106"/>
    </row>
    <row r="78" spans="2:39" ht="14.75" customHeight="1" x14ac:dyDescent="0.2">
      <c r="B78" s="82"/>
      <c r="C78" s="116"/>
      <c r="D78" s="86"/>
      <c r="E78" s="91"/>
      <c r="F78" s="549" t="str">
        <f t="shared" si="12"/>
        <v/>
      </c>
      <c r="G78" s="572">
        <v>0</v>
      </c>
      <c r="H78" s="549" t="str">
        <f t="shared" si="13"/>
        <v/>
      </c>
      <c r="I78" s="572">
        <v>0</v>
      </c>
      <c r="J78" s="549" t="str">
        <f t="shared" si="14"/>
        <v/>
      </c>
      <c r="K78" s="572">
        <v>0</v>
      </c>
      <c r="L78" s="549" t="str">
        <f t="shared" si="15"/>
        <v/>
      </c>
      <c r="M78" s="572">
        <v>0</v>
      </c>
      <c r="N78" s="549" t="str">
        <f t="shared" si="16"/>
        <v/>
      </c>
      <c r="O78" s="572">
        <v>0</v>
      </c>
      <c r="P78" s="549" t="str">
        <f t="shared" si="17"/>
        <v/>
      </c>
      <c r="Q78" s="572">
        <v>0</v>
      </c>
      <c r="R78" s="548"/>
      <c r="S78" s="84"/>
      <c r="T78" s="575"/>
      <c r="U78" s="572">
        <v>0</v>
      </c>
      <c r="V78" s="549" t="str">
        <f t="shared" si="24"/>
        <v/>
      </c>
      <c r="W78" s="577"/>
      <c r="X78" s="572">
        <v>0</v>
      </c>
      <c r="Y78" s="84" t="str">
        <f t="shared" si="19"/>
        <v/>
      </c>
      <c r="Z78" s="577"/>
      <c r="AA78" s="572">
        <v>0</v>
      </c>
      <c r="AB78" s="84"/>
      <c r="AC78" s="577"/>
      <c r="AD78" s="93" t="str">
        <f t="shared" si="20"/>
        <v/>
      </c>
      <c r="AE78" s="572">
        <v>0</v>
      </c>
      <c r="AF78" s="84"/>
      <c r="AG78" s="572">
        <v>0</v>
      </c>
      <c r="AH78" s="579">
        <v>0</v>
      </c>
      <c r="AI78" s="84"/>
      <c r="AJ78" s="81"/>
      <c r="AK78" s="565"/>
      <c r="AL78" s="563"/>
      <c r="AM78" s="106"/>
    </row>
    <row r="79" spans="2:39" ht="14.75" customHeight="1" x14ac:dyDescent="0.2">
      <c r="B79" s="82"/>
      <c r="C79" s="116"/>
      <c r="D79" s="79"/>
      <c r="E79" s="80"/>
      <c r="F79" s="549" t="str">
        <f t="shared" si="12"/>
        <v/>
      </c>
      <c r="G79" s="572">
        <v>0</v>
      </c>
      <c r="H79" s="549" t="str">
        <f t="shared" si="13"/>
        <v/>
      </c>
      <c r="I79" s="572">
        <v>0</v>
      </c>
      <c r="J79" s="549" t="str">
        <f t="shared" si="14"/>
        <v/>
      </c>
      <c r="K79" s="572">
        <v>0</v>
      </c>
      <c r="L79" s="549" t="str">
        <f t="shared" si="15"/>
        <v/>
      </c>
      <c r="M79" s="572">
        <v>0</v>
      </c>
      <c r="N79" s="549" t="str">
        <f t="shared" si="16"/>
        <v/>
      </c>
      <c r="O79" s="572">
        <v>0</v>
      </c>
      <c r="P79" s="549" t="str">
        <f t="shared" si="17"/>
        <v/>
      </c>
      <c r="Q79" s="572">
        <v>0</v>
      </c>
      <c r="R79" s="546"/>
      <c r="S79" s="84" t="str">
        <f t="shared" si="23"/>
        <v/>
      </c>
      <c r="T79" s="575"/>
      <c r="U79" s="572">
        <v>0</v>
      </c>
      <c r="V79" s="549" t="str">
        <f t="shared" si="24"/>
        <v/>
      </c>
      <c r="W79" s="577"/>
      <c r="X79" s="572">
        <v>0</v>
      </c>
      <c r="Y79" s="84" t="str">
        <f t="shared" si="19"/>
        <v/>
      </c>
      <c r="Z79" s="577"/>
      <c r="AA79" s="572">
        <v>0</v>
      </c>
      <c r="AB79" s="84" t="str">
        <f t="shared" si="22"/>
        <v/>
      </c>
      <c r="AC79" s="577"/>
      <c r="AD79" s="93" t="str">
        <f t="shared" si="20"/>
        <v/>
      </c>
      <c r="AE79" s="572">
        <v>0</v>
      </c>
      <c r="AF79" s="84" t="str">
        <f t="shared" ref="AF79:AF142" si="25">IF(AJ79="","",AJ79-(7*AG79)-(7*AH79))</f>
        <v/>
      </c>
      <c r="AG79" s="572">
        <v>0</v>
      </c>
      <c r="AH79" s="579">
        <v>0</v>
      </c>
      <c r="AI79" s="84"/>
      <c r="AJ79" s="81"/>
      <c r="AK79" s="565"/>
      <c r="AL79" s="563"/>
      <c r="AM79" s="105"/>
    </row>
    <row r="80" spans="2:39" ht="14.75" customHeight="1" x14ac:dyDescent="0.2">
      <c r="B80" s="82"/>
      <c r="C80" s="116"/>
      <c r="D80" s="83"/>
      <c r="E80" s="83"/>
      <c r="F80" s="549" t="str">
        <f t="shared" si="12"/>
        <v/>
      </c>
      <c r="G80" s="572">
        <v>0</v>
      </c>
      <c r="H80" s="549" t="str">
        <f t="shared" si="13"/>
        <v/>
      </c>
      <c r="I80" s="572">
        <v>0</v>
      </c>
      <c r="J80" s="549" t="str">
        <f t="shared" si="14"/>
        <v/>
      </c>
      <c r="K80" s="572">
        <v>0</v>
      </c>
      <c r="L80" s="549" t="str">
        <f t="shared" si="15"/>
        <v/>
      </c>
      <c r="M80" s="572">
        <v>0</v>
      </c>
      <c r="N80" s="549" t="str">
        <f t="shared" si="16"/>
        <v/>
      </c>
      <c r="O80" s="572">
        <v>0</v>
      </c>
      <c r="P80" s="549" t="str">
        <f t="shared" si="17"/>
        <v/>
      </c>
      <c r="Q80" s="572">
        <v>0</v>
      </c>
      <c r="R80" s="545"/>
      <c r="S80" s="84" t="str">
        <f t="shared" si="23"/>
        <v/>
      </c>
      <c r="T80" s="575"/>
      <c r="U80" s="572">
        <v>0</v>
      </c>
      <c r="V80" s="549" t="str">
        <f t="shared" si="24"/>
        <v/>
      </c>
      <c r="W80" s="577"/>
      <c r="X80" s="572">
        <v>0</v>
      </c>
      <c r="Y80" s="84" t="str">
        <f t="shared" si="19"/>
        <v/>
      </c>
      <c r="Z80" s="577"/>
      <c r="AA80" s="572">
        <v>0</v>
      </c>
      <c r="AB80" s="84" t="str">
        <f t="shared" si="22"/>
        <v/>
      </c>
      <c r="AC80" s="577"/>
      <c r="AD80" s="93" t="str">
        <f t="shared" si="20"/>
        <v/>
      </c>
      <c r="AE80" s="572">
        <v>0</v>
      </c>
      <c r="AF80" s="84" t="str">
        <f t="shared" si="25"/>
        <v/>
      </c>
      <c r="AG80" s="572">
        <v>0</v>
      </c>
      <c r="AH80" s="579">
        <v>0</v>
      </c>
      <c r="AI80" s="84"/>
      <c r="AJ80" s="81"/>
      <c r="AK80" s="565"/>
      <c r="AL80" s="563"/>
      <c r="AM80" s="106"/>
    </row>
    <row r="81" spans="2:39" ht="14.75" customHeight="1" x14ac:dyDescent="0.15">
      <c r="B81" s="89"/>
      <c r="C81" s="116"/>
      <c r="D81" s="83"/>
      <c r="E81" s="83"/>
      <c r="F81" s="549" t="str">
        <f t="shared" si="12"/>
        <v/>
      </c>
      <c r="G81" s="572">
        <v>0</v>
      </c>
      <c r="H81" s="549" t="str">
        <f t="shared" si="13"/>
        <v/>
      </c>
      <c r="I81" s="572">
        <v>0</v>
      </c>
      <c r="J81" s="549" t="str">
        <f t="shared" si="14"/>
        <v/>
      </c>
      <c r="K81" s="572">
        <v>0</v>
      </c>
      <c r="L81" s="549" t="str">
        <f t="shared" si="15"/>
        <v/>
      </c>
      <c r="M81" s="572">
        <v>0</v>
      </c>
      <c r="N81" s="549" t="str">
        <f t="shared" si="16"/>
        <v/>
      </c>
      <c r="O81" s="572">
        <v>0</v>
      </c>
      <c r="P81" s="549" t="str">
        <f t="shared" si="17"/>
        <v/>
      </c>
      <c r="Q81" s="572">
        <v>0</v>
      </c>
      <c r="R81" s="545"/>
      <c r="S81" s="84" t="str">
        <f t="shared" si="23"/>
        <v/>
      </c>
      <c r="T81" s="575"/>
      <c r="U81" s="572">
        <v>0</v>
      </c>
      <c r="V81" s="549" t="str">
        <f t="shared" si="24"/>
        <v/>
      </c>
      <c r="W81" s="577"/>
      <c r="X81" s="572">
        <v>0</v>
      </c>
      <c r="Y81" s="84" t="str">
        <f t="shared" si="19"/>
        <v/>
      </c>
      <c r="Z81" s="577"/>
      <c r="AA81" s="572">
        <v>0</v>
      </c>
      <c r="AB81" s="84" t="str">
        <f t="shared" si="22"/>
        <v/>
      </c>
      <c r="AC81" s="577"/>
      <c r="AD81" s="93" t="str">
        <f t="shared" si="20"/>
        <v/>
      </c>
      <c r="AE81" s="572">
        <v>0</v>
      </c>
      <c r="AF81" s="84" t="str">
        <f t="shared" si="25"/>
        <v/>
      </c>
      <c r="AG81" s="572">
        <v>0</v>
      </c>
      <c r="AH81" s="579">
        <v>0</v>
      </c>
      <c r="AI81" s="84"/>
      <c r="AJ81" s="81"/>
      <c r="AK81" s="565"/>
      <c r="AL81" s="563"/>
      <c r="AM81" s="106"/>
    </row>
    <row r="82" spans="2:39" ht="14.75" customHeight="1" x14ac:dyDescent="0.15">
      <c r="B82" s="89"/>
      <c r="C82" s="116"/>
      <c r="D82" s="83"/>
      <c r="E82" s="83"/>
      <c r="F82" s="549" t="str">
        <f t="shared" si="12"/>
        <v/>
      </c>
      <c r="G82" s="572">
        <v>0</v>
      </c>
      <c r="H82" s="549" t="str">
        <f t="shared" si="13"/>
        <v/>
      </c>
      <c r="I82" s="572">
        <v>0</v>
      </c>
      <c r="J82" s="549" t="str">
        <f t="shared" si="14"/>
        <v/>
      </c>
      <c r="K82" s="572">
        <v>0</v>
      </c>
      <c r="L82" s="549" t="str">
        <f t="shared" si="15"/>
        <v/>
      </c>
      <c r="M82" s="572">
        <v>0</v>
      </c>
      <c r="N82" s="549" t="str">
        <f t="shared" si="16"/>
        <v/>
      </c>
      <c r="O82" s="572">
        <v>0</v>
      </c>
      <c r="P82" s="549" t="str">
        <f t="shared" si="17"/>
        <v/>
      </c>
      <c r="Q82" s="572">
        <v>0</v>
      </c>
      <c r="R82" s="545"/>
      <c r="S82" s="84" t="str">
        <f t="shared" si="23"/>
        <v/>
      </c>
      <c r="T82" s="575"/>
      <c r="U82" s="572">
        <v>0</v>
      </c>
      <c r="V82" s="549" t="str">
        <f t="shared" si="24"/>
        <v/>
      </c>
      <c r="W82" s="577"/>
      <c r="X82" s="572">
        <v>0</v>
      </c>
      <c r="Y82" s="84" t="str">
        <f t="shared" si="19"/>
        <v/>
      </c>
      <c r="Z82" s="577"/>
      <c r="AA82" s="572">
        <v>0</v>
      </c>
      <c r="AB82" s="84" t="str">
        <f t="shared" si="22"/>
        <v/>
      </c>
      <c r="AC82" s="577"/>
      <c r="AD82" s="93" t="str">
        <f t="shared" si="20"/>
        <v/>
      </c>
      <c r="AE82" s="572">
        <v>0</v>
      </c>
      <c r="AF82" s="84" t="str">
        <f t="shared" si="25"/>
        <v/>
      </c>
      <c r="AG82" s="572">
        <v>0</v>
      </c>
      <c r="AH82" s="579">
        <v>0</v>
      </c>
      <c r="AI82" s="84"/>
      <c r="AJ82" s="81"/>
      <c r="AK82" s="565"/>
      <c r="AL82" s="563"/>
      <c r="AM82" s="106"/>
    </row>
    <row r="83" spans="2:39" ht="14.75" customHeight="1" x14ac:dyDescent="0.15">
      <c r="B83" s="89"/>
      <c r="C83" s="116"/>
      <c r="D83" s="83"/>
      <c r="E83" s="83"/>
      <c r="F83" s="549" t="str">
        <f t="shared" si="12"/>
        <v/>
      </c>
      <c r="G83" s="572">
        <v>0</v>
      </c>
      <c r="H83" s="549" t="str">
        <f t="shared" si="13"/>
        <v/>
      </c>
      <c r="I83" s="572">
        <v>0</v>
      </c>
      <c r="J83" s="549" t="str">
        <f t="shared" si="14"/>
        <v/>
      </c>
      <c r="K83" s="572">
        <v>0</v>
      </c>
      <c r="L83" s="549" t="str">
        <f t="shared" si="15"/>
        <v/>
      </c>
      <c r="M83" s="572">
        <v>0</v>
      </c>
      <c r="N83" s="549" t="str">
        <f t="shared" si="16"/>
        <v/>
      </c>
      <c r="O83" s="572">
        <v>0</v>
      </c>
      <c r="P83" s="549" t="str">
        <f t="shared" si="17"/>
        <v/>
      </c>
      <c r="Q83" s="572">
        <v>0</v>
      </c>
      <c r="R83" s="545"/>
      <c r="S83" s="84" t="str">
        <f t="shared" si="23"/>
        <v/>
      </c>
      <c r="T83" s="575"/>
      <c r="U83" s="572">
        <v>0</v>
      </c>
      <c r="V83" s="549" t="str">
        <f t="shared" si="24"/>
        <v/>
      </c>
      <c r="W83" s="577"/>
      <c r="X83" s="572">
        <v>0</v>
      </c>
      <c r="Y83" s="84" t="str">
        <f t="shared" si="19"/>
        <v/>
      </c>
      <c r="Z83" s="577"/>
      <c r="AA83" s="572">
        <v>0</v>
      </c>
      <c r="AB83" s="84" t="str">
        <f t="shared" si="22"/>
        <v/>
      </c>
      <c r="AC83" s="577"/>
      <c r="AD83" s="93" t="str">
        <f t="shared" si="20"/>
        <v/>
      </c>
      <c r="AE83" s="572">
        <v>0</v>
      </c>
      <c r="AF83" s="84" t="str">
        <f t="shared" si="25"/>
        <v/>
      </c>
      <c r="AG83" s="572">
        <v>0</v>
      </c>
      <c r="AH83" s="579">
        <v>0</v>
      </c>
      <c r="AI83" s="84"/>
      <c r="AJ83" s="81"/>
      <c r="AK83" s="565"/>
      <c r="AL83" s="563"/>
      <c r="AM83" s="106"/>
    </row>
    <row r="84" spans="2:39" ht="14.75" customHeight="1" x14ac:dyDescent="0.15">
      <c r="B84" s="89"/>
      <c r="C84" s="116"/>
      <c r="D84" s="83"/>
      <c r="E84" s="83"/>
      <c r="F84" s="549" t="str">
        <f t="shared" si="12"/>
        <v/>
      </c>
      <c r="G84" s="572">
        <v>0</v>
      </c>
      <c r="H84" s="549" t="str">
        <f t="shared" si="13"/>
        <v/>
      </c>
      <c r="I84" s="572">
        <v>0</v>
      </c>
      <c r="J84" s="549" t="str">
        <f t="shared" si="14"/>
        <v/>
      </c>
      <c r="K84" s="572">
        <v>0</v>
      </c>
      <c r="L84" s="549" t="str">
        <f t="shared" si="15"/>
        <v/>
      </c>
      <c r="M84" s="572">
        <v>0</v>
      </c>
      <c r="N84" s="549" t="str">
        <f t="shared" si="16"/>
        <v/>
      </c>
      <c r="O84" s="572">
        <v>0</v>
      </c>
      <c r="P84" s="549" t="str">
        <f t="shared" si="17"/>
        <v/>
      </c>
      <c r="Q84" s="572">
        <v>0</v>
      </c>
      <c r="R84" s="545"/>
      <c r="S84" s="84" t="str">
        <f t="shared" si="23"/>
        <v/>
      </c>
      <c r="T84" s="575"/>
      <c r="U84" s="572">
        <v>0</v>
      </c>
      <c r="V84" s="549" t="str">
        <f t="shared" si="24"/>
        <v/>
      </c>
      <c r="W84" s="577"/>
      <c r="X84" s="572">
        <v>0</v>
      </c>
      <c r="Y84" s="84" t="str">
        <f t="shared" si="19"/>
        <v/>
      </c>
      <c r="Z84" s="577"/>
      <c r="AA84" s="572">
        <v>0</v>
      </c>
      <c r="AB84" s="84" t="str">
        <f t="shared" si="22"/>
        <v/>
      </c>
      <c r="AC84" s="577"/>
      <c r="AD84" s="93" t="str">
        <f t="shared" si="20"/>
        <v/>
      </c>
      <c r="AE84" s="572">
        <v>0</v>
      </c>
      <c r="AF84" s="84" t="str">
        <f t="shared" si="25"/>
        <v/>
      </c>
      <c r="AG84" s="572">
        <v>0</v>
      </c>
      <c r="AH84" s="579">
        <v>0</v>
      </c>
      <c r="AI84" s="84"/>
      <c r="AJ84" s="81"/>
      <c r="AK84" s="565"/>
      <c r="AL84" s="563"/>
      <c r="AM84" s="106"/>
    </row>
    <row r="85" spans="2:39" ht="14.75" customHeight="1" x14ac:dyDescent="0.15">
      <c r="B85" s="89"/>
      <c r="C85" s="116"/>
      <c r="D85" s="83"/>
      <c r="E85" s="83"/>
      <c r="F85" s="549" t="str">
        <f t="shared" si="12"/>
        <v/>
      </c>
      <c r="G85" s="572">
        <v>0</v>
      </c>
      <c r="H85" s="549" t="str">
        <f t="shared" si="13"/>
        <v/>
      </c>
      <c r="I85" s="572">
        <v>0</v>
      </c>
      <c r="J85" s="549" t="str">
        <f t="shared" si="14"/>
        <v/>
      </c>
      <c r="K85" s="572">
        <v>0</v>
      </c>
      <c r="L85" s="549" t="str">
        <f t="shared" si="15"/>
        <v/>
      </c>
      <c r="M85" s="572">
        <v>0</v>
      </c>
      <c r="N85" s="549" t="str">
        <f t="shared" si="16"/>
        <v/>
      </c>
      <c r="O85" s="572">
        <v>0</v>
      </c>
      <c r="P85" s="549" t="str">
        <f t="shared" si="17"/>
        <v/>
      </c>
      <c r="Q85" s="572">
        <v>0</v>
      </c>
      <c r="R85" s="545"/>
      <c r="S85" s="84" t="str">
        <f t="shared" si="23"/>
        <v/>
      </c>
      <c r="T85" s="575"/>
      <c r="U85" s="572">
        <v>0</v>
      </c>
      <c r="V85" s="549" t="str">
        <f t="shared" si="24"/>
        <v/>
      </c>
      <c r="W85" s="577"/>
      <c r="X85" s="572">
        <v>0</v>
      </c>
      <c r="Y85" s="84" t="str">
        <f t="shared" si="19"/>
        <v/>
      </c>
      <c r="Z85" s="577"/>
      <c r="AA85" s="572">
        <v>0</v>
      </c>
      <c r="AB85" s="84" t="str">
        <f t="shared" si="22"/>
        <v/>
      </c>
      <c r="AC85" s="577"/>
      <c r="AD85" s="93" t="str">
        <f t="shared" si="20"/>
        <v/>
      </c>
      <c r="AE85" s="572">
        <v>0</v>
      </c>
      <c r="AF85" s="84" t="str">
        <f t="shared" si="25"/>
        <v/>
      </c>
      <c r="AG85" s="572">
        <v>0</v>
      </c>
      <c r="AH85" s="579">
        <v>0</v>
      </c>
      <c r="AI85" s="84"/>
      <c r="AJ85" s="81"/>
      <c r="AK85" s="565"/>
      <c r="AL85" s="563"/>
      <c r="AM85" s="106"/>
    </row>
    <row r="86" spans="2:39" ht="14.75" customHeight="1" x14ac:dyDescent="0.2">
      <c r="B86" s="82"/>
      <c r="C86" s="116"/>
      <c r="D86" s="80"/>
      <c r="E86" s="80"/>
      <c r="F86" s="549" t="str">
        <f t="shared" si="12"/>
        <v/>
      </c>
      <c r="G86" s="572">
        <v>0</v>
      </c>
      <c r="H86" s="549" t="str">
        <f t="shared" si="13"/>
        <v/>
      </c>
      <c r="I86" s="572">
        <v>0</v>
      </c>
      <c r="J86" s="549" t="str">
        <f t="shared" si="14"/>
        <v/>
      </c>
      <c r="K86" s="572">
        <v>0</v>
      </c>
      <c r="L86" s="549" t="str">
        <f t="shared" si="15"/>
        <v/>
      </c>
      <c r="M86" s="572">
        <v>0</v>
      </c>
      <c r="N86" s="549" t="str">
        <f t="shared" si="16"/>
        <v/>
      </c>
      <c r="O86" s="572">
        <v>0</v>
      </c>
      <c r="P86" s="549" t="str">
        <f t="shared" si="17"/>
        <v/>
      </c>
      <c r="Q86" s="572">
        <v>0</v>
      </c>
      <c r="R86" s="546"/>
      <c r="S86" s="84" t="str">
        <f t="shared" si="23"/>
        <v/>
      </c>
      <c r="T86" s="575"/>
      <c r="U86" s="572">
        <v>0</v>
      </c>
      <c r="V86" s="549" t="str">
        <f t="shared" si="24"/>
        <v/>
      </c>
      <c r="W86" s="577"/>
      <c r="X86" s="572">
        <v>0</v>
      </c>
      <c r="Y86" s="84" t="str">
        <f t="shared" si="19"/>
        <v/>
      </c>
      <c r="Z86" s="577"/>
      <c r="AA86" s="572">
        <v>0</v>
      </c>
      <c r="AB86" s="84" t="str">
        <f t="shared" si="22"/>
        <v/>
      </c>
      <c r="AC86" s="577"/>
      <c r="AD86" s="93" t="str">
        <f t="shared" si="20"/>
        <v/>
      </c>
      <c r="AE86" s="572">
        <v>0</v>
      </c>
      <c r="AF86" s="84" t="str">
        <f t="shared" si="25"/>
        <v/>
      </c>
      <c r="AG86" s="572">
        <v>0</v>
      </c>
      <c r="AH86" s="579">
        <v>0</v>
      </c>
      <c r="AI86" s="84"/>
      <c r="AJ86" s="81"/>
      <c r="AK86" s="565"/>
      <c r="AL86" s="563"/>
      <c r="AM86" s="107"/>
    </row>
    <row r="87" spans="2:39" ht="14.75" customHeight="1" x14ac:dyDescent="0.2">
      <c r="B87" s="82"/>
      <c r="C87" s="116"/>
      <c r="D87" s="83"/>
      <c r="E87" s="83"/>
      <c r="F87" s="549" t="str">
        <f t="shared" si="12"/>
        <v/>
      </c>
      <c r="G87" s="572">
        <v>0</v>
      </c>
      <c r="H87" s="549" t="str">
        <f t="shared" si="13"/>
        <v/>
      </c>
      <c r="I87" s="572">
        <v>0</v>
      </c>
      <c r="J87" s="549" t="str">
        <f t="shared" si="14"/>
        <v/>
      </c>
      <c r="K87" s="572">
        <v>0</v>
      </c>
      <c r="L87" s="549" t="str">
        <f t="shared" si="15"/>
        <v/>
      </c>
      <c r="M87" s="572">
        <v>0</v>
      </c>
      <c r="N87" s="549" t="str">
        <f t="shared" si="16"/>
        <v/>
      </c>
      <c r="O87" s="572">
        <v>0</v>
      </c>
      <c r="P87" s="549" t="str">
        <f t="shared" si="17"/>
        <v/>
      </c>
      <c r="Q87" s="572">
        <v>0</v>
      </c>
      <c r="R87" s="545"/>
      <c r="S87" s="84" t="str">
        <f t="shared" si="23"/>
        <v/>
      </c>
      <c r="T87" s="574"/>
      <c r="U87" s="572">
        <v>0</v>
      </c>
      <c r="V87" s="549" t="str">
        <f t="shared" si="24"/>
        <v/>
      </c>
      <c r="W87" s="577"/>
      <c r="X87" s="572">
        <v>0</v>
      </c>
      <c r="Y87" s="84" t="str">
        <f t="shared" si="19"/>
        <v/>
      </c>
      <c r="Z87" s="577"/>
      <c r="AA87" s="572">
        <v>0</v>
      </c>
      <c r="AB87" s="84" t="str">
        <f t="shared" si="22"/>
        <v/>
      </c>
      <c r="AC87" s="577"/>
      <c r="AD87" s="93" t="str">
        <f t="shared" si="20"/>
        <v/>
      </c>
      <c r="AE87" s="572">
        <v>0</v>
      </c>
      <c r="AF87" s="84" t="str">
        <f t="shared" si="25"/>
        <v/>
      </c>
      <c r="AG87" s="572">
        <v>0</v>
      </c>
      <c r="AH87" s="579">
        <v>0</v>
      </c>
      <c r="AI87" s="84"/>
      <c r="AJ87" s="81"/>
      <c r="AK87" s="565"/>
      <c r="AL87" s="567"/>
      <c r="AM87" s="105"/>
    </row>
    <row r="88" spans="2:39" ht="14.75" customHeight="1" x14ac:dyDescent="0.2">
      <c r="B88" s="82"/>
      <c r="C88" s="116"/>
      <c r="D88" s="83"/>
      <c r="E88" s="83"/>
      <c r="F88" s="549" t="str">
        <f t="shared" si="12"/>
        <v/>
      </c>
      <c r="G88" s="572">
        <v>0</v>
      </c>
      <c r="H88" s="549" t="str">
        <f t="shared" si="13"/>
        <v/>
      </c>
      <c r="I88" s="572">
        <v>0</v>
      </c>
      <c r="J88" s="549" t="str">
        <f t="shared" si="14"/>
        <v/>
      </c>
      <c r="K88" s="572">
        <v>0</v>
      </c>
      <c r="L88" s="549" t="str">
        <f t="shared" si="15"/>
        <v/>
      </c>
      <c r="M88" s="572">
        <v>0</v>
      </c>
      <c r="N88" s="549" t="str">
        <f t="shared" si="16"/>
        <v/>
      </c>
      <c r="O88" s="572">
        <v>0</v>
      </c>
      <c r="P88" s="549" t="str">
        <f t="shared" si="17"/>
        <v/>
      </c>
      <c r="Q88" s="572">
        <v>0</v>
      </c>
      <c r="R88" s="545"/>
      <c r="S88" s="84" t="str">
        <f t="shared" si="23"/>
        <v/>
      </c>
      <c r="T88" s="574"/>
      <c r="U88" s="572">
        <v>0</v>
      </c>
      <c r="V88" s="549" t="str">
        <f t="shared" si="24"/>
        <v/>
      </c>
      <c r="W88" s="577"/>
      <c r="X88" s="572">
        <v>0</v>
      </c>
      <c r="Y88" s="84" t="str">
        <f t="shared" si="19"/>
        <v/>
      </c>
      <c r="Z88" s="577"/>
      <c r="AA88" s="572">
        <v>0</v>
      </c>
      <c r="AB88" s="84" t="str">
        <f t="shared" si="22"/>
        <v/>
      </c>
      <c r="AC88" s="577"/>
      <c r="AD88" s="93" t="str">
        <f t="shared" si="20"/>
        <v/>
      </c>
      <c r="AE88" s="572">
        <v>0</v>
      </c>
      <c r="AF88" s="84" t="str">
        <f t="shared" si="25"/>
        <v/>
      </c>
      <c r="AG88" s="572">
        <v>0</v>
      </c>
      <c r="AH88" s="579">
        <v>0</v>
      </c>
      <c r="AI88" s="84"/>
      <c r="AJ88" s="81"/>
      <c r="AK88" s="565"/>
      <c r="AL88" s="567"/>
      <c r="AM88" s="105"/>
    </row>
    <row r="89" spans="2:39" ht="14.75" customHeight="1" x14ac:dyDescent="0.2">
      <c r="B89" s="82"/>
      <c r="C89" s="116"/>
      <c r="D89" s="85"/>
      <c r="E89" s="86"/>
      <c r="F89" s="549" t="str">
        <f t="shared" si="12"/>
        <v/>
      </c>
      <c r="G89" s="572">
        <v>0</v>
      </c>
      <c r="H89" s="549" t="str">
        <f t="shared" si="13"/>
        <v/>
      </c>
      <c r="I89" s="572">
        <v>0</v>
      </c>
      <c r="J89" s="549" t="str">
        <f t="shared" si="14"/>
        <v/>
      </c>
      <c r="K89" s="572">
        <v>0</v>
      </c>
      <c r="L89" s="549" t="str">
        <f t="shared" si="15"/>
        <v/>
      </c>
      <c r="M89" s="572">
        <v>0</v>
      </c>
      <c r="N89" s="549" t="str">
        <f t="shared" si="16"/>
        <v/>
      </c>
      <c r="O89" s="572">
        <v>0</v>
      </c>
      <c r="P89" s="549" t="str">
        <f t="shared" si="17"/>
        <v/>
      </c>
      <c r="Q89" s="572">
        <v>0</v>
      </c>
      <c r="R89" s="544"/>
      <c r="S89" s="84" t="str">
        <f t="shared" si="23"/>
        <v/>
      </c>
      <c r="T89" s="574"/>
      <c r="U89" s="572">
        <v>0</v>
      </c>
      <c r="V89" s="549" t="str">
        <f t="shared" si="24"/>
        <v/>
      </c>
      <c r="W89" s="577"/>
      <c r="X89" s="572">
        <v>0</v>
      </c>
      <c r="Y89" s="84" t="str">
        <f t="shared" si="19"/>
        <v/>
      </c>
      <c r="Z89" s="577"/>
      <c r="AA89" s="572">
        <v>0</v>
      </c>
      <c r="AB89" s="84" t="str">
        <f t="shared" si="22"/>
        <v/>
      </c>
      <c r="AC89" s="577"/>
      <c r="AD89" s="93" t="str">
        <f t="shared" si="20"/>
        <v/>
      </c>
      <c r="AE89" s="572">
        <v>0</v>
      </c>
      <c r="AF89" s="84" t="str">
        <f t="shared" si="25"/>
        <v/>
      </c>
      <c r="AG89" s="572">
        <v>0</v>
      </c>
      <c r="AH89" s="579">
        <v>0</v>
      </c>
      <c r="AI89" s="84"/>
      <c r="AJ89" s="81"/>
      <c r="AK89" s="565"/>
      <c r="AL89" s="567"/>
      <c r="AM89" s="105"/>
    </row>
    <row r="90" spans="2:39" ht="14.75" customHeight="1" x14ac:dyDescent="0.2">
      <c r="B90" s="82"/>
      <c r="C90" s="116"/>
      <c r="D90" s="85"/>
      <c r="E90" s="86"/>
      <c r="F90" s="549" t="str">
        <f t="shared" si="12"/>
        <v/>
      </c>
      <c r="G90" s="572">
        <v>0</v>
      </c>
      <c r="H90" s="549" t="str">
        <f t="shared" si="13"/>
        <v/>
      </c>
      <c r="I90" s="572">
        <v>0</v>
      </c>
      <c r="J90" s="549" t="str">
        <f t="shared" si="14"/>
        <v/>
      </c>
      <c r="K90" s="572">
        <v>0</v>
      </c>
      <c r="L90" s="549" t="str">
        <f t="shared" si="15"/>
        <v/>
      </c>
      <c r="M90" s="572">
        <v>0</v>
      </c>
      <c r="N90" s="549" t="str">
        <f t="shared" si="16"/>
        <v/>
      </c>
      <c r="O90" s="572">
        <v>0</v>
      </c>
      <c r="P90" s="549" t="str">
        <f t="shared" si="17"/>
        <v/>
      </c>
      <c r="Q90" s="572">
        <v>0</v>
      </c>
      <c r="R90" s="544"/>
      <c r="S90" s="84" t="str">
        <f t="shared" si="23"/>
        <v/>
      </c>
      <c r="T90" s="574"/>
      <c r="U90" s="572">
        <v>0</v>
      </c>
      <c r="V90" s="549" t="str">
        <f t="shared" si="24"/>
        <v/>
      </c>
      <c r="W90" s="577"/>
      <c r="X90" s="572">
        <v>0</v>
      </c>
      <c r="Y90" s="84" t="str">
        <f t="shared" si="19"/>
        <v/>
      </c>
      <c r="Z90" s="577"/>
      <c r="AA90" s="572">
        <v>0</v>
      </c>
      <c r="AB90" s="84" t="str">
        <f t="shared" si="22"/>
        <v/>
      </c>
      <c r="AC90" s="577"/>
      <c r="AD90" s="93" t="str">
        <f t="shared" si="20"/>
        <v/>
      </c>
      <c r="AE90" s="572">
        <v>0</v>
      </c>
      <c r="AF90" s="84" t="str">
        <f t="shared" si="25"/>
        <v/>
      </c>
      <c r="AG90" s="572">
        <v>0</v>
      </c>
      <c r="AH90" s="579">
        <v>0</v>
      </c>
      <c r="AI90" s="84"/>
      <c r="AJ90" s="81"/>
      <c r="AK90" s="565"/>
      <c r="AL90" s="567"/>
      <c r="AM90" s="105"/>
    </row>
    <row r="91" spans="2:39" ht="14.75" customHeight="1" x14ac:dyDescent="0.2">
      <c r="B91" s="82"/>
      <c r="C91" s="116"/>
      <c r="D91" s="85"/>
      <c r="E91" s="86"/>
      <c r="F91" s="549" t="str">
        <f t="shared" si="12"/>
        <v/>
      </c>
      <c r="G91" s="572">
        <v>0</v>
      </c>
      <c r="H91" s="549" t="str">
        <f t="shared" si="13"/>
        <v/>
      </c>
      <c r="I91" s="572">
        <v>0</v>
      </c>
      <c r="J91" s="549" t="str">
        <f t="shared" si="14"/>
        <v/>
      </c>
      <c r="K91" s="572">
        <v>0</v>
      </c>
      <c r="L91" s="549" t="str">
        <f t="shared" si="15"/>
        <v/>
      </c>
      <c r="M91" s="572">
        <v>0</v>
      </c>
      <c r="N91" s="549" t="str">
        <f t="shared" si="16"/>
        <v/>
      </c>
      <c r="O91" s="572">
        <v>0</v>
      </c>
      <c r="P91" s="549" t="str">
        <f t="shared" si="17"/>
        <v/>
      </c>
      <c r="Q91" s="572">
        <v>0</v>
      </c>
      <c r="R91" s="544"/>
      <c r="S91" s="84" t="str">
        <f t="shared" si="23"/>
        <v/>
      </c>
      <c r="T91" s="574"/>
      <c r="U91" s="572">
        <v>0</v>
      </c>
      <c r="V91" s="549" t="str">
        <f t="shared" si="24"/>
        <v/>
      </c>
      <c r="W91" s="577"/>
      <c r="X91" s="572">
        <v>0</v>
      </c>
      <c r="Y91" s="84" t="str">
        <f t="shared" si="19"/>
        <v/>
      </c>
      <c r="Z91" s="577"/>
      <c r="AA91" s="572">
        <v>0</v>
      </c>
      <c r="AB91" s="84" t="str">
        <f t="shared" si="22"/>
        <v/>
      </c>
      <c r="AC91" s="577"/>
      <c r="AD91" s="93" t="str">
        <f t="shared" si="20"/>
        <v/>
      </c>
      <c r="AE91" s="572">
        <v>0</v>
      </c>
      <c r="AF91" s="84" t="str">
        <f t="shared" si="25"/>
        <v/>
      </c>
      <c r="AG91" s="572">
        <v>0</v>
      </c>
      <c r="AH91" s="579">
        <v>0</v>
      </c>
      <c r="AI91" s="84"/>
      <c r="AJ91" s="81"/>
      <c r="AK91" s="565"/>
      <c r="AL91" s="567"/>
      <c r="AM91" s="105"/>
    </row>
    <row r="92" spans="2:39" ht="14.75" customHeight="1" x14ac:dyDescent="0.2">
      <c r="B92" s="82"/>
      <c r="C92" s="116"/>
      <c r="D92" s="83"/>
      <c r="E92" s="83"/>
      <c r="F92" s="549" t="str">
        <f t="shared" si="12"/>
        <v/>
      </c>
      <c r="G92" s="572">
        <v>0</v>
      </c>
      <c r="H92" s="549" t="str">
        <f t="shared" si="13"/>
        <v/>
      </c>
      <c r="I92" s="572">
        <v>0</v>
      </c>
      <c r="J92" s="549" t="str">
        <f t="shared" si="14"/>
        <v/>
      </c>
      <c r="K92" s="572">
        <v>0</v>
      </c>
      <c r="L92" s="549" t="str">
        <f t="shared" si="15"/>
        <v/>
      </c>
      <c r="M92" s="572">
        <v>0</v>
      </c>
      <c r="N92" s="549" t="str">
        <f t="shared" si="16"/>
        <v/>
      </c>
      <c r="O92" s="572">
        <v>0</v>
      </c>
      <c r="P92" s="549" t="str">
        <f t="shared" si="17"/>
        <v/>
      </c>
      <c r="Q92" s="572">
        <v>0</v>
      </c>
      <c r="R92" s="545"/>
      <c r="S92" s="84" t="str">
        <f t="shared" si="23"/>
        <v/>
      </c>
      <c r="T92" s="574"/>
      <c r="U92" s="572">
        <v>0</v>
      </c>
      <c r="V92" s="549" t="str">
        <f t="shared" si="24"/>
        <v/>
      </c>
      <c r="W92" s="577"/>
      <c r="X92" s="572">
        <v>0</v>
      </c>
      <c r="Y92" s="84" t="str">
        <f t="shared" si="19"/>
        <v/>
      </c>
      <c r="Z92" s="577"/>
      <c r="AA92" s="572">
        <v>0</v>
      </c>
      <c r="AB92" s="84" t="str">
        <f t="shared" si="22"/>
        <v/>
      </c>
      <c r="AC92" s="577"/>
      <c r="AD92" s="93" t="str">
        <f t="shared" si="20"/>
        <v/>
      </c>
      <c r="AE92" s="572">
        <v>0</v>
      </c>
      <c r="AF92" s="84" t="str">
        <f t="shared" si="25"/>
        <v/>
      </c>
      <c r="AG92" s="572">
        <v>0</v>
      </c>
      <c r="AH92" s="579">
        <v>0</v>
      </c>
      <c r="AI92" s="84"/>
      <c r="AJ92" s="81"/>
      <c r="AK92" s="565"/>
      <c r="AL92" s="568"/>
      <c r="AM92" s="105"/>
    </row>
    <row r="93" spans="2:39" ht="14.75" customHeight="1" x14ac:dyDescent="0.2">
      <c r="B93" s="82"/>
      <c r="C93" s="116"/>
      <c r="D93" s="83"/>
      <c r="E93" s="83"/>
      <c r="F93" s="549" t="str">
        <f t="shared" si="12"/>
        <v/>
      </c>
      <c r="G93" s="572">
        <v>0</v>
      </c>
      <c r="H93" s="549" t="str">
        <f t="shared" si="13"/>
        <v/>
      </c>
      <c r="I93" s="572">
        <v>0</v>
      </c>
      <c r="J93" s="549" t="str">
        <f t="shared" si="14"/>
        <v/>
      </c>
      <c r="K93" s="572">
        <v>0</v>
      </c>
      <c r="L93" s="549" t="str">
        <f t="shared" si="15"/>
        <v/>
      </c>
      <c r="M93" s="572">
        <v>0</v>
      </c>
      <c r="N93" s="549" t="str">
        <f t="shared" si="16"/>
        <v/>
      </c>
      <c r="O93" s="572">
        <v>0</v>
      </c>
      <c r="P93" s="549" t="str">
        <f t="shared" si="17"/>
        <v/>
      </c>
      <c r="Q93" s="572">
        <v>0</v>
      </c>
      <c r="R93" s="545"/>
      <c r="S93" s="84" t="str">
        <f t="shared" si="23"/>
        <v/>
      </c>
      <c r="T93" s="574"/>
      <c r="U93" s="572">
        <v>0</v>
      </c>
      <c r="V93" s="549" t="str">
        <f t="shared" si="24"/>
        <v/>
      </c>
      <c r="W93" s="577"/>
      <c r="X93" s="572">
        <v>0</v>
      </c>
      <c r="Y93" s="84" t="str">
        <f t="shared" si="19"/>
        <v/>
      </c>
      <c r="Z93" s="577"/>
      <c r="AA93" s="572">
        <v>0</v>
      </c>
      <c r="AB93" s="84" t="str">
        <f t="shared" si="22"/>
        <v/>
      </c>
      <c r="AC93" s="577"/>
      <c r="AD93" s="93" t="str">
        <f t="shared" si="20"/>
        <v/>
      </c>
      <c r="AE93" s="572">
        <v>0</v>
      </c>
      <c r="AF93" s="84" t="str">
        <f t="shared" si="25"/>
        <v/>
      </c>
      <c r="AG93" s="572">
        <v>0</v>
      </c>
      <c r="AH93" s="579">
        <v>0</v>
      </c>
      <c r="AI93" s="84"/>
      <c r="AJ93" s="81"/>
      <c r="AK93" s="565"/>
      <c r="AL93" s="568"/>
      <c r="AM93" s="105"/>
    </row>
    <row r="94" spans="2:39" ht="14.75" customHeight="1" x14ac:dyDescent="0.2">
      <c r="B94" s="82"/>
      <c r="C94" s="116"/>
      <c r="D94" s="83"/>
      <c r="E94" s="83"/>
      <c r="F94" s="549" t="str">
        <f t="shared" si="12"/>
        <v/>
      </c>
      <c r="G94" s="572">
        <v>0</v>
      </c>
      <c r="H94" s="549" t="str">
        <f t="shared" si="13"/>
        <v/>
      </c>
      <c r="I94" s="572">
        <v>0</v>
      </c>
      <c r="J94" s="549" t="str">
        <f t="shared" si="14"/>
        <v/>
      </c>
      <c r="K94" s="572">
        <v>0</v>
      </c>
      <c r="L94" s="549" t="str">
        <f t="shared" si="15"/>
        <v/>
      </c>
      <c r="M94" s="572">
        <v>0</v>
      </c>
      <c r="N94" s="549" t="str">
        <f t="shared" si="16"/>
        <v/>
      </c>
      <c r="O94" s="572">
        <v>0</v>
      </c>
      <c r="P94" s="549" t="str">
        <f t="shared" si="17"/>
        <v/>
      </c>
      <c r="Q94" s="572">
        <v>0</v>
      </c>
      <c r="R94" s="545"/>
      <c r="S94" s="84" t="str">
        <f t="shared" si="23"/>
        <v/>
      </c>
      <c r="T94" s="574"/>
      <c r="U94" s="572">
        <v>0</v>
      </c>
      <c r="V94" s="549" t="str">
        <f t="shared" si="24"/>
        <v/>
      </c>
      <c r="W94" s="577"/>
      <c r="X94" s="572">
        <v>0</v>
      </c>
      <c r="Y94" s="84" t="str">
        <f t="shared" si="19"/>
        <v/>
      </c>
      <c r="Z94" s="577"/>
      <c r="AA94" s="572">
        <v>0</v>
      </c>
      <c r="AB94" s="84" t="str">
        <f t="shared" si="22"/>
        <v/>
      </c>
      <c r="AC94" s="577"/>
      <c r="AD94" s="93" t="str">
        <f t="shared" si="20"/>
        <v/>
      </c>
      <c r="AE94" s="572">
        <v>0</v>
      </c>
      <c r="AF94" s="84" t="str">
        <f t="shared" si="25"/>
        <v/>
      </c>
      <c r="AG94" s="572">
        <v>0</v>
      </c>
      <c r="AH94" s="579">
        <v>0</v>
      </c>
      <c r="AI94" s="84"/>
      <c r="AJ94" s="81"/>
      <c r="AK94" s="565"/>
      <c r="AL94" s="568"/>
      <c r="AM94" s="105"/>
    </row>
    <row r="95" spans="2:39" ht="14.75" customHeight="1" x14ac:dyDescent="0.2">
      <c r="B95" s="82"/>
      <c r="C95" s="116"/>
      <c r="D95" s="83"/>
      <c r="E95" s="83"/>
      <c r="F95" s="549" t="str">
        <f t="shared" si="12"/>
        <v/>
      </c>
      <c r="G95" s="572">
        <v>0</v>
      </c>
      <c r="H95" s="549" t="str">
        <f t="shared" si="13"/>
        <v/>
      </c>
      <c r="I95" s="572">
        <v>0</v>
      </c>
      <c r="J95" s="549" t="str">
        <f t="shared" si="14"/>
        <v/>
      </c>
      <c r="K95" s="572">
        <v>0</v>
      </c>
      <c r="L95" s="549" t="str">
        <f t="shared" si="15"/>
        <v/>
      </c>
      <c r="M95" s="572">
        <v>0</v>
      </c>
      <c r="N95" s="549" t="str">
        <f t="shared" si="16"/>
        <v/>
      </c>
      <c r="O95" s="572">
        <v>0</v>
      </c>
      <c r="P95" s="549" t="str">
        <f t="shared" si="17"/>
        <v/>
      </c>
      <c r="Q95" s="572">
        <v>0</v>
      </c>
      <c r="R95" s="545"/>
      <c r="S95" s="84" t="str">
        <f t="shared" si="23"/>
        <v/>
      </c>
      <c r="T95" s="574"/>
      <c r="U95" s="572">
        <v>0</v>
      </c>
      <c r="V95" s="549" t="str">
        <f t="shared" si="24"/>
        <v/>
      </c>
      <c r="W95" s="577"/>
      <c r="X95" s="572">
        <v>0</v>
      </c>
      <c r="Y95" s="84" t="str">
        <f t="shared" si="19"/>
        <v/>
      </c>
      <c r="Z95" s="577"/>
      <c r="AA95" s="572">
        <v>0</v>
      </c>
      <c r="AB95" s="84" t="str">
        <f t="shared" si="22"/>
        <v/>
      </c>
      <c r="AC95" s="577"/>
      <c r="AD95" s="93" t="str">
        <f t="shared" si="20"/>
        <v/>
      </c>
      <c r="AE95" s="572">
        <v>0</v>
      </c>
      <c r="AF95" s="84" t="str">
        <f t="shared" si="25"/>
        <v/>
      </c>
      <c r="AG95" s="572">
        <v>0</v>
      </c>
      <c r="AH95" s="579">
        <v>0</v>
      </c>
      <c r="AI95" s="84"/>
      <c r="AJ95" s="81"/>
      <c r="AK95" s="565"/>
      <c r="AL95" s="568"/>
      <c r="AM95" s="105"/>
    </row>
    <row r="96" spans="2:39" ht="14.75" customHeight="1" x14ac:dyDescent="0.2">
      <c r="B96" s="82"/>
      <c r="C96" s="116"/>
      <c r="D96" s="83"/>
      <c r="E96" s="83"/>
      <c r="F96" s="549" t="str">
        <f t="shared" si="12"/>
        <v/>
      </c>
      <c r="G96" s="572">
        <v>0</v>
      </c>
      <c r="H96" s="549" t="str">
        <f t="shared" si="13"/>
        <v/>
      </c>
      <c r="I96" s="572">
        <v>0</v>
      </c>
      <c r="J96" s="549" t="str">
        <f t="shared" si="14"/>
        <v/>
      </c>
      <c r="K96" s="572">
        <v>0</v>
      </c>
      <c r="L96" s="549" t="str">
        <f t="shared" si="15"/>
        <v/>
      </c>
      <c r="M96" s="572">
        <v>0</v>
      </c>
      <c r="N96" s="549" t="str">
        <f t="shared" si="16"/>
        <v/>
      </c>
      <c r="O96" s="572">
        <v>0</v>
      </c>
      <c r="P96" s="549" t="str">
        <f t="shared" si="17"/>
        <v/>
      </c>
      <c r="Q96" s="572">
        <v>0</v>
      </c>
      <c r="R96" s="545"/>
      <c r="S96" s="84" t="str">
        <f t="shared" si="23"/>
        <v/>
      </c>
      <c r="T96" s="574"/>
      <c r="U96" s="572">
        <v>0</v>
      </c>
      <c r="V96" s="549" t="str">
        <f t="shared" si="24"/>
        <v/>
      </c>
      <c r="W96" s="577"/>
      <c r="X96" s="572">
        <v>0</v>
      </c>
      <c r="Y96" s="84" t="str">
        <f t="shared" si="19"/>
        <v/>
      </c>
      <c r="Z96" s="577"/>
      <c r="AA96" s="572">
        <v>0</v>
      </c>
      <c r="AB96" s="84" t="str">
        <f t="shared" si="22"/>
        <v/>
      </c>
      <c r="AC96" s="577"/>
      <c r="AD96" s="93" t="str">
        <f t="shared" si="20"/>
        <v/>
      </c>
      <c r="AE96" s="572">
        <v>0</v>
      </c>
      <c r="AF96" s="84" t="str">
        <f t="shared" si="25"/>
        <v/>
      </c>
      <c r="AG96" s="572">
        <v>0</v>
      </c>
      <c r="AH96" s="579">
        <v>0</v>
      </c>
      <c r="AI96" s="84"/>
      <c r="AJ96" s="81"/>
      <c r="AK96" s="565"/>
      <c r="AL96" s="563"/>
      <c r="AM96" s="105"/>
    </row>
    <row r="97" spans="2:39" ht="14.75" customHeight="1" x14ac:dyDescent="0.2">
      <c r="B97" s="82"/>
      <c r="C97" s="116"/>
      <c r="D97" s="83"/>
      <c r="E97" s="83"/>
      <c r="F97" s="549" t="str">
        <f t="shared" si="12"/>
        <v/>
      </c>
      <c r="G97" s="572">
        <v>0</v>
      </c>
      <c r="H97" s="549" t="str">
        <f t="shared" si="13"/>
        <v/>
      </c>
      <c r="I97" s="572">
        <v>0</v>
      </c>
      <c r="J97" s="549" t="str">
        <f t="shared" si="14"/>
        <v/>
      </c>
      <c r="K97" s="572">
        <v>0</v>
      </c>
      <c r="L97" s="549" t="str">
        <f t="shared" si="15"/>
        <v/>
      </c>
      <c r="M97" s="572">
        <v>0</v>
      </c>
      <c r="N97" s="549" t="str">
        <f t="shared" si="16"/>
        <v/>
      </c>
      <c r="O97" s="572">
        <v>0</v>
      </c>
      <c r="P97" s="549" t="str">
        <f t="shared" si="17"/>
        <v/>
      </c>
      <c r="Q97" s="572">
        <v>0</v>
      </c>
      <c r="R97" s="545"/>
      <c r="S97" s="84" t="str">
        <f t="shared" si="23"/>
        <v/>
      </c>
      <c r="T97" s="574"/>
      <c r="U97" s="572">
        <v>0</v>
      </c>
      <c r="V97" s="549" t="str">
        <f t="shared" si="24"/>
        <v/>
      </c>
      <c r="W97" s="577"/>
      <c r="X97" s="572">
        <v>0</v>
      </c>
      <c r="Y97" s="84" t="str">
        <f t="shared" si="19"/>
        <v/>
      </c>
      <c r="Z97" s="577"/>
      <c r="AA97" s="572">
        <v>0</v>
      </c>
      <c r="AB97" s="84" t="str">
        <f t="shared" si="22"/>
        <v/>
      </c>
      <c r="AC97" s="577"/>
      <c r="AD97" s="93" t="str">
        <f t="shared" si="20"/>
        <v/>
      </c>
      <c r="AE97" s="572">
        <v>0</v>
      </c>
      <c r="AF97" s="84" t="str">
        <f t="shared" si="25"/>
        <v/>
      </c>
      <c r="AG97" s="572">
        <v>0</v>
      </c>
      <c r="AH97" s="579">
        <v>0</v>
      </c>
      <c r="AI97" s="84"/>
      <c r="AJ97" s="81"/>
      <c r="AK97" s="565"/>
      <c r="AL97" s="563"/>
      <c r="AM97" s="105"/>
    </row>
    <row r="98" spans="2:39" ht="14.75" customHeight="1" x14ac:dyDescent="0.2">
      <c r="B98" s="82"/>
      <c r="C98" s="116"/>
      <c r="D98" s="83"/>
      <c r="E98" s="83"/>
      <c r="F98" s="549" t="str">
        <f t="shared" si="12"/>
        <v/>
      </c>
      <c r="G98" s="572">
        <v>0</v>
      </c>
      <c r="H98" s="549" t="str">
        <f t="shared" si="13"/>
        <v/>
      </c>
      <c r="I98" s="572">
        <v>0</v>
      </c>
      <c r="J98" s="549" t="str">
        <f t="shared" si="14"/>
        <v/>
      </c>
      <c r="K98" s="572">
        <v>0</v>
      </c>
      <c r="L98" s="549" t="str">
        <f t="shared" si="15"/>
        <v/>
      </c>
      <c r="M98" s="572">
        <v>0</v>
      </c>
      <c r="N98" s="549" t="str">
        <f t="shared" si="16"/>
        <v/>
      </c>
      <c r="O98" s="572">
        <v>0</v>
      </c>
      <c r="P98" s="549" t="str">
        <f t="shared" si="17"/>
        <v/>
      </c>
      <c r="Q98" s="572">
        <v>0</v>
      </c>
      <c r="R98" s="545"/>
      <c r="S98" s="84" t="str">
        <f t="shared" si="23"/>
        <v/>
      </c>
      <c r="T98" s="574"/>
      <c r="U98" s="572">
        <v>0</v>
      </c>
      <c r="V98" s="549" t="str">
        <f t="shared" si="24"/>
        <v/>
      </c>
      <c r="W98" s="577"/>
      <c r="X98" s="572">
        <v>0</v>
      </c>
      <c r="Y98" s="84" t="str">
        <f t="shared" si="19"/>
        <v/>
      </c>
      <c r="Z98" s="577"/>
      <c r="AA98" s="572">
        <v>0</v>
      </c>
      <c r="AB98" s="84" t="str">
        <f t="shared" si="22"/>
        <v/>
      </c>
      <c r="AC98" s="577"/>
      <c r="AD98" s="93" t="str">
        <f t="shared" si="20"/>
        <v/>
      </c>
      <c r="AE98" s="572">
        <v>0</v>
      </c>
      <c r="AF98" s="84" t="str">
        <f t="shared" si="25"/>
        <v/>
      </c>
      <c r="AG98" s="572">
        <v>0</v>
      </c>
      <c r="AH98" s="579">
        <v>0</v>
      </c>
      <c r="AI98" s="84"/>
      <c r="AJ98" s="81"/>
      <c r="AK98" s="565"/>
      <c r="AL98" s="563"/>
      <c r="AM98" s="105"/>
    </row>
    <row r="99" spans="2:39" ht="14.75" customHeight="1" x14ac:dyDescent="0.2">
      <c r="B99" s="82"/>
      <c r="C99" s="116"/>
      <c r="D99" s="83"/>
      <c r="E99" s="83"/>
      <c r="F99" s="549" t="str">
        <f t="shared" si="12"/>
        <v/>
      </c>
      <c r="G99" s="572">
        <v>0</v>
      </c>
      <c r="H99" s="549" t="str">
        <f t="shared" si="13"/>
        <v/>
      </c>
      <c r="I99" s="572">
        <v>0</v>
      </c>
      <c r="J99" s="549" t="str">
        <f t="shared" si="14"/>
        <v/>
      </c>
      <c r="K99" s="572">
        <v>0</v>
      </c>
      <c r="L99" s="549" t="str">
        <f t="shared" si="15"/>
        <v/>
      </c>
      <c r="M99" s="572">
        <v>0</v>
      </c>
      <c r="N99" s="549" t="str">
        <f t="shared" si="16"/>
        <v/>
      </c>
      <c r="O99" s="572">
        <v>0</v>
      </c>
      <c r="P99" s="549" t="str">
        <f t="shared" si="17"/>
        <v/>
      </c>
      <c r="Q99" s="572">
        <v>0</v>
      </c>
      <c r="R99" s="545"/>
      <c r="S99" s="84" t="str">
        <f t="shared" si="23"/>
        <v/>
      </c>
      <c r="T99" s="574"/>
      <c r="U99" s="572">
        <v>0</v>
      </c>
      <c r="V99" s="549" t="str">
        <f t="shared" si="24"/>
        <v/>
      </c>
      <c r="W99" s="577"/>
      <c r="X99" s="572">
        <v>0</v>
      </c>
      <c r="Y99" s="84" t="str">
        <f t="shared" si="19"/>
        <v/>
      </c>
      <c r="Z99" s="577"/>
      <c r="AA99" s="572">
        <v>0</v>
      </c>
      <c r="AB99" s="84" t="str">
        <f t="shared" si="22"/>
        <v/>
      </c>
      <c r="AC99" s="577"/>
      <c r="AD99" s="93" t="str">
        <f t="shared" si="20"/>
        <v/>
      </c>
      <c r="AE99" s="572">
        <v>0</v>
      </c>
      <c r="AF99" s="84" t="str">
        <f t="shared" si="25"/>
        <v/>
      </c>
      <c r="AG99" s="572">
        <v>0</v>
      </c>
      <c r="AH99" s="579">
        <v>0</v>
      </c>
      <c r="AI99" s="84"/>
      <c r="AJ99" s="81"/>
      <c r="AK99" s="565"/>
      <c r="AL99" s="569"/>
      <c r="AM99" s="105"/>
    </row>
    <row r="100" spans="2:39" ht="14.75" customHeight="1" x14ac:dyDescent="0.2">
      <c r="B100" s="82"/>
      <c r="C100" s="116"/>
      <c r="D100" s="83"/>
      <c r="E100" s="83"/>
      <c r="F100" s="549" t="str">
        <f t="shared" si="12"/>
        <v/>
      </c>
      <c r="G100" s="572">
        <v>0</v>
      </c>
      <c r="H100" s="549" t="str">
        <f t="shared" si="13"/>
        <v/>
      </c>
      <c r="I100" s="572">
        <v>0</v>
      </c>
      <c r="J100" s="549" t="str">
        <f t="shared" si="14"/>
        <v/>
      </c>
      <c r="K100" s="572">
        <v>0</v>
      </c>
      <c r="L100" s="549" t="str">
        <f t="shared" si="15"/>
        <v/>
      </c>
      <c r="M100" s="572">
        <v>0</v>
      </c>
      <c r="N100" s="549" t="str">
        <f t="shared" si="16"/>
        <v/>
      </c>
      <c r="O100" s="572">
        <v>0</v>
      </c>
      <c r="P100" s="549" t="str">
        <f t="shared" si="17"/>
        <v/>
      </c>
      <c r="Q100" s="572">
        <v>0</v>
      </c>
      <c r="R100" s="545"/>
      <c r="S100" s="84" t="str">
        <f t="shared" si="23"/>
        <v/>
      </c>
      <c r="T100" s="574"/>
      <c r="U100" s="572">
        <v>0</v>
      </c>
      <c r="V100" s="549" t="str">
        <f t="shared" si="24"/>
        <v/>
      </c>
      <c r="W100" s="577"/>
      <c r="X100" s="572">
        <v>0</v>
      </c>
      <c r="Y100" s="84" t="str">
        <f t="shared" si="19"/>
        <v/>
      </c>
      <c r="Z100" s="577"/>
      <c r="AA100" s="572">
        <v>0</v>
      </c>
      <c r="AB100" s="84" t="str">
        <f t="shared" si="22"/>
        <v/>
      </c>
      <c r="AC100" s="577"/>
      <c r="AD100" s="93" t="str">
        <f t="shared" si="20"/>
        <v/>
      </c>
      <c r="AE100" s="572">
        <v>0</v>
      </c>
      <c r="AF100" s="84" t="str">
        <f t="shared" si="25"/>
        <v/>
      </c>
      <c r="AG100" s="572">
        <v>0</v>
      </c>
      <c r="AH100" s="579">
        <v>0</v>
      </c>
      <c r="AI100" s="84"/>
      <c r="AJ100" s="81"/>
      <c r="AK100" s="565"/>
      <c r="AL100" s="569"/>
      <c r="AM100" s="105"/>
    </row>
    <row r="101" spans="2:39" ht="14.75" customHeight="1" x14ac:dyDescent="0.2">
      <c r="B101" s="82"/>
      <c r="C101" s="116"/>
      <c r="D101" s="83"/>
      <c r="E101" s="83"/>
      <c r="F101" s="549" t="str">
        <f t="shared" si="12"/>
        <v/>
      </c>
      <c r="G101" s="572">
        <v>0</v>
      </c>
      <c r="H101" s="549" t="str">
        <f t="shared" si="13"/>
        <v/>
      </c>
      <c r="I101" s="572">
        <v>0</v>
      </c>
      <c r="J101" s="549" t="str">
        <f t="shared" si="14"/>
        <v/>
      </c>
      <c r="K101" s="572">
        <v>0</v>
      </c>
      <c r="L101" s="549" t="str">
        <f t="shared" si="15"/>
        <v/>
      </c>
      <c r="M101" s="572">
        <v>0</v>
      </c>
      <c r="N101" s="549" t="str">
        <f t="shared" si="16"/>
        <v/>
      </c>
      <c r="O101" s="572">
        <v>0</v>
      </c>
      <c r="P101" s="549" t="str">
        <f t="shared" si="17"/>
        <v/>
      </c>
      <c r="Q101" s="572">
        <v>0</v>
      </c>
      <c r="R101" s="545"/>
      <c r="S101" s="84" t="str">
        <f t="shared" si="23"/>
        <v/>
      </c>
      <c r="T101" s="574"/>
      <c r="U101" s="572">
        <v>0</v>
      </c>
      <c r="V101" s="549" t="str">
        <f t="shared" si="24"/>
        <v/>
      </c>
      <c r="W101" s="577"/>
      <c r="X101" s="572">
        <v>0</v>
      </c>
      <c r="Y101" s="84" t="str">
        <f t="shared" si="19"/>
        <v/>
      </c>
      <c r="Z101" s="577"/>
      <c r="AA101" s="572">
        <v>0</v>
      </c>
      <c r="AB101" s="84" t="str">
        <f t="shared" si="22"/>
        <v/>
      </c>
      <c r="AC101" s="577"/>
      <c r="AD101" s="93" t="str">
        <f t="shared" si="20"/>
        <v/>
      </c>
      <c r="AE101" s="572">
        <v>0</v>
      </c>
      <c r="AF101" s="84" t="str">
        <f t="shared" si="25"/>
        <v/>
      </c>
      <c r="AG101" s="572">
        <v>0</v>
      </c>
      <c r="AH101" s="579">
        <v>0</v>
      </c>
      <c r="AI101" s="84"/>
      <c r="AJ101" s="81"/>
      <c r="AK101" s="565"/>
      <c r="AL101" s="569"/>
      <c r="AM101" s="105"/>
    </row>
    <row r="102" spans="2:39" ht="14.75" customHeight="1" x14ac:dyDescent="0.2">
      <c r="B102" s="82"/>
      <c r="C102" s="116"/>
      <c r="D102" s="83"/>
      <c r="E102" s="83"/>
      <c r="F102" s="549" t="str">
        <f t="shared" si="12"/>
        <v/>
      </c>
      <c r="G102" s="572">
        <v>0</v>
      </c>
      <c r="H102" s="549" t="str">
        <f t="shared" si="13"/>
        <v/>
      </c>
      <c r="I102" s="572">
        <v>0</v>
      </c>
      <c r="J102" s="549" t="str">
        <f t="shared" si="14"/>
        <v/>
      </c>
      <c r="K102" s="572">
        <v>0</v>
      </c>
      <c r="L102" s="549" t="str">
        <f t="shared" si="15"/>
        <v/>
      </c>
      <c r="M102" s="572">
        <v>0</v>
      </c>
      <c r="N102" s="549" t="str">
        <f t="shared" si="16"/>
        <v/>
      </c>
      <c r="O102" s="572">
        <v>0</v>
      </c>
      <c r="P102" s="549" t="str">
        <f t="shared" si="17"/>
        <v/>
      </c>
      <c r="Q102" s="572">
        <v>0</v>
      </c>
      <c r="R102" s="545"/>
      <c r="S102" s="84" t="str">
        <f t="shared" si="23"/>
        <v/>
      </c>
      <c r="T102" s="574"/>
      <c r="U102" s="572">
        <v>0</v>
      </c>
      <c r="V102" s="549" t="str">
        <f t="shared" si="24"/>
        <v/>
      </c>
      <c r="W102" s="577"/>
      <c r="X102" s="572">
        <v>0</v>
      </c>
      <c r="Y102" s="84" t="str">
        <f t="shared" si="19"/>
        <v/>
      </c>
      <c r="Z102" s="577"/>
      <c r="AA102" s="572">
        <v>0</v>
      </c>
      <c r="AB102" s="84" t="str">
        <f t="shared" si="22"/>
        <v/>
      </c>
      <c r="AC102" s="577"/>
      <c r="AD102" s="93" t="str">
        <f t="shared" si="20"/>
        <v/>
      </c>
      <c r="AE102" s="572">
        <v>0</v>
      </c>
      <c r="AF102" s="84" t="str">
        <f t="shared" si="25"/>
        <v/>
      </c>
      <c r="AG102" s="572">
        <v>0</v>
      </c>
      <c r="AH102" s="579">
        <v>0</v>
      </c>
      <c r="AI102" s="84"/>
      <c r="AJ102" s="81"/>
      <c r="AK102" s="565"/>
      <c r="AL102" s="569"/>
      <c r="AM102" s="105"/>
    </row>
    <row r="103" spans="2:39" ht="14.75" customHeight="1" x14ac:dyDescent="0.2">
      <c r="B103" s="82"/>
      <c r="C103" s="116"/>
      <c r="D103" s="83"/>
      <c r="E103" s="83"/>
      <c r="F103" s="549" t="str">
        <f t="shared" si="12"/>
        <v/>
      </c>
      <c r="G103" s="572">
        <v>0</v>
      </c>
      <c r="H103" s="549" t="str">
        <f t="shared" si="13"/>
        <v/>
      </c>
      <c r="I103" s="572">
        <v>0</v>
      </c>
      <c r="J103" s="549" t="str">
        <f t="shared" si="14"/>
        <v/>
      </c>
      <c r="K103" s="572">
        <v>0</v>
      </c>
      <c r="L103" s="549" t="str">
        <f t="shared" si="15"/>
        <v/>
      </c>
      <c r="M103" s="572">
        <v>0</v>
      </c>
      <c r="N103" s="549" t="str">
        <f t="shared" si="16"/>
        <v/>
      </c>
      <c r="O103" s="572">
        <v>0</v>
      </c>
      <c r="P103" s="549" t="str">
        <f t="shared" si="17"/>
        <v/>
      </c>
      <c r="Q103" s="572">
        <v>0</v>
      </c>
      <c r="R103" s="545"/>
      <c r="S103" s="84" t="str">
        <f t="shared" si="23"/>
        <v/>
      </c>
      <c r="T103" s="574"/>
      <c r="U103" s="572">
        <v>0</v>
      </c>
      <c r="V103" s="549" t="str">
        <f t="shared" si="24"/>
        <v/>
      </c>
      <c r="W103" s="577"/>
      <c r="X103" s="572">
        <v>0</v>
      </c>
      <c r="Y103" s="84" t="str">
        <f t="shared" si="19"/>
        <v/>
      </c>
      <c r="Z103" s="577"/>
      <c r="AA103" s="572">
        <v>0</v>
      </c>
      <c r="AB103" s="84" t="str">
        <f t="shared" si="22"/>
        <v/>
      </c>
      <c r="AC103" s="577"/>
      <c r="AD103" s="93" t="str">
        <f t="shared" si="20"/>
        <v/>
      </c>
      <c r="AE103" s="572">
        <v>0</v>
      </c>
      <c r="AF103" s="84" t="str">
        <f t="shared" si="25"/>
        <v/>
      </c>
      <c r="AG103" s="572">
        <v>0</v>
      </c>
      <c r="AH103" s="579">
        <v>0</v>
      </c>
      <c r="AI103" s="84"/>
      <c r="AJ103" s="81"/>
      <c r="AK103" s="565"/>
      <c r="AL103" s="563"/>
      <c r="AM103" s="105"/>
    </row>
    <row r="104" spans="2:39" ht="14.75" customHeight="1" x14ac:dyDescent="0.2">
      <c r="B104" s="82"/>
      <c r="C104" s="116"/>
      <c r="D104" s="83"/>
      <c r="E104" s="83"/>
      <c r="F104" s="549" t="str">
        <f t="shared" si="12"/>
        <v/>
      </c>
      <c r="G104" s="572">
        <v>0</v>
      </c>
      <c r="H104" s="549" t="str">
        <f t="shared" si="13"/>
        <v/>
      </c>
      <c r="I104" s="572">
        <v>0</v>
      </c>
      <c r="J104" s="549" t="str">
        <f t="shared" si="14"/>
        <v/>
      </c>
      <c r="K104" s="572">
        <v>0</v>
      </c>
      <c r="L104" s="549" t="str">
        <f t="shared" si="15"/>
        <v/>
      </c>
      <c r="M104" s="572">
        <v>0</v>
      </c>
      <c r="N104" s="549" t="str">
        <f t="shared" si="16"/>
        <v/>
      </c>
      <c r="O104" s="572">
        <v>0</v>
      </c>
      <c r="P104" s="549" t="str">
        <f t="shared" si="17"/>
        <v/>
      </c>
      <c r="Q104" s="572">
        <v>0</v>
      </c>
      <c r="R104" s="545"/>
      <c r="S104" s="84" t="str">
        <f t="shared" si="23"/>
        <v/>
      </c>
      <c r="T104" s="574"/>
      <c r="U104" s="572">
        <v>0</v>
      </c>
      <c r="V104" s="549" t="str">
        <f t="shared" si="24"/>
        <v/>
      </c>
      <c r="W104" s="577"/>
      <c r="X104" s="572">
        <v>0</v>
      </c>
      <c r="Y104" s="84" t="str">
        <f t="shared" si="19"/>
        <v/>
      </c>
      <c r="Z104" s="577"/>
      <c r="AA104" s="572">
        <v>0</v>
      </c>
      <c r="AB104" s="84" t="str">
        <f t="shared" si="22"/>
        <v/>
      </c>
      <c r="AC104" s="577"/>
      <c r="AD104" s="93" t="str">
        <f t="shared" si="20"/>
        <v/>
      </c>
      <c r="AE104" s="572">
        <v>0</v>
      </c>
      <c r="AF104" s="84" t="str">
        <f t="shared" si="25"/>
        <v/>
      </c>
      <c r="AG104" s="572">
        <v>0</v>
      </c>
      <c r="AH104" s="579">
        <v>0</v>
      </c>
      <c r="AI104" s="84"/>
      <c r="AJ104" s="81"/>
      <c r="AK104" s="565"/>
      <c r="AL104" s="563"/>
      <c r="AM104" s="105"/>
    </row>
    <row r="105" spans="2:39" ht="14.75" customHeight="1" x14ac:dyDescent="0.2">
      <c r="B105" s="82"/>
      <c r="C105" s="116"/>
      <c r="D105" s="83"/>
      <c r="E105" s="83"/>
      <c r="F105" s="549" t="str">
        <f t="shared" si="12"/>
        <v/>
      </c>
      <c r="G105" s="572">
        <v>0</v>
      </c>
      <c r="H105" s="549" t="str">
        <f t="shared" si="13"/>
        <v/>
      </c>
      <c r="I105" s="572">
        <v>0</v>
      </c>
      <c r="J105" s="549" t="str">
        <f t="shared" si="14"/>
        <v/>
      </c>
      <c r="K105" s="572">
        <v>0</v>
      </c>
      <c r="L105" s="549" t="str">
        <f t="shared" si="15"/>
        <v/>
      </c>
      <c r="M105" s="572">
        <v>0</v>
      </c>
      <c r="N105" s="549" t="str">
        <f t="shared" si="16"/>
        <v/>
      </c>
      <c r="O105" s="572">
        <v>0</v>
      </c>
      <c r="P105" s="549" t="str">
        <f t="shared" si="17"/>
        <v/>
      </c>
      <c r="Q105" s="572">
        <v>0</v>
      </c>
      <c r="R105" s="545"/>
      <c r="S105" s="84" t="str">
        <f t="shared" si="23"/>
        <v/>
      </c>
      <c r="T105" s="574"/>
      <c r="U105" s="572">
        <v>0</v>
      </c>
      <c r="V105" s="549" t="str">
        <f t="shared" si="24"/>
        <v/>
      </c>
      <c r="W105" s="577"/>
      <c r="X105" s="572">
        <v>0</v>
      </c>
      <c r="Y105" s="84" t="str">
        <f t="shared" si="19"/>
        <v/>
      </c>
      <c r="Z105" s="577"/>
      <c r="AA105" s="572">
        <v>0</v>
      </c>
      <c r="AB105" s="84" t="str">
        <f t="shared" si="22"/>
        <v/>
      </c>
      <c r="AC105" s="577"/>
      <c r="AD105" s="93" t="str">
        <f t="shared" si="20"/>
        <v/>
      </c>
      <c r="AE105" s="572">
        <v>0</v>
      </c>
      <c r="AF105" s="84" t="str">
        <f t="shared" si="25"/>
        <v/>
      </c>
      <c r="AG105" s="572">
        <v>0</v>
      </c>
      <c r="AH105" s="579">
        <v>0</v>
      </c>
      <c r="AI105" s="84"/>
      <c r="AJ105" s="81"/>
      <c r="AK105" s="565"/>
      <c r="AL105" s="563"/>
      <c r="AM105" s="105"/>
    </row>
    <row r="106" spans="2:39" ht="14.75" customHeight="1" x14ac:dyDescent="0.2">
      <c r="B106" s="82"/>
      <c r="C106" s="116"/>
      <c r="D106" s="83"/>
      <c r="E106" s="83"/>
      <c r="F106" s="549" t="str">
        <f t="shared" si="12"/>
        <v/>
      </c>
      <c r="G106" s="572">
        <v>0</v>
      </c>
      <c r="H106" s="549" t="str">
        <f t="shared" si="13"/>
        <v/>
      </c>
      <c r="I106" s="572">
        <v>0</v>
      </c>
      <c r="J106" s="549" t="str">
        <f t="shared" si="14"/>
        <v/>
      </c>
      <c r="K106" s="572">
        <v>0</v>
      </c>
      <c r="L106" s="549" t="str">
        <f t="shared" si="15"/>
        <v/>
      </c>
      <c r="M106" s="572">
        <v>0</v>
      </c>
      <c r="N106" s="549" t="str">
        <f t="shared" si="16"/>
        <v/>
      </c>
      <c r="O106" s="572">
        <v>0</v>
      </c>
      <c r="P106" s="549" t="str">
        <f t="shared" si="17"/>
        <v/>
      </c>
      <c r="Q106" s="572">
        <v>0</v>
      </c>
      <c r="R106" s="545"/>
      <c r="S106" s="84" t="str">
        <f t="shared" si="23"/>
        <v/>
      </c>
      <c r="T106" s="574"/>
      <c r="U106" s="572">
        <v>0</v>
      </c>
      <c r="V106" s="549" t="str">
        <f t="shared" si="24"/>
        <v/>
      </c>
      <c r="W106" s="577"/>
      <c r="X106" s="572">
        <v>0</v>
      </c>
      <c r="Y106" s="84" t="str">
        <f t="shared" si="19"/>
        <v/>
      </c>
      <c r="Z106" s="577"/>
      <c r="AA106" s="572">
        <v>0</v>
      </c>
      <c r="AB106" s="84" t="str">
        <f t="shared" si="22"/>
        <v/>
      </c>
      <c r="AC106" s="577"/>
      <c r="AD106" s="93" t="str">
        <f t="shared" si="20"/>
        <v/>
      </c>
      <c r="AE106" s="572">
        <v>0</v>
      </c>
      <c r="AF106" s="84" t="str">
        <f t="shared" si="25"/>
        <v/>
      </c>
      <c r="AG106" s="572">
        <v>0</v>
      </c>
      <c r="AH106" s="579">
        <v>0</v>
      </c>
      <c r="AI106" s="84"/>
      <c r="AJ106" s="81"/>
      <c r="AK106" s="565"/>
      <c r="AL106" s="563"/>
      <c r="AM106" s="105"/>
    </row>
    <row r="107" spans="2:39" ht="14.75" customHeight="1" x14ac:dyDescent="0.2">
      <c r="B107" s="82"/>
      <c r="C107" s="116"/>
      <c r="D107" s="83"/>
      <c r="E107" s="83"/>
      <c r="F107" s="549" t="str">
        <f t="shared" si="12"/>
        <v/>
      </c>
      <c r="G107" s="572">
        <v>0</v>
      </c>
      <c r="H107" s="549" t="str">
        <f t="shared" si="13"/>
        <v/>
      </c>
      <c r="I107" s="572">
        <v>0</v>
      </c>
      <c r="J107" s="549" t="str">
        <f t="shared" si="14"/>
        <v/>
      </c>
      <c r="K107" s="572">
        <v>0</v>
      </c>
      <c r="L107" s="549" t="str">
        <f t="shared" si="15"/>
        <v/>
      </c>
      <c r="M107" s="572">
        <v>0</v>
      </c>
      <c r="N107" s="549" t="str">
        <f t="shared" si="16"/>
        <v/>
      </c>
      <c r="O107" s="572">
        <v>0</v>
      </c>
      <c r="P107" s="549" t="str">
        <f t="shared" si="17"/>
        <v/>
      </c>
      <c r="Q107" s="572">
        <v>0</v>
      </c>
      <c r="R107" s="545"/>
      <c r="S107" s="84" t="str">
        <f t="shared" si="23"/>
        <v/>
      </c>
      <c r="T107" s="574"/>
      <c r="U107" s="572">
        <v>0</v>
      </c>
      <c r="V107" s="549" t="str">
        <f t="shared" si="24"/>
        <v/>
      </c>
      <c r="W107" s="577"/>
      <c r="X107" s="572">
        <v>0</v>
      </c>
      <c r="Y107" s="84" t="str">
        <f t="shared" si="19"/>
        <v/>
      </c>
      <c r="Z107" s="577"/>
      <c r="AA107" s="572">
        <v>0</v>
      </c>
      <c r="AB107" s="84" t="str">
        <f t="shared" si="22"/>
        <v/>
      </c>
      <c r="AC107" s="577"/>
      <c r="AD107" s="93" t="str">
        <f t="shared" si="20"/>
        <v/>
      </c>
      <c r="AE107" s="572">
        <v>0</v>
      </c>
      <c r="AF107" s="84" t="str">
        <f t="shared" si="25"/>
        <v/>
      </c>
      <c r="AG107" s="572">
        <v>0</v>
      </c>
      <c r="AH107" s="579">
        <v>0</v>
      </c>
      <c r="AI107" s="84"/>
      <c r="AJ107" s="81"/>
      <c r="AK107" s="565"/>
      <c r="AL107" s="563"/>
      <c r="AM107" s="105"/>
    </row>
    <row r="108" spans="2:39" ht="14.75" customHeight="1" x14ac:dyDescent="0.2">
      <c r="B108" s="82"/>
      <c r="C108" s="116"/>
      <c r="D108" s="83"/>
      <c r="E108" s="83"/>
      <c r="F108" s="549" t="str">
        <f t="shared" si="12"/>
        <v/>
      </c>
      <c r="G108" s="572">
        <v>0</v>
      </c>
      <c r="H108" s="549" t="str">
        <f t="shared" si="13"/>
        <v/>
      </c>
      <c r="I108" s="572">
        <v>0</v>
      </c>
      <c r="J108" s="549" t="str">
        <f t="shared" si="14"/>
        <v/>
      </c>
      <c r="K108" s="572">
        <v>0</v>
      </c>
      <c r="L108" s="549" t="str">
        <f t="shared" si="15"/>
        <v/>
      </c>
      <c r="M108" s="572">
        <v>0</v>
      </c>
      <c r="N108" s="549" t="str">
        <f t="shared" si="16"/>
        <v/>
      </c>
      <c r="O108" s="572">
        <v>0</v>
      </c>
      <c r="P108" s="549" t="str">
        <f t="shared" si="17"/>
        <v/>
      </c>
      <c r="Q108" s="572">
        <v>0</v>
      </c>
      <c r="R108" s="545"/>
      <c r="S108" s="84" t="str">
        <f t="shared" si="23"/>
        <v/>
      </c>
      <c r="T108" s="574"/>
      <c r="U108" s="572">
        <v>0</v>
      </c>
      <c r="V108" s="549" t="str">
        <f t="shared" si="24"/>
        <v/>
      </c>
      <c r="W108" s="577"/>
      <c r="X108" s="572">
        <v>0</v>
      </c>
      <c r="Y108" s="84" t="str">
        <f t="shared" si="19"/>
        <v/>
      </c>
      <c r="Z108" s="577"/>
      <c r="AA108" s="572">
        <v>0</v>
      </c>
      <c r="AB108" s="84" t="str">
        <f t="shared" si="22"/>
        <v/>
      </c>
      <c r="AC108" s="577"/>
      <c r="AD108" s="93" t="str">
        <f t="shared" si="20"/>
        <v/>
      </c>
      <c r="AE108" s="572">
        <v>0</v>
      </c>
      <c r="AF108" s="84" t="str">
        <f t="shared" si="25"/>
        <v/>
      </c>
      <c r="AG108" s="572">
        <v>0</v>
      </c>
      <c r="AH108" s="579">
        <v>0</v>
      </c>
      <c r="AI108" s="84"/>
      <c r="AJ108" s="81"/>
      <c r="AK108" s="565"/>
      <c r="AL108" s="563"/>
      <c r="AM108" s="105"/>
    </row>
    <row r="109" spans="2:39" ht="14.75" customHeight="1" x14ac:dyDescent="0.2">
      <c r="B109" s="82"/>
      <c r="C109" s="116"/>
      <c r="D109" s="83"/>
      <c r="E109" s="83"/>
      <c r="F109" s="549" t="str">
        <f t="shared" si="12"/>
        <v/>
      </c>
      <c r="G109" s="572">
        <v>0</v>
      </c>
      <c r="H109" s="549" t="str">
        <f t="shared" si="13"/>
        <v/>
      </c>
      <c r="I109" s="572">
        <v>0</v>
      </c>
      <c r="J109" s="549" t="str">
        <f t="shared" si="14"/>
        <v/>
      </c>
      <c r="K109" s="572">
        <v>0</v>
      </c>
      <c r="L109" s="549" t="str">
        <f t="shared" si="15"/>
        <v/>
      </c>
      <c r="M109" s="572">
        <v>0</v>
      </c>
      <c r="N109" s="549" t="str">
        <f t="shared" si="16"/>
        <v/>
      </c>
      <c r="O109" s="572">
        <v>0</v>
      </c>
      <c r="P109" s="549" t="str">
        <f t="shared" si="17"/>
        <v/>
      </c>
      <c r="Q109" s="572">
        <v>0</v>
      </c>
      <c r="R109" s="545"/>
      <c r="S109" s="84" t="str">
        <f t="shared" si="23"/>
        <v/>
      </c>
      <c r="T109" s="574"/>
      <c r="U109" s="572">
        <v>0</v>
      </c>
      <c r="V109" s="549" t="str">
        <f t="shared" si="24"/>
        <v/>
      </c>
      <c r="W109" s="577"/>
      <c r="X109" s="572">
        <v>0</v>
      </c>
      <c r="Y109" s="84" t="str">
        <f t="shared" si="19"/>
        <v/>
      </c>
      <c r="Z109" s="577"/>
      <c r="AA109" s="572">
        <v>0</v>
      </c>
      <c r="AB109" s="84" t="str">
        <f t="shared" si="22"/>
        <v/>
      </c>
      <c r="AC109" s="577"/>
      <c r="AD109" s="93" t="str">
        <f t="shared" si="20"/>
        <v/>
      </c>
      <c r="AE109" s="572">
        <v>0</v>
      </c>
      <c r="AF109" s="84" t="str">
        <f t="shared" si="25"/>
        <v/>
      </c>
      <c r="AG109" s="572">
        <v>0</v>
      </c>
      <c r="AH109" s="579">
        <v>0</v>
      </c>
      <c r="AI109" s="84"/>
      <c r="AJ109" s="81"/>
      <c r="AK109" s="565"/>
      <c r="AL109" s="563"/>
      <c r="AM109" s="106"/>
    </row>
    <row r="110" spans="2:39" ht="14.75" customHeight="1" x14ac:dyDescent="0.2">
      <c r="B110" s="82"/>
      <c r="C110" s="116"/>
      <c r="D110" s="83"/>
      <c r="E110" s="83"/>
      <c r="F110" s="549" t="str">
        <f t="shared" si="12"/>
        <v/>
      </c>
      <c r="G110" s="572">
        <v>0</v>
      </c>
      <c r="H110" s="549" t="str">
        <f t="shared" si="13"/>
        <v/>
      </c>
      <c r="I110" s="572">
        <v>0</v>
      </c>
      <c r="J110" s="549" t="str">
        <f t="shared" si="14"/>
        <v/>
      </c>
      <c r="K110" s="572">
        <v>0</v>
      </c>
      <c r="L110" s="549" t="str">
        <f t="shared" si="15"/>
        <v/>
      </c>
      <c r="M110" s="572">
        <v>0</v>
      </c>
      <c r="N110" s="549" t="str">
        <f t="shared" si="16"/>
        <v/>
      </c>
      <c r="O110" s="572">
        <v>0</v>
      </c>
      <c r="P110" s="549" t="str">
        <f t="shared" si="17"/>
        <v/>
      </c>
      <c r="Q110" s="572">
        <v>0</v>
      </c>
      <c r="R110" s="545"/>
      <c r="S110" s="84" t="str">
        <f t="shared" si="23"/>
        <v/>
      </c>
      <c r="T110" s="574"/>
      <c r="U110" s="572">
        <v>0</v>
      </c>
      <c r="V110" s="549" t="str">
        <f>IF(Y110="","",Y110-(X110*7))</f>
        <v/>
      </c>
      <c r="W110" s="577"/>
      <c r="X110" s="572">
        <v>0</v>
      </c>
      <c r="Y110" s="84" t="str">
        <f t="shared" si="19"/>
        <v/>
      </c>
      <c r="Z110" s="577"/>
      <c r="AA110" s="572">
        <v>0</v>
      </c>
      <c r="AB110" s="84" t="str">
        <f t="shared" si="22"/>
        <v/>
      </c>
      <c r="AC110" s="577"/>
      <c r="AD110" s="93" t="str">
        <f t="shared" si="20"/>
        <v/>
      </c>
      <c r="AE110" s="572">
        <v>0</v>
      </c>
      <c r="AF110" s="84" t="str">
        <f t="shared" si="25"/>
        <v/>
      </c>
      <c r="AG110" s="572">
        <v>0</v>
      </c>
      <c r="AH110" s="579">
        <v>0</v>
      </c>
      <c r="AI110" s="84"/>
      <c r="AJ110" s="81"/>
      <c r="AK110" s="565"/>
      <c r="AL110" s="563"/>
      <c r="AM110" s="105"/>
    </row>
    <row r="111" spans="2:39" ht="14.75" customHeight="1" x14ac:dyDescent="0.2">
      <c r="B111" s="82"/>
      <c r="C111" s="116"/>
      <c r="D111" s="83"/>
      <c r="E111" s="83"/>
      <c r="F111" s="549" t="str">
        <f t="shared" si="12"/>
        <v/>
      </c>
      <c r="G111" s="572">
        <v>0</v>
      </c>
      <c r="H111" s="549" t="str">
        <f t="shared" si="13"/>
        <v/>
      </c>
      <c r="I111" s="572">
        <v>0</v>
      </c>
      <c r="J111" s="549" t="str">
        <f t="shared" si="14"/>
        <v/>
      </c>
      <c r="K111" s="572">
        <v>0</v>
      </c>
      <c r="L111" s="549" t="str">
        <f t="shared" si="15"/>
        <v/>
      </c>
      <c r="M111" s="572">
        <v>0</v>
      </c>
      <c r="N111" s="549" t="str">
        <f t="shared" si="16"/>
        <v/>
      </c>
      <c r="O111" s="572">
        <v>0</v>
      </c>
      <c r="P111" s="549" t="str">
        <f t="shared" si="17"/>
        <v/>
      </c>
      <c r="Q111" s="572">
        <v>0</v>
      </c>
      <c r="R111" s="545"/>
      <c r="S111" s="84" t="str">
        <f t="shared" si="23"/>
        <v/>
      </c>
      <c r="T111" s="574"/>
      <c r="U111" s="572">
        <v>0</v>
      </c>
      <c r="V111" s="549" t="str">
        <f t="shared" ref="V111:V140" si="26">IF(Y111="","",Y111-(X111*7))</f>
        <v/>
      </c>
      <c r="W111" s="577"/>
      <c r="X111" s="572">
        <v>0</v>
      </c>
      <c r="Y111" s="84" t="str">
        <f t="shared" si="19"/>
        <v/>
      </c>
      <c r="Z111" s="577"/>
      <c r="AA111" s="572">
        <v>0</v>
      </c>
      <c r="AB111" s="84" t="str">
        <f t="shared" si="22"/>
        <v/>
      </c>
      <c r="AC111" s="577"/>
      <c r="AD111" s="93" t="str">
        <f t="shared" si="20"/>
        <v/>
      </c>
      <c r="AE111" s="572">
        <v>0</v>
      </c>
      <c r="AF111" s="84" t="str">
        <f t="shared" si="25"/>
        <v/>
      </c>
      <c r="AG111" s="572">
        <v>0</v>
      </c>
      <c r="AH111" s="579">
        <v>0</v>
      </c>
      <c r="AI111" s="84"/>
      <c r="AJ111" s="81"/>
      <c r="AK111" s="565"/>
      <c r="AL111" s="563"/>
      <c r="AM111" s="105"/>
    </row>
    <row r="112" spans="2:39" ht="14.75" customHeight="1" x14ac:dyDescent="0.2">
      <c r="B112" s="82"/>
      <c r="C112" s="116"/>
      <c r="D112" s="83"/>
      <c r="E112" s="83"/>
      <c r="F112" s="549" t="str">
        <f t="shared" si="12"/>
        <v/>
      </c>
      <c r="G112" s="572">
        <v>0</v>
      </c>
      <c r="H112" s="549" t="str">
        <f t="shared" si="13"/>
        <v/>
      </c>
      <c r="I112" s="572">
        <v>0</v>
      </c>
      <c r="J112" s="549" t="str">
        <f t="shared" si="14"/>
        <v/>
      </c>
      <c r="K112" s="572">
        <v>0</v>
      </c>
      <c r="L112" s="549" t="str">
        <f t="shared" si="15"/>
        <v/>
      </c>
      <c r="M112" s="572">
        <v>0</v>
      </c>
      <c r="N112" s="549" t="str">
        <f t="shared" si="16"/>
        <v/>
      </c>
      <c r="O112" s="572">
        <v>0</v>
      </c>
      <c r="P112" s="549" t="str">
        <f t="shared" si="17"/>
        <v/>
      </c>
      <c r="Q112" s="572">
        <v>0</v>
      </c>
      <c r="R112" s="545"/>
      <c r="S112" s="84" t="str">
        <f t="shared" si="23"/>
        <v/>
      </c>
      <c r="T112" s="574"/>
      <c r="U112" s="572">
        <v>0</v>
      </c>
      <c r="V112" s="549" t="str">
        <f t="shared" si="26"/>
        <v/>
      </c>
      <c r="W112" s="577"/>
      <c r="X112" s="572">
        <v>0</v>
      </c>
      <c r="Y112" s="84" t="str">
        <f t="shared" si="19"/>
        <v/>
      </c>
      <c r="Z112" s="577"/>
      <c r="AA112" s="572">
        <v>0</v>
      </c>
      <c r="AB112" s="84" t="str">
        <f t="shared" si="22"/>
        <v/>
      </c>
      <c r="AC112" s="577"/>
      <c r="AD112" s="93" t="str">
        <f t="shared" si="20"/>
        <v/>
      </c>
      <c r="AE112" s="572">
        <v>0</v>
      </c>
      <c r="AF112" s="84" t="str">
        <f t="shared" si="25"/>
        <v/>
      </c>
      <c r="AG112" s="572">
        <v>0</v>
      </c>
      <c r="AH112" s="579">
        <v>0</v>
      </c>
      <c r="AI112" s="84"/>
      <c r="AJ112" s="81"/>
      <c r="AK112" s="565"/>
      <c r="AL112" s="563"/>
      <c r="AM112" s="105"/>
    </row>
    <row r="113" spans="2:39" ht="14.75" customHeight="1" x14ac:dyDescent="0.2">
      <c r="B113" s="82"/>
      <c r="C113" s="116"/>
      <c r="D113" s="83"/>
      <c r="E113" s="83"/>
      <c r="F113" s="549" t="str">
        <f t="shared" si="12"/>
        <v/>
      </c>
      <c r="G113" s="572">
        <v>0</v>
      </c>
      <c r="H113" s="549" t="str">
        <f t="shared" si="13"/>
        <v/>
      </c>
      <c r="I113" s="572">
        <v>0</v>
      </c>
      <c r="J113" s="549" t="str">
        <f t="shared" si="14"/>
        <v/>
      </c>
      <c r="K113" s="572">
        <v>0</v>
      </c>
      <c r="L113" s="549" t="str">
        <f t="shared" si="15"/>
        <v/>
      </c>
      <c r="M113" s="572">
        <v>0</v>
      </c>
      <c r="N113" s="549" t="str">
        <f t="shared" si="16"/>
        <v/>
      </c>
      <c r="O113" s="572">
        <v>0</v>
      </c>
      <c r="P113" s="549" t="str">
        <f t="shared" si="17"/>
        <v/>
      </c>
      <c r="Q113" s="572">
        <v>0</v>
      </c>
      <c r="R113" s="545"/>
      <c r="S113" s="84" t="str">
        <f t="shared" si="23"/>
        <v/>
      </c>
      <c r="T113" s="574"/>
      <c r="U113" s="572">
        <v>0</v>
      </c>
      <c r="V113" s="549" t="str">
        <f t="shared" si="26"/>
        <v/>
      </c>
      <c r="W113" s="577"/>
      <c r="X113" s="572">
        <v>0</v>
      </c>
      <c r="Y113" s="84" t="str">
        <f t="shared" si="19"/>
        <v/>
      </c>
      <c r="Z113" s="577"/>
      <c r="AA113" s="572">
        <v>0</v>
      </c>
      <c r="AB113" s="84" t="str">
        <f t="shared" si="22"/>
        <v/>
      </c>
      <c r="AC113" s="577"/>
      <c r="AD113" s="93" t="str">
        <f t="shared" si="20"/>
        <v/>
      </c>
      <c r="AE113" s="572">
        <v>0</v>
      </c>
      <c r="AF113" s="84" t="str">
        <f t="shared" si="25"/>
        <v/>
      </c>
      <c r="AG113" s="572">
        <v>0</v>
      </c>
      <c r="AH113" s="579">
        <v>0</v>
      </c>
      <c r="AI113" s="84"/>
      <c r="AJ113" s="81"/>
      <c r="AK113" s="565"/>
      <c r="AL113" s="563"/>
      <c r="AM113" s="105"/>
    </row>
    <row r="114" spans="2:39" ht="14.75" customHeight="1" x14ac:dyDescent="0.2">
      <c r="B114" s="82"/>
      <c r="C114" s="116"/>
      <c r="D114" s="80"/>
      <c r="E114" s="80"/>
      <c r="F114" s="549" t="str">
        <f t="shared" si="12"/>
        <v/>
      </c>
      <c r="G114" s="572">
        <v>0</v>
      </c>
      <c r="H114" s="549" t="str">
        <f t="shared" si="13"/>
        <v/>
      </c>
      <c r="I114" s="572">
        <v>0</v>
      </c>
      <c r="J114" s="549" t="str">
        <f t="shared" si="14"/>
        <v/>
      </c>
      <c r="K114" s="572">
        <v>0</v>
      </c>
      <c r="L114" s="549" t="str">
        <f t="shared" si="15"/>
        <v/>
      </c>
      <c r="M114" s="572">
        <v>0</v>
      </c>
      <c r="N114" s="549" t="str">
        <f t="shared" si="16"/>
        <v/>
      </c>
      <c r="O114" s="572">
        <v>0</v>
      </c>
      <c r="P114" s="549" t="str">
        <f t="shared" si="17"/>
        <v/>
      </c>
      <c r="Q114" s="572">
        <v>0</v>
      </c>
      <c r="R114" s="546"/>
      <c r="S114" s="84" t="str">
        <f t="shared" si="23"/>
        <v/>
      </c>
      <c r="T114" s="574"/>
      <c r="U114" s="572">
        <v>0</v>
      </c>
      <c r="V114" s="549" t="str">
        <f t="shared" si="26"/>
        <v/>
      </c>
      <c r="W114" s="577"/>
      <c r="X114" s="572">
        <v>0</v>
      </c>
      <c r="Y114" s="84" t="str">
        <f t="shared" si="19"/>
        <v/>
      </c>
      <c r="Z114" s="577"/>
      <c r="AA114" s="572">
        <v>0</v>
      </c>
      <c r="AB114" s="84" t="str">
        <f t="shared" si="22"/>
        <v/>
      </c>
      <c r="AC114" s="577"/>
      <c r="AD114" s="93" t="str">
        <f t="shared" si="20"/>
        <v/>
      </c>
      <c r="AE114" s="572">
        <v>0</v>
      </c>
      <c r="AF114" s="84" t="str">
        <f t="shared" si="25"/>
        <v/>
      </c>
      <c r="AG114" s="572">
        <v>0</v>
      </c>
      <c r="AH114" s="579">
        <v>0</v>
      </c>
      <c r="AI114" s="84"/>
      <c r="AJ114" s="81"/>
      <c r="AK114" s="565"/>
      <c r="AL114" s="563"/>
      <c r="AM114" s="105"/>
    </row>
    <row r="115" spans="2:39" ht="14.75" customHeight="1" x14ac:dyDescent="0.15">
      <c r="B115" s="87"/>
      <c r="C115" s="116"/>
      <c r="D115" s="83"/>
      <c r="E115" s="83"/>
      <c r="F115" s="549" t="str">
        <f t="shared" si="12"/>
        <v/>
      </c>
      <c r="G115" s="572">
        <v>0</v>
      </c>
      <c r="H115" s="549" t="str">
        <f t="shared" si="13"/>
        <v/>
      </c>
      <c r="I115" s="572">
        <v>0</v>
      </c>
      <c r="J115" s="549" t="str">
        <f t="shared" si="14"/>
        <v/>
      </c>
      <c r="K115" s="572">
        <v>0</v>
      </c>
      <c r="L115" s="549" t="str">
        <f t="shared" si="15"/>
        <v/>
      </c>
      <c r="M115" s="572">
        <v>0</v>
      </c>
      <c r="N115" s="549" t="str">
        <f t="shared" si="16"/>
        <v/>
      </c>
      <c r="O115" s="572">
        <v>0</v>
      </c>
      <c r="P115" s="549" t="str">
        <f t="shared" si="17"/>
        <v/>
      </c>
      <c r="Q115" s="572">
        <v>0</v>
      </c>
      <c r="R115" s="545"/>
      <c r="S115" s="84" t="str">
        <f t="shared" si="23"/>
        <v/>
      </c>
      <c r="T115" s="574"/>
      <c r="U115" s="572">
        <v>0</v>
      </c>
      <c r="V115" s="549" t="str">
        <f t="shared" si="26"/>
        <v/>
      </c>
      <c r="W115" s="577"/>
      <c r="X115" s="572">
        <v>0</v>
      </c>
      <c r="Y115" s="84" t="str">
        <f t="shared" si="19"/>
        <v/>
      </c>
      <c r="Z115" s="577"/>
      <c r="AA115" s="572">
        <v>0</v>
      </c>
      <c r="AB115" s="84" t="str">
        <f t="shared" si="22"/>
        <v/>
      </c>
      <c r="AC115" s="577"/>
      <c r="AD115" s="93" t="str">
        <f t="shared" si="20"/>
        <v/>
      </c>
      <c r="AE115" s="572">
        <v>0</v>
      </c>
      <c r="AF115" s="84" t="str">
        <f t="shared" si="25"/>
        <v/>
      </c>
      <c r="AG115" s="572">
        <v>0</v>
      </c>
      <c r="AH115" s="579">
        <v>0</v>
      </c>
      <c r="AI115" s="84"/>
      <c r="AJ115" s="81"/>
      <c r="AK115" s="565"/>
      <c r="AL115" s="563"/>
      <c r="AM115" s="105"/>
    </row>
    <row r="116" spans="2:39" ht="14.75" customHeight="1" x14ac:dyDescent="0.2">
      <c r="B116" s="82"/>
      <c r="C116" s="116"/>
      <c r="D116" s="83"/>
      <c r="E116" s="83"/>
      <c r="F116" s="549" t="str">
        <f t="shared" si="12"/>
        <v/>
      </c>
      <c r="G116" s="572">
        <v>0</v>
      </c>
      <c r="H116" s="549" t="str">
        <f t="shared" si="13"/>
        <v/>
      </c>
      <c r="I116" s="572">
        <v>0</v>
      </c>
      <c r="J116" s="549" t="str">
        <f t="shared" si="14"/>
        <v/>
      </c>
      <c r="K116" s="572">
        <v>0</v>
      </c>
      <c r="L116" s="549" t="str">
        <f t="shared" si="15"/>
        <v/>
      </c>
      <c r="M116" s="572">
        <v>0</v>
      </c>
      <c r="N116" s="549" t="str">
        <f t="shared" si="16"/>
        <v/>
      </c>
      <c r="O116" s="572">
        <v>0</v>
      </c>
      <c r="P116" s="549" t="str">
        <f t="shared" si="17"/>
        <v/>
      </c>
      <c r="Q116" s="572">
        <v>0</v>
      </c>
      <c r="R116" s="545"/>
      <c r="S116" s="84" t="str">
        <f t="shared" si="23"/>
        <v/>
      </c>
      <c r="T116" s="574"/>
      <c r="U116" s="572">
        <v>0</v>
      </c>
      <c r="V116" s="549" t="str">
        <f t="shared" si="26"/>
        <v/>
      </c>
      <c r="W116" s="577"/>
      <c r="X116" s="572">
        <v>0</v>
      </c>
      <c r="Y116" s="84" t="str">
        <f t="shared" si="19"/>
        <v/>
      </c>
      <c r="Z116" s="577"/>
      <c r="AA116" s="572">
        <v>0</v>
      </c>
      <c r="AB116" s="84" t="str">
        <f t="shared" si="22"/>
        <v/>
      </c>
      <c r="AC116" s="577"/>
      <c r="AD116" s="93" t="str">
        <f t="shared" si="20"/>
        <v/>
      </c>
      <c r="AE116" s="572">
        <v>0</v>
      </c>
      <c r="AF116" s="84" t="str">
        <f t="shared" si="25"/>
        <v/>
      </c>
      <c r="AG116" s="572">
        <v>0</v>
      </c>
      <c r="AH116" s="579">
        <v>0</v>
      </c>
      <c r="AI116" s="84"/>
      <c r="AJ116" s="81"/>
      <c r="AK116" s="565"/>
      <c r="AL116" s="563"/>
      <c r="AM116" s="105"/>
    </row>
    <row r="117" spans="2:39" ht="14.75" customHeight="1" x14ac:dyDescent="0.2">
      <c r="B117" s="82"/>
      <c r="C117" s="116"/>
      <c r="D117" s="83"/>
      <c r="E117" s="83"/>
      <c r="F117" s="549" t="str">
        <f t="shared" si="12"/>
        <v/>
      </c>
      <c r="G117" s="572">
        <v>0</v>
      </c>
      <c r="H117" s="549" t="str">
        <f t="shared" si="13"/>
        <v/>
      </c>
      <c r="I117" s="572">
        <v>0</v>
      </c>
      <c r="J117" s="549" t="str">
        <f t="shared" si="14"/>
        <v/>
      </c>
      <c r="K117" s="572">
        <v>0</v>
      </c>
      <c r="L117" s="549" t="str">
        <f t="shared" si="15"/>
        <v/>
      </c>
      <c r="M117" s="572">
        <v>0</v>
      </c>
      <c r="N117" s="549" t="str">
        <f t="shared" si="16"/>
        <v/>
      </c>
      <c r="O117" s="572">
        <v>0</v>
      </c>
      <c r="P117" s="549" t="str">
        <f t="shared" si="17"/>
        <v/>
      </c>
      <c r="Q117" s="572">
        <v>0</v>
      </c>
      <c r="R117" s="545"/>
      <c r="S117" s="84" t="str">
        <f t="shared" si="23"/>
        <v/>
      </c>
      <c r="T117" s="574"/>
      <c r="U117" s="572">
        <v>0</v>
      </c>
      <c r="V117" s="549" t="str">
        <f t="shared" si="26"/>
        <v/>
      </c>
      <c r="W117" s="577"/>
      <c r="X117" s="572">
        <v>0</v>
      </c>
      <c r="Y117" s="84" t="str">
        <f t="shared" si="19"/>
        <v/>
      </c>
      <c r="Z117" s="577"/>
      <c r="AA117" s="572">
        <v>0</v>
      </c>
      <c r="AB117" s="84" t="str">
        <f t="shared" si="22"/>
        <v/>
      </c>
      <c r="AC117" s="577"/>
      <c r="AD117" s="93" t="str">
        <f t="shared" si="20"/>
        <v/>
      </c>
      <c r="AE117" s="572">
        <v>0</v>
      </c>
      <c r="AF117" s="84" t="str">
        <f t="shared" si="25"/>
        <v/>
      </c>
      <c r="AG117" s="572">
        <v>0</v>
      </c>
      <c r="AH117" s="579">
        <v>0</v>
      </c>
      <c r="AI117" s="84"/>
      <c r="AJ117" s="81"/>
      <c r="AK117" s="565"/>
      <c r="AL117" s="563"/>
      <c r="AM117" s="105"/>
    </row>
    <row r="118" spans="2:39" ht="14.75" customHeight="1" x14ac:dyDescent="0.2">
      <c r="B118" s="82"/>
      <c r="C118" s="116"/>
      <c r="D118" s="83"/>
      <c r="E118" s="83"/>
      <c r="F118" s="549" t="str">
        <f t="shared" si="12"/>
        <v/>
      </c>
      <c r="G118" s="572">
        <v>0</v>
      </c>
      <c r="H118" s="549" t="str">
        <f t="shared" si="13"/>
        <v/>
      </c>
      <c r="I118" s="572">
        <v>0</v>
      </c>
      <c r="J118" s="549" t="str">
        <f t="shared" si="14"/>
        <v/>
      </c>
      <c r="K118" s="572">
        <v>0</v>
      </c>
      <c r="L118" s="549" t="str">
        <f t="shared" si="15"/>
        <v/>
      </c>
      <c r="M118" s="572">
        <v>0</v>
      </c>
      <c r="N118" s="549" t="str">
        <f t="shared" si="16"/>
        <v/>
      </c>
      <c r="O118" s="572">
        <v>0</v>
      </c>
      <c r="P118" s="549" t="str">
        <f t="shared" si="17"/>
        <v/>
      </c>
      <c r="Q118" s="572">
        <v>0</v>
      </c>
      <c r="R118" s="545"/>
      <c r="S118" s="84" t="str">
        <f t="shared" si="23"/>
        <v/>
      </c>
      <c r="T118" s="574"/>
      <c r="U118" s="572">
        <v>0</v>
      </c>
      <c r="V118" s="549" t="str">
        <f t="shared" si="26"/>
        <v/>
      </c>
      <c r="W118" s="577"/>
      <c r="X118" s="572">
        <v>0</v>
      </c>
      <c r="Y118" s="84" t="str">
        <f t="shared" si="19"/>
        <v/>
      </c>
      <c r="Z118" s="577"/>
      <c r="AA118" s="572">
        <v>0</v>
      </c>
      <c r="AB118" s="84" t="str">
        <f t="shared" si="22"/>
        <v/>
      </c>
      <c r="AC118" s="577"/>
      <c r="AD118" s="93" t="str">
        <f t="shared" si="20"/>
        <v/>
      </c>
      <c r="AE118" s="572">
        <v>0</v>
      </c>
      <c r="AF118" s="84" t="str">
        <f t="shared" si="25"/>
        <v/>
      </c>
      <c r="AG118" s="572">
        <v>0</v>
      </c>
      <c r="AH118" s="579">
        <v>0</v>
      </c>
      <c r="AI118" s="84"/>
      <c r="AJ118" s="81"/>
      <c r="AK118" s="565"/>
      <c r="AL118" s="563"/>
      <c r="AM118" s="105"/>
    </row>
    <row r="119" spans="2:39" ht="14.75" customHeight="1" x14ac:dyDescent="0.2">
      <c r="B119" s="82"/>
      <c r="C119" s="116"/>
      <c r="D119" s="83"/>
      <c r="E119" s="83"/>
      <c r="F119" s="549" t="str">
        <f t="shared" si="12"/>
        <v/>
      </c>
      <c r="G119" s="572">
        <v>0</v>
      </c>
      <c r="H119" s="549" t="str">
        <f t="shared" si="13"/>
        <v/>
      </c>
      <c r="I119" s="572">
        <v>0</v>
      </c>
      <c r="J119" s="549" t="str">
        <f t="shared" si="14"/>
        <v/>
      </c>
      <c r="K119" s="572">
        <v>0</v>
      </c>
      <c r="L119" s="549" t="str">
        <f t="shared" si="15"/>
        <v/>
      </c>
      <c r="M119" s="572">
        <v>0</v>
      </c>
      <c r="N119" s="549" t="str">
        <f t="shared" si="16"/>
        <v/>
      </c>
      <c r="O119" s="572">
        <v>0</v>
      </c>
      <c r="P119" s="549" t="str">
        <f t="shared" si="17"/>
        <v/>
      </c>
      <c r="Q119" s="572">
        <v>0</v>
      </c>
      <c r="R119" s="545"/>
      <c r="S119" s="84" t="str">
        <f t="shared" si="23"/>
        <v/>
      </c>
      <c r="T119" s="574"/>
      <c r="U119" s="572">
        <v>0</v>
      </c>
      <c r="V119" s="549" t="str">
        <f t="shared" si="26"/>
        <v/>
      </c>
      <c r="W119" s="577"/>
      <c r="X119" s="572">
        <v>0</v>
      </c>
      <c r="Y119" s="84" t="str">
        <f t="shared" si="19"/>
        <v/>
      </c>
      <c r="Z119" s="577"/>
      <c r="AA119" s="572">
        <v>0</v>
      </c>
      <c r="AB119" s="84" t="str">
        <f t="shared" si="22"/>
        <v/>
      </c>
      <c r="AC119" s="577"/>
      <c r="AD119" s="93" t="str">
        <f t="shared" si="20"/>
        <v/>
      </c>
      <c r="AE119" s="572">
        <v>0</v>
      </c>
      <c r="AF119" s="84" t="str">
        <f t="shared" si="25"/>
        <v/>
      </c>
      <c r="AG119" s="572">
        <v>0</v>
      </c>
      <c r="AH119" s="579">
        <v>0</v>
      </c>
      <c r="AI119" s="84"/>
      <c r="AJ119" s="81"/>
      <c r="AK119" s="565"/>
      <c r="AL119" s="563"/>
      <c r="AM119" s="105"/>
    </row>
    <row r="120" spans="2:39" ht="14.75" customHeight="1" x14ac:dyDescent="0.2">
      <c r="B120" s="82"/>
      <c r="C120" s="116"/>
      <c r="D120" s="83"/>
      <c r="E120" s="83"/>
      <c r="F120" s="549" t="str">
        <f t="shared" si="12"/>
        <v/>
      </c>
      <c r="G120" s="572">
        <v>0</v>
      </c>
      <c r="H120" s="549" t="str">
        <f t="shared" si="13"/>
        <v/>
      </c>
      <c r="I120" s="572">
        <v>0</v>
      </c>
      <c r="J120" s="549" t="str">
        <f t="shared" si="14"/>
        <v/>
      </c>
      <c r="K120" s="572">
        <v>0</v>
      </c>
      <c r="L120" s="549" t="str">
        <f t="shared" si="15"/>
        <v/>
      </c>
      <c r="M120" s="572">
        <v>0</v>
      </c>
      <c r="N120" s="549" t="str">
        <f t="shared" si="16"/>
        <v/>
      </c>
      <c r="O120" s="572">
        <v>0</v>
      </c>
      <c r="P120" s="549" t="str">
        <f t="shared" si="17"/>
        <v/>
      </c>
      <c r="Q120" s="572">
        <v>0</v>
      </c>
      <c r="R120" s="545"/>
      <c r="S120" s="84" t="str">
        <f t="shared" si="23"/>
        <v/>
      </c>
      <c r="T120" s="574"/>
      <c r="U120" s="572">
        <v>0</v>
      </c>
      <c r="V120" s="549" t="str">
        <f t="shared" si="26"/>
        <v/>
      </c>
      <c r="W120" s="577"/>
      <c r="X120" s="572">
        <v>0</v>
      </c>
      <c r="Y120" s="84" t="str">
        <f t="shared" si="19"/>
        <v/>
      </c>
      <c r="Z120" s="577"/>
      <c r="AA120" s="572">
        <v>0</v>
      </c>
      <c r="AB120" s="84" t="str">
        <f t="shared" si="22"/>
        <v/>
      </c>
      <c r="AC120" s="577"/>
      <c r="AD120" s="93" t="str">
        <f t="shared" si="20"/>
        <v/>
      </c>
      <c r="AE120" s="572">
        <v>0</v>
      </c>
      <c r="AF120" s="84" t="str">
        <f t="shared" si="25"/>
        <v/>
      </c>
      <c r="AG120" s="572">
        <v>0</v>
      </c>
      <c r="AH120" s="579">
        <v>0</v>
      </c>
      <c r="AI120" s="84"/>
      <c r="AJ120" s="81"/>
      <c r="AK120" s="565"/>
      <c r="AL120" s="563"/>
      <c r="AM120" s="105"/>
    </row>
    <row r="121" spans="2:39" ht="14.75" customHeight="1" x14ac:dyDescent="0.2">
      <c r="B121" s="82"/>
      <c r="C121" s="116"/>
      <c r="D121" s="86"/>
      <c r="E121" s="86"/>
      <c r="F121" s="549" t="str">
        <f t="shared" si="12"/>
        <v/>
      </c>
      <c r="G121" s="572">
        <v>0</v>
      </c>
      <c r="H121" s="549" t="str">
        <f t="shared" si="13"/>
        <v/>
      </c>
      <c r="I121" s="572">
        <v>0</v>
      </c>
      <c r="J121" s="549" t="str">
        <f t="shared" si="14"/>
        <v/>
      </c>
      <c r="K121" s="572">
        <v>0</v>
      </c>
      <c r="L121" s="549" t="str">
        <f t="shared" si="15"/>
        <v/>
      </c>
      <c r="M121" s="572">
        <v>0</v>
      </c>
      <c r="N121" s="549" t="str">
        <f t="shared" si="16"/>
        <v/>
      </c>
      <c r="O121" s="572">
        <v>0</v>
      </c>
      <c r="P121" s="549" t="str">
        <f t="shared" si="17"/>
        <v/>
      </c>
      <c r="Q121" s="572">
        <v>0</v>
      </c>
      <c r="R121" s="544"/>
      <c r="S121" s="84" t="str">
        <f t="shared" si="23"/>
        <v/>
      </c>
      <c r="T121" s="574"/>
      <c r="U121" s="572">
        <v>0</v>
      </c>
      <c r="V121" s="549" t="str">
        <f t="shared" si="26"/>
        <v/>
      </c>
      <c r="W121" s="577"/>
      <c r="X121" s="572">
        <v>0</v>
      </c>
      <c r="Y121" s="84" t="str">
        <f t="shared" si="19"/>
        <v/>
      </c>
      <c r="Z121" s="577"/>
      <c r="AA121" s="572">
        <v>0</v>
      </c>
      <c r="AB121" s="84" t="str">
        <f t="shared" si="22"/>
        <v/>
      </c>
      <c r="AC121" s="577"/>
      <c r="AD121" s="93" t="str">
        <f t="shared" si="20"/>
        <v/>
      </c>
      <c r="AE121" s="572">
        <v>0</v>
      </c>
      <c r="AF121" s="84" t="str">
        <f t="shared" si="25"/>
        <v/>
      </c>
      <c r="AG121" s="572">
        <v>0</v>
      </c>
      <c r="AH121" s="579">
        <v>0</v>
      </c>
      <c r="AI121" s="84"/>
      <c r="AJ121" s="81"/>
      <c r="AK121" s="565"/>
      <c r="AL121" s="563"/>
      <c r="AM121" s="105"/>
    </row>
    <row r="122" spans="2:39" ht="14.75" customHeight="1" x14ac:dyDescent="0.2">
      <c r="B122" s="82"/>
      <c r="C122" s="116"/>
      <c r="D122" s="86"/>
      <c r="E122" s="86"/>
      <c r="F122" s="549" t="str">
        <f t="shared" si="12"/>
        <v/>
      </c>
      <c r="G122" s="572">
        <v>0</v>
      </c>
      <c r="H122" s="549" t="str">
        <f t="shared" si="13"/>
        <v/>
      </c>
      <c r="I122" s="572">
        <v>0</v>
      </c>
      <c r="J122" s="549" t="str">
        <f t="shared" si="14"/>
        <v/>
      </c>
      <c r="K122" s="572">
        <v>0</v>
      </c>
      <c r="L122" s="549" t="str">
        <f t="shared" si="15"/>
        <v/>
      </c>
      <c r="M122" s="572">
        <v>0</v>
      </c>
      <c r="N122" s="549" t="str">
        <f t="shared" si="16"/>
        <v/>
      </c>
      <c r="O122" s="572">
        <v>0</v>
      </c>
      <c r="P122" s="549" t="str">
        <f t="shared" si="17"/>
        <v/>
      </c>
      <c r="Q122" s="572">
        <v>0</v>
      </c>
      <c r="R122" s="544"/>
      <c r="S122" s="84" t="str">
        <f t="shared" si="23"/>
        <v/>
      </c>
      <c r="T122" s="574"/>
      <c r="U122" s="572">
        <v>0</v>
      </c>
      <c r="V122" s="549" t="str">
        <f t="shared" si="26"/>
        <v/>
      </c>
      <c r="W122" s="577"/>
      <c r="X122" s="572">
        <v>0</v>
      </c>
      <c r="Y122" s="84" t="str">
        <f t="shared" si="19"/>
        <v/>
      </c>
      <c r="Z122" s="577"/>
      <c r="AA122" s="572">
        <v>0</v>
      </c>
      <c r="AB122" s="84" t="str">
        <f t="shared" si="22"/>
        <v/>
      </c>
      <c r="AC122" s="577"/>
      <c r="AD122" s="93" t="str">
        <f t="shared" si="20"/>
        <v/>
      </c>
      <c r="AE122" s="572">
        <v>0</v>
      </c>
      <c r="AF122" s="84" t="str">
        <f t="shared" si="25"/>
        <v/>
      </c>
      <c r="AG122" s="572">
        <v>0</v>
      </c>
      <c r="AH122" s="579">
        <v>0</v>
      </c>
      <c r="AI122" s="84"/>
      <c r="AJ122" s="81"/>
      <c r="AK122" s="565"/>
      <c r="AL122" s="563"/>
      <c r="AM122" s="105"/>
    </row>
    <row r="123" spans="2:39" ht="14.75" customHeight="1" x14ac:dyDescent="0.2">
      <c r="B123" s="82"/>
      <c r="C123" s="116"/>
      <c r="D123" s="86"/>
      <c r="E123" s="86"/>
      <c r="F123" s="549" t="str">
        <f t="shared" si="12"/>
        <v/>
      </c>
      <c r="G123" s="572">
        <v>0</v>
      </c>
      <c r="H123" s="549" t="str">
        <f t="shared" si="13"/>
        <v/>
      </c>
      <c r="I123" s="572">
        <v>0</v>
      </c>
      <c r="J123" s="549" t="str">
        <f t="shared" si="14"/>
        <v/>
      </c>
      <c r="K123" s="572">
        <v>0</v>
      </c>
      <c r="L123" s="549" t="str">
        <f t="shared" si="15"/>
        <v/>
      </c>
      <c r="M123" s="572">
        <v>0</v>
      </c>
      <c r="N123" s="549" t="str">
        <f t="shared" si="16"/>
        <v/>
      </c>
      <c r="O123" s="572">
        <v>0</v>
      </c>
      <c r="P123" s="549" t="str">
        <f t="shared" si="17"/>
        <v/>
      </c>
      <c r="Q123" s="572">
        <v>0</v>
      </c>
      <c r="R123" s="544"/>
      <c r="S123" s="84" t="str">
        <f t="shared" si="23"/>
        <v/>
      </c>
      <c r="T123" s="574"/>
      <c r="U123" s="572">
        <v>0</v>
      </c>
      <c r="V123" s="549" t="str">
        <f t="shared" si="26"/>
        <v/>
      </c>
      <c r="W123" s="577"/>
      <c r="X123" s="572">
        <v>0</v>
      </c>
      <c r="Y123" s="84" t="str">
        <f t="shared" si="19"/>
        <v/>
      </c>
      <c r="Z123" s="577"/>
      <c r="AA123" s="572">
        <v>0</v>
      </c>
      <c r="AB123" s="84" t="str">
        <f t="shared" si="22"/>
        <v/>
      </c>
      <c r="AC123" s="577"/>
      <c r="AD123" s="93" t="str">
        <f t="shared" si="20"/>
        <v/>
      </c>
      <c r="AE123" s="572">
        <v>0</v>
      </c>
      <c r="AF123" s="84" t="str">
        <f t="shared" si="25"/>
        <v/>
      </c>
      <c r="AG123" s="572">
        <v>0</v>
      </c>
      <c r="AH123" s="579">
        <v>0</v>
      </c>
      <c r="AI123" s="84"/>
      <c r="AJ123" s="81"/>
      <c r="AK123" s="565"/>
      <c r="AL123" s="563"/>
      <c r="AM123" s="105"/>
    </row>
    <row r="124" spans="2:39" ht="14.75" customHeight="1" x14ac:dyDescent="0.2">
      <c r="B124" s="82"/>
      <c r="C124" s="116"/>
      <c r="D124" s="86"/>
      <c r="E124" s="86"/>
      <c r="F124" s="549" t="str">
        <f t="shared" si="12"/>
        <v/>
      </c>
      <c r="G124" s="572">
        <v>0</v>
      </c>
      <c r="H124" s="549" t="str">
        <f t="shared" si="13"/>
        <v/>
      </c>
      <c r="I124" s="572">
        <v>0</v>
      </c>
      <c r="J124" s="549" t="str">
        <f t="shared" si="14"/>
        <v/>
      </c>
      <c r="K124" s="572">
        <v>0</v>
      </c>
      <c r="L124" s="549" t="str">
        <f t="shared" si="15"/>
        <v/>
      </c>
      <c r="M124" s="572">
        <v>0</v>
      </c>
      <c r="N124" s="549" t="str">
        <f t="shared" si="16"/>
        <v/>
      </c>
      <c r="O124" s="572">
        <v>0</v>
      </c>
      <c r="P124" s="549" t="str">
        <f t="shared" si="17"/>
        <v/>
      </c>
      <c r="Q124" s="572">
        <v>0</v>
      </c>
      <c r="R124" s="544"/>
      <c r="S124" s="84" t="str">
        <f t="shared" si="23"/>
        <v/>
      </c>
      <c r="T124" s="574"/>
      <c r="U124" s="572">
        <v>0</v>
      </c>
      <c r="V124" s="549" t="str">
        <f t="shared" si="26"/>
        <v/>
      </c>
      <c r="W124" s="577"/>
      <c r="X124" s="572">
        <v>0</v>
      </c>
      <c r="Y124" s="84" t="str">
        <f t="shared" si="19"/>
        <v/>
      </c>
      <c r="Z124" s="577"/>
      <c r="AA124" s="572">
        <v>0</v>
      </c>
      <c r="AB124" s="84" t="str">
        <f t="shared" si="22"/>
        <v/>
      </c>
      <c r="AC124" s="577"/>
      <c r="AD124" s="93" t="str">
        <f t="shared" si="20"/>
        <v/>
      </c>
      <c r="AE124" s="572">
        <v>0</v>
      </c>
      <c r="AF124" s="84" t="str">
        <f t="shared" si="25"/>
        <v/>
      </c>
      <c r="AG124" s="572">
        <v>0</v>
      </c>
      <c r="AH124" s="579">
        <v>0</v>
      </c>
      <c r="AI124" s="84"/>
      <c r="AJ124" s="81"/>
      <c r="AK124" s="565"/>
      <c r="AL124" s="563"/>
      <c r="AM124" s="105"/>
    </row>
    <row r="125" spans="2:39" ht="14.75" customHeight="1" x14ac:dyDescent="0.2">
      <c r="B125" s="82"/>
      <c r="C125" s="116"/>
      <c r="D125" s="88"/>
      <c r="E125" s="88"/>
      <c r="F125" s="549" t="str">
        <f t="shared" si="12"/>
        <v/>
      </c>
      <c r="G125" s="572">
        <v>0</v>
      </c>
      <c r="H125" s="549" t="str">
        <f t="shared" si="13"/>
        <v/>
      </c>
      <c r="I125" s="572">
        <v>0</v>
      </c>
      <c r="J125" s="549" t="str">
        <f t="shared" si="14"/>
        <v/>
      </c>
      <c r="K125" s="572">
        <v>0</v>
      </c>
      <c r="L125" s="549" t="str">
        <f t="shared" si="15"/>
        <v/>
      </c>
      <c r="M125" s="572">
        <v>0</v>
      </c>
      <c r="N125" s="549" t="str">
        <f t="shared" si="16"/>
        <v/>
      </c>
      <c r="O125" s="572">
        <v>0</v>
      </c>
      <c r="P125" s="549" t="str">
        <f t="shared" si="17"/>
        <v/>
      </c>
      <c r="Q125" s="572">
        <v>0</v>
      </c>
      <c r="R125" s="547"/>
      <c r="S125" s="84" t="str">
        <f t="shared" si="23"/>
        <v/>
      </c>
      <c r="T125" s="574"/>
      <c r="U125" s="572">
        <v>0</v>
      </c>
      <c r="V125" s="549" t="str">
        <f t="shared" si="26"/>
        <v/>
      </c>
      <c r="W125" s="577"/>
      <c r="X125" s="572">
        <v>0</v>
      </c>
      <c r="Y125" s="84" t="str">
        <f t="shared" si="19"/>
        <v/>
      </c>
      <c r="Z125" s="577"/>
      <c r="AA125" s="572">
        <v>0</v>
      </c>
      <c r="AB125" s="84" t="str">
        <f t="shared" si="22"/>
        <v/>
      </c>
      <c r="AC125" s="577"/>
      <c r="AD125" s="93" t="str">
        <f t="shared" si="20"/>
        <v/>
      </c>
      <c r="AE125" s="572">
        <v>0</v>
      </c>
      <c r="AF125" s="84" t="str">
        <f t="shared" si="25"/>
        <v/>
      </c>
      <c r="AG125" s="572">
        <v>0</v>
      </c>
      <c r="AH125" s="579">
        <v>0</v>
      </c>
      <c r="AI125" s="84"/>
      <c r="AJ125" s="81"/>
      <c r="AK125" s="565"/>
      <c r="AL125" s="570"/>
      <c r="AM125" s="105"/>
    </row>
    <row r="126" spans="2:39" ht="14.75" customHeight="1" x14ac:dyDescent="0.2">
      <c r="B126" s="82"/>
      <c r="C126" s="116"/>
      <c r="D126" s="88"/>
      <c r="E126" s="88"/>
      <c r="F126" s="549" t="str">
        <f t="shared" si="12"/>
        <v/>
      </c>
      <c r="G126" s="572">
        <v>0</v>
      </c>
      <c r="H126" s="549" t="str">
        <f t="shared" si="13"/>
        <v/>
      </c>
      <c r="I126" s="572">
        <v>0</v>
      </c>
      <c r="J126" s="549" t="str">
        <f t="shared" si="14"/>
        <v/>
      </c>
      <c r="K126" s="572">
        <v>0</v>
      </c>
      <c r="L126" s="549" t="str">
        <f t="shared" si="15"/>
        <v/>
      </c>
      <c r="M126" s="572">
        <v>0</v>
      </c>
      <c r="N126" s="549" t="str">
        <f t="shared" si="16"/>
        <v/>
      </c>
      <c r="O126" s="572">
        <v>0</v>
      </c>
      <c r="P126" s="549" t="str">
        <f t="shared" si="17"/>
        <v/>
      </c>
      <c r="Q126" s="572">
        <v>0</v>
      </c>
      <c r="R126" s="547"/>
      <c r="S126" s="84" t="str">
        <f t="shared" si="23"/>
        <v/>
      </c>
      <c r="T126" s="574"/>
      <c r="U126" s="572">
        <v>0</v>
      </c>
      <c r="V126" s="549" t="str">
        <f t="shared" si="26"/>
        <v/>
      </c>
      <c r="W126" s="577"/>
      <c r="X126" s="572">
        <v>0</v>
      </c>
      <c r="Y126" s="84" t="str">
        <f t="shared" si="19"/>
        <v/>
      </c>
      <c r="Z126" s="577"/>
      <c r="AA126" s="572">
        <v>0</v>
      </c>
      <c r="AB126" s="84" t="str">
        <f t="shared" si="22"/>
        <v/>
      </c>
      <c r="AC126" s="577"/>
      <c r="AD126" s="93" t="str">
        <f t="shared" si="20"/>
        <v/>
      </c>
      <c r="AE126" s="572">
        <v>0</v>
      </c>
      <c r="AF126" s="84" t="str">
        <f t="shared" si="25"/>
        <v/>
      </c>
      <c r="AG126" s="572">
        <v>0</v>
      </c>
      <c r="AH126" s="579">
        <v>0</v>
      </c>
      <c r="AI126" s="84"/>
      <c r="AJ126" s="81"/>
      <c r="AK126" s="565"/>
      <c r="AL126" s="563"/>
      <c r="AM126" s="105"/>
    </row>
    <row r="127" spans="2:39" ht="14.75" customHeight="1" x14ac:dyDescent="0.2">
      <c r="B127" s="82"/>
      <c r="C127" s="116"/>
      <c r="D127" s="88"/>
      <c r="E127" s="88"/>
      <c r="F127" s="549" t="str">
        <f t="shared" si="12"/>
        <v/>
      </c>
      <c r="G127" s="572">
        <v>0</v>
      </c>
      <c r="H127" s="549" t="str">
        <f t="shared" si="13"/>
        <v/>
      </c>
      <c r="I127" s="572">
        <v>0</v>
      </c>
      <c r="J127" s="549" t="str">
        <f t="shared" si="14"/>
        <v/>
      </c>
      <c r="K127" s="572">
        <v>0</v>
      </c>
      <c r="L127" s="549" t="str">
        <f t="shared" si="15"/>
        <v/>
      </c>
      <c r="M127" s="572">
        <v>0</v>
      </c>
      <c r="N127" s="549" t="str">
        <f t="shared" si="16"/>
        <v/>
      </c>
      <c r="O127" s="572">
        <v>0</v>
      </c>
      <c r="P127" s="549" t="str">
        <f t="shared" si="17"/>
        <v/>
      </c>
      <c r="Q127" s="572">
        <v>0</v>
      </c>
      <c r="R127" s="547"/>
      <c r="S127" s="84" t="str">
        <f t="shared" si="23"/>
        <v/>
      </c>
      <c r="T127" s="574"/>
      <c r="U127" s="572">
        <v>0</v>
      </c>
      <c r="V127" s="549" t="str">
        <f t="shared" si="26"/>
        <v/>
      </c>
      <c r="W127" s="577"/>
      <c r="X127" s="572">
        <v>0</v>
      </c>
      <c r="Y127" s="84" t="str">
        <f t="shared" si="19"/>
        <v/>
      </c>
      <c r="Z127" s="577"/>
      <c r="AA127" s="572">
        <v>0</v>
      </c>
      <c r="AB127" s="84" t="str">
        <f t="shared" si="22"/>
        <v/>
      </c>
      <c r="AC127" s="577"/>
      <c r="AD127" s="93" t="str">
        <f t="shared" si="20"/>
        <v/>
      </c>
      <c r="AE127" s="572">
        <v>0</v>
      </c>
      <c r="AF127" s="84" t="str">
        <f t="shared" si="25"/>
        <v/>
      </c>
      <c r="AG127" s="572">
        <v>0</v>
      </c>
      <c r="AH127" s="579">
        <v>0</v>
      </c>
      <c r="AI127" s="84"/>
      <c r="AJ127" s="81"/>
      <c r="AK127" s="565"/>
      <c r="AL127" s="563"/>
      <c r="AM127" s="107"/>
    </row>
    <row r="128" spans="2:39" ht="14" customHeight="1" x14ac:dyDescent="0.2">
      <c r="B128" s="82"/>
      <c r="C128" s="116"/>
      <c r="D128" s="83"/>
      <c r="E128" s="83"/>
      <c r="F128" s="549" t="str">
        <f t="shared" si="12"/>
        <v/>
      </c>
      <c r="G128" s="572">
        <v>0</v>
      </c>
      <c r="H128" s="549" t="str">
        <f t="shared" si="13"/>
        <v/>
      </c>
      <c r="I128" s="572">
        <v>0</v>
      </c>
      <c r="J128" s="549" t="str">
        <f t="shared" si="14"/>
        <v/>
      </c>
      <c r="K128" s="572">
        <v>0</v>
      </c>
      <c r="L128" s="549" t="str">
        <f t="shared" si="15"/>
        <v/>
      </c>
      <c r="M128" s="572">
        <v>0</v>
      </c>
      <c r="N128" s="549" t="str">
        <f t="shared" si="16"/>
        <v/>
      </c>
      <c r="O128" s="572">
        <v>0</v>
      </c>
      <c r="P128" s="549" t="str">
        <f t="shared" si="17"/>
        <v/>
      </c>
      <c r="Q128" s="572">
        <v>0</v>
      </c>
      <c r="R128" s="545"/>
      <c r="S128" s="84" t="str">
        <f t="shared" si="23"/>
        <v/>
      </c>
      <c r="T128" s="574"/>
      <c r="U128" s="572">
        <v>0</v>
      </c>
      <c r="V128" s="549" t="str">
        <f t="shared" si="26"/>
        <v/>
      </c>
      <c r="W128" s="577"/>
      <c r="X128" s="572">
        <v>0</v>
      </c>
      <c r="Y128" s="84" t="str">
        <f t="shared" si="19"/>
        <v/>
      </c>
      <c r="Z128" s="577"/>
      <c r="AA128" s="572">
        <v>0</v>
      </c>
      <c r="AB128" s="84" t="str">
        <f t="shared" si="22"/>
        <v/>
      </c>
      <c r="AC128" s="577"/>
      <c r="AD128" s="93" t="str">
        <f t="shared" si="20"/>
        <v/>
      </c>
      <c r="AE128" s="572">
        <v>0</v>
      </c>
      <c r="AF128" s="84" t="str">
        <f t="shared" si="25"/>
        <v/>
      </c>
      <c r="AG128" s="572">
        <v>0</v>
      </c>
      <c r="AH128" s="579">
        <v>0</v>
      </c>
      <c r="AI128" s="84"/>
      <c r="AJ128" s="81"/>
      <c r="AK128" s="565"/>
      <c r="AL128" s="571"/>
      <c r="AM128" s="105"/>
    </row>
    <row r="129" spans="2:39" ht="14" customHeight="1" x14ac:dyDescent="0.2">
      <c r="B129" s="82"/>
      <c r="C129" s="116"/>
      <c r="D129" s="85"/>
      <c r="E129" s="86"/>
      <c r="F129" s="549" t="str">
        <f t="shared" si="12"/>
        <v/>
      </c>
      <c r="G129" s="572">
        <v>0</v>
      </c>
      <c r="H129" s="549" t="str">
        <f t="shared" si="13"/>
        <v/>
      </c>
      <c r="I129" s="572">
        <v>0</v>
      </c>
      <c r="J129" s="549" t="str">
        <f t="shared" si="14"/>
        <v/>
      </c>
      <c r="K129" s="572">
        <v>0</v>
      </c>
      <c r="L129" s="549" t="str">
        <f t="shared" si="15"/>
        <v/>
      </c>
      <c r="M129" s="572">
        <v>0</v>
      </c>
      <c r="N129" s="549" t="str">
        <f t="shared" si="16"/>
        <v/>
      </c>
      <c r="O129" s="572">
        <v>0</v>
      </c>
      <c r="P129" s="549" t="str">
        <f t="shared" si="17"/>
        <v/>
      </c>
      <c r="Q129" s="572">
        <v>0</v>
      </c>
      <c r="R129" s="544"/>
      <c r="S129" s="84" t="str">
        <f t="shared" si="23"/>
        <v/>
      </c>
      <c r="T129" s="574"/>
      <c r="U129" s="572">
        <v>0</v>
      </c>
      <c r="V129" s="549" t="str">
        <f t="shared" si="26"/>
        <v/>
      </c>
      <c r="W129" s="577"/>
      <c r="X129" s="572">
        <v>0</v>
      </c>
      <c r="Y129" s="84" t="str">
        <f t="shared" si="19"/>
        <v/>
      </c>
      <c r="Z129" s="577"/>
      <c r="AA129" s="572">
        <v>0</v>
      </c>
      <c r="AB129" s="84" t="str">
        <f t="shared" si="22"/>
        <v/>
      </c>
      <c r="AC129" s="577"/>
      <c r="AD129" s="93" t="str">
        <f t="shared" si="20"/>
        <v/>
      </c>
      <c r="AE129" s="572">
        <v>0</v>
      </c>
      <c r="AF129" s="84" t="str">
        <f t="shared" si="25"/>
        <v/>
      </c>
      <c r="AG129" s="572">
        <v>0</v>
      </c>
      <c r="AH129" s="579">
        <v>0</v>
      </c>
      <c r="AI129" s="84"/>
      <c r="AJ129" s="81"/>
      <c r="AK129" s="565"/>
      <c r="AL129" s="571"/>
      <c r="AM129" s="105"/>
    </row>
    <row r="130" spans="2:39" ht="14" customHeight="1" x14ac:dyDescent="0.2">
      <c r="B130" s="82"/>
      <c r="C130" s="116"/>
      <c r="D130" s="85"/>
      <c r="E130" s="86"/>
      <c r="F130" s="549" t="str">
        <f t="shared" si="12"/>
        <v/>
      </c>
      <c r="G130" s="572">
        <v>0</v>
      </c>
      <c r="H130" s="549" t="str">
        <f t="shared" si="13"/>
        <v/>
      </c>
      <c r="I130" s="572">
        <v>0</v>
      </c>
      <c r="J130" s="549" t="str">
        <f t="shared" si="14"/>
        <v/>
      </c>
      <c r="K130" s="572">
        <v>0</v>
      </c>
      <c r="L130" s="549" t="str">
        <f t="shared" si="15"/>
        <v/>
      </c>
      <c r="M130" s="572">
        <v>0</v>
      </c>
      <c r="N130" s="549" t="str">
        <f t="shared" si="16"/>
        <v/>
      </c>
      <c r="O130" s="572">
        <v>0</v>
      </c>
      <c r="P130" s="549" t="str">
        <f t="shared" si="17"/>
        <v/>
      </c>
      <c r="Q130" s="572">
        <v>0</v>
      </c>
      <c r="R130" s="544"/>
      <c r="S130" s="84" t="str">
        <f t="shared" si="23"/>
        <v/>
      </c>
      <c r="T130" s="574"/>
      <c r="U130" s="572">
        <v>0</v>
      </c>
      <c r="V130" s="549" t="str">
        <f t="shared" si="26"/>
        <v/>
      </c>
      <c r="W130" s="577"/>
      <c r="X130" s="572">
        <v>0</v>
      </c>
      <c r="Y130" s="84" t="str">
        <f t="shared" si="19"/>
        <v/>
      </c>
      <c r="Z130" s="577"/>
      <c r="AA130" s="572">
        <v>0</v>
      </c>
      <c r="AB130" s="84" t="str">
        <f t="shared" si="22"/>
        <v/>
      </c>
      <c r="AC130" s="577"/>
      <c r="AD130" s="93" t="str">
        <f t="shared" si="20"/>
        <v/>
      </c>
      <c r="AE130" s="572">
        <v>0</v>
      </c>
      <c r="AF130" s="84" t="str">
        <f t="shared" si="25"/>
        <v/>
      </c>
      <c r="AG130" s="572">
        <v>0</v>
      </c>
      <c r="AH130" s="579">
        <v>0</v>
      </c>
      <c r="AI130" s="84"/>
      <c r="AJ130" s="81"/>
      <c r="AK130" s="565"/>
      <c r="AL130" s="571"/>
      <c r="AM130" s="105"/>
    </row>
    <row r="131" spans="2:39" ht="14" customHeight="1" x14ac:dyDescent="0.2">
      <c r="B131" s="82"/>
      <c r="C131" s="116"/>
      <c r="D131" s="85"/>
      <c r="E131" s="86"/>
      <c r="F131" s="549" t="str">
        <f t="shared" si="12"/>
        <v/>
      </c>
      <c r="G131" s="572">
        <v>0</v>
      </c>
      <c r="H131" s="549" t="str">
        <f t="shared" si="13"/>
        <v/>
      </c>
      <c r="I131" s="572">
        <v>0</v>
      </c>
      <c r="J131" s="549" t="str">
        <f t="shared" si="14"/>
        <v/>
      </c>
      <c r="K131" s="572">
        <v>0</v>
      </c>
      <c r="L131" s="549" t="str">
        <f t="shared" si="15"/>
        <v/>
      </c>
      <c r="M131" s="572">
        <v>0</v>
      </c>
      <c r="N131" s="549" t="str">
        <f t="shared" si="16"/>
        <v/>
      </c>
      <c r="O131" s="572">
        <v>0</v>
      </c>
      <c r="P131" s="549" t="str">
        <f t="shared" si="17"/>
        <v/>
      </c>
      <c r="Q131" s="572">
        <v>0</v>
      </c>
      <c r="R131" s="544"/>
      <c r="S131" s="84" t="str">
        <f t="shared" si="23"/>
        <v/>
      </c>
      <c r="T131" s="574"/>
      <c r="U131" s="572">
        <v>0</v>
      </c>
      <c r="V131" s="549" t="str">
        <f t="shared" si="26"/>
        <v/>
      </c>
      <c r="W131" s="577"/>
      <c r="X131" s="572">
        <v>0</v>
      </c>
      <c r="Y131" s="84" t="str">
        <f t="shared" si="19"/>
        <v/>
      </c>
      <c r="Z131" s="577"/>
      <c r="AA131" s="572">
        <v>0</v>
      </c>
      <c r="AB131" s="84" t="str">
        <f t="shared" si="22"/>
        <v/>
      </c>
      <c r="AC131" s="577"/>
      <c r="AD131" s="93" t="str">
        <f t="shared" si="20"/>
        <v/>
      </c>
      <c r="AE131" s="572">
        <v>0</v>
      </c>
      <c r="AF131" s="84" t="str">
        <f t="shared" si="25"/>
        <v/>
      </c>
      <c r="AG131" s="572">
        <v>0</v>
      </c>
      <c r="AH131" s="579">
        <v>0</v>
      </c>
      <c r="AI131" s="84"/>
      <c r="AJ131" s="81"/>
      <c r="AK131" s="565"/>
      <c r="AL131" s="571"/>
      <c r="AM131" s="105"/>
    </row>
    <row r="132" spans="2:39" ht="14" customHeight="1" x14ac:dyDescent="0.15">
      <c r="B132" s="89"/>
      <c r="C132" s="116"/>
      <c r="D132" s="83"/>
      <c r="E132" s="83"/>
      <c r="F132" s="549" t="str">
        <f t="shared" si="12"/>
        <v/>
      </c>
      <c r="G132" s="572">
        <v>0</v>
      </c>
      <c r="H132" s="549" t="str">
        <f t="shared" si="13"/>
        <v/>
      </c>
      <c r="I132" s="572">
        <v>0</v>
      </c>
      <c r="J132" s="549" t="str">
        <f t="shared" si="14"/>
        <v/>
      </c>
      <c r="K132" s="572">
        <v>0</v>
      </c>
      <c r="L132" s="549" t="str">
        <f t="shared" si="15"/>
        <v/>
      </c>
      <c r="M132" s="572">
        <v>0</v>
      </c>
      <c r="N132" s="549" t="str">
        <f t="shared" si="16"/>
        <v/>
      </c>
      <c r="O132" s="572">
        <v>0</v>
      </c>
      <c r="P132" s="549" t="str">
        <f t="shared" si="17"/>
        <v/>
      </c>
      <c r="Q132" s="572">
        <v>0</v>
      </c>
      <c r="R132" s="545"/>
      <c r="S132" s="84" t="str">
        <f t="shared" si="23"/>
        <v/>
      </c>
      <c r="T132" s="574"/>
      <c r="U132" s="572">
        <v>0</v>
      </c>
      <c r="V132" s="549" t="str">
        <f t="shared" si="26"/>
        <v/>
      </c>
      <c r="W132" s="577"/>
      <c r="X132" s="572">
        <v>0</v>
      </c>
      <c r="Y132" s="84" t="str">
        <f t="shared" si="19"/>
        <v/>
      </c>
      <c r="Z132" s="577"/>
      <c r="AA132" s="572">
        <v>0</v>
      </c>
      <c r="AB132" s="84" t="str">
        <f t="shared" si="22"/>
        <v/>
      </c>
      <c r="AC132" s="577"/>
      <c r="AD132" s="93" t="str">
        <f t="shared" si="20"/>
        <v/>
      </c>
      <c r="AE132" s="572">
        <v>0</v>
      </c>
      <c r="AF132" s="84" t="str">
        <f t="shared" si="25"/>
        <v/>
      </c>
      <c r="AG132" s="572">
        <v>0</v>
      </c>
      <c r="AH132" s="579">
        <v>0</v>
      </c>
      <c r="AI132" s="84"/>
      <c r="AJ132" s="81"/>
      <c r="AK132" s="565"/>
      <c r="AL132" s="563"/>
      <c r="AM132" s="106"/>
    </row>
    <row r="133" spans="2:39" ht="14" customHeight="1" x14ac:dyDescent="0.15">
      <c r="B133" s="89"/>
      <c r="C133" s="116"/>
      <c r="D133" s="83"/>
      <c r="E133" s="83"/>
      <c r="F133" s="549" t="str">
        <f t="shared" si="12"/>
        <v/>
      </c>
      <c r="G133" s="572">
        <v>0</v>
      </c>
      <c r="H133" s="549" t="str">
        <f t="shared" si="13"/>
        <v/>
      </c>
      <c r="I133" s="572">
        <v>0</v>
      </c>
      <c r="J133" s="549" t="str">
        <f t="shared" si="14"/>
        <v/>
      </c>
      <c r="K133" s="572">
        <v>0</v>
      </c>
      <c r="L133" s="549" t="str">
        <f t="shared" si="15"/>
        <v/>
      </c>
      <c r="M133" s="572">
        <v>0</v>
      </c>
      <c r="N133" s="549" t="str">
        <f t="shared" si="16"/>
        <v/>
      </c>
      <c r="O133" s="572">
        <v>0</v>
      </c>
      <c r="P133" s="549" t="str">
        <f t="shared" si="17"/>
        <v/>
      </c>
      <c r="Q133" s="572">
        <v>0</v>
      </c>
      <c r="R133" s="545"/>
      <c r="S133" s="84" t="str">
        <f t="shared" si="23"/>
        <v/>
      </c>
      <c r="T133" s="574"/>
      <c r="U133" s="572">
        <v>0</v>
      </c>
      <c r="V133" s="549" t="str">
        <f t="shared" si="26"/>
        <v/>
      </c>
      <c r="W133" s="577"/>
      <c r="X133" s="572">
        <v>0</v>
      </c>
      <c r="Y133" s="84" t="str">
        <f t="shared" si="19"/>
        <v/>
      </c>
      <c r="Z133" s="577"/>
      <c r="AA133" s="572">
        <v>0</v>
      </c>
      <c r="AB133" s="84" t="str">
        <f t="shared" si="22"/>
        <v/>
      </c>
      <c r="AC133" s="577"/>
      <c r="AD133" s="93" t="str">
        <f t="shared" si="20"/>
        <v/>
      </c>
      <c r="AE133" s="572">
        <v>0</v>
      </c>
      <c r="AF133" s="84" t="str">
        <f t="shared" si="25"/>
        <v/>
      </c>
      <c r="AG133" s="572">
        <v>0</v>
      </c>
      <c r="AH133" s="579">
        <v>0</v>
      </c>
      <c r="AI133" s="84"/>
      <c r="AJ133" s="81"/>
      <c r="AK133" s="565"/>
      <c r="AL133" s="563"/>
      <c r="AM133" s="106"/>
    </row>
    <row r="134" spans="2:39" ht="14" customHeight="1" x14ac:dyDescent="0.15">
      <c r="B134" s="89"/>
      <c r="C134" s="116"/>
      <c r="D134" s="83"/>
      <c r="E134" s="83"/>
      <c r="F134" s="549" t="str">
        <f t="shared" si="12"/>
        <v/>
      </c>
      <c r="G134" s="572">
        <v>0</v>
      </c>
      <c r="H134" s="549" t="str">
        <f t="shared" si="13"/>
        <v/>
      </c>
      <c r="I134" s="572">
        <v>0</v>
      </c>
      <c r="J134" s="549" t="str">
        <f t="shared" si="14"/>
        <v/>
      </c>
      <c r="K134" s="572">
        <v>0</v>
      </c>
      <c r="L134" s="549" t="str">
        <f t="shared" si="15"/>
        <v/>
      </c>
      <c r="M134" s="572">
        <v>0</v>
      </c>
      <c r="N134" s="549" t="str">
        <f t="shared" si="16"/>
        <v/>
      </c>
      <c r="O134" s="572">
        <v>0</v>
      </c>
      <c r="P134" s="549" t="str">
        <f t="shared" si="17"/>
        <v/>
      </c>
      <c r="Q134" s="572">
        <v>0</v>
      </c>
      <c r="R134" s="545"/>
      <c r="S134" s="84" t="str">
        <f t="shared" si="23"/>
        <v/>
      </c>
      <c r="T134" s="574"/>
      <c r="U134" s="572">
        <v>0</v>
      </c>
      <c r="V134" s="549" t="str">
        <f t="shared" si="26"/>
        <v/>
      </c>
      <c r="W134" s="577"/>
      <c r="X134" s="572">
        <v>0</v>
      </c>
      <c r="Y134" s="84" t="str">
        <f t="shared" si="19"/>
        <v/>
      </c>
      <c r="Z134" s="577"/>
      <c r="AA134" s="572">
        <v>0</v>
      </c>
      <c r="AB134" s="84" t="str">
        <f t="shared" si="22"/>
        <v/>
      </c>
      <c r="AC134" s="577"/>
      <c r="AD134" s="93" t="str">
        <f t="shared" si="20"/>
        <v/>
      </c>
      <c r="AE134" s="572">
        <v>0</v>
      </c>
      <c r="AF134" s="84" t="str">
        <f t="shared" si="25"/>
        <v/>
      </c>
      <c r="AG134" s="572">
        <v>0</v>
      </c>
      <c r="AH134" s="579">
        <v>0</v>
      </c>
      <c r="AI134" s="84"/>
      <c r="AJ134" s="81"/>
      <c r="AK134" s="565"/>
      <c r="AL134" s="563"/>
      <c r="AM134" s="106"/>
    </row>
    <row r="135" spans="2:39" ht="14" customHeight="1" x14ac:dyDescent="0.15">
      <c r="B135" s="89"/>
      <c r="C135" s="116"/>
      <c r="D135" s="83"/>
      <c r="E135" s="83"/>
      <c r="F135" s="549" t="str">
        <f t="shared" ref="F135:F185" si="27">IF(H135="","",H135-(7*G135))</f>
        <v/>
      </c>
      <c r="G135" s="572">
        <v>0</v>
      </c>
      <c r="H135" s="549" t="str">
        <f t="shared" ref="H135:H185" si="28">IF(J135="","",J135-(7*I135))</f>
        <v/>
      </c>
      <c r="I135" s="572">
        <v>0</v>
      </c>
      <c r="J135" s="549" t="str">
        <f t="shared" ref="J135:J185" si="29">IF(L135="","",L135-(7*K135))</f>
        <v/>
      </c>
      <c r="K135" s="572">
        <v>0</v>
      </c>
      <c r="L135" s="549" t="str">
        <f t="shared" ref="L135:L185" si="30">IF(N135="","",N135-(7*M135))</f>
        <v/>
      </c>
      <c r="M135" s="572">
        <v>0</v>
      </c>
      <c r="N135" s="549" t="str">
        <f t="shared" ref="N135:N185" si="31">IF(P135="","",P135-(7*O135))</f>
        <v/>
      </c>
      <c r="O135" s="572">
        <v>0</v>
      </c>
      <c r="P135" s="549" t="str">
        <f t="shared" ref="P135:P185" si="32">IF(S135="","",S135-(7*Q135))</f>
        <v/>
      </c>
      <c r="Q135" s="572">
        <v>0</v>
      </c>
      <c r="R135" s="545"/>
      <c r="S135" s="84" t="str">
        <f t="shared" si="23"/>
        <v/>
      </c>
      <c r="T135" s="574"/>
      <c r="U135" s="572">
        <v>0</v>
      </c>
      <c r="V135" s="549" t="str">
        <f t="shared" si="26"/>
        <v/>
      </c>
      <c r="W135" s="577"/>
      <c r="X135" s="572">
        <v>0</v>
      </c>
      <c r="Y135" s="84" t="str">
        <f t="shared" ref="Y135:Y185" si="33">IF(AB135="","",AB135-(AA135*7))</f>
        <v/>
      </c>
      <c r="Z135" s="577"/>
      <c r="AA135" s="572">
        <v>0</v>
      </c>
      <c r="AB135" s="84" t="str">
        <f t="shared" si="22"/>
        <v/>
      </c>
      <c r="AC135" s="577"/>
      <c r="AD135" s="93" t="str">
        <f t="shared" ref="AD135:AD185" si="34">IF(AND(W135="", T135=""),"",IF(W135="",T135-S135,W135-AB135))</f>
        <v/>
      </c>
      <c r="AE135" s="572">
        <v>0</v>
      </c>
      <c r="AF135" s="84" t="str">
        <f t="shared" si="25"/>
        <v/>
      </c>
      <c r="AG135" s="572">
        <v>0</v>
      </c>
      <c r="AH135" s="579">
        <v>0</v>
      </c>
      <c r="AI135" s="84"/>
      <c r="AJ135" s="81"/>
      <c r="AK135" s="565"/>
      <c r="AL135" s="563"/>
      <c r="AM135" s="105"/>
    </row>
    <row r="136" spans="2:39" ht="14" customHeight="1" x14ac:dyDescent="0.15">
      <c r="B136" s="89"/>
      <c r="C136" s="116"/>
      <c r="D136" s="83"/>
      <c r="E136" s="83"/>
      <c r="F136" s="549" t="str">
        <f t="shared" si="27"/>
        <v/>
      </c>
      <c r="G136" s="572">
        <v>0</v>
      </c>
      <c r="H136" s="549" t="str">
        <f t="shared" si="28"/>
        <v/>
      </c>
      <c r="I136" s="572">
        <v>0</v>
      </c>
      <c r="J136" s="549" t="str">
        <f t="shared" si="29"/>
        <v/>
      </c>
      <c r="K136" s="572">
        <v>0</v>
      </c>
      <c r="L136" s="549" t="str">
        <f t="shared" si="30"/>
        <v/>
      </c>
      <c r="M136" s="572">
        <v>0</v>
      </c>
      <c r="N136" s="549" t="str">
        <f t="shared" si="31"/>
        <v/>
      </c>
      <c r="O136" s="572">
        <v>0</v>
      </c>
      <c r="P136" s="549" t="str">
        <f t="shared" si="32"/>
        <v/>
      </c>
      <c r="Q136" s="572">
        <v>0</v>
      </c>
      <c r="R136" s="545"/>
      <c r="S136" s="84" t="str">
        <f t="shared" si="23"/>
        <v/>
      </c>
      <c r="T136" s="574"/>
      <c r="U136" s="572">
        <v>0</v>
      </c>
      <c r="V136" s="549" t="str">
        <f t="shared" si="26"/>
        <v/>
      </c>
      <c r="W136" s="577"/>
      <c r="X136" s="572">
        <v>0</v>
      </c>
      <c r="Y136" s="84" t="str">
        <f t="shared" si="33"/>
        <v/>
      </c>
      <c r="Z136" s="577"/>
      <c r="AA136" s="572">
        <v>0</v>
      </c>
      <c r="AB136" s="84" t="str">
        <f t="shared" si="22"/>
        <v/>
      </c>
      <c r="AC136" s="577"/>
      <c r="AD136" s="93" t="str">
        <f t="shared" si="34"/>
        <v/>
      </c>
      <c r="AE136" s="572">
        <v>0</v>
      </c>
      <c r="AF136" s="84" t="str">
        <f t="shared" si="25"/>
        <v/>
      </c>
      <c r="AG136" s="572">
        <v>0</v>
      </c>
      <c r="AH136" s="579">
        <v>0</v>
      </c>
      <c r="AI136" s="84"/>
      <c r="AJ136" s="81"/>
      <c r="AK136" s="565"/>
      <c r="AL136" s="563"/>
      <c r="AM136" s="105"/>
    </row>
    <row r="137" spans="2:39" ht="14" customHeight="1" x14ac:dyDescent="0.15">
      <c r="B137" s="89"/>
      <c r="C137" s="116"/>
      <c r="D137" s="83"/>
      <c r="E137" s="83"/>
      <c r="F137" s="549" t="str">
        <f t="shared" si="27"/>
        <v/>
      </c>
      <c r="G137" s="572">
        <v>0</v>
      </c>
      <c r="H137" s="549" t="str">
        <f t="shared" si="28"/>
        <v/>
      </c>
      <c r="I137" s="572">
        <v>0</v>
      </c>
      <c r="J137" s="549" t="str">
        <f t="shared" si="29"/>
        <v/>
      </c>
      <c r="K137" s="572">
        <v>0</v>
      </c>
      <c r="L137" s="549" t="str">
        <f t="shared" si="30"/>
        <v/>
      </c>
      <c r="M137" s="572">
        <v>0</v>
      </c>
      <c r="N137" s="549" t="str">
        <f t="shared" si="31"/>
        <v/>
      </c>
      <c r="O137" s="572">
        <v>0</v>
      </c>
      <c r="P137" s="549" t="str">
        <f t="shared" si="32"/>
        <v/>
      </c>
      <c r="Q137" s="572">
        <v>0</v>
      </c>
      <c r="R137" s="545"/>
      <c r="S137" s="84" t="str">
        <f t="shared" si="23"/>
        <v/>
      </c>
      <c r="T137" s="574"/>
      <c r="U137" s="572">
        <v>0</v>
      </c>
      <c r="V137" s="549" t="str">
        <f t="shared" si="26"/>
        <v/>
      </c>
      <c r="W137" s="577"/>
      <c r="X137" s="572">
        <v>0</v>
      </c>
      <c r="Y137" s="84" t="str">
        <f t="shared" si="33"/>
        <v/>
      </c>
      <c r="Z137" s="577"/>
      <c r="AA137" s="572">
        <v>0</v>
      </c>
      <c r="AB137" s="84" t="str">
        <f t="shared" ref="AB137:AB185" si="35">IF(AF137="","",AF137-(7*AE137))</f>
        <v/>
      </c>
      <c r="AC137" s="577"/>
      <c r="AD137" s="93" t="str">
        <f t="shared" si="34"/>
        <v/>
      </c>
      <c r="AE137" s="572">
        <v>0</v>
      </c>
      <c r="AF137" s="84" t="str">
        <f t="shared" si="25"/>
        <v/>
      </c>
      <c r="AG137" s="572">
        <v>0</v>
      </c>
      <c r="AH137" s="579">
        <v>0</v>
      </c>
      <c r="AI137" s="84"/>
      <c r="AJ137" s="81"/>
      <c r="AK137" s="565"/>
      <c r="AL137" s="563"/>
      <c r="AM137" s="105"/>
    </row>
    <row r="138" spans="2:39" ht="14" customHeight="1" x14ac:dyDescent="0.15">
      <c r="B138" s="89"/>
      <c r="C138" s="116"/>
      <c r="D138" s="83"/>
      <c r="E138" s="83"/>
      <c r="F138" s="549" t="str">
        <f t="shared" si="27"/>
        <v/>
      </c>
      <c r="G138" s="572">
        <v>0</v>
      </c>
      <c r="H138" s="549" t="str">
        <f t="shared" si="28"/>
        <v/>
      </c>
      <c r="I138" s="572">
        <v>0</v>
      </c>
      <c r="J138" s="549" t="str">
        <f t="shared" si="29"/>
        <v/>
      </c>
      <c r="K138" s="572">
        <v>0</v>
      </c>
      <c r="L138" s="549" t="str">
        <f t="shared" si="30"/>
        <v/>
      </c>
      <c r="M138" s="572">
        <v>0</v>
      </c>
      <c r="N138" s="549" t="str">
        <f t="shared" si="31"/>
        <v/>
      </c>
      <c r="O138" s="572">
        <v>0</v>
      </c>
      <c r="P138" s="549" t="str">
        <f t="shared" si="32"/>
        <v/>
      </c>
      <c r="Q138" s="572">
        <v>0</v>
      </c>
      <c r="R138" s="545"/>
      <c r="S138" s="84" t="str">
        <f t="shared" ref="S138:S185" si="36">IF(V138="","",V138-(7*U138))</f>
        <v/>
      </c>
      <c r="T138" s="574"/>
      <c r="U138" s="572">
        <v>0</v>
      </c>
      <c r="V138" s="549" t="str">
        <f t="shared" si="26"/>
        <v/>
      </c>
      <c r="W138" s="577"/>
      <c r="X138" s="572">
        <v>0</v>
      </c>
      <c r="Y138" s="84" t="str">
        <f t="shared" si="33"/>
        <v/>
      </c>
      <c r="Z138" s="577"/>
      <c r="AA138" s="572">
        <v>0</v>
      </c>
      <c r="AB138" s="84" t="str">
        <f t="shared" si="35"/>
        <v/>
      </c>
      <c r="AC138" s="577"/>
      <c r="AD138" s="93" t="str">
        <f t="shared" si="34"/>
        <v/>
      </c>
      <c r="AE138" s="572">
        <v>0</v>
      </c>
      <c r="AF138" s="84" t="str">
        <f t="shared" si="25"/>
        <v/>
      </c>
      <c r="AG138" s="572">
        <v>0</v>
      </c>
      <c r="AH138" s="579">
        <v>0</v>
      </c>
      <c r="AI138" s="84"/>
      <c r="AJ138" s="81"/>
      <c r="AK138" s="565"/>
      <c r="AL138" s="563"/>
      <c r="AM138" s="105"/>
    </row>
    <row r="139" spans="2:39" ht="14" customHeight="1" x14ac:dyDescent="0.15">
      <c r="B139" s="89"/>
      <c r="C139" s="116"/>
      <c r="D139" s="83"/>
      <c r="E139" s="83"/>
      <c r="F139" s="549" t="str">
        <f t="shared" si="27"/>
        <v/>
      </c>
      <c r="G139" s="572">
        <v>0</v>
      </c>
      <c r="H139" s="549" t="str">
        <f t="shared" si="28"/>
        <v/>
      </c>
      <c r="I139" s="572">
        <v>0</v>
      </c>
      <c r="J139" s="549" t="str">
        <f t="shared" si="29"/>
        <v/>
      </c>
      <c r="K139" s="572">
        <v>0</v>
      </c>
      <c r="L139" s="549" t="str">
        <f t="shared" si="30"/>
        <v/>
      </c>
      <c r="M139" s="572">
        <v>0</v>
      </c>
      <c r="N139" s="549" t="str">
        <f t="shared" si="31"/>
        <v/>
      </c>
      <c r="O139" s="572">
        <v>0</v>
      </c>
      <c r="P139" s="549" t="str">
        <f t="shared" si="32"/>
        <v/>
      </c>
      <c r="Q139" s="572">
        <v>0</v>
      </c>
      <c r="R139" s="545"/>
      <c r="S139" s="84" t="str">
        <f t="shared" si="36"/>
        <v/>
      </c>
      <c r="T139" s="574"/>
      <c r="U139" s="572">
        <v>0</v>
      </c>
      <c r="V139" s="549" t="str">
        <f t="shared" si="26"/>
        <v/>
      </c>
      <c r="W139" s="577"/>
      <c r="X139" s="572">
        <v>0</v>
      </c>
      <c r="Y139" s="84" t="str">
        <f t="shared" si="33"/>
        <v/>
      </c>
      <c r="Z139" s="577"/>
      <c r="AA139" s="572">
        <v>0</v>
      </c>
      <c r="AB139" s="84" t="str">
        <f t="shared" si="35"/>
        <v/>
      </c>
      <c r="AC139" s="577"/>
      <c r="AD139" s="93" t="str">
        <f t="shared" si="34"/>
        <v/>
      </c>
      <c r="AE139" s="572">
        <v>0</v>
      </c>
      <c r="AF139" s="84" t="str">
        <f t="shared" si="25"/>
        <v/>
      </c>
      <c r="AG139" s="572">
        <v>0</v>
      </c>
      <c r="AH139" s="579">
        <v>0</v>
      </c>
      <c r="AI139" s="84"/>
      <c r="AJ139" s="81"/>
      <c r="AK139" s="565"/>
      <c r="AL139" s="563"/>
      <c r="AM139" s="105"/>
    </row>
    <row r="140" spans="2:39" ht="14" customHeight="1" x14ac:dyDescent="0.15">
      <c r="B140" s="89"/>
      <c r="C140" s="116"/>
      <c r="D140" s="83"/>
      <c r="E140" s="83"/>
      <c r="F140" s="549" t="str">
        <f t="shared" si="27"/>
        <v/>
      </c>
      <c r="G140" s="572">
        <v>0</v>
      </c>
      <c r="H140" s="549" t="str">
        <f t="shared" si="28"/>
        <v/>
      </c>
      <c r="I140" s="572">
        <v>0</v>
      </c>
      <c r="J140" s="549" t="str">
        <f t="shared" si="29"/>
        <v/>
      </c>
      <c r="K140" s="572">
        <v>0</v>
      </c>
      <c r="L140" s="549" t="str">
        <f t="shared" si="30"/>
        <v/>
      </c>
      <c r="M140" s="572">
        <v>0</v>
      </c>
      <c r="N140" s="549" t="str">
        <f t="shared" si="31"/>
        <v/>
      </c>
      <c r="O140" s="572">
        <v>0</v>
      </c>
      <c r="P140" s="549" t="str">
        <f t="shared" si="32"/>
        <v/>
      </c>
      <c r="Q140" s="572">
        <v>0</v>
      </c>
      <c r="R140" s="545"/>
      <c r="S140" s="84" t="str">
        <f t="shared" si="36"/>
        <v/>
      </c>
      <c r="T140" s="574"/>
      <c r="U140" s="572">
        <v>0</v>
      </c>
      <c r="V140" s="549" t="str">
        <f t="shared" si="26"/>
        <v/>
      </c>
      <c r="W140" s="577"/>
      <c r="X140" s="572">
        <v>0</v>
      </c>
      <c r="Y140" s="84" t="str">
        <f t="shared" si="33"/>
        <v/>
      </c>
      <c r="Z140" s="577"/>
      <c r="AA140" s="572">
        <v>0</v>
      </c>
      <c r="AB140" s="84" t="str">
        <f t="shared" si="35"/>
        <v/>
      </c>
      <c r="AC140" s="577"/>
      <c r="AD140" s="93" t="str">
        <f t="shared" si="34"/>
        <v/>
      </c>
      <c r="AE140" s="572">
        <v>0</v>
      </c>
      <c r="AF140" s="84" t="str">
        <f t="shared" si="25"/>
        <v/>
      </c>
      <c r="AG140" s="572">
        <v>0</v>
      </c>
      <c r="AH140" s="579">
        <v>0</v>
      </c>
      <c r="AI140" s="84"/>
      <c r="AJ140" s="81"/>
      <c r="AK140" s="565"/>
      <c r="AL140" s="563"/>
      <c r="AM140" s="105"/>
    </row>
    <row r="141" spans="2:39" ht="14" customHeight="1" x14ac:dyDescent="0.15">
      <c r="B141" s="89"/>
      <c r="C141" s="116"/>
      <c r="D141" s="83"/>
      <c r="E141" s="83"/>
      <c r="F141" s="549" t="str">
        <f t="shared" si="27"/>
        <v/>
      </c>
      <c r="G141" s="572">
        <v>0</v>
      </c>
      <c r="H141" s="549" t="str">
        <f t="shared" si="28"/>
        <v/>
      </c>
      <c r="I141" s="572">
        <v>0</v>
      </c>
      <c r="J141" s="549" t="str">
        <f t="shared" si="29"/>
        <v/>
      </c>
      <c r="K141" s="572">
        <v>0</v>
      </c>
      <c r="L141" s="549" t="str">
        <f t="shared" si="30"/>
        <v/>
      </c>
      <c r="M141" s="572">
        <v>0</v>
      </c>
      <c r="N141" s="549" t="str">
        <f t="shared" si="31"/>
        <v/>
      </c>
      <c r="O141" s="572">
        <v>0</v>
      </c>
      <c r="P141" s="549" t="str">
        <f t="shared" si="32"/>
        <v/>
      </c>
      <c r="Q141" s="572">
        <v>0</v>
      </c>
      <c r="R141" s="545"/>
      <c r="S141" s="84" t="str">
        <f t="shared" si="36"/>
        <v/>
      </c>
      <c r="T141" s="574"/>
      <c r="U141" s="572">
        <v>0</v>
      </c>
      <c r="V141" s="549" t="str">
        <f>IF(Y141="","",Y141-(X141*7))</f>
        <v/>
      </c>
      <c r="W141" s="577"/>
      <c r="X141" s="572">
        <v>0</v>
      </c>
      <c r="Y141" s="84" t="str">
        <f t="shared" si="33"/>
        <v/>
      </c>
      <c r="Z141" s="577"/>
      <c r="AA141" s="572">
        <v>0</v>
      </c>
      <c r="AB141" s="84" t="str">
        <f t="shared" si="35"/>
        <v/>
      </c>
      <c r="AC141" s="577"/>
      <c r="AD141" s="93" t="str">
        <f t="shared" si="34"/>
        <v/>
      </c>
      <c r="AE141" s="572">
        <v>0</v>
      </c>
      <c r="AF141" s="84" t="str">
        <f t="shared" si="25"/>
        <v/>
      </c>
      <c r="AG141" s="572">
        <v>0</v>
      </c>
      <c r="AH141" s="579">
        <v>0</v>
      </c>
      <c r="AI141" s="84"/>
      <c r="AJ141" s="81"/>
      <c r="AK141" s="565"/>
      <c r="AL141" s="563"/>
      <c r="AM141" s="105"/>
    </row>
    <row r="142" spans="2:39" ht="14" customHeight="1" x14ac:dyDescent="0.15">
      <c r="B142" s="89"/>
      <c r="C142" s="116"/>
      <c r="D142" s="83"/>
      <c r="E142" s="83"/>
      <c r="F142" s="549" t="str">
        <f t="shared" si="27"/>
        <v/>
      </c>
      <c r="G142" s="572">
        <v>0</v>
      </c>
      <c r="H142" s="549" t="str">
        <f t="shared" si="28"/>
        <v/>
      </c>
      <c r="I142" s="572">
        <v>0</v>
      </c>
      <c r="J142" s="549" t="str">
        <f t="shared" si="29"/>
        <v/>
      </c>
      <c r="K142" s="572">
        <v>0</v>
      </c>
      <c r="L142" s="549" t="str">
        <f t="shared" si="30"/>
        <v/>
      </c>
      <c r="M142" s="572">
        <v>0</v>
      </c>
      <c r="N142" s="549" t="str">
        <f t="shared" si="31"/>
        <v/>
      </c>
      <c r="O142" s="572">
        <v>0</v>
      </c>
      <c r="P142" s="549" t="str">
        <f t="shared" si="32"/>
        <v/>
      </c>
      <c r="Q142" s="572">
        <v>0</v>
      </c>
      <c r="R142" s="545"/>
      <c r="S142" s="84" t="str">
        <f t="shared" si="36"/>
        <v/>
      </c>
      <c r="T142" s="574"/>
      <c r="U142" s="572">
        <v>0</v>
      </c>
      <c r="V142" s="549" t="str">
        <f t="shared" ref="V142:V172" si="37">IF(Y142="","",Y142-(X142*7))</f>
        <v/>
      </c>
      <c r="W142" s="577"/>
      <c r="X142" s="572">
        <v>0</v>
      </c>
      <c r="Y142" s="84" t="str">
        <f t="shared" si="33"/>
        <v/>
      </c>
      <c r="Z142" s="577"/>
      <c r="AA142" s="572">
        <v>0</v>
      </c>
      <c r="AB142" s="84" t="str">
        <f t="shared" si="35"/>
        <v/>
      </c>
      <c r="AC142" s="577"/>
      <c r="AD142" s="93" t="str">
        <f t="shared" si="34"/>
        <v/>
      </c>
      <c r="AE142" s="572">
        <v>0</v>
      </c>
      <c r="AF142" s="84" t="str">
        <f t="shared" si="25"/>
        <v/>
      </c>
      <c r="AG142" s="572">
        <v>0</v>
      </c>
      <c r="AH142" s="579">
        <v>0</v>
      </c>
      <c r="AI142" s="84"/>
      <c r="AJ142" s="81"/>
      <c r="AK142" s="565"/>
      <c r="AL142" s="563"/>
      <c r="AM142" s="105"/>
    </row>
    <row r="143" spans="2:39" ht="14" customHeight="1" x14ac:dyDescent="0.15">
      <c r="B143" s="89"/>
      <c r="C143" s="116"/>
      <c r="D143" s="83"/>
      <c r="E143" s="83"/>
      <c r="F143" s="549" t="str">
        <f t="shared" si="27"/>
        <v/>
      </c>
      <c r="G143" s="572">
        <v>0</v>
      </c>
      <c r="H143" s="549" t="str">
        <f t="shared" si="28"/>
        <v/>
      </c>
      <c r="I143" s="572">
        <v>0</v>
      </c>
      <c r="J143" s="549" t="str">
        <f t="shared" si="29"/>
        <v/>
      </c>
      <c r="K143" s="572">
        <v>0</v>
      </c>
      <c r="L143" s="549" t="str">
        <f t="shared" si="30"/>
        <v/>
      </c>
      <c r="M143" s="572">
        <v>0</v>
      </c>
      <c r="N143" s="549" t="str">
        <f t="shared" si="31"/>
        <v/>
      </c>
      <c r="O143" s="572">
        <v>0</v>
      </c>
      <c r="P143" s="549" t="str">
        <f t="shared" si="32"/>
        <v/>
      </c>
      <c r="Q143" s="572">
        <v>0</v>
      </c>
      <c r="R143" s="545"/>
      <c r="S143" s="84" t="str">
        <f t="shared" si="36"/>
        <v/>
      </c>
      <c r="T143" s="574"/>
      <c r="U143" s="572">
        <v>0</v>
      </c>
      <c r="V143" s="549" t="str">
        <f t="shared" si="37"/>
        <v/>
      </c>
      <c r="W143" s="577"/>
      <c r="X143" s="572">
        <v>0</v>
      </c>
      <c r="Y143" s="84" t="str">
        <f t="shared" si="33"/>
        <v/>
      </c>
      <c r="Z143" s="577"/>
      <c r="AA143" s="572">
        <v>0</v>
      </c>
      <c r="AB143" s="84" t="str">
        <f t="shared" si="35"/>
        <v/>
      </c>
      <c r="AC143" s="577"/>
      <c r="AD143" s="93" t="str">
        <f t="shared" si="34"/>
        <v/>
      </c>
      <c r="AE143" s="572">
        <v>0</v>
      </c>
      <c r="AF143" s="84" t="str">
        <f t="shared" ref="AF143:AF185" si="38">IF(AJ143="","",AJ143-(7*AG143)-(7*AH143))</f>
        <v/>
      </c>
      <c r="AG143" s="572">
        <v>0</v>
      </c>
      <c r="AH143" s="579">
        <v>0</v>
      </c>
      <c r="AI143" s="84"/>
      <c r="AJ143" s="81"/>
      <c r="AK143" s="565"/>
      <c r="AL143" s="563"/>
      <c r="AM143" s="105"/>
    </row>
    <row r="144" spans="2:39" ht="14" customHeight="1" x14ac:dyDescent="0.15">
      <c r="B144" s="89"/>
      <c r="C144" s="116"/>
      <c r="D144" s="83"/>
      <c r="E144" s="83"/>
      <c r="F144" s="549" t="str">
        <f t="shared" si="27"/>
        <v/>
      </c>
      <c r="G144" s="572">
        <v>0</v>
      </c>
      <c r="H144" s="549" t="str">
        <f t="shared" si="28"/>
        <v/>
      </c>
      <c r="I144" s="572">
        <v>0</v>
      </c>
      <c r="J144" s="549" t="str">
        <f t="shared" si="29"/>
        <v/>
      </c>
      <c r="K144" s="572">
        <v>0</v>
      </c>
      <c r="L144" s="549" t="str">
        <f t="shared" si="30"/>
        <v/>
      </c>
      <c r="M144" s="572">
        <v>0</v>
      </c>
      <c r="N144" s="549" t="str">
        <f t="shared" si="31"/>
        <v/>
      </c>
      <c r="O144" s="572">
        <v>0</v>
      </c>
      <c r="P144" s="549" t="str">
        <f t="shared" si="32"/>
        <v/>
      </c>
      <c r="Q144" s="572">
        <v>0</v>
      </c>
      <c r="R144" s="545"/>
      <c r="S144" s="84" t="str">
        <f t="shared" si="36"/>
        <v/>
      </c>
      <c r="T144" s="574"/>
      <c r="U144" s="572">
        <v>0</v>
      </c>
      <c r="V144" s="549" t="str">
        <f t="shared" si="37"/>
        <v/>
      </c>
      <c r="W144" s="577"/>
      <c r="X144" s="572">
        <v>0</v>
      </c>
      <c r="Y144" s="84" t="str">
        <f t="shared" si="33"/>
        <v/>
      </c>
      <c r="Z144" s="577"/>
      <c r="AA144" s="572">
        <v>0</v>
      </c>
      <c r="AB144" s="84" t="str">
        <f t="shared" si="35"/>
        <v/>
      </c>
      <c r="AC144" s="577"/>
      <c r="AD144" s="93" t="str">
        <f t="shared" si="34"/>
        <v/>
      </c>
      <c r="AE144" s="572">
        <v>0</v>
      </c>
      <c r="AF144" s="84" t="str">
        <f t="shared" si="38"/>
        <v/>
      </c>
      <c r="AG144" s="572">
        <v>0</v>
      </c>
      <c r="AH144" s="579">
        <v>0</v>
      </c>
      <c r="AI144" s="84"/>
      <c r="AJ144" s="81"/>
      <c r="AK144" s="565"/>
      <c r="AL144" s="563"/>
      <c r="AM144" s="105"/>
    </row>
    <row r="145" spans="2:39" ht="14" customHeight="1" x14ac:dyDescent="0.15">
      <c r="B145" s="89"/>
      <c r="C145" s="116"/>
      <c r="D145" s="83"/>
      <c r="E145" s="83"/>
      <c r="F145" s="549" t="str">
        <f t="shared" si="27"/>
        <v/>
      </c>
      <c r="G145" s="572">
        <v>0</v>
      </c>
      <c r="H145" s="549" t="str">
        <f t="shared" si="28"/>
        <v/>
      </c>
      <c r="I145" s="572">
        <v>0</v>
      </c>
      <c r="J145" s="549" t="str">
        <f t="shared" si="29"/>
        <v/>
      </c>
      <c r="K145" s="572">
        <v>0</v>
      </c>
      <c r="L145" s="549" t="str">
        <f t="shared" si="30"/>
        <v/>
      </c>
      <c r="M145" s="572">
        <v>0</v>
      </c>
      <c r="N145" s="549" t="str">
        <f t="shared" si="31"/>
        <v/>
      </c>
      <c r="O145" s="572">
        <v>0</v>
      </c>
      <c r="P145" s="549" t="str">
        <f t="shared" si="32"/>
        <v/>
      </c>
      <c r="Q145" s="572">
        <v>0</v>
      </c>
      <c r="R145" s="545"/>
      <c r="S145" s="84" t="str">
        <f t="shared" si="36"/>
        <v/>
      </c>
      <c r="T145" s="574"/>
      <c r="U145" s="572">
        <v>0</v>
      </c>
      <c r="V145" s="549" t="str">
        <f t="shared" si="37"/>
        <v/>
      </c>
      <c r="W145" s="577"/>
      <c r="X145" s="572">
        <v>0</v>
      </c>
      <c r="Y145" s="84" t="str">
        <f t="shared" si="33"/>
        <v/>
      </c>
      <c r="Z145" s="577"/>
      <c r="AA145" s="572">
        <v>0</v>
      </c>
      <c r="AB145" s="84" t="str">
        <f t="shared" si="35"/>
        <v/>
      </c>
      <c r="AC145" s="577"/>
      <c r="AD145" s="93" t="str">
        <f t="shared" si="34"/>
        <v/>
      </c>
      <c r="AE145" s="572">
        <v>0</v>
      </c>
      <c r="AF145" s="84" t="str">
        <f t="shared" si="38"/>
        <v/>
      </c>
      <c r="AG145" s="572">
        <v>0</v>
      </c>
      <c r="AH145" s="579">
        <v>0</v>
      </c>
      <c r="AI145" s="84"/>
      <c r="AJ145" s="81"/>
      <c r="AK145" s="565"/>
      <c r="AL145" s="563"/>
      <c r="AM145" s="105"/>
    </row>
    <row r="146" spans="2:39" ht="14" customHeight="1" x14ac:dyDescent="0.15">
      <c r="B146" s="89"/>
      <c r="C146" s="116"/>
      <c r="D146" s="83"/>
      <c r="E146" s="83"/>
      <c r="F146" s="549" t="str">
        <f t="shared" si="27"/>
        <v/>
      </c>
      <c r="G146" s="572">
        <v>0</v>
      </c>
      <c r="H146" s="549" t="str">
        <f t="shared" si="28"/>
        <v/>
      </c>
      <c r="I146" s="572">
        <v>0</v>
      </c>
      <c r="J146" s="549" t="str">
        <f t="shared" si="29"/>
        <v/>
      </c>
      <c r="K146" s="572">
        <v>0</v>
      </c>
      <c r="L146" s="549" t="str">
        <f t="shared" si="30"/>
        <v/>
      </c>
      <c r="M146" s="572">
        <v>0</v>
      </c>
      <c r="N146" s="549" t="str">
        <f t="shared" si="31"/>
        <v/>
      </c>
      <c r="O146" s="572">
        <v>0</v>
      </c>
      <c r="P146" s="549" t="str">
        <f t="shared" si="32"/>
        <v/>
      </c>
      <c r="Q146" s="572">
        <v>0</v>
      </c>
      <c r="R146" s="545"/>
      <c r="S146" s="84" t="str">
        <f t="shared" si="36"/>
        <v/>
      </c>
      <c r="T146" s="574"/>
      <c r="U146" s="572">
        <v>0</v>
      </c>
      <c r="V146" s="549" t="str">
        <f t="shared" si="37"/>
        <v/>
      </c>
      <c r="W146" s="577"/>
      <c r="X146" s="572">
        <v>0</v>
      </c>
      <c r="Y146" s="84" t="str">
        <f t="shared" si="33"/>
        <v/>
      </c>
      <c r="Z146" s="577"/>
      <c r="AA146" s="572">
        <v>0</v>
      </c>
      <c r="AB146" s="84" t="str">
        <f t="shared" si="35"/>
        <v/>
      </c>
      <c r="AC146" s="577"/>
      <c r="AD146" s="93" t="str">
        <f t="shared" si="34"/>
        <v/>
      </c>
      <c r="AE146" s="572">
        <v>0</v>
      </c>
      <c r="AF146" s="84" t="str">
        <f t="shared" si="38"/>
        <v/>
      </c>
      <c r="AG146" s="572">
        <v>0</v>
      </c>
      <c r="AH146" s="579">
        <v>0</v>
      </c>
      <c r="AI146" s="84"/>
      <c r="AJ146" s="81"/>
      <c r="AK146" s="565"/>
      <c r="AL146" s="563"/>
      <c r="AM146" s="105"/>
    </row>
    <row r="147" spans="2:39" ht="14" customHeight="1" x14ac:dyDescent="0.15">
      <c r="B147" s="89"/>
      <c r="C147" s="116"/>
      <c r="D147" s="83"/>
      <c r="E147" s="83"/>
      <c r="F147" s="549" t="str">
        <f t="shared" si="27"/>
        <v/>
      </c>
      <c r="G147" s="572">
        <v>0</v>
      </c>
      <c r="H147" s="549" t="str">
        <f t="shared" si="28"/>
        <v/>
      </c>
      <c r="I147" s="572">
        <v>0</v>
      </c>
      <c r="J147" s="549" t="str">
        <f t="shared" si="29"/>
        <v/>
      </c>
      <c r="K147" s="572">
        <v>0</v>
      </c>
      <c r="L147" s="549" t="str">
        <f t="shared" si="30"/>
        <v/>
      </c>
      <c r="M147" s="572">
        <v>0</v>
      </c>
      <c r="N147" s="549" t="str">
        <f t="shared" si="31"/>
        <v/>
      </c>
      <c r="O147" s="572">
        <v>0</v>
      </c>
      <c r="P147" s="549" t="str">
        <f t="shared" si="32"/>
        <v/>
      </c>
      <c r="Q147" s="572">
        <v>0</v>
      </c>
      <c r="R147" s="545"/>
      <c r="S147" s="84" t="str">
        <f t="shared" si="36"/>
        <v/>
      </c>
      <c r="T147" s="574"/>
      <c r="U147" s="572">
        <v>0</v>
      </c>
      <c r="V147" s="549" t="str">
        <f t="shared" si="37"/>
        <v/>
      </c>
      <c r="W147" s="577"/>
      <c r="X147" s="572">
        <v>0</v>
      </c>
      <c r="Y147" s="84" t="str">
        <f t="shared" si="33"/>
        <v/>
      </c>
      <c r="Z147" s="577"/>
      <c r="AA147" s="572">
        <v>0</v>
      </c>
      <c r="AB147" s="84" t="str">
        <f t="shared" si="35"/>
        <v/>
      </c>
      <c r="AC147" s="577"/>
      <c r="AD147" s="93" t="str">
        <f t="shared" si="34"/>
        <v/>
      </c>
      <c r="AE147" s="572">
        <v>0</v>
      </c>
      <c r="AF147" s="84" t="str">
        <f t="shared" si="38"/>
        <v/>
      </c>
      <c r="AG147" s="572">
        <v>0</v>
      </c>
      <c r="AH147" s="579">
        <v>0</v>
      </c>
      <c r="AI147" s="84"/>
      <c r="AJ147" s="81"/>
      <c r="AK147" s="565"/>
      <c r="AL147" s="563"/>
      <c r="AM147" s="105"/>
    </row>
    <row r="148" spans="2:39" ht="14" customHeight="1" x14ac:dyDescent="0.15">
      <c r="B148" s="89"/>
      <c r="C148" s="116"/>
      <c r="D148" s="83"/>
      <c r="E148" s="83"/>
      <c r="F148" s="549" t="str">
        <f t="shared" si="27"/>
        <v/>
      </c>
      <c r="G148" s="572">
        <v>0</v>
      </c>
      <c r="H148" s="549" t="str">
        <f t="shared" si="28"/>
        <v/>
      </c>
      <c r="I148" s="572">
        <v>0</v>
      </c>
      <c r="J148" s="549" t="str">
        <f t="shared" si="29"/>
        <v/>
      </c>
      <c r="K148" s="572">
        <v>0</v>
      </c>
      <c r="L148" s="549" t="str">
        <f t="shared" si="30"/>
        <v/>
      </c>
      <c r="M148" s="572">
        <v>0</v>
      </c>
      <c r="N148" s="549" t="str">
        <f t="shared" si="31"/>
        <v/>
      </c>
      <c r="O148" s="572">
        <v>0</v>
      </c>
      <c r="P148" s="549" t="str">
        <f t="shared" si="32"/>
        <v/>
      </c>
      <c r="Q148" s="572">
        <v>0</v>
      </c>
      <c r="R148" s="545"/>
      <c r="S148" s="84" t="str">
        <f t="shared" si="36"/>
        <v/>
      </c>
      <c r="T148" s="574"/>
      <c r="U148" s="572">
        <v>0</v>
      </c>
      <c r="V148" s="549" t="str">
        <f t="shared" si="37"/>
        <v/>
      </c>
      <c r="W148" s="577"/>
      <c r="X148" s="572">
        <v>0</v>
      </c>
      <c r="Y148" s="84" t="str">
        <f t="shared" si="33"/>
        <v/>
      </c>
      <c r="Z148" s="577"/>
      <c r="AA148" s="572">
        <v>0</v>
      </c>
      <c r="AB148" s="84" t="str">
        <f t="shared" si="35"/>
        <v/>
      </c>
      <c r="AC148" s="577"/>
      <c r="AD148" s="93" t="str">
        <f t="shared" si="34"/>
        <v/>
      </c>
      <c r="AE148" s="572">
        <v>0</v>
      </c>
      <c r="AF148" s="84" t="str">
        <f t="shared" si="38"/>
        <v/>
      </c>
      <c r="AG148" s="572">
        <v>0</v>
      </c>
      <c r="AH148" s="579">
        <v>0</v>
      </c>
      <c r="AI148" s="84"/>
      <c r="AJ148" s="81"/>
      <c r="AK148" s="565"/>
      <c r="AL148" s="563"/>
      <c r="AM148" s="105"/>
    </row>
    <row r="149" spans="2:39" ht="14" customHeight="1" x14ac:dyDescent="0.15">
      <c r="B149" s="89"/>
      <c r="C149" s="116"/>
      <c r="D149" s="83"/>
      <c r="E149" s="83"/>
      <c r="F149" s="549" t="str">
        <f t="shared" si="27"/>
        <v/>
      </c>
      <c r="G149" s="572">
        <v>0</v>
      </c>
      <c r="H149" s="549" t="str">
        <f t="shared" si="28"/>
        <v/>
      </c>
      <c r="I149" s="572">
        <v>0</v>
      </c>
      <c r="J149" s="549" t="str">
        <f t="shared" si="29"/>
        <v/>
      </c>
      <c r="K149" s="572">
        <v>0</v>
      </c>
      <c r="L149" s="549" t="str">
        <f t="shared" si="30"/>
        <v/>
      </c>
      <c r="M149" s="572">
        <v>0</v>
      </c>
      <c r="N149" s="549" t="str">
        <f t="shared" si="31"/>
        <v/>
      </c>
      <c r="O149" s="572">
        <v>0</v>
      </c>
      <c r="P149" s="549" t="str">
        <f t="shared" si="32"/>
        <v/>
      </c>
      <c r="Q149" s="572">
        <v>0</v>
      </c>
      <c r="R149" s="545"/>
      <c r="S149" s="84" t="str">
        <f t="shared" si="36"/>
        <v/>
      </c>
      <c r="T149" s="574"/>
      <c r="U149" s="572">
        <v>0</v>
      </c>
      <c r="V149" s="549" t="str">
        <f t="shared" si="37"/>
        <v/>
      </c>
      <c r="W149" s="577"/>
      <c r="X149" s="572">
        <v>0</v>
      </c>
      <c r="Y149" s="84" t="str">
        <f t="shared" si="33"/>
        <v/>
      </c>
      <c r="Z149" s="577"/>
      <c r="AA149" s="572">
        <v>0</v>
      </c>
      <c r="AB149" s="84" t="str">
        <f t="shared" si="35"/>
        <v/>
      </c>
      <c r="AC149" s="577"/>
      <c r="AD149" s="93" t="str">
        <f t="shared" si="34"/>
        <v/>
      </c>
      <c r="AE149" s="572">
        <v>0</v>
      </c>
      <c r="AF149" s="84" t="str">
        <f t="shared" si="38"/>
        <v/>
      </c>
      <c r="AG149" s="572">
        <v>0</v>
      </c>
      <c r="AH149" s="579">
        <v>0</v>
      </c>
      <c r="AI149" s="84"/>
      <c r="AJ149" s="81"/>
      <c r="AK149" s="565"/>
      <c r="AL149" s="563"/>
      <c r="AM149" s="105"/>
    </row>
    <row r="150" spans="2:39" ht="14" customHeight="1" x14ac:dyDescent="0.15">
      <c r="B150" s="89"/>
      <c r="C150" s="116"/>
      <c r="D150" s="83"/>
      <c r="E150" s="83"/>
      <c r="F150" s="549" t="str">
        <f t="shared" si="27"/>
        <v/>
      </c>
      <c r="G150" s="572">
        <v>0</v>
      </c>
      <c r="H150" s="549" t="str">
        <f t="shared" si="28"/>
        <v/>
      </c>
      <c r="I150" s="572">
        <v>0</v>
      </c>
      <c r="J150" s="549" t="str">
        <f t="shared" si="29"/>
        <v/>
      </c>
      <c r="K150" s="572">
        <v>0</v>
      </c>
      <c r="L150" s="549" t="str">
        <f t="shared" si="30"/>
        <v/>
      </c>
      <c r="M150" s="572">
        <v>0</v>
      </c>
      <c r="N150" s="549" t="str">
        <f t="shared" si="31"/>
        <v/>
      </c>
      <c r="O150" s="572">
        <v>0</v>
      </c>
      <c r="P150" s="549" t="str">
        <f t="shared" si="32"/>
        <v/>
      </c>
      <c r="Q150" s="572">
        <v>0</v>
      </c>
      <c r="R150" s="545"/>
      <c r="S150" s="84" t="str">
        <f t="shared" si="36"/>
        <v/>
      </c>
      <c r="T150" s="574"/>
      <c r="U150" s="572">
        <v>0</v>
      </c>
      <c r="V150" s="549" t="str">
        <f t="shared" si="37"/>
        <v/>
      </c>
      <c r="W150" s="577"/>
      <c r="X150" s="572">
        <v>0</v>
      </c>
      <c r="Y150" s="84" t="str">
        <f t="shared" si="33"/>
        <v/>
      </c>
      <c r="Z150" s="577"/>
      <c r="AA150" s="572">
        <v>0</v>
      </c>
      <c r="AB150" s="84" t="str">
        <f t="shared" si="35"/>
        <v/>
      </c>
      <c r="AC150" s="577"/>
      <c r="AD150" s="93" t="str">
        <f t="shared" si="34"/>
        <v/>
      </c>
      <c r="AE150" s="572">
        <v>0</v>
      </c>
      <c r="AF150" s="84" t="str">
        <f t="shared" si="38"/>
        <v/>
      </c>
      <c r="AG150" s="572">
        <v>0</v>
      </c>
      <c r="AH150" s="579">
        <v>0</v>
      </c>
      <c r="AI150" s="84"/>
      <c r="AJ150" s="81"/>
      <c r="AK150" s="565"/>
      <c r="AL150" s="563"/>
      <c r="AM150" s="105"/>
    </row>
    <row r="151" spans="2:39" ht="14" customHeight="1" x14ac:dyDescent="0.15">
      <c r="B151" s="89"/>
      <c r="C151" s="116"/>
      <c r="D151" s="83"/>
      <c r="E151" s="83"/>
      <c r="F151" s="549" t="str">
        <f t="shared" si="27"/>
        <v/>
      </c>
      <c r="G151" s="572">
        <v>0</v>
      </c>
      <c r="H151" s="549" t="str">
        <f t="shared" si="28"/>
        <v/>
      </c>
      <c r="I151" s="572">
        <v>0</v>
      </c>
      <c r="J151" s="549" t="str">
        <f t="shared" si="29"/>
        <v/>
      </c>
      <c r="K151" s="572">
        <v>0</v>
      </c>
      <c r="L151" s="549" t="str">
        <f t="shared" si="30"/>
        <v/>
      </c>
      <c r="M151" s="572">
        <v>0</v>
      </c>
      <c r="N151" s="549" t="str">
        <f t="shared" si="31"/>
        <v/>
      </c>
      <c r="O151" s="572">
        <v>0</v>
      </c>
      <c r="P151" s="549" t="str">
        <f t="shared" si="32"/>
        <v/>
      </c>
      <c r="Q151" s="572">
        <v>0</v>
      </c>
      <c r="R151" s="545"/>
      <c r="S151" s="84" t="str">
        <f t="shared" si="36"/>
        <v/>
      </c>
      <c r="T151" s="574"/>
      <c r="U151" s="572">
        <v>0</v>
      </c>
      <c r="V151" s="549" t="str">
        <f t="shared" si="37"/>
        <v/>
      </c>
      <c r="W151" s="577"/>
      <c r="X151" s="572">
        <v>0</v>
      </c>
      <c r="Y151" s="84" t="str">
        <f t="shared" si="33"/>
        <v/>
      </c>
      <c r="Z151" s="577"/>
      <c r="AA151" s="572">
        <v>0</v>
      </c>
      <c r="AB151" s="84" t="str">
        <f t="shared" si="35"/>
        <v/>
      </c>
      <c r="AC151" s="577"/>
      <c r="AD151" s="93" t="str">
        <f t="shared" si="34"/>
        <v/>
      </c>
      <c r="AE151" s="572">
        <v>0</v>
      </c>
      <c r="AF151" s="84" t="str">
        <f t="shared" si="38"/>
        <v/>
      </c>
      <c r="AG151" s="572">
        <v>0</v>
      </c>
      <c r="AH151" s="579">
        <v>0</v>
      </c>
      <c r="AI151" s="84"/>
      <c r="AJ151" s="81"/>
      <c r="AK151" s="565"/>
      <c r="AL151" s="563"/>
      <c r="AM151" s="105"/>
    </row>
    <row r="152" spans="2:39" ht="14" customHeight="1" x14ac:dyDescent="0.15">
      <c r="B152" s="89"/>
      <c r="C152" s="116"/>
      <c r="D152" s="83"/>
      <c r="E152" s="83"/>
      <c r="F152" s="549" t="str">
        <f t="shared" si="27"/>
        <v/>
      </c>
      <c r="G152" s="572">
        <v>0</v>
      </c>
      <c r="H152" s="549" t="str">
        <f t="shared" si="28"/>
        <v/>
      </c>
      <c r="I152" s="572">
        <v>0</v>
      </c>
      <c r="J152" s="549" t="str">
        <f t="shared" si="29"/>
        <v/>
      </c>
      <c r="K152" s="572">
        <v>0</v>
      </c>
      <c r="L152" s="549" t="str">
        <f t="shared" si="30"/>
        <v/>
      </c>
      <c r="M152" s="572">
        <v>0</v>
      </c>
      <c r="N152" s="549" t="str">
        <f t="shared" si="31"/>
        <v/>
      </c>
      <c r="O152" s="572">
        <v>0</v>
      </c>
      <c r="P152" s="549" t="str">
        <f t="shared" si="32"/>
        <v/>
      </c>
      <c r="Q152" s="572">
        <v>0</v>
      </c>
      <c r="R152" s="545"/>
      <c r="S152" s="84" t="str">
        <f t="shared" si="36"/>
        <v/>
      </c>
      <c r="T152" s="574"/>
      <c r="U152" s="572">
        <v>0</v>
      </c>
      <c r="V152" s="549" t="str">
        <f t="shared" si="37"/>
        <v/>
      </c>
      <c r="W152" s="577"/>
      <c r="X152" s="572">
        <v>0</v>
      </c>
      <c r="Y152" s="84" t="str">
        <f t="shared" si="33"/>
        <v/>
      </c>
      <c r="Z152" s="577"/>
      <c r="AA152" s="572">
        <v>0</v>
      </c>
      <c r="AB152" s="84" t="str">
        <f t="shared" si="35"/>
        <v/>
      </c>
      <c r="AC152" s="577"/>
      <c r="AD152" s="93" t="str">
        <f t="shared" si="34"/>
        <v/>
      </c>
      <c r="AE152" s="572">
        <v>0</v>
      </c>
      <c r="AF152" s="84" t="str">
        <f t="shared" si="38"/>
        <v/>
      </c>
      <c r="AG152" s="572">
        <v>0</v>
      </c>
      <c r="AH152" s="579">
        <v>0</v>
      </c>
      <c r="AI152" s="84"/>
      <c r="AJ152" s="81"/>
      <c r="AK152" s="565"/>
      <c r="AL152" s="563"/>
      <c r="AM152" s="105"/>
    </row>
    <row r="153" spans="2:39" ht="14" customHeight="1" x14ac:dyDescent="0.15">
      <c r="B153" s="89"/>
      <c r="C153" s="116"/>
      <c r="D153" s="83"/>
      <c r="E153" s="83"/>
      <c r="F153" s="549" t="str">
        <f t="shared" si="27"/>
        <v/>
      </c>
      <c r="G153" s="572">
        <v>0</v>
      </c>
      <c r="H153" s="549" t="str">
        <f t="shared" si="28"/>
        <v/>
      </c>
      <c r="I153" s="572">
        <v>0</v>
      </c>
      <c r="J153" s="549" t="str">
        <f t="shared" si="29"/>
        <v/>
      </c>
      <c r="K153" s="572">
        <v>0</v>
      </c>
      <c r="L153" s="549" t="str">
        <f t="shared" si="30"/>
        <v/>
      </c>
      <c r="M153" s="572">
        <v>0</v>
      </c>
      <c r="N153" s="549" t="str">
        <f t="shared" si="31"/>
        <v/>
      </c>
      <c r="O153" s="572">
        <v>0</v>
      </c>
      <c r="P153" s="549" t="str">
        <f t="shared" si="32"/>
        <v/>
      </c>
      <c r="Q153" s="572">
        <v>0</v>
      </c>
      <c r="R153" s="545"/>
      <c r="S153" s="84" t="str">
        <f t="shared" si="36"/>
        <v/>
      </c>
      <c r="T153" s="574"/>
      <c r="U153" s="572">
        <v>0</v>
      </c>
      <c r="V153" s="549" t="str">
        <f t="shared" si="37"/>
        <v/>
      </c>
      <c r="W153" s="577"/>
      <c r="X153" s="572">
        <v>0</v>
      </c>
      <c r="Y153" s="84" t="str">
        <f t="shared" si="33"/>
        <v/>
      </c>
      <c r="Z153" s="577"/>
      <c r="AA153" s="572">
        <v>0</v>
      </c>
      <c r="AB153" s="84" t="str">
        <f t="shared" si="35"/>
        <v/>
      </c>
      <c r="AC153" s="577"/>
      <c r="AD153" s="93" t="str">
        <f t="shared" si="34"/>
        <v/>
      </c>
      <c r="AE153" s="572">
        <v>0</v>
      </c>
      <c r="AF153" s="84" t="str">
        <f t="shared" si="38"/>
        <v/>
      </c>
      <c r="AG153" s="572">
        <v>0</v>
      </c>
      <c r="AH153" s="579">
        <v>0</v>
      </c>
      <c r="AI153" s="84"/>
      <c r="AJ153" s="81"/>
      <c r="AK153" s="565"/>
      <c r="AL153" s="563"/>
      <c r="AM153" s="105"/>
    </row>
    <row r="154" spans="2:39" ht="15" customHeight="1" x14ac:dyDescent="0.2">
      <c r="B154" s="82"/>
      <c r="C154" s="116"/>
      <c r="D154" s="83"/>
      <c r="E154" s="83"/>
      <c r="F154" s="549" t="str">
        <f t="shared" si="27"/>
        <v/>
      </c>
      <c r="G154" s="572">
        <v>0</v>
      </c>
      <c r="H154" s="549" t="str">
        <f t="shared" si="28"/>
        <v/>
      </c>
      <c r="I154" s="572">
        <v>0</v>
      </c>
      <c r="J154" s="549" t="str">
        <f t="shared" si="29"/>
        <v/>
      </c>
      <c r="K154" s="572">
        <v>0</v>
      </c>
      <c r="L154" s="549" t="str">
        <f t="shared" si="30"/>
        <v/>
      </c>
      <c r="M154" s="572">
        <v>0</v>
      </c>
      <c r="N154" s="549" t="str">
        <f t="shared" si="31"/>
        <v/>
      </c>
      <c r="O154" s="572">
        <v>0</v>
      </c>
      <c r="P154" s="549" t="str">
        <f t="shared" si="32"/>
        <v/>
      </c>
      <c r="Q154" s="572">
        <v>0</v>
      </c>
      <c r="R154" s="545"/>
      <c r="S154" s="84" t="str">
        <f t="shared" si="36"/>
        <v/>
      </c>
      <c r="T154" s="574"/>
      <c r="U154" s="572">
        <v>0</v>
      </c>
      <c r="V154" s="549" t="str">
        <f t="shared" si="37"/>
        <v/>
      </c>
      <c r="W154" s="577"/>
      <c r="X154" s="572">
        <v>0</v>
      </c>
      <c r="Y154" s="84" t="str">
        <f t="shared" si="33"/>
        <v/>
      </c>
      <c r="Z154" s="577"/>
      <c r="AA154" s="572">
        <v>0</v>
      </c>
      <c r="AB154" s="84" t="str">
        <f t="shared" si="35"/>
        <v/>
      </c>
      <c r="AC154" s="577"/>
      <c r="AD154" s="93" t="str">
        <f t="shared" si="34"/>
        <v/>
      </c>
      <c r="AE154" s="572">
        <v>0</v>
      </c>
      <c r="AF154" s="84" t="str">
        <f t="shared" si="38"/>
        <v/>
      </c>
      <c r="AG154" s="572">
        <v>0</v>
      </c>
      <c r="AH154" s="579">
        <v>0</v>
      </c>
      <c r="AI154" s="84"/>
      <c r="AJ154" s="81"/>
      <c r="AK154" s="565"/>
      <c r="AL154" s="563"/>
      <c r="AM154" s="105"/>
    </row>
    <row r="155" spans="2:39" ht="15" customHeight="1" x14ac:dyDescent="0.2">
      <c r="B155" s="82"/>
      <c r="C155" s="116"/>
      <c r="D155" s="83"/>
      <c r="E155" s="83"/>
      <c r="F155" s="549" t="str">
        <f t="shared" si="27"/>
        <v/>
      </c>
      <c r="G155" s="572">
        <v>0</v>
      </c>
      <c r="H155" s="549" t="str">
        <f t="shared" si="28"/>
        <v/>
      </c>
      <c r="I155" s="572">
        <v>0</v>
      </c>
      <c r="J155" s="549" t="str">
        <f t="shared" si="29"/>
        <v/>
      </c>
      <c r="K155" s="572">
        <v>0</v>
      </c>
      <c r="L155" s="549" t="str">
        <f t="shared" si="30"/>
        <v/>
      </c>
      <c r="M155" s="572">
        <v>0</v>
      </c>
      <c r="N155" s="549" t="str">
        <f t="shared" si="31"/>
        <v/>
      </c>
      <c r="O155" s="572">
        <v>0</v>
      </c>
      <c r="P155" s="549" t="str">
        <f t="shared" si="32"/>
        <v/>
      </c>
      <c r="Q155" s="572">
        <v>0</v>
      </c>
      <c r="R155" s="545"/>
      <c r="S155" s="84" t="str">
        <f t="shared" si="36"/>
        <v/>
      </c>
      <c r="T155" s="574"/>
      <c r="U155" s="572">
        <v>0</v>
      </c>
      <c r="V155" s="549" t="str">
        <f t="shared" si="37"/>
        <v/>
      </c>
      <c r="W155" s="577"/>
      <c r="X155" s="572">
        <v>0</v>
      </c>
      <c r="Y155" s="84" t="str">
        <f t="shared" si="33"/>
        <v/>
      </c>
      <c r="Z155" s="577"/>
      <c r="AA155" s="572">
        <v>0</v>
      </c>
      <c r="AB155" s="84" t="str">
        <f t="shared" si="35"/>
        <v/>
      </c>
      <c r="AC155" s="577"/>
      <c r="AD155" s="93" t="str">
        <f t="shared" si="34"/>
        <v/>
      </c>
      <c r="AE155" s="572">
        <v>0</v>
      </c>
      <c r="AF155" s="84" t="str">
        <f t="shared" si="38"/>
        <v/>
      </c>
      <c r="AG155" s="572">
        <v>0</v>
      </c>
      <c r="AH155" s="579">
        <v>0</v>
      </c>
      <c r="AI155" s="84"/>
      <c r="AJ155" s="81"/>
      <c r="AK155" s="565"/>
      <c r="AL155" s="563"/>
      <c r="AM155" s="105"/>
    </row>
    <row r="156" spans="2:39" ht="15" customHeight="1" x14ac:dyDescent="0.2">
      <c r="B156" s="82"/>
      <c r="C156" s="116"/>
      <c r="D156" s="83"/>
      <c r="E156" s="83"/>
      <c r="F156" s="549" t="str">
        <f t="shared" si="27"/>
        <v/>
      </c>
      <c r="G156" s="572">
        <v>0</v>
      </c>
      <c r="H156" s="549" t="str">
        <f t="shared" si="28"/>
        <v/>
      </c>
      <c r="I156" s="572">
        <v>0</v>
      </c>
      <c r="J156" s="549" t="str">
        <f t="shared" si="29"/>
        <v/>
      </c>
      <c r="K156" s="572">
        <v>0</v>
      </c>
      <c r="L156" s="549" t="str">
        <f t="shared" si="30"/>
        <v/>
      </c>
      <c r="M156" s="572">
        <v>0</v>
      </c>
      <c r="N156" s="549" t="str">
        <f t="shared" si="31"/>
        <v/>
      </c>
      <c r="O156" s="572">
        <v>0</v>
      </c>
      <c r="P156" s="549" t="str">
        <f t="shared" si="32"/>
        <v/>
      </c>
      <c r="Q156" s="572">
        <v>0</v>
      </c>
      <c r="R156" s="545"/>
      <c r="S156" s="84" t="str">
        <f t="shared" si="36"/>
        <v/>
      </c>
      <c r="T156" s="574"/>
      <c r="U156" s="572">
        <v>0</v>
      </c>
      <c r="V156" s="549" t="str">
        <f t="shared" si="37"/>
        <v/>
      </c>
      <c r="W156" s="577"/>
      <c r="X156" s="572">
        <v>0</v>
      </c>
      <c r="Y156" s="84" t="str">
        <f t="shared" si="33"/>
        <v/>
      </c>
      <c r="Z156" s="577"/>
      <c r="AA156" s="572">
        <v>0</v>
      </c>
      <c r="AB156" s="84" t="str">
        <f t="shared" si="35"/>
        <v/>
      </c>
      <c r="AC156" s="577"/>
      <c r="AD156" s="93" t="str">
        <f t="shared" si="34"/>
        <v/>
      </c>
      <c r="AE156" s="572">
        <v>0</v>
      </c>
      <c r="AF156" s="84" t="str">
        <f t="shared" si="38"/>
        <v/>
      </c>
      <c r="AG156" s="572">
        <v>0</v>
      </c>
      <c r="AH156" s="579">
        <v>0</v>
      </c>
      <c r="AI156" s="84"/>
      <c r="AJ156" s="81"/>
      <c r="AK156" s="565"/>
      <c r="AL156" s="563"/>
      <c r="AM156" s="105"/>
    </row>
    <row r="157" spans="2:39" ht="14" customHeight="1" x14ac:dyDescent="0.2">
      <c r="B157" s="82"/>
      <c r="C157" s="116"/>
      <c r="D157" s="83"/>
      <c r="E157" s="83"/>
      <c r="F157" s="549" t="str">
        <f t="shared" si="27"/>
        <v/>
      </c>
      <c r="G157" s="572">
        <v>0</v>
      </c>
      <c r="H157" s="549" t="str">
        <f t="shared" si="28"/>
        <v/>
      </c>
      <c r="I157" s="572">
        <v>0</v>
      </c>
      <c r="J157" s="549" t="str">
        <f t="shared" si="29"/>
        <v/>
      </c>
      <c r="K157" s="572">
        <v>0</v>
      </c>
      <c r="L157" s="549" t="str">
        <f t="shared" si="30"/>
        <v/>
      </c>
      <c r="M157" s="572">
        <v>0</v>
      </c>
      <c r="N157" s="549" t="str">
        <f t="shared" si="31"/>
        <v/>
      </c>
      <c r="O157" s="572">
        <v>0</v>
      </c>
      <c r="P157" s="549" t="str">
        <f t="shared" si="32"/>
        <v/>
      </c>
      <c r="Q157" s="572">
        <v>0</v>
      </c>
      <c r="R157" s="545"/>
      <c r="S157" s="84" t="str">
        <f t="shared" si="36"/>
        <v/>
      </c>
      <c r="T157" s="574"/>
      <c r="U157" s="572">
        <v>0</v>
      </c>
      <c r="V157" s="549" t="str">
        <f t="shared" si="37"/>
        <v/>
      </c>
      <c r="W157" s="577"/>
      <c r="X157" s="572">
        <v>0</v>
      </c>
      <c r="Y157" s="84" t="str">
        <f t="shared" si="33"/>
        <v/>
      </c>
      <c r="Z157" s="577"/>
      <c r="AA157" s="572">
        <v>0</v>
      </c>
      <c r="AB157" s="84" t="str">
        <f t="shared" si="35"/>
        <v/>
      </c>
      <c r="AC157" s="577"/>
      <c r="AD157" s="93" t="str">
        <f t="shared" si="34"/>
        <v/>
      </c>
      <c r="AE157" s="572">
        <v>0</v>
      </c>
      <c r="AF157" s="84" t="str">
        <f t="shared" si="38"/>
        <v/>
      </c>
      <c r="AG157" s="572">
        <v>0</v>
      </c>
      <c r="AH157" s="579">
        <v>0</v>
      </c>
      <c r="AI157" s="84"/>
      <c r="AJ157" s="81"/>
      <c r="AK157" s="565"/>
      <c r="AL157" s="563"/>
      <c r="AM157" s="105"/>
    </row>
    <row r="158" spans="2:39" ht="14" customHeight="1" x14ac:dyDescent="0.2">
      <c r="B158" s="82"/>
      <c r="C158" s="116"/>
      <c r="D158" s="83"/>
      <c r="E158" s="83"/>
      <c r="F158" s="549" t="str">
        <f t="shared" si="27"/>
        <v/>
      </c>
      <c r="G158" s="572">
        <v>0</v>
      </c>
      <c r="H158" s="549" t="str">
        <f t="shared" si="28"/>
        <v/>
      </c>
      <c r="I158" s="572">
        <v>0</v>
      </c>
      <c r="J158" s="549" t="str">
        <f t="shared" si="29"/>
        <v/>
      </c>
      <c r="K158" s="572">
        <v>0</v>
      </c>
      <c r="L158" s="549" t="str">
        <f t="shared" si="30"/>
        <v/>
      </c>
      <c r="M158" s="572">
        <v>0</v>
      </c>
      <c r="N158" s="549" t="str">
        <f t="shared" si="31"/>
        <v/>
      </c>
      <c r="O158" s="572">
        <v>0</v>
      </c>
      <c r="P158" s="549" t="str">
        <f t="shared" si="32"/>
        <v/>
      </c>
      <c r="Q158" s="572">
        <v>0</v>
      </c>
      <c r="R158" s="545"/>
      <c r="S158" s="84" t="str">
        <f t="shared" si="36"/>
        <v/>
      </c>
      <c r="T158" s="574"/>
      <c r="U158" s="572">
        <v>0</v>
      </c>
      <c r="V158" s="549" t="str">
        <f t="shared" si="37"/>
        <v/>
      </c>
      <c r="W158" s="577"/>
      <c r="X158" s="572">
        <v>0</v>
      </c>
      <c r="Y158" s="84" t="str">
        <f t="shared" si="33"/>
        <v/>
      </c>
      <c r="Z158" s="577"/>
      <c r="AA158" s="572">
        <v>0</v>
      </c>
      <c r="AB158" s="84" t="str">
        <f t="shared" si="35"/>
        <v/>
      </c>
      <c r="AC158" s="577"/>
      <c r="AD158" s="93" t="str">
        <f t="shared" si="34"/>
        <v/>
      </c>
      <c r="AE158" s="572">
        <v>0</v>
      </c>
      <c r="AF158" s="84" t="str">
        <f t="shared" si="38"/>
        <v/>
      </c>
      <c r="AG158" s="572">
        <v>0</v>
      </c>
      <c r="AH158" s="579">
        <v>0</v>
      </c>
      <c r="AI158" s="84"/>
      <c r="AJ158" s="81"/>
      <c r="AK158" s="565"/>
      <c r="AL158" s="563"/>
      <c r="AM158" s="105"/>
    </row>
    <row r="159" spans="2:39" ht="14" customHeight="1" x14ac:dyDescent="0.2">
      <c r="B159" s="82"/>
      <c r="C159" s="116"/>
      <c r="D159" s="83"/>
      <c r="E159" s="83"/>
      <c r="F159" s="549" t="str">
        <f t="shared" si="27"/>
        <v/>
      </c>
      <c r="G159" s="572">
        <v>0</v>
      </c>
      <c r="H159" s="549" t="str">
        <f t="shared" si="28"/>
        <v/>
      </c>
      <c r="I159" s="572">
        <v>0</v>
      </c>
      <c r="J159" s="549" t="str">
        <f t="shared" si="29"/>
        <v/>
      </c>
      <c r="K159" s="572">
        <v>0</v>
      </c>
      <c r="L159" s="549" t="str">
        <f t="shared" si="30"/>
        <v/>
      </c>
      <c r="M159" s="572">
        <v>0</v>
      </c>
      <c r="N159" s="549" t="str">
        <f t="shared" si="31"/>
        <v/>
      </c>
      <c r="O159" s="572">
        <v>0</v>
      </c>
      <c r="P159" s="549" t="str">
        <f t="shared" si="32"/>
        <v/>
      </c>
      <c r="Q159" s="572">
        <v>0</v>
      </c>
      <c r="R159" s="545"/>
      <c r="S159" s="84" t="str">
        <f t="shared" si="36"/>
        <v/>
      </c>
      <c r="T159" s="574"/>
      <c r="U159" s="572">
        <v>0</v>
      </c>
      <c r="V159" s="549" t="str">
        <f t="shared" si="37"/>
        <v/>
      </c>
      <c r="W159" s="577"/>
      <c r="X159" s="572">
        <v>0</v>
      </c>
      <c r="Y159" s="84" t="str">
        <f t="shared" si="33"/>
        <v/>
      </c>
      <c r="Z159" s="577"/>
      <c r="AA159" s="572">
        <v>0</v>
      </c>
      <c r="AB159" s="84" t="str">
        <f t="shared" si="35"/>
        <v/>
      </c>
      <c r="AC159" s="577"/>
      <c r="AD159" s="93" t="str">
        <f t="shared" si="34"/>
        <v/>
      </c>
      <c r="AE159" s="572">
        <v>0</v>
      </c>
      <c r="AF159" s="84" t="str">
        <f t="shared" si="38"/>
        <v/>
      </c>
      <c r="AG159" s="572">
        <v>0</v>
      </c>
      <c r="AH159" s="579">
        <v>0</v>
      </c>
      <c r="AI159" s="84"/>
      <c r="AJ159" s="81"/>
      <c r="AK159" s="565"/>
      <c r="AL159" s="563"/>
      <c r="AM159" s="105"/>
    </row>
    <row r="160" spans="2:39" ht="14" customHeight="1" x14ac:dyDescent="0.2">
      <c r="B160" s="82"/>
      <c r="C160" s="116"/>
      <c r="D160" s="83"/>
      <c r="E160" s="83"/>
      <c r="F160" s="549" t="str">
        <f t="shared" si="27"/>
        <v/>
      </c>
      <c r="G160" s="572">
        <v>0</v>
      </c>
      <c r="H160" s="549" t="str">
        <f t="shared" si="28"/>
        <v/>
      </c>
      <c r="I160" s="572">
        <v>0</v>
      </c>
      <c r="J160" s="549" t="str">
        <f t="shared" si="29"/>
        <v/>
      </c>
      <c r="K160" s="572">
        <v>0</v>
      </c>
      <c r="L160" s="549" t="str">
        <f t="shared" si="30"/>
        <v/>
      </c>
      <c r="M160" s="572">
        <v>0</v>
      </c>
      <c r="N160" s="549" t="str">
        <f t="shared" si="31"/>
        <v/>
      </c>
      <c r="O160" s="572">
        <v>0</v>
      </c>
      <c r="P160" s="549" t="str">
        <f t="shared" si="32"/>
        <v/>
      </c>
      <c r="Q160" s="572">
        <v>0</v>
      </c>
      <c r="R160" s="545"/>
      <c r="S160" s="84" t="str">
        <f t="shared" si="36"/>
        <v/>
      </c>
      <c r="T160" s="574"/>
      <c r="U160" s="572">
        <v>0</v>
      </c>
      <c r="V160" s="549" t="str">
        <f t="shared" si="37"/>
        <v/>
      </c>
      <c r="W160" s="577"/>
      <c r="X160" s="572">
        <v>0</v>
      </c>
      <c r="Y160" s="84" t="str">
        <f t="shared" si="33"/>
        <v/>
      </c>
      <c r="Z160" s="577"/>
      <c r="AA160" s="572">
        <v>0</v>
      </c>
      <c r="AB160" s="84" t="str">
        <f t="shared" si="35"/>
        <v/>
      </c>
      <c r="AC160" s="577"/>
      <c r="AD160" s="93" t="str">
        <f t="shared" si="34"/>
        <v/>
      </c>
      <c r="AE160" s="572">
        <v>0</v>
      </c>
      <c r="AF160" s="84" t="str">
        <f t="shared" si="38"/>
        <v/>
      </c>
      <c r="AG160" s="572">
        <v>0</v>
      </c>
      <c r="AH160" s="579">
        <v>0</v>
      </c>
      <c r="AI160" s="84"/>
      <c r="AJ160" s="81"/>
      <c r="AK160" s="565"/>
      <c r="AL160" s="563"/>
      <c r="AM160" s="105"/>
    </row>
    <row r="161" spans="2:39" ht="14" customHeight="1" x14ac:dyDescent="0.2">
      <c r="B161" s="82"/>
      <c r="C161" s="116"/>
      <c r="D161" s="83"/>
      <c r="E161" s="83"/>
      <c r="F161" s="549" t="str">
        <f t="shared" si="27"/>
        <v/>
      </c>
      <c r="G161" s="572">
        <v>0</v>
      </c>
      <c r="H161" s="549" t="str">
        <f t="shared" si="28"/>
        <v/>
      </c>
      <c r="I161" s="572">
        <v>0</v>
      </c>
      <c r="J161" s="549" t="str">
        <f t="shared" si="29"/>
        <v/>
      </c>
      <c r="K161" s="572">
        <v>0</v>
      </c>
      <c r="L161" s="549" t="str">
        <f t="shared" si="30"/>
        <v/>
      </c>
      <c r="M161" s="572">
        <v>0</v>
      </c>
      <c r="N161" s="549" t="str">
        <f t="shared" si="31"/>
        <v/>
      </c>
      <c r="O161" s="572">
        <v>0</v>
      </c>
      <c r="P161" s="549" t="str">
        <f t="shared" si="32"/>
        <v/>
      </c>
      <c r="Q161" s="572">
        <v>0</v>
      </c>
      <c r="R161" s="545"/>
      <c r="S161" s="84" t="str">
        <f t="shared" si="36"/>
        <v/>
      </c>
      <c r="T161" s="574"/>
      <c r="U161" s="572">
        <v>0</v>
      </c>
      <c r="V161" s="549" t="str">
        <f t="shared" si="37"/>
        <v/>
      </c>
      <c r="W161" s="577"/>
      <c r="X161" s="572">
        <v>0</v>
      </c>
      <c r="Y161" s="84" t="str">
        <f t="shared" si="33"/>
        <v/>
      </c>
      <c r="Z161" s="577"/>
      <c r="AA161" s="572">
        <v>0</v>
      </c>
      <c r="AB161" s="84" t="str">
        <f t="shared" si="35"/>
        <v/>
      </c>
      <c r="AC161" s="577"/>
      <c r="AD161" s="93" t="str">
        <f t="shared" si="34"/>
        <v/>
      </c>
      <c r="AE161" s="572">
        <v>0</v>
      </c>
      <c r="AF161" s="84" t="str">
        <f t="shared" si="38"/>
        <v/>
      </c>
      <c r="AG161" s="572">
        <v>0</v>
      </c>
      <c r="AH161" s="579">
        <v>0</v>
      </c>
      <c r="AI161" s="84"/>
      <c r="AJ161" s="81"/>
      <c r="AK161" s="565"/>
      <c r="AL161" s="563"/>
      <c r="AM161" s="105"/>
    </row>
    <row r="162" spans="2:39" ht="15" customHeight="1" x14ac:dyDescent="0.2">
      <c r="B162" s="82"/>
      <c r="C162" s="116"/>
      <c r="D162" s="83"/>
      <c r="E162" s="83"/>
      <c r="F162" s="549" t="str">
        <f t="shared" si="27"/>
        <v/>
      </c>
      <c r="G162" s="572">
        <v>0</v>
      </c>
      <c r="H162" s="549" t="str">
        <f t="shared" si="28"/>
        <v/>
      </c>
      <c r="I162" s="572">
        <v>0</v>
      </c>
      <c r="J162" s="549" t="str">
        <f t="shared" si="29"/>
        <v/>
      </c>
      <c r="K162" s="572">
        <v>0</v>
      </c>
      <c r="L162" s="549" t="str">
        <f t="shared" si="30"/>
        <v/>
      </c>
      <c r="M162" s="572">
        <v>0</v>
      </c>
      <c r="N162" s="549" t="str">
        <f t="shared" si="31"/>
        <v/>
      </c>
      <c r="O162" s="572">
        <v>0</v>
      </c>
      <c r="P162" s="549" t="str">
        <f t="shared" si="32"/>
        <v/>
      </c>
      <c r="Q162" s="572">
        <v>0</v>
      </c>
      <c r="R162" s="545"/>
      <c r="S162" s="84" t="str">
        <f t="shared" si="36"/>
        <v/>
      </c>
      <c r="T162" s="574"/>
      <c r="U162" s="572">
        <v>0</v>
      </c>
      <c r="V162" s="549" t="str">
        <f t="shared" si="37"/>
        <v/>
      </c>
      <c r="W162" s="577"/>
      <c r="X162" s="572">
        <v>0</v>
      </c>
      <c r="Y162" s="84" t="str">
        <f t="shared" si="33"/>
        <v/>
      </c>
      <c r="Z162" s="577"/>
      <c r="AA162" s="572">
        <v>0</v>
      </c>
      <c r="AB162" s="84" t="str">
        <f t="shared" si="35"/>
        <v/>
      </c>
      <c r="AC162" s="577"/>
      <c r="AD162" s="93" t="str">
        <f t="shared" si="34"/>
        <v/>
      </c>
      <c r="AE162" s="572">
        <v>0</v>
      </c>
      <c r="AF162" s="84" t="str">
        <f t="shared" si="38"/>
        <v/>
      </c>
      <c r="AG162" s="572">
        <v>0</v>
      </c>
      <c r="AH162" s="579">
        <v>0</v>
      </c>
      <c r="AI162" s="84"/>
      <c r="AJ162" s="81"/>
      <c r="AK162" s="565"/>
      <c r="AL162" s="563"/>
      <c r="AM162" s="105"/>
    </row>
    <row r="163" spans="2:39" ht="14.75" customHeight="1" x14ac:dyDescent="0.2">
      <c r="B163" s="82"/>
      <c r="C163" s="116"/>
      <c r="D163" s="83"/>
      <c r="E163" s="83"/>
      <c r="F163" s="549" t="str">
        <f t="shared" si="27"/>
        <v/>
      </c>
      <c r="G163" s="572">
        <v>0</v>
      </c>
      <c r="H163" s="549" t="str">
        <f t="shared" si="28"/>
        <v/>
      </c>
      <c r="I163" s="572">
        <v>0</v>
      </c>
      <c r="J163" s="549" t="str">
        <f t="shared" si="29"/>
        <v/>
      </c>
      <c r="K163" s="572">
        <v>0</v>
      </c>
      <c r="L163" s="549" t="str">
        <f t="shared" si="30"/>
        <v/>
      </c>
      <c r="M163" s="572">
        <v>0</v>
      </c>
      <c r="N163" s="549" t="str">
        <f t="shared" si="31"/>
        <v/>
      </c>
      <c r="O163" s="572">
        <v>0</v>
      </c>
      <c r="P163" s="549" t="str">
        <f t="shared" si="32"/>
        <v/>
      </c>
      <c r="Q163" s="572">
        <v>0</v>
      </c>
      <c r="R163" s="545"/>
      <c r="S163" s="84" t="str">
        <f t="shared" si="36"/>
        <v/>
      </c>
      <c r="T163" s="574"/>
      <c r="U163" s="572">
        <v>0</v>
      </c>
      <c r="V163" s="549" t="str">
        <f t="shared" si="37"/>
        <v/>
      </c>
      <c r="W163" s="577"/>
      <c r="X163" s="572">
        <v>0</v>
      </c>
      <c r="Y163" s="84" t="str">
        <f t="shared" si="33"/>
        <v/>
      </c>
      <c r="Z163" s="577"/>
      <c r="AA163" s="572">
        <v>0</v>
      </c>
      <c r="AB163" s="84" t="str">
        <f t="shared" si="35"/>
        <v/>
      </c>
      <c r="AC163" s="577"/>
      <c r="AD163" s="93" t="str">
        <f t="shared" si="34"/>
        <v/>
      </c>
      <c r="AE163" s="572">
        <v>0</v>
      </c>
      <c r="AF163" s="84" t="str">
        <f t="shared" si="38"/>
        <v/>
      </c>
      <c r="AG163" s="572">
        <v>0</v>
      </c>
      <c r="AH163" s="579">
        <v>0</v>
      </c>
      <c r="AI163" s="84"/>
      <c r="AJ163" s="81"/>
      <c r="AK163" s="565"/>
      <c r="AL163" s="563"/>
      <c r="AM163" s="105"/>
    </row>
    <row r="164" spans="2:39" ht="14.75" customHeight="1" x14ac:dyDescent="0.15">
      <c r="B164" s="89"/>
      <c r="C164" s="116"/>
      <c r="D164" s="83"/>
      <c r="E164" s="83"/>
      <c r="F164" s="549" t="str">
        <f t="shared" si="27"/>
        <v/>
      </c>
      <c r="G164" s="572">
        <v>0</v>
      </c>
      <c r="H164" s="549" t="str">
        <f t="shared" si="28"/>
        <v/>
      </c>
      <c r="I164" s="572">
        <v>0</v>
      </c>
      <c r="J164" s="549" t="str">
        <f t="shared" si="29"/>
        <v/>
      </c>
      <c r="K164" s="572">
        <v>0</v>
      </c>
      <c r="L164" s="549" t="str">
        <f t="shared" si="30"/>
        <v/>
      </c>
      <c r="M164" s="572">
        <v>0</v>
      </c>
      <c r="N164" s="549" t="str">
        <f t="shared" si="31"/>
        <v/>
      </c>
      <c r="O164" s="572">
        <v>0</v>
      </c>
      <c r="P164" s="549" t="str">
        <f t="shared" si="32"/>
        <v/>
      </c>
      <c r="Q164" s="572">
        <v>0</v>
      </c>
      <c r="R164" s="545"/>
      <c r="S164" s="84" t="str">
        <f t="shared" si="36"/>
        <v/>
      </c>
      <c r="T164" s="574"/>
      <c r="U164" s="572">
        <v>0</v>
      </c>
      <c r="V164" s="549" t="str">
        <f t="shared" si="37"/>
        <v/>
      </c>
      <c r="W164" s="577"/>
      <c r="X164" s="572">
        <v>0</v>
      </c>
      <c r="Y164" s="84" t="str">
        <f t="shared" si="33"/>
        <v/>
      </c>
      <c r="Z164" s="577"/>
      <c r="AA164" s="572">
        <v>0</v>
      </c>
      <c r="AB164" s="84" t="str">
        <f t="shared" si="35"/>
        <v/>
      </c>
      <c r="AC164" s="577"/>
      <c r="AD164" s="93" t="str">
        <f t="shared" si="34"/>
        <v/>
      </c>
      <c r="AE164" s="572">
        <v>0</v>
      </c>
      <c r="AF164" s="84" t="str">
        <f t="shared" si="38"/>
        <v/>
      </c>
      <c r="AG164" s="572">
        <v>0</v>
      </c>
      <c r="AH164" s="579">
        <v>0</v>
      </c>
      <c r="AI164" s="84"/>
      <c r="AJ164" s="81"/>
      <c r="AK164" s="565"/>
      <c r="AL164" s="563"/>
      <c r="AM164" s="105"/>
    </row>
    <row r="165" spans="2:39" ht="14.75" customHeight="1" x14ac:dyDescent="0.2">
      <c r="B165" s="82"/>
      <c r="C165" s="116"/>
      <c r="D165" s="83"/>
      <c r="E165" s="83"/>
      <c r="F165" s="549" t="str">
        <f t="shared" si="27"/>
        <v/>
      </c>
      <c r="G165" s="572">
        <v>0</v>
      </c>
      <c r="H165" s="549" t="str">
        <f t="shared" si="28"/>
        <v/>
      </c>
      <c r="I165" s="572">
        <v>0</v>
      </c>
      <c r="J165" s="549" t="str">
        <f t="shared" si="29"/>
        <v/>
      </c>
      <c r="K165" s="572">
        <v>0</v>
      </c>
      <c r="L165" s="549" t="str">
        <f t="shared" si="30"/>
        <v/>
      </c>
      <c r="M165" s="572">
        <v>0</v>
      </c>
      <c r="N165" s="549" t="str">
        <f t="shared" si="31"/>
        <v/>
      </c>
      <c r="O165" s="572">
        <v>0</v>
      </c>
      <c r="P165" s="549" t="str">
        <f t="shared" si="32"/>
        <v/>
      </c>
      <c r="Q165" s="572">
        <v>0</v>
      </c>
      <c r="R165" s="545"/>
      <c r="S165" s="84" t="str">
        <f t="shared" si="36"/>
        <v/>
      </c>
      <c r="T165" s="574"/>
      <c r="U165" s="572">
        <v>0</v>
      </c>
      <c r="V165" s="549" t="str">
        <f t="shared" si="37"/>
        <v/>
      </c>
      <c r="W165" s="577"/>
      <c r="X165" s="572">
        <v>0</v>
      </c>
      <c r="Y165" s="84" t="str">
        <f t="shared" si="33"/>
        <v/>
      </c>
      <c r="Z165" s="577"/>
      <c r="AA165" s="572">
        <v>0</v>
      </c>
      <c r="AB165" s="84" t="str">
        <f t="shared" si="35"/>
        <v/>
      </c>
      <c r="AC165" s="577"/>
      <c r="AD165" s="93" t="str">
        <f t="shared" si="34"/>
        <v/>
      </c>
      <c r="AE165" s="572">
        <v>0</v>
      </c>
      <c r="AF165" s="84" t="str">
        <f t="shared" si="38"/>
        <v/>
      </c>
      <c r="AG165" s="572">
        <v>0</v>
      </c>
      <c r="AH165" s="579">
        <v>0</v>
      </c>
      <c r="AI165" s="84"/>
      <c r="AJ165" s="81"/>
      <c r="AK165" s="565"/>
      <c r="AL165" s="563"/>
      <c r="AM165" s="105"/>
    </row>
    <row r="166" spans="2:39" ht="14.75" customHeight="1" x14ac:dyDescent="0.2">
      <c r="B166" s="82"/>
      <c r="C166" s="116"/>
      <c r="D166" s="83"/>
      <c r="E166" s="83"/>
      <c r="F166" s="549" t="str">
        <f t="shared" si="27"/>
        <v/>
      </c>
      <c r="G166" s="572">
        <v>0</v>
      </c>
      <c r="H166" s="549" t="str">
        <f t="shared" si="28"/>
        <v/>
      </c>
      <c r="I166" s="572">
        <v>0</v>
      </c>
      <c r="J166" s="549" t="str">
        <f t="shared" si="29"/>
        <v/>
      </c>
      <c r="K166" s="572">
        <v>0</v>
      </c>
      <c r="L166" s="549" t="str">
        <f t="shared" si="30"/>
        <v/>
      </c>
      <c r="M166" s="572">
        <v>0</v>
      </c>
      <c r="N166" s="549" t="str">
        <f t="shared" si="31"/>
        <v/>
      </c>
      <c r="O166" s="572">
        <v>0</v>
      </c>
      <c r="P166" s="549" t="str">
        <f t="shared" si="32"/>
        <v/>
      </c>
      <c r="Q166" s="572">
        <v>0</v>
      </c>
      <c r="R166" s="545"/>
      <c r="S166" s="84" t="str">
        <f t="shared" si="36"/>
        <v/>
      </c>
      <c r="T166" s="574"/>
      <c r="U166" s="572">
        <v>0</v>
      </c>
      <c r="V166" s="549" t="str">
        <f t="shared" si="37"/>
        <v/>
      </c>
      <c r="W166" s="577"/>
      <c r="X166" s="572">
        <v>0</v>
      </c>
      <c r="Y166" s="84" t="str">
        <f t="shared" si="33"/>
        <v/>
      </c>
      <c r="Z166" s="577"/>
      <c r="AA166" s="572">
        <v>0</v>
      </c>
      <c r="AB166" s="84" t="str">
        <f t="shared" si="35"/>
        <v/>
      </c>
      <c r="AC166" s="577"/>
      <c r="AD166" s="93" t="str">
        <f t="shared" si="34"/>
        <v/>
      </c>
      <c r="AE166" s="572">
        <v>0</v>
      </c>
      <c r="AF166" s="84" t="str">
        <f t="shared" si="38"/>
        <v/>
      </c>
      <c r="AG166" s="572">
        <v>0</v>
      </c>
      <c r="AH166" s="579">
        <v>0</v>
      </c>
      <c r="AI166" s="84"/>
      <c r="AJ166" s="81"/>
      <c r="AK166" s="565"/>
      <c r="AL166" s="563"/>
      <c r="AM166" s="105"/>
    </row>
    <row r="167" spans="2:39" ht="14.75" customHeight="1" x14ac:dyDescent="0.2">
      <c r="B167" s="82"/>
      <c r="C167" s="116"/>
      <c r="D167" s="83"/>
      <c r="E167" s="83"/>
      <c r="F167" s="549" t="str">
        <f t="shared" si="27"/>
        <v/>
      </c>
      <c r="G167" s="572">
        <v>0</v>
      </c>
      <c r="H167" s="549" t="str">
        <f t="shared" si="28"/>
        <v/>
      </c>
      <c r="I167" s="572">
        <v>0</v>
      </c>
      <c r="J167" s="549" t="str">
        <f t="shared" si="29"/>
        <v/>
      </c>
      <c r="K167" s="572">
        <v>0</v>
      </c>
      <c r="L167" s="549" t="str">
        <f t="shared" si="30"/>
        <v/>
      </c>
      <c r="M167" s="572">
        <v>0</v>
      </c>
      <c r="N167" s="549" t="str">
        <f t="shared" si="31"/>
        <v/>
      </c>
      <c r="O167" s="572">
        <v>0</v>
      </c>
      <c r="P167" s="549" t="str">
        <f t="shared" si="32"/>
        <v/>
      </c>
      <c r="Q167" s="572">
        <v>0</v>
      </c>
      <c r="R167" s="545"/>
      <c r="S167" s="84" t="str">
        <f t="shared" si="36"/>
        <v/>
      </c>
      <c r="T167" s="574"/>
      <c r="U167" s="572">
        <v>0</v>
      </c>
      <c r="V167" s="549" t="str">
        <f t="shared" si="37"/>
        <v/>
      </c>
      <c r="W167" s="577"/>
      <c r="X167" s="572">
        <v>0</v>
      </c>
      <c r="Y167" s="84" t="str">
        <f t="shared" si="33"/>
        <v/>
      </c>
      <c r="Z167" s="577"/>
      <c r="AA167" s="572">
        <v>0</v>
      </c>
      <c r="AB167" s="84" t="str">
        <f t="shared" si="35"/>
        <v/>
      </c>
      <c r="AC167" s="577"/>
      <c r="AD167" s="93" t="str">
        <f t="shared" si="34"/>
        <v/>
      </c>
      <c r="AE167" s="572">
        <v>0</v>
      </c>
      <c r="AF167" s="84" t="str">
        <f t="shared" si="38"/>
        <v/>
      </c>
      <c r="AG167" s="572">
        <v>0</v>
      </c>
      <c r="AH167" s="579">
        <v>0</v>
      </c>
      <c r="AI167" s="84"/>
      <c r="AJ167" s="81"/>
      <c r="AK167" s="565"/>
      <c r="AL167" s="563"/>
      <c r="AM167" s="105"/>
    </row>
    <row r="168" spans="2:39" ht="14.75" customHeight="1" x14ac:dyDescent="0.2">
      <c r="B168" s="82"/>
      <c r="C168" s="116"/>
      <c r="D168" s="83"/>
      <c r="E168" s="83"/>
      <c r="F168" s="549" t="str">
        <f t="shared" si="27"/>
        <v/>
      </c>
      <c r="G168" s="572">
        <v>0</v>
      </c>
      <c r="H168" s="549" t="str">
        <f t="shared" si="28"/>
        <v/>
      </c>
      <c r="I168" s="572">
        <v>0</v>
      </c>
      <c r="J168" s="549" t="str">
        <f t="shared" si="29"/>
        <v/>
      </c>
      <c r="K168" s="572">
        <v>0</v>
      </c>
      <c r="L168" s="549" t="str">
        <f t="shared" si="30"/>
        <v/>
      </c>
      <c r="M168" s="572">
        <v>0</v>
      </c>
      <c r="N168" s="549" t="str">
        <f t="shared" si="31"/>
        <v/>
      </c>
      <c r="O168" s="572">
        <v>0</v>
      </c>
      <c r="P168" s="549" t="str">
        <f t="shared" si="32"/>
        <v/>
      </c>
      <c r="Q168" s="572">
        <v>0</v>
      </c>
      <c r="R168" s="545"/>
      <c r="S168" s="84" t="str">
        <f t="shared" si="36"/>
        <v/>
      </c>
      <c r="T168" s="574"/>
      <c r="U168" s="572">
        <v>0</v>
      </c>
      <c r="V168" s="549" t="str">
        <f t="shared" si="37"/>
        <v/>
      </c>
      <c r="W168" s="577"/>
      <c r="X168" s="572">
        <v>0</v>
      </c>
      <c r="Y168" s="84" t="str">
        <f t="shared" si="33"/>
        <v/>
      </c>
      <c r="Z168" s="577"/>
      <c r="AA168" s="572">
        <v>0</v>
      </c>
      <c r="AB168" s="84" t="str">
        <f t="shared" si="35"/>
        <v/>
      </c>
      <c r="AC168" s="577"/>
      <c r="AD168" s="93" t="str">
        <f t="shared" si="34"/>
        <v/>
      </c>
      <c r="AE168" s="572">
        <v>0</v>
      </c>
      <c r="AF168" s="84" t="str">
        <f t="shared" si="38"/>
        <v/>
      </c>
      <c r="AG168" s="572">
        <v>0</v>
      </c>
      <c r="AH168" s="579">
        <v>0</v>
      </c>
      <c r="AI168" s="84"/>
      <c r="AJ168" s="81"/>
      <c r="AK168" s="565"/>
      <c r="AL168" s="563"/>
      <c r="AM168" s="106"/>
    </row>
    <row r="169" spans="2:39" ht="14.75" customHeight="1" x14ac:dyDescent="0.2">
      <c r="B169" s="82"/>
      <c r="C169" s="116"/>
      <c r="D169" s="83"/>
      <c r="E169" s="83"/>
      <c r="F169" s="549" t="str">
        <f t="shared" si="27"/>
        <v/>
      </c>
      <c r="G169" s="572">
        <v>0</v>
      </c>
      <c r="H169" s="549" t="str">
        <f t="shared" si="28"/>
        <v/>
      </c>
      <c r="I169" s="572">
        <v>0</v>
      </c>
      <c r="J169" s="549" t="str">
        <f t="shared" si="29"/>
        <v/>
      </c>
      <c r="K169" s="572">
        <v>0</v>
      </c>
      <c r="L169" s="549" t="str">
        <f t="shared" si="30"/>
        <v/>
      </c>
      <c r="M169" s="572">
        <v>0</v>
      </c>
      <c r="N169" s="549" t="str">
        <f t="shared" si="31"/>
        <v/>
      </c>
      <c r="O169" s="572">
        <v>0</v>
      </c>
      <c r="P169" s="549" t="str">
        <f t="shared" si="32"/>
        <v/>
      </c>
      <c r="Q169" s="572">
        <v>0</v>
      </c>
      <c r="R169" s="545"/>
      <c r="S169" s="84" t="str">
        <f t="shared" si="36"/>
        <v/>
      </c>
      <c r="T169" s="574"/>
      <c r="U169" s="572">
        <v>0</v>
      </c>
      <c r="V169" s="549" t="str">
        <f t="shared" si="37"/>
        <v/>
      </c>
      <c r="W169" s="577"/>
      <c r="X169" s="572">
        <v>0</v>
      </c>
      <c r="Y169" s="84" t="str">
        <f t="shared" si="33"/>
        <v/>
      </c>
      <c r="Z169" s="577"/>
      <c r="AA169" s="572">
        <v>0</v>
      </c>
      <c r="AB169" s="84" t="str">
        <f t="shared" si="35"/>
        <v/>
      </c>
      <c r="AC169" s="577"/>
      <c r="AD169" s="93" t="str">
        <f t="shared" si="34"/>
        <v/>
      </c>
      <c r="AE169" s="572">
        <v>0</v>
      </c>
      <c r="AF169" s="84" t="str">
        <f t="shared" si="38"/>
        <v/>
      </c>
      <c r="AG169" s="572">
        <v>0</v>
      </c>
      <c r="AH169" s="579">
        <v>0</v>
      </c>
      <c r="AI169" s="84"/>
      <c r="AJ169" s="81"/>
      <c r="AK169" s="565"/>
      <c r="AL169" s="563"/>
      <c r="AM169" s="106"/>
    </row>
    <row r="170" spans="2:39" ht="14.75" customHeight="1" x14ac:dyDescent="0.2">
      <c r="B170" s="82"/>
      <c r="C170" s="116"/>
      <c r="D170" s="83"/>
      <c r="E170" s="83"/>
      <c r="F170" s="549" t="str">
        <f t="shared" si="27"/>
        <v/>
      </c>
      <c r="G170" s="572">
        <v>0</v>
      </c>
      <c r="H170" s="549" t="str">
        <f t="shared" si="28"/>
        <v/>
      </c>
      <c r="I170" s="572">
        <v>0</v>
      </c>
      <c r="J170" s="549" t="str">
        <f t="shared" si="29"/>
        <v/>
      </c>
      <c r="K170" s="572">
        <v>0</v>
      </c>
      <c r="L170" s="549" t="str">
        <f t="shared" si="30"/>
        <v/>
      </c>
      <c r="M170" s="572">
        <v>0</v>
      </c>
      <c r="N170" s="549" t="str">
        <f t="shared" si="31"/>
        <v/>
      </c>
      <c r="O170" s="572">
        <v>0</v>
      </c>
      <c r="P170" s="549" t="str">
        <f t="shared" si="32"/>
        <v/>
      </c>
      <c r="Q170" s="572">
        <v>0</v>
      </c>
      <c r="R170" s="545"/>
      <c r="S170" s="84" t="str">
        <f t="shared" si="36"/>
        <v/>
      </c>
      <c r="T170" s="574"/>
      <c r="U170" s="572">
        <v>0</v>
      </c>
      <c r="V170" s="549" t="str">
        <f t="shared" si="37"/>
        <v/>
      </c>
      <c r="W170" s="577"/>
      <c r="X170" s="572">
        <v>0</v>
      </c>
      <c r="Y170" s="84" t="str">
        <f t="shared" si="33"/>
        <v/>
      </c>
      <c r="Z170" s="577"/>
      <c r="AA170" s="572">
        <v>0</v>
      </c>
      <c r="AB170" s="84" t="str">
        <f t="shared" si="35"/>
        <v/>
      </c>
      <c r="AC170" s="577"/>
      <c r="AD170" s="93" t="str">
        <f t="shared" si="34"/>
        <v/>
      </c>
      <c r="AE170" s="572">
        <v>0</v>
      </c>
      <c r="AF170" s="84" t="str">
        <f t="shared" si="38"/>
        <v/>
      </c>
      <c r="AG170" s="572">
        <v>0</v>
      </c>
      <c r="AH170" s="579">
        <v>0</v>
      </c>
      <c r="AI170" s="84"/>
      <c r="AJ170" s="81"/>
      <c r="AK170" s="565"/>
      <c r="AL170" s="563"/>
      <c r="AM170" s="105"/>
    </row>
    <row r="171" spans="2:39" ht="15" x14ac:dyDescent="0.2">
      <c r="B171" s="82"/>
      <c r="C171" s="116"/>
      <c r="D171" s="83"/>
      <c r="E171" s="83"/>
      <c r="F171" s="549" t="str">
        <f t="shared" si="27"/>
        <v/>
      </c>
      <c r="G171" s="572">
        <v>0</v>
      </c>
      <c r="H171" s="549" t="str">
        <f t="shared" si="28"/>
        <v/>
      </c>
      <c r="I171" s="572">
        <v>0</v>
      </c>
      <c r="J171" s="549" t="str">
        <f t="shared" si="29"/>
        <v/>
      </c>
      <c r="K171" s="572">
        <v>0</v>
      </c>
      <c r="L171" s="549" t="str">
        <f t="shared" si="30"/>
        <v/>
      </c>
      <c r="M171" s="572">
        <v>0</v>
      </c>
      <c r="N171" s="549" t="str">
        <f t="shared" si="31"/>
        <v/>
      </c>
      <c r="O171" s="572">
        <v>0</v>
      </c>
      <c r="P171" s="549" t="str">
        <f t="shared" si="32"/>
        <v/>
      </c>
      <c r="Q171" s="572">
        <v>0</v>
      </c>
      <c r="R171" s="545"/>
      <c r="S171" s="84" t="str">
        <f t="shared" si="36"/>
        <v/>
      </c>
      <c r="T171" s="574"/>
      <c r="U171" s="572">
        <v>0</v>
      </c>
      <c r="V171" s="549" t="str">
        <f t="shared" si="37"/>
        <v/>
      </c>
      <c r="W171" s="577"/>
      <c r="X171" s="572">
        <v>0</v>
      </c>
      <c r="Y171" s="84" t="str">
        <f t="shared" si="33"/>
        <v/>
      </c>
      <c r="Z171" s="577"/>
      <c r="AA171" s="572">
        <v>0</v>
      </c>
      <c r="AB171" s="84" t="str">
        <f t="shared" si="35"/>
        <v/>
      </c>
      <c r="AC171" s="577"/>
      <c r="AD171" s="93" t="str">
        <f t="shared" si="34"/>
        <v/>
      </c>
      <c r="AE171" s="572">
        <v>0</v>
      </c>
      <c r="AF171" s="84" t="str">
        <f t="shared" si="38"/>
        <v/>
      </c>
      <c r="AG171" s="572">
        <v>0</v>
      </c>
      <c r="AH171" s="579">
        <v>0</v>
      </c>
      <c r="AI171" s="84"/>
      <c r="AJ171" s="81"/>
      <c r="AK171" s="565"/>
      <c r="AL171" s="563"/>
      <c r="AM171" s="105"/>
    </row>
    <row r="172" spans="2:39" ht="14" customHeight="1" x14ac:dyDescent="0.2">
      <c r="B172" s="82"/>
      <c r="C172" s="116"/>
      <c r="D172" s="83"/>
      <c r="E172" s="83"/>
      <c r="F172" s="549" t="str">
        <f t="shared" si="27"/>
        <v/>
      </c>
      <c r="G172" s="572">
        <v>0</v>
      </c>
      <c r="H172" s="549" t="str">
        <f t="shared" si="28"/>
        <v/>
      </c>
      <c r="I172" s="572">
        <v>0</v>
      </c>
      <c r="J172" s="549" t="str">
        <f t="shared" si="29"/>
        <v/>
      </c>
      <c r="K172" s="572">
        <v>0</v>
      </c>
      <c r="L172" s="549" t="str">
        <f t="shared" si="30"/>
        <v/>
      </c>
      <c r="M172" s="572">
        <v>0</v>
      </c>
      <c r="N172" s="549" t="str">
        <f t="shared" si="31"/>
        <v/>
      </c>
      <c r="O172" s="572">
        <v>0</v>
      </c>
      <c r="P172" s="549" t="str">
        <f t="shared" si="32"/>
        <v/>
      </c>
      <c r="Q172" s="572">
        <v>0</v>
      </c>
      <c r="R172" s="545"/>
      <c r="S172" s="84" t="str">
        <f t="shared" si="36"/>
        <v/>
      </c>
      <c r="T172" s="574"/>
      <c r="U172" s="572">
        <v>0</v>
      </c>
      <c r="V172" s="549" t="str">
        <f t="shared" si="37"/>
        <v/>
      </c>
      <c r="W172" s="577"/>
      <c r="X172" s="572">
        <v>0</v>
      </c>
      <c r="Y172" s="84" t="str">
        <f t="shared" si="33"/>
        <v/>
      </c>
      <c r="Z172" s="577"/>
      <c r="AA172" s="572">
        <v>0</v>
      </c>
      <c r="AB172" s="84" t="str">
        <f t="shared" si="35"/>
        <v/>
      </c>
      <c r="AC172" s="577"/>
      <c r="AD172" s="93" t="str">
        <f t="shared" si="34"/>
        <v/>
      </c>
      <c r="AE172" s="572">
        <v>0</v>
      </c>
      <c r="AF172" s="84" t="str">
        <f t="shared" si="38"/>
        <v/>
      </c>
      <c r="AG172" s="572">
        <v>0</v>
      </c>
      <c r="AH172" s="579">
        <v>0</v>
      </c>
      <c r="AI172" s="84"/>
      <c r="AJ172" s="81"/>
      <c r="AK172" s="565"/>
      <c r="AL172" s="563"/>
      <c r="AM172" s="106"/>
    </row>
    <row r="173" spans="2:39" ht="14" customHeight="1" x14ac:dyDescent="0.2">
      <c r="B173" s="82"/>
      <c r="C173" s="116"/>
      <c r="D173" s="83"/>
      <c r="E173" s="83"/>
      <c r="F173" s="549" t="str">
        <f t="shared" si="27"/>
        <v/>
      </c>
      <c r="G173" s="572">
        <v>0</v>
      </c>
      <c r="H173" s="549" t="str">
        <f t="shared" si="28"/>
        <v/>
      </c>
      <c r="I173" s="572">
        <v>0</v>
      </c>
      <c r="J173" s="549" t="str">
        <f t="shared" si="29"/>
        <v/>
      </c>
      <c r="K173" s="572">
        <v>0</v>
      </c>
      <c r="L173" s="549" t="str">
        <f t="shared" si="30"/>
        <v/>
      </c>
      <c r="M173" s="572">
        <v>0</v>
      </c>
      <c r="N173" s="549" t="str">
        <f t="shared" si="31"/>
        <v/>
      </c>
      <c r="O173" s="572">
        <v>0</v>
      </c>
      <c r="P173" s="549" t="str">
        <f t="shared" si="32"/>
        <v/>
      </c>
      <c r="Q173" s="572">
        <v>0</v>
      </c>
      <c r="R173" s="545"/>
      <c r="S173" s="84" t="str">
        <f t="shared" si="36"/>
        <v/>
      </c>
      <c r="T173" s="574"/>
      <c r="U173" s="572">
        <v>0</v>
      </c>
      <c r="V173" s="549" t="str">
        <f>IF(Y173="","",Y173-(X173*7))</f>
        <v/>
      </c>
      <c r="W173" s="577"/>
      <c r="X173" s="572">
        <v>0</v>
      </c>
      <c r="Y173" s="84" t="str">
        <f t="shared" si="33"/>
        <v/>
      </c>
      <c r="Z173" s="577"/>
      <c r="AA173" s="572">
        <v>0</v>
      </c>
      <c r="AB173" s="84" t="str">
        <f t="shared" si="35"/>
        <v/>
      </c>
      <c r="AC173" s="577"/>
      <c r="AD173" s="93" t="str">
        <f t="shared" si="34"/>
        <v/>
      </c>
      <c r="AE173" s="572">
        <v>0</v>
      </c>
      <c r="AF173" s="84" t="str">
        <f t="shared" si="38"/>
        <v/>
      </c>
      <c r="AG173" s="572">
        <v>0</v>
      </c>
      <c r="AH173" s="579">
        <v>0</v>
      </c>
      <c r="AI173" s="84"/>
      <c r="AJ173" s="81"/>
      <c r="AK173" s="565"/>
      <c r="AL173" s="563"/>
      <c r="AM173" s="106"/>
    </row>
    <row r="174" spans="2:39" ht="14" customHeight="1" x14ac:dyDescent="0.2">
      <c r="B174" s="82"/>
      <c r="C174" s="116"/>
      <c r="D174" s="83"/>
      <c r="E174" s="83"/>
      <c r="F174" s="549" t="str">
        <f t="shared" si="27"/>
        <v/>
      </c>
      <c r="G174" s="572">
        <v>0</v>
      </c>
      <c r="H174" s="549" t="str">
        <f t="shared" si="28"/>
        <v/>
      </c>
      <c r="I174" s="572">
        <v>0</v>
      </c>
      <c r="J174" s="549" t="str">
        <f t="shared" si="29"/>
        <v/>
      </c>
      <c r="K174" s="572">
        <v>0</v>
      </c>
      <c r="L174" s="549" t="str">
        <f t="shared" si="30"/>
        <v/>
      </c>
      <c r="M174" s="572">
        <v>0</v>
      </c>
      <c r="N174" s="549" t="str">
        <f t="shared" si="31"/>
        <v/>
      </c>
      <c r="O174" s="572">
        <v>0</v>
      </c>
      <c r="P174" s="549" t="str">
        <f t="shared" si="32"/>
        <v/>
      </c>
      <c r="Q174" s="572">
        <v>0</v>
      </c>
      <c r="R174" s="545"/>
      <c r="S174" s="84" t="str">
        <f t="shared" si="36"/>
        <v/>
      </c>
      <c r="T174" s="574"/>
      <c r="U174" s="572">
        <v>0</v>
      </c>
      <c r="V174" s="549" t="str">
        <f t="shared" ref="V174:V185" si="39">IF(Y174="","",Y174-(X174*7))</f>
        <v/>
      </c>
      <c r="W174" s="577"/>
      <c r="X174" s="572">
        <v>0</v>
      </c>
      <c r="Y174" s="84" t="str">
        <f t="shared" si="33"/>
        <v/>
      </c>
      <c r="Z174" s="577"/>
      <c r="AA174" s="572">
        <v>0</v>
      </c>
      <c r="AB174" s="84" t="str">
        <f t="shared" si="35"/>
        <v/>
      </c>
      <c r="AC174" s="577"/>
      <c r="AD174" s="93" t="str">
        <f t="shared" si="34"/>
        <v/>
      </c>
      <c r="AE174" s="572">
        <v>0</v>
      </c>
      <c r="AF174" s="84" t="str">
        <f t="shared" si="38"/>
        <v/>
      </c>
      <c r="AG174" s="572">
        <v>0</v>
      </c>
      <c r="AH174" s="579">
        <v>0</v>
      </c>
      <c r="AI174" s="84"/>
      <c r="AJ174" s="81"/>
      <c r="AK174" s="565"/>
      <c r="AL174" s="563"/>
      <c r="AM174" s="106"/>
    </row>
    <row r="175" spans="2:39" ht="14" customHeight="1" x14ac:dyDescent="0.2">
      <c r="B175" s="82"/>
      <c r="C175" s="116"/>
      <c r="D175" s="83"/>
      <c r="E175" s="83"/>
      <c r="F175" s="549" t="str">
        <f t="shared" si="27"/>
        <v/>
      </c>
      <c r="G175" s="572">
        <v>0</v>
      </c>
      <c r="H175" s="549" t="str">
        <f t="shared" si="28"/>
        <v/>
      </c>
      <c r="I175" s="572">
        <v>0</v>
      </c>
      <c r="J175" s="549" t="str">
        <f t="shared" si="29"/>
        <v/>
      </c>
      <c r="K175" s="572">
        <v>0</v>
      </c>
      <c r="L175" s="549" t="str">
        <f t="shared" si="30"/>
        <v/>
      </c>
      <c r="M175" s="572">
        <v>0</v>
      </c>
      <c r="N175" s="549" t="str">
        <f t="shared" si="31"/>
        <v/>
      </c>
      <c r="O175" s="572">
        <v>0</v>
      </c>
      <c r="P175" s="549" t="str">
        <f t="shared" si="32"/>
        <v/>
      </c>
      <c r="Q175" s="572">
        <v>0</v>
      </c>
      <c r="R175" s="545"/>
      <c r="S175" s="84" t="str">
        <f t="shared" si="36"/>
        <v/>
      </c>
      <c r="T175" s="574"/>
      <c r="U175" s="572">
        <v>0</v>
      </c>
      <c r="V175" s="549" t="str">
        <f t="shared" si="39"/>
        <v/>
      </c>
      <c r="W175" s="577"/>
      <c r="X175" s="572">
        <v>0</v>
      </c>
      <c r="Y175" s="84" t="str">
        <f t="shared" si="33"/>
        <v/>
      </c>
      <c r="Z175" s="577"/>
      <c r="AA175" s="572">
        <v>0</v>
      </c>
      <c r="AB175" s="84" t="str">
        <f t="shared" si="35"/>
        <v/>
      </c>
      <c r="AC175" s="577"/>
      <c r="AD175" s="93" t="str">
        <f t="shared" si="34"/>
        <v/>
      </c>
      <c r="AE175" s="572">
        <v>0</v>
      </c>
      <c r="AF175" s="84" t="str">
        <f t="shared" si="38"/>
        <v/>
      </c>
      <c r="AG175" s="572">
        <v>0</v>
      </c>
      <c r="AH175" s="579">
        <v>0</v>
      </c>
      <c r="AI175" s="84"/>
      <c r="AJ175" s="81"/>
      <c r="AK175" s="565"/>
      <c r="AL175" s="563"/>
      <c r="AM175" s="106"/>
    </row>
    <row r="176" spans="2:39" ht="14" customHeight="1" x14ac:dyDescent="0.2">
      <c r="B176" s="82"/>
      <c r="C176" s="116"/>
      <c r="D176" s="83"/>
      <c r="E176" s="83"/>
      <c r="F176" s="549" t="str">
        <f t="shared" si="27"/>
        <v/>
      </c>
      <c r="G176" s="572">
        <v>0</v>
      </c>
      <c r="H176" s="549" t="str">
        <f t="shared" si="28"/>
        <v/>
      </c>
      <c r="I176" s="572">
        <v>0</v>
      </c>
      <c r="J176" s="549" t="str">
        <f t="shared" si="29"/>
        <v/>
      </c>
      <c r="K176" s="572">
        <v>0</v>
      </c>
      <c r="L176" s="549" t="str">
        <f t="shared" si="30"/>
        <v/>
      </c>
      <c r="M176" s="572">
        <v>0</v>
      </c>
      <c r="N176" s="549" t="str">
        <f t="shared" si="31"/>
        <v/>
      </c>
      <c r="O176" s="572">
        <v>0</v>
      </c>
      <c r="P176" s="549" t="str">
        <f t="shared" si="32"/>
        <v/>
      </c>
      <c r="Q176" s="572">
        <v>0</v>
      </c>
      <c r="R176" s="545"/>
      <c r="S176" s="84" t="str">
        <f t="shared" si="36"/>
        <v/>
      </c>
      <c r="T176" s="574"/>
      <c r="U176" s="572">
        <v>0</v>
      </c>
      <c r="V176" s="549" t="str">
        <f t="shared" si="39"/>
        <v/>
      </c>
      <c r="W176" s="577"/>
      <c r="X176" s="572">
        <v>0</v>
      </c>
      <c r="Y176" s="84" t="str">
        <f t="shared" si="33"/>
        <v/>
      </c>
      <c r="Z176" s="577"/>
      <c r="AA176" s="572">
        <v>0</v>
      </c>
      <c r="AB176" s="84" t="str">
        <f t="shared" si="35"/>
        <v/>
      </c>
      <c r="AC176" s="577"/>
      <c r="AD176" s="93" t="str">
        <f t="shared" si="34"/>
        <v/>
      </c>
      <c r="AE176" s="572">
        <v>0</v>
      </c>
      <c r="AF176" s="84" t="str">
        <f t="shared" si="38"/>
        <v/>
      </c>
      <c r="AG176" s="572">
        <v>0</v>
      </c>
      <c r="AH176" s="579">
        <v>0</v>
      </c>
      <c r="AI176" s="84"/>
      <c r="AJ176" s="81"/>
      <c r="AK176" s="565"/>
      <c r="AL176" s="563"/>
      <c r="AM176" s="106"/>
    </row>
    <row r="177" spans="2:39" ht="14" customHeight="1" x14ac:dyDescent="0.2">
      <c r="B177" s="82"/>
      <c r="C177" s="116"/>
      <c r="D177" s="83"/>
      <c r="E177" s="83"/>
      <c r="F177" s="549" t="str">
        <f t="shared" si="27"/>
        <v/>
      </c>
      <c r="G177" s="572">
        <v>0</v>
      </c>
      <c r="H177" s="549" t="str">
        <f t="shared" si="28"/>
        <v/>
      </c>
      <c r="I177" s="572">
        <v>0</v>
      </c>
      <c r="J177" s="549" t="str">
        <f t="shared" si="29"/>
        <v/>
      </c>
      <c r="K177" s="572">
        <v>0</v>
      </c>
      <c r="L177" s="549" t="str">
        <f t="shared" si="30"/>
        <v/>
      </c>
      <c r="M177" s="572">
        <v>0</v>
      </c>
      <c r="N177" s="549" t="str">
        <f t="shared" si="31"/>
        <v/>
      </c>
      <c r="O177" s="572">
        <v>0</v>
      </c>
      <c r="P177" s="549" t="str">
        <f t="shared" si="32"/>
        <v/>
      </c>
      <c r="Q177" s="572">
        <v>0</v>
      </c>
      <c r="R177" s="545"/>
      <c r="S177" s="84" t="str">
        <f t="shared" si="36"/>
        <v/>
      </c>
      <c r="T177" s="574"/>
      <c r="U177" s="572">
        <v>0</v>
      </c>
      <c r="V177" s="549" t="str">
        <f t="shared" si="39"/>
        <v/>
      </c>
      <c r="W177" s="577"/>
      <c r="X177" s="572">
        <v>0</v>
      </c>
      <c r="Y177" s="84" t="str">
        <f t="shared" si="33"/>
        <v/>
      </c>
      <c r="Z177" s="577"/>
      <c r="AA177" s="572">
        <v>0</v>
      </c>
      <c r="AB177" s="84" t="str">
        <f t="shared" si="35"/>
        <v/>
      </c>
      <c r="AC177" s="577"/>
      <c r="AD177" s="93" t="str">
        <f t="shared" si="34"/>
        <v/>
      </c>
      <c r="AE177" s="572">
        <v>0</v>
      </c>
      <c r="AF177" s="84" t="str">
        <f t="shared" si="38"/>
        <v/>
      </c>
      <c r="AG177" s="572">
        <v>0</v>
      </c>
      <c r="AH177" s="579">
        <v>0</v>
      </c>
      <c r="AI177" s="84"/>
      <c r="AJ177" s="81"/>
      <c r="AK177" s="565"/>
      <c r="AL177" s="563"/>
      <c r="AM177" s="106"/>
    </row>
    <row r="178" spans="2:39" ht="14" customHeight="1" x14ac:dyDescent="0.2">
      <c r="B178" s="82"/>
      <c r="C178" s="116"/>
      <c r="D178" s="83"/>
      <c r="E178" s="83"/>
      <c r="F178" s="549" t="str">
        <f t="shared" si="27"/>
        <v/>
      </c>
      <c r="G178" s="572">
        <v>0</v>
      </c>
      <c r="H178" s="549" t="str">
        <f t="shared" si="28"/>
        <v/>
      </c>
      <c r="I178" s="572">
        <v>0</v>
      </c>
      <c r="J178" s="549" t="str">
        <f t="shared" si="29"/>
        <v/>
      </c>
      <c r="K178" s="572">
        <v>0</v>
      </c>
      <c r="L178" s="549" t="str">
        <f t="shared" si="30"/>
        <v/>
      </c>
      <c r="M178" s="572">
        <v>0</v>
      </c>
      <c r="N178" s="549" t="str">
        <f t="shared" si="31"/>
        <v/>
      </c>
      <c r="O178" s="572">
        <v>0</v>
      </c>
      <c r="P178" s="549" t="str">
        <f t="shared" si="32"/>
        <v/>
      </c>
      <c r="Q178" s="572">
        <v>0</v>
      </c>
      <c r="R178" s="545"/>
      <c r="S178" s="84" t="str">
        <f t="shared" si="36"/>
        <v/>
      </c>
      <c r="T178" s="574"/>
      <c r="U178" s="572">
        <v>0</v>
      </c>
      <c r="V178" s="549" t="str">
        <f t="shared" si="39"/>
        <v/>
      </c>
      <c r="W178" s="577"/>
      <c r="X178" s="572">
        <v>0</v>
      </c>
      <c r="Y178" s="84" t="str">
        <f t="shared" si="33"/>
        <v/>
      </c>
      <c r="Z178" s="577"/>
      <c r="AA178" s="572">
        <v>0</v>
      </c>
      <c r="AB178" s="84" t="str">
        <f t="shared" si="35"/>
        <v/>
      </c>
      <c r="AC178" s="577"/>
      <c r="AD178" s="93" t="str">
        <f t="shared" si="34"/>
        <v/>
      </c>
      <c r="AE178" s="572">
        <v>0</v>
      </c>
      <c r="AF178" s="84" t="str">
        <f t="shared" si="38"/>
        <v/>
      </c>
      <c r="AG178" s="572">
        <v>0</v>
      </c>
      <c r="AH178" s="579">
        <v>0</v>
      </c>
      <c r="AI178" s="84"/>
      <c r="AJ178" s="81"/>
      <c r="AK178" s="565"/>
      <c r="AL178" s="563"/>
      <c r="AM178" s="106"/>
    </row>
    <row r="179" spans="2:39" ht="14" customHeight="1" x14ac:dyDescent="0.2">
      <c r="B179" s="82"/>
      <c r="C179" s="116"/>
      <c r="D179" s="83"/>
      <c r="E179" s="83"/>
      <c r="F179" s="549" t="str">
        <f t="shared" si="27"/>
        <v/>
      </c>
      <c r="G179" s="572">
        <v>0</v>
      </c>
      <c r="H179" s="549" t="str">
        <f t="shared" si="28"/>
        <v/>
      </c>
      <c r="I179" s="572">
        <v>0</v>
      </c>
      <c r="J179" s="549" t="str">
        <f t="shared" si="29"/>
        <v/>
      </c>
      <c r="K179" s="572">
        <v>0</v>
      </c>
      <c r="L179" s="549" t="str">
        <f t="shared" si="30"/>
        <v/>
      </c>
      <c r="M179" s="572">
        <v>0</v>
      </c>
      <c r="N179" s="549" t="str">
        <f t="shared" si="31"/>
        <v/>
      </c>
      <c r="O179" s="572">
        <v>0</v>
      </c>
      <c r="P179" s="549" t="str">
        <f t="shared" si="32"/>
        <v/>
      </c>
      <c r="Q179" s="572">
        <v>0</v>
      </c>
      <c r="R179" s="545"/>
      <c r="S179" s="84" t="str">
        <f t="shared" si="36"/>
        <v/>
      </c>
      <c r="T179" s="574"/>
      <c r="U179" s="572">
        <v>0</v>
      </c>
      <c r="V179" s="549" t="str">
        <f t="shared" si="39"/>
        <v/>
      </c>
      <c r="W179" s="577"/>
      <c r="X179" s="572">
        <v>0</v>
      </c>
      <c r="Y179" s="84" t="str">
        <f t="shared" si="33"/>
        <v/>
      </c>
      <c r="Z179" s="577"/>
      <c r="AA179" s="572">
        <v>0</v>
      </c>
      <c r="AB179" s="84" t="str">
        <f t="shared" si="35"/>
        <v/>
      </c>
      <c r="AC179" s="577"/>
      <c r="AD179" s="93" t="str">
        <f t="shared" si="34"/>
        <v/>
      </c>
      <c r="AE179" s="572">
        <v>0</v>
      </c>
      <c r="AF179" s="84" t="str">
        <f t="shared" si="38"/>
        <v/>
      </c>
      <c r="AG179" s="572">
        <v>0</v>
      </c>
      <c r="AH179" s="579">
        <v>0</v>
      </c>
      <c r="AI179" s="84"/>
      <c r="AJ179" s="81"/>
      <c r="AK179" s="565"/>
      <c r="AL179" s="563"/>
      <c r="AM179" s="106"/>
    </row>
    <row r="180" spans="2:39" ht="14" customHeight="1" x14ac:dyDescent="0.2">
      <c r="B180" s="82"/>
      <c r="C180" s="116"/>
      <c r="D180" s="83"/>
      <c r="E180" s="83"/>
      <c r="F180" s="549" t="str">
        <f t="shared" si="27"/>
        <v/>
      </c>
      <c r="G180" s="572">
        <v>0</v>
      </c>
      <c r="H180" s="549" t="str">
        <f t="shared" si="28"/>
        <v/>
      </c>
      <c r="I180" s="572">
        <v>0</v>
      </c>
      <c r="J180" s="549" t="str">
        <f t="shared" si="29"/>
        <v/>
      </c>
      <c r="K180" s="572">
        <v>0</v>
      </c>
      <c r="L180" s="549" t="str">
        <f t="shared" si="30"/>
        <v/>
      </c>
      <c r="M180" s="572">
        <v>0</v>
      </c>
      <c r="N180" s="549" t="str">
        <f t="shared" si="31"/>
        <v/>
      </c>
      <c r="O180" s="572">
        <v>0</v>
      </c>
      <c r="P180" s="549" t="str">
        <f t="shared" si="32"/>
        <v/>
      </c>
      <c r="Q180" s="572">
        <v>0</v>
      </c>
      <c r="R180" s="545"/>
      <c r="S180" s="84" t="str">
        <f t="shared" si="36"/>
        <v/>
      </c>
      <c r="T180" s="574"/>
      <c r="U180" s="572">
        <v>0</v>
      </c>
      <c r="V180" s="549" t="str">
        <f t="shared" si="39"/>
        <v/>
      </c>
      <c r="W180" s="577"/>
      <c r="X180" s="572">
        <v>0</v>
      </c>
      <c r="Y180" s="84" t="str">
        <f t="shared" si="33"/>
        <v/>
      </c>
      <c r="Z180" s="577"/>
      <c r="AA180" s="572">
        <v>0</v>
      </c>
      <c r="AB180" s="84" t="str">
        <f t="shared" si="35"/>
        <v/>
      </c>
      <c r="AC180" s="577"/>
      <c r="AD180" s="93" t="str">
        <f t="shared" si="34"/>
        <v/>
      </c>
      <c r="AE180" s="572">
        <v>0</v>
      </c>
      <c r="AF180" s="84" t="str">
        <f t="shared" si="38"/>
        <v/>
      </c>
      <c r="AG180" s="572">
        <v>0</v>
      </c>
      <c r="AH180" s="579">
        <v>0</v>
      </c>
      <c r="AI180" s="84"/>
      <c r="AJ180" s="81"/>
      <c r="AK180" s="565"/>
      <c r="AL180" s="563"/>
      <c r="AM180" s="106"/>
    </row>
    <row r="181" spans="2:39" ht="15" customHeight="1" x14ac:dyDescent="0.2">
      <c r="B181" s="82"/>
      <c r="C181" s="116"/>
      <c r="D181" s="83"/>
      <c r="E181" s="83"/>
      <c r="F181" s="549" t="str">
        <f t="shared" si="27"/>
        <v/>
      </c>
      <c r="G181" s="572">
        <v>0</v>
      </c>
      <c r="H181" s="549" t="str">
        <f t="shared" si="28"/>
        <v/>
      </c>
      <c r="I181" s="572">
        <v>0</v>
      </c>
      <c r="J181" s="549" t="str">
        <f t="shared" si="29"/>
        <v/>
      </c>
      <c r="K181" s="572">
        <v>0</v>
      </c>
      <c r="L181" s="549" t="str">
        <f t="shared" si="30"/>
        <v/>
      </c>
      <c r="M181" s="572">
        <v>0</v>
      </c>
      <c r="N181" s="549" t="str">
        <f t="shared" si="31"/>
        <v/>
      </c>
      <c r="O181" s="572">
        <v>0</v>
      </c>
      <c r="P181" s="549" t="str">
        <f t="shared" si="32"/>
        <v/>
      </c>
      <c r="Q181" s="572">
        <v>0</v>
      </c>
      <c r="R181" s="545"/>
      <c r="S181" s="84" t="str">
        <f t="shared" si="36"/>
        <v/>
      </c>
      <c r="T181" s="574"/>
      <c r="U181" s="572">
        <v>0</v>
      </c>
      <c r="V181" s="549" t="str">
        <f t="shared" si="39"/>
        <v/>
      </c>
      <c r="W181" s="577"/>
      <c r="X181" s="572">
        <v>0</v>
      </c>
      <c r="Y181" s="84" t="str">
        <f t="shared" si="33"/>
        <v/>
      </c>
      <c r="Z181" s="577"/>
      <c r="AA181" s="572">
        <v>0</v>
      </c>
      <c r="AB181" s="84" t="str">
        <f t="shared" si="35"/>
        <v/>
      </c>
      <c r="AC181" s="577"/>
      <c r="AD181" s="93" t="str">
        <f t="shared" si="34"/>
        <v/>
      </c>
      <c r="AE181" s="572">
        <v>0</v>
      </c>
      <c r="AF181" s="84" t="str">
        <f t="shared" si="38"/>
        <v/>
      </c>
      <c r="AG181" s="572">
        <v>0</v>
      </c>
      <c r="AH181" s="579">
        <v>0</v>
      </c>
      <c r="AI181" s="84"/>
      <c r="AJ181" s="81"/>
      <c r="AK181" s="565"/>
      <c r="AL181" s="563"/>
      <c r="AM181" s="105"/>
    </row>
    <row r="182" spans="2:39" ht="14" customHeight="1" x14ac:dyDescent="0.2">
      <c r="B182" s="82"/>
      <c r="C182" s="116"/>
      <c r="D182" s="83"/>
      <c r="E182" s="83"/>
      <c r="F182" s="549" t="str">
        <f t="shared" si="27"/>
        <v/>
      </c>
      <c r="G182" s="572">
        <v>0</v>
      </c>
      <c r="H182" s="549" t="str">
        <f t="shared" si="28"/>
        <v/>
      </c>
      <c r="I182" s="572">
        <v>0</v>
      </c>
      <c r="J182" s="549" t="str">
        <f t="shared" si="29"/>
        <v/>
      </c>
      <c r="K182" s="572">
        <v>0</v>
      </c>
      <c r="L182" s="549" t="str">
        <f t="shared" si="30"/>
        <v/>
      </c>
      <c r="M182" s="572">
        <v>0</v>
      </c>
      <c r="N182" s="549" t="str">
        <f t="shared" si="31"/>
        <v/>
      </c>
      <c r="O182" s="572">
        <v>0</v>
      </c>
      <c r="P182" s="549" t="str">
        <f t="shared" si="32"/>
        <v/>
      </c>
      <c r="Q182" s="572">
        <v>0</v>
      </c>
      <c r="R182" s="545"/>
      <c r="S182" s="84" t="str">
        <f t="shared" si="36"/>
        <v/>
      </c>
      <c r="T182" s="574"/>
      <c r="U182" s="572">
        <v>0</v>
      </c>
      <c r="V182" s="549" t="str">
        <f t="shared" si="39"/>
        <v/>
      </c>
      <c r="W182" s="577"/>
      <c r="X182" s="572">
        <v>0</v>
      </c>
      <c r="Y182" s="84" t="str">
        <f t="shared" si="33"/>
        <v/>
      </c>
      <c r="Z182" s="577"/>
      <c r="AA182" s="572">
        <v>0</v>
      </c>
      <c r="AB182" s="84" t="str">
        <f t="shared" si="35"/>
        <v/>
      </c>
      <c r="AC182" s="577"/>
      <c r="AD182" s="93" t="str">
        <f t="shared" si="34"/>
        <v/>
      </c>
      <c r="AE182" s="572">
        <v>0</v>
      </c>
      <c r="AF182" s="84" t="str">
        <f t="shared" si="38"/>
        <v/>
      </c>
      <c r="AG182" s="572">
        <v>0</v>
      </c>
      <c r="AH182" s="579">
        <v>0</v>
      </c>
      <c r="AI182" s="84"/>
      <c r="AJ182" s="81"/>
      <c r="AK182" s="565"/>
      <c r="AL182" s="563"/>
      <c r="AM182" s="105"/>
    </row>
    <row r="183" spans="2:39" ht="14" customHeight="1" x14ac:dyDescent="0.2">
      <c r="B183" s="82"/>
      <c r="C183" s="116"/>
      <c r="D183" s="83"/>
      <c r="E183" s="80"/>
      <c r="F183" s="549" t="str">
        <f t="shared" si="27"/>
        <v/>
      </c>
      <c r="G183" s="572">
        <v>0</v>
      </c>
      <c r="H183" s="549" t="str">
        <f t="shared" si="28"/>
        <v/>
      </c>
      <c r="I183" s="572">
        <v>0</v>
      </c>
      <c r="J183" s="549" t="str">
        <f t="shared" si="29"/>
        <v/>
      </c>
      <c r="K183" s="572">
        <v>0</v>
      </c>
      <c r="L183" s="549" t="str">
        <f t="shared" si="30"/>
        <v/>
      </c>
      <c r="M183" s="572">
        <v>0</v>
      </c>
      <c r="N183" s="549" t="str">
        <f t="shared" si="31"/>
        <v/>
      </c>
      <c r="O183" s="572">
        <v>0</v>
      </c>
      <c r="P183" s="549" t="str">
        <f t="shared" si="32"/>
        <v/>
      </c>
      <c r="Q183" s="572">
        <v>0</v>
      </c>
      <c r="R183" s="546"/>
      <c r="S183" s="84" t="str">
        <f t="shared" si="36"/>
        <v/>
      </c>
      <c r="T183" s="574"/>
      <c r="U183" s="572">
        <v>0</v>
      </c>
      <c r="V183" s="549" t="str">
        <f t="shared" si="39"/>
        <v/>
      </c>
      <c r="W183" s="577"/>
      <c r="X183" s="572">
        <v>0</v>
      </c>
      <c r="Y183" s="84" t="str">
        <f t="shared" si="33"/>
        <v/>
      </c>
      <c r="Z183" s="577"/>
      <c r="AA183" s="572">
        <v>0</v>
      </c>
      <c r="AB183" s="84" t="str">
        <f t="shared" si="35"/>
        <v/>
      </c>
      <c r="AC183" s="577"/>
      <c r="AD183" s="93" t="str">
        <f t="shared" si="34"/>
        <v/>
      </c>
      <c r="AE183" s="572">
        <v>0</v>
      </c>
      <c r="AF183" s="84" t="str">
        <f t="shared" si="38"/>
        <v/>
      </c>
      <c r="AG183" s="572">
        <v>0</v>
      </c>
      <c r="AH183" s="579">
        <v>0</v>
      </c>
      <c r="AI183" s="84"/>
      <c r="AJ183" s="81"/>
      <c r="AK183" s="565"/>
      <c r="AL183" s="563"/>
      <c r="AM183" s="105"/>
    </row>
    <row r="184" spans="2:39" ht="14" customHeight="1" x14ac:dyDescent="0.2">
      <c r="B184" s="82"/>
      <c r="C184" s="116"/>
      <c r="D184" s="83"/>
      <c r="E184" s="80"/>
      <c r="F184" s="549" t="str">
        <f t="shared" si="27"/>
        <v/>
      </c>
      <c r="G184" s="572">
        <v>0</v>
      </c>
      <c r="H184" s="549" t="str">
        <f t="shared" si="28"/>
        <v/>
      </c>
      <c r="I184" s="572">
        <v>0</v>
      </c>
      <c r="J184" s="549" t="str">
        <f t="shared" si="29"/>
        <v/>
      </c>
      <c r="K184" s="572">
        <v>0</v>
      </c>
      <c r="L184" s="549" t="str">
        <f t="shared" si="30"/>
        <v/>
      </c>
      <c r="M184" s="572">
        <v>0</v>
      </c>
      <c r="N184" s="549" t="str">
        <f t="shared" si="31"/>
        <v/>
      </c>
      <c r="O184" s="572">
        <v>0</v>
      </c>
      <c r="P184" s="549" t="str">
        <f t="shared" si="32"/>
        <v/>
      </c>
      <c r="Q184" s="572">
        <v>0</v>
      </c>
      <c r="R184" s="546"/>
      <c r="S184" s="84" t="str">
        <f t="shared" si="36"/>
        <v/>
      </c>
      <c r="T184" s="574"/>
      <c r="U184" s="572">
        <v>0</v>
      </c>
      <c r="V184" s="549" t="str">
        <f t="shared" si="39"/>
        <v/>
      </c>
      <c r="W184" s="577"/>
      <c r="X184" s="572">
        <v>0</v>
      </c>
      <c r="Y184" s="84" t="str">
        <f t="shared" si="33"/>
        <v/>
      </c>
      <c r="Z184" s="577"/>
      <c r="AA184" s="572">
        <v>0</v>
      </c>
      <c r="AB184" s="84" t="str">
        <f t="shared" si="35"/>
        <v/>
      </c>
      <c r="AC184" s="577"/>
      <c r="AD184" s="93" t="str">
        <f t="shared" si="34"/>
        <v/>
      </c>
      <c r="AE184" s="572">
        <v>0</v>
      </c>
      <c r="AF184" s="84" t="str">
        <f t="shared" si="38"/>
        <v/>
      </c>
      <c r="AG184" s="572">
        <v>0</v>
      </c>
      <c r="AH184" s="579">
        <v>0</v>
      </c>
      <c r="AI184" s="84"/>
      <c r="AJ184" s="81"/>
      <c r="AK184" s="565"/>
      <c r="AL184" s="563"/>
      <c r="AM184" s="105"/>
    </row>
    <row r="185" spans="2:39" ht="14" customHeight="1" x14ac:dyDescent="0.2">
      <c r="B185" s="82"/>
      <c r="C185" s="116"/>
      <c r="D185" s="83"/>
      <c r="E185" s="80"/>
      <c r="F185" s="549" t="str">
        <f t="shared" si="27"/>
        <v/>
      </c>
      <c r="G185" s="572">
        <v>0</v>
      </c>
      <c r="H185" s="549" t="str">
        <f t="shared" si="28"/>
        <v/>
      </c>
      <c r="I185" s="572">
        <v>0</v>
      </c>
      <c r="J185" s="549" t="str">
        <f t="shared" si="29"/>
        <v/>
      </c>
      <c r="K185" s="572">
        <v>0</v>
      </c>
      <c r="L185" s="549" t="str">
        <f t="shared" si="30"/>
        <v/>
      </c>
      <c r="M185" s="572">
        <v>0</v>
      </c>
      <c r="N185" s="549" t="str">
        <f t="shared" si="31"/>
        <v/>
      </c>
      <c r="O185" s="572">
        <v>0</v>
      </c>
      <c r="P185" s="549" t="str">
        <f t="shared" si="32"/>
        <v/>
      </c>
      <c r="Q185" s="572">
        <v>0</v>
      </c>
      <c r="R185" s="546"/>
      <c r="S185" s="84" t="str">
        <f t="shared" si="36"/>
        <v/>
      </c>
      <c r="T185" s="574"/>
      <c r="U185" s="572">
        <v>0</v>
      </c>
      <c r="V185" s="549" t="str">
        <f t="shared" si="39"/>
        <v/>
      </c>
      <c r="W185" s="577"/>
      <c r="X185" s="572">
        <v>0</v>
      </c>
      <c r="Y185" s="84" t="str">
        <f t="shared" si="33"/>
        <v/>
      </c>
      <c r="Z185" s="577"/>
      <c r="AA185" s="572">
        <v>0</v>
      </c>
      <c r="AB185" s="84" t="str">
        <f t="shared" si="35"/>
        <v/>
      </c>
      <c r="AC185" s="577"/>
      <c r="AD185" s="93" t="str">
        <f t="shared" si="34"/>
        <v/>
      </c>
      <c r="AE185" s="572">
        <v>0</v>
      </c>
      <c r="AF185" s="84" t="str">
        <f t="shared" si="38"/>
        <v/>
      </c>
      <c r="AG185" s="572">
        <v>0</v>
      </c>
      <c r="AH185" s="579">
        <v>0</v>
      </c>
      <c r="AI185" s="84"/>
      <c r="AJ185" s="81"/>
      <c r="AK185" s="565"/>
      <c r="AL185" s="563"/>
      <c r="AM185" s="105"/>
    </row>
    <row r="186" spans="2:39" ht="14" thickBot="1" x14ac:dyDescent="0.2">
      <c r="B186" s="31" t="s">
        <v>312</v>
      </c>
      <c r="C186" s="31"/>
      <c r="D186" s="31"/>
      <c r="AL186" s="77" t="s">
        <v>313</v>
      </c>
      <c r="AM186" s="108"/>
    </row>
    <row r="187" spans="2:39" ht="13" x14ac:dyDescent="0.15">
      <c r="AM187" s="108"/>
    </row>
    <row r="188" spans="2:39" ht="13" x14ac:dyDescent="0.15">
      <c r="AM188" s="108"/>
    </row>
    <row r="189" spans="2:39" ht="13" x14ac:dyDescent="0.15">
      <c r="AM189" s="108"/>
    </row>
    <row r="190" spans="2:39" ht="13" x14ac:dyDescent="0.15">
      <c r="AM190" s="108"/>
    </row>
    <row r="191" spans="2:39" ht="13" x14ac:dyDescent="0.15">
      <c r="AM191" s="108"/>
    </row>
    <row r="192" spans="2:39" ht="13" x14ac:dyDescent="0.15">
      <c r="AM192" s="108"/>
    </row>
    <row r="193" spans="39:39" ht="13" x14ac:dyDescent="0.15">
      <c r="AM193" s="108"/>
    </row>
    <row r="194" spans="39:39" ht="13" x14ac:dyDescent="0.15">
      <c r="AM194" s="108"/>
    </row>
    <row r="195" spans="39:39" ht="13" x14ac:dyDescent="0.15">
      <c r="AM195" s="108"/>
    </row>
    <row r="196" spans="39:39" ht="13" x14ac:dyDescent="0.15">
      <c r="AM196" s="108"/>
    </row>
    <row r="197" spans="39:39" ht="13" x14ac:dyDescent="0.15">
      <c r="AM197" s="108"/>
    </row>
    <row r="198" spans="39:39" ht="13" x14ac:dyDescent="0.15">
      <c r="AM198" s="108"/>
    </row>
    <row r="199" spans="39:39" ht="13" x14ac:dyDescent="0.15">
      <c r="AM199" s="108"/>
    </row>
    <row r="200" spans="39:39" ht="13" x14ac:dyDescent="0.15">
      <c r="AM200" s="108"/>
    </row>
    <row r="201" spans="39:39" ht="13" x14ac:dyDescent="0.15">
      <c r="AM201" s="108"/>
    </row>
    <row r="202" spans="39:39" ht="13" x14ac:dyDescent="0.15">
      <c r="AM202" s="108"/>
    </row>
    <row r="203" spans="39:39" ht="13" x14ac:dyDescent="0.15">
      <c r="AM203" s="108"/>
    </row>
    <row r="204" spans="39:39" ht="13" x14ac:dyDescent="0.15">
      <c r="AM204" s="108"/>
    </row>
    <row r="205" spans="39:39" ht="13" x14ac:dyDescent="0.15">
      <c r="AM205" s="108"/>
    </row>
    <row r="206" spans="39:39" ht="13" x14ac:dyDescent="0.15">
      <c r="AM206" s="108"/>
    </row>
    <row r="207" spans="39:39" ht="13" x14ac:dyDescent="0.15">
      <c r="AM207" s="108"/>
    </row>
    <row r="208" spans="39:39" ht="13" x14ac:dyDescent="0.15">
      <c r="AM208" s="108"/>
    </row>
    <row r="209" ht="13" x14ac:dyDescent="0.15"/>
    <row r="210" ht="13" x14ac:dyDescent="0.15"/>
    <row r="211" ht="13" x14ac:dyDescent="0.15"/>
    <row r="212" ht="13" x14ac:dyDescent="0.15"/>
    <row r="213" ht="13" x14ac:dyDescent="0.15"/>
    <row r="214" ht="13" x14ac:dyDescent="0.15"/>
    <row r="215" ht="13" x14ac:dyDescent="0.15"/>
    <row r="216" ht="13" x14ac:dyDescent="0.15"/>
    <row r="217" ht="13" x14ac:dyDescent="0.15"/>
    <row r="218" ht="13" x14ac:dyDescent="0.15"/>
    <row r="219" ht="13" x14ac:dyDescent="0.15"/>
    <row r="220" ht="13" x14ac:dyDescent="0.15"/>
    <row r="221" ht="13" x14ac:dyDescent="0.15"/>
    <row r="222" ht="13" x14ac:dyDescent="0.15"/>
    <row r="223" ht="13" x14ac:dyDescent="0.15"/>
    <row r="224" ht="13" x14ac:dyDescent="0.15"/>
    <row r="225" ht="13" x14ac:dyDescent="0.15"/>
    <row r="226" ht="13" x14ac:dyDescent="0.15"/>
    <row r="227" ht="13" x14ac:dyDescent="0.15"/>
    <row r="228" ht="13" x14ac:dyDescent="0.15"/>
    <row r="229" ht="13" x14ac:dyDescent="0.15"/>
    <row r="230" ht="13" x14ac:dyDescent="0.15"/>
    <row r="231" ht="13" x14ac:dyDescent="0.15"/>
    <row r="232" ht="13" x14ac:dyDescent="0.15"/>
    <row r="233" ht="13" x14ac:dyDescent="0.15"/>
    <row r="234" ht="13" x14ac:dyDescent="0.15"/>
    <row r="235" ht="13" x14ac:dyDescent="0.15"/>
    <row r="236" ht="13" x14ac:dyDescent="0.15"/>
    <row r="237" ht="13" x14ac:dyDescent="0.15"/>
    <row r="238" ht="13" x14ac:dyDescent="0.15"/>
    <row r="239" ht="13" x14ac:dyDescent="0.15"/>
    <row r="240" ht="13" x14ac:dyDescent="0.15"/>
    <row r="241" spans="25:27" ht="13" x14ac:dyDescent="0.15"/>
    <row r="242" spans="25:27" ht="13" x14ac:dyDescent="0.15"/>
    <row r="243" spans="25:27" ht="13" x14ac:dyDescent="0.15"/>
    <row r="244" spans="25:27" ht="13" x14ac:dyDescent="0.15"/>
    <row r="245" spans="25:27" ht="13" x14ac:dyDescent="0.15"/>
    <row r="246" spans="25:27" ht="13" x14ac:dyDescent="0.15"/>
    <row r="247" spans="25:27" ht="13" x14ac:dyDescent="0.15"/>
    <row r="248" spans="25:27" ht="13" x14ac:dyDescent="0.15"/>
    <row r="249" spans="25:27" ht="13" x14ac:dyDescent="0.15"/>
    <row r="250" spans="25:27" ht="13" x14ac:dyDescent="0.15"/>
    <row r="251" spans="25:27" ht="13" x14ac:dyDescent="0.15"/>
    <row r="252" spans="25:27" ht="13" x14ac:dyDescent="0.15"/>
    <row r="253" spans="25:27" ht="13" x14ac:dyDescent="0.15"/>
    <row r="254" spans="25:27" ht="13" x14ac:dyDescent="0.15"/>
    <row r="255" spans="25:27" ht="13" x14ac:dyDescent="0.15"/>
    <row r="256" spans="25:27" s="92" customFormat="1" ht="13" x14ac:dyDescent="0.15">
      <c r="Y256" s="30"/>
      <c r="AA256" s="30"/>
    </row>
    <row r="257" ht="13" x14ac:dyDescent="0.15"/>
    <row r="258" ht="13" x14ac:dyDescent="0.15"/>
    <row r="259" ht="13" x14ac:dyDescent="0.15"/>
    <row r="260" ht="13" x14ac:dyDescent="0.15"/>
    <row r="261" ht="13" x14ac:dyDescent="0.15"/>
    <row r="262" ht="13" x14ac:dyDescent="0.15"/>
    <row r="263" ht="13" x14ac:dyDescent="0.15"/>
    <row r="264" ht="13" x14ac:dyDescent="0.15"/>
    <row r="265" ht="13" x14ac:dyDescent="0.15"/>
    <row r="266" ht="13" x14ac:dyDescent="0.15"/>
    <row r="267" ht="13" x14ac:dyDescent="0.15"/>
    <row r="268" ht="13" x14ac:dyDescent="0.15"/>
    <row r="269" ht="13" x14ac:dyDescent="0.15"/>
    <row r="270" ht="13" x14ac:dyDescent="0.15"/>
    <row r="271" ht="13" x14ac:dyDescent="0.15"/>
    <row r="272" ht="13" x14ac:dyDescent="0.15"/>
    <row r="273" ht="13" x14ac:dyDescent="0.15"/>
    <row r="274" ht="13" x14ac:dyDescent="0.15"/>
    <row r="275" ht="13" x14ac:dyDescent="0.15"/>
    <row r="276" ht="13" x14ac:dyDescent="0.15"/>
    <row r="277" ht="13" x14ac:dyDescent="0.15"/>
    <row r="278" ht="13" x14ac:dyDescent="0.15"/>
    <row r="279" ht="13" x14ac:dyDescent="0.15"/>
    <row r="280" ht="13" x14ac:dyDescent="0.15"/>
    <row r="281" ht="13" x14ac:dyDescent="0.15"/>
    <row r="282" ht="13" x14ac:dyDescent="0.15"/>
    <row r="283" ht="13" x14ac:dyDescent="0.15"/>
    <row r="284" ht="13" x14ac:dyDescent="0.15"/>
    <row r="285" ht="13" x14ac:dyDescent="0.15"/>
    <row r="286" ht="13" x14ac:dyDescent="0.15"/>
    <row r="287" ht="13" x14ac:dyDescent="0.15"/>
    <row r="288" ht="13" x14ac:dyDescent="0.15"/>
    <row r="289" ht="13" x14ac:dyDescent="0.15"/>
    <row r="290" ht="13" x14ac:dyDescent="0.15"/>
    <row r="291" ht="13" x14ac:dyDescent="0.15"/>
    <row r="292" ht="13" x14ac:dyDescent="0.15"/>
    <row r="293" ht="13" x14ac:dyDescent="0.15"/>
    <row r="294" ht="13" x14ac:dyDescent="0.15"/>
    <row r="295" ht="13" x14ac:dyDescent="0.15"/>
    <row r="296" ht="13" x14ac:dyDescent="0.15"/>
    <row r="297" ht="13" x14ac:dyDescent="0.15"/>
    <row r="298" ht="13" x14ac:dyDescent="0.15"/>
    <row r="299" ht="13" x14ac:dyDescent="0.15"/>
    <row r="300" ht="13" x14ac:dyDescent="0.15"/>
    <row r="301" ht="13" x14ac:dyDescent="0.15"/>
    <row r="302" ht="13" x14ac:dyDescent="0.15"/>
    <row r="303" ht="13" x14ac:dyDescent="0.15"/>
    <row r="304" ht="13" x14ac:dyDescent="0.15"/>
    <row r="305" ht="13" x14ac:dyDescent="0.15"/>
    <row r="306" ht="13" x14ac:dyDescent="0.15"/>
    <row r="307" ht="13" x14ac:dyDescent="0.15"/>
    <row r="308" ht="13" x14ac:dyDescent="0.15"/>
    <row r="309" ht="13" x14ac:dyDescent="0.15"/>
    <row r="310" ht="13" x14ac:dyDescent="0.15"/>
    <row r="311" ht="13" x14ac:dyDescent="0.15"/>
    <row r="312" ht="13" x14ac:dyDescent="0.15"/>
    <row r="313" ht="13" x14ac:dyDescent="0.15"/>
    <row r="314" ht="13" x14ac:dyDescent="0.15"/>
    <row r="315" ht="13" x14ac:dyDescent="0.15"/>
    <row r="316" ht="13" x14ac:dyDescent="0.15"/>
    <row r="317" ht="13" x14ac:dyDescent="0.15"/>
    <row r="318" ht="13" x14ac:dyDescent="0.15"/>
    <row r="319" ht="13" x14ac:dyDescent="0.15"/>
    <row r="320" ht="13" x14ac:dyDescent="0.15"/>
    <row r="321" ht="13" x14ac:dyDescent="0.15"/>
    <row r="322" ht="13" x14ac:dyDescent="0.15"/>
    <row r="323" ht="13" x14ac:dyDescent="0.15"/>
    <row r="324" ht="13" x14ac:dyDescent="0.15"/>
    <row r="325" ht="13" x14ac:dyDescent="0.15"/>
    <row r="326" ht="13" x14ac:dyDescent="0.15"/>
    <row r="327" ht="13" x14ac:dyDescent="0.15"/>
    <row r="328" ht="13" x14ac:dyDescent="0.15"/>
    <row r="329" ht="13" x14ac:dyDescent="0.15"/>
    <row r="330" ht="13" x14ac:dyDescent="0.15"/>
    <row r="331" ht="13" x14ac:dyDescent="0.15"/>
    <row r="332" ht="13" x14ac:dyDescent="0.15"/>
    <row r="333" ht="13" x14ac:dyDescent="0.15"/>
    <row r="334" ht="13" x14ac:dyDescent="0.15"/>
    <row r="335" ht="13" x14ac:dyDescent="0.15"/>
    <row r="336" ht="13" x14ac:dyDescent="0.15"/>
    <row r="337" ht="13" x14ac:dyDescent="0.15"/>
    <row r="338" ht="13" x14ac:dyDescent="0.15"/>
    <row r="339" ht="13" x14ac:dyDescent="0.15"/>
    <row r="340" ht="13" x14ac:dyDescent="0.15"/>
    <row r="341" ht="13" x14ac:dyDescent="0.15"/>
    <row r="342" ht="13" x14ac:dyDescent="0.15"/>
    <row r="343" ht="13" x14ac:dyDescent="0.15"/>
    <row r="344" ht="13" x14ac:dyDescent="0.15"/>
    <row r="345" ht="13" x14ac:dyDescent="0.15"/>
    <row r="346" ht="13" x14ac:dyDescent="0.15"/>
    <row r="347" ht="13" x14ac:dyDescent="0.15"/>
    <row r="348" ht="13" x14ac:dyDescent="0.15"/>
    <row r="349" ht="13" x14ac:dyDescent="0.15"/>
    <row r="350" ht="13" x14ac:dyDescent="0.15"/>
    <row r="351" ht="13" x14ac:dyDescent="0.15"/>
    <row r="352" ht="13" x14ac:dyDescent="0.15"/>
    <row r="353" ht="13" x14ac:dyDescent="0.15"/>
    <row r="354" ht="13" x14ac:dyDescent="0.15"/>
    <row r="355" ht="13" x14ac:dyDescent="0.15"/>
    <row r="356" ht="13" x14ac:dyDescent="0.15"/>
    <row r="357" ht="13" x14ac:dyDescent="0.15"/>
    <row r="358" ht="13" x14ac:dyDescent="0.15"/>
    <row r="359" ht="13" x14ac:dyDescent="0.15"/>
    <row r="360" ht="13" x14ac:dyDescent="0.15"/>
    <row r="361" ht="13" x14ac:dyDescent="0.15"/>
    <row r="362" ht="13" x14ac:dyDescent="0.15"/>
    <row r="363" ht="13" x14ac:dyDescent="0.15"/>
    <row r="364" ht="13" x14ac:dyDescent="0.15"/>
    <row r="365" ht="13" x14ac:dyDescent="0.15"/>
    <row r="366" ht="13" x14ac:dyDescent="0.15"/>
    <row r="367" ht="13" x14ac:dyDescent="0.15"/>
    <row r="368" ht="13" x14ac:dyDescent="0.15"/>
    <row r="369" ht="13" x14ac:dyDescent="0.15"/>
    <row r="370" ht="13" x14ac:dyDescent="0.15"/>
    <row r="371" ht="13" x14ac:dyDescent="0.15"/>
    <row r="372" ht="13" x14ac:dyDescent="0.15"/>
    <row r="373" ht="13" x14ac:dyDescent="0.15"/>
    <row r="374" ht="13" x14ac:dyDescent="0.15"/>
    <row r="375" ht="13" x14ac:dyDescent="0.15"/>
    <row r="376" ht="13" x14ac:dyDescent="0.15"/>
    <row r="377" ht="13" x14ac:dyDescent="0.15"/>
    <row r="378" ht="13" x14ac:dyDescent="0.15"/>
    <row r="379" ht="13" x14ac:dyDescent="0.15"/>
    <row r="380" ht="13" x14ac:dyDescent="0.15"/>
    <row r="381" ht="13" x14ac:dyDescent="0.15"/>
    <row r="382" ht="13" x14ac:dyDescent="0.15"/>
    <row r="383" ht="13" x14ac:dyDescent="0.15"/>
    <row r="384" ht="13" x14ac:dyDescent="0.15"/>
    <row r="385" ht="13" x14ac:dyDescent="0.15"/>
    <row r="386" ht="13" x14ac:dyDescent="0.15"/>
    <row r="387" ht="13" x14ac:dyDescent="0.15"/>
    <row r="388" ht="13" x14ac:dyDescent="0.15"/>
    <row r="389" ht="13" x14ac:dyDescent="0.15"/>
    <row r="390" ht="13" x14ac:dyDescent="0.15"/>
    <row r="391" ht="13" x14ac:dyDescent="0.15"/>
    <row r="392" ht="13" x14ac:dyDescent="0.15"/>
    <row r="393" ht="13" x14ac:dyDescent="0.15"/>
    <row r="394" ht="13" x14ac:dyDescent="0.15"/>
    <row r="395" ht="13" x14ac:dyDescent="0.15"/>
    <row r="396" ht="13" x14ac:dyDescent="0.15"/>
    <row r="397" ht="13" x14ac:dyDescent="0.15"/>
    <row r="398" ht="13" x14ac:dyDescent="0.15"/>
    <row r="399" ht="13" x14ac:dyDescent="0.15"/>
    <row r="400" ht="13" x14ac:dyDescent="0.15"/>
    <row r="401" ht="13" x14ac:dyDescent="0.15"/>
    <row r="402" ht="13" x14ac:dyDescent="0.15"/>
    <row r="403" ht="13" x14ac:dyDescent="0.15"/>
    <row r="404" ht="13" x14ac:dyDescent="0.15"/>
    <row r="405" ht="13" x14ac:dyDescent="0.15"/>
    <row r="406" ht="13" x14ac:dyDescent="0.15"/>
    <row r="407" ht="13" x14ac:dyDescent="0.15"/>
    <row r="408" ht="13" x14ac:dyDescent="0.15"/>
    <row r="409" ht="13" x14ac:dyDescent="0.15"/>
    <row r="410" ht="13" x14ac:dyDescent="0.15"/>
    <row r="411" ht="13" x14ac:dyDescent="0.15"/>
    <row r="412" ht="13" x14ac:dyDescent="0.15"/>
    <row r="413" ht="13" x14ac:dyDescent="0.15"/>
    <row r="414" ht="13" x14ac:dyDescent="0.15"/>
    <row r="415" ht="13" x14ac:dyDescent="0.15"/>
    <row r="416" ht="13" x14ac:dyDescent="0.15"/>
    <row r="417" ht="13" x14ac:dyDescent="0.15"/>
    <row r="418" ht="13" x14ac:dyDescent="0.15"/>
    <row r="419" ht="13" x14ac:dyDescent="0.15"/>
    <row r="420" ht="13" x14ac:dyDescent="0.15"/>
    <row r="421" ht="13" x14ac:dyDescent="0.15"/>
    <row r="422" ht="13" x14ac:dyDescent="0.15"/>
    <row r="423" ht="13" x14ac:dyDescent="0.15"/>
    <row r="424" ht="13" x14ac:dyDescent="0.15"/>
    <row r="425" ht="13" x14ac:dyDescent="0.15"/>
    <row r="426" ht="13" x14ac:dyDescent="0.15"/>
    <row r="427" ht="13" x14ac:dyDescent="0.15"/>
    <row r="428" ht="13" x14ac:dyDescent="0.15"/>
    <row r="429" ht="13" x14ac:dyDescent="0.15"/>
    <row r="430" ht="13" x14ac:dyDescent="0.15"/>
    <row r="431" ht="13" x14ac:dyDescent="0.15"/>
    <row r="432" ht="13" x14ac:dyDescent="0.15"/>
    <row r="433" ht="13" x14ac:dyDescent="0.15"/>
    <row r="434" ht="13" x14ac:dyDescent="0.15"/>
    <row r="435" ht="13" x14ac:dyDescent="0.15"/>
    <row r="436" ht="13" x14ac:dyDescent="0.15"/>
    <row r="437" ht="13" x14ac:dyDescent="0.15"/>
    <row r="438" ht="13" x14ac:dyDescent="0.15"/>
    <row r="439" ht="13" x14ac:dyDescent="0.15"/>
    <row r="440" ht="13" x14ac:dyDescent="0.15"/>
    <row r="441" ht="13" x14ac:dyDescent="0.15"/>
    <row r="442" ht="13" x14ac:dyDescent="0.15"/>
    <row r="443" ht="13" x14ac:dyDescent="0.15"/>
    <row r="444" ht="13" x14ac:dyDescent="0.15"/>
    <row r="445" ht="13" x14ac:dyDescent="0.15"/>
    <row r="446" ht="13" x14ac:dyDescent="0.15"/>
    <row r="447" ht="13" x14ac:dyDescent="0.15"/>
    <row r="448" ht="13" x14ac:dyDescent="0.15"/>
    <row r="449" ht="13" x14ac:dyDescent="0.15"/>
    <row r="450" ht="13" x14ac:dyDescent="0.15"/>
    <row r="451" ht="13" x14ac:dyDescent="0.15"/>
    <row r="452" ht="13" x14ac:dyDescent="0.15"/>
    <row r="453" ht="13" x14ac:dyDescent="0.15"/>
    <row r="454" ht="13" x14ac:dyDescent="0.15"/>
    <row r="455" ht="13" x14ac:dyDescent="0.15"/>
    <row r="456" ht="13" x14ac:dyDescent="0.15"/>
    <row r="457" ht="13" x14ac:dyDescent="0.15"/>
    <row r="458" ht="13" x14ac:dyDescent="0.15"/>
    <row r="459" ht="13" x14ac:dyDescent="0.15"/>
    <row r="460" ht="13" x14ac:dyDescent="0.15"/>
    <row r="461" ht="13" x14ac:dyDescent="0.15"/>
    <row r="462" ht="13" x14ac:dyDescent="0.15"/>
    <row r="463" ht="13" x14ac:dyDescent="0.15"/>
    <row r="464" ht="13" x14ac:dyDescent="0.15"/>
    <row r="465" ht="13" x14ac:dyDescent="0.15"/>
    <row r="466" ht="13" x14ac:dyDescent="0.15"/>
    <row r="467" ht="13" x14ac:dyDescent="0.15"/>
    <row r="468" ht="13" x14ac:dyDescent="0.15"/>
    <row r="469" ht="13" x14ac:dyDescent="0.15"/>
    <row r="470" ht="13" x14ac:dyDescent="0.15"/>
    <row r="471" ht="13" x14ac:dyDescent="0.15"/>
    <row r="472" ht="13" x14ac:dyDescent="0.15"/>
    <row r="473" ht="13" x14ac:dyDescent="0.15"/>
    <row r="474" ht="13" x14ac:dyDescent="0.15"/>
    <row r="475" ht="13" x14ac:dyDescent="0.15"/>
    <row r="476" ht="13" x14ac:dyDescent="0.15"/>
    <row r="477" ht="13" x14ac:dyDescent="0.15"/>
    <row r="478" ht="13" x14ac:dyDescent="0.15"/>
    <row r="479" ht="13" x14ac:dyDescent="0.15"/>
    <row r="480" ht="13" x14ac:dyDescent="0.15"/>
    <row r="481" ht="13" x14ac:dyDescent="0.15"/>
    <row r="482" ht="13" x14ac:dyDescent="0.15"/>
    <row r="483" ht="13" x14ac:dyDescent="0.15"/>
    <row r="484" ht="13" x14ac:dyDescent="0.15"/>
    <row r="485" ht="13" x14ac:dyDescent="0.15"/>
    <row r="486" ht="13" x14ac:dyDescent="0.15"/>
    <row r="487" ht="13" x14ac:dyDescent="0.15"/>
    <row r="488" ht="13" x14ac:dyDescent="0.15"/>
    <row r="489" ht="13" x14ac:dyDescent="0.15"/>
    <row r="490" ht="13" x14ac:dyDescent="0.15"/>
    <row r="491" ht="13" x14ac:dyDescent="0.15"/>
    <row r="492" ht="13" x14ac:dyDescent="0.15"/>
    <row r="493" ht="13" x14ac:dyDescent="0.15"/>
    <row r="494" ht="13" x14ac:dyDescent="0.15"/>
    <row r="495" ht="13" x14ac:dyDescent="0.15"/>
    <row r="496" ht="13" x14ac:dyDescent="0.15"/>
    <row r="497" ht="13" x14ac:dyDescent="0.15"/>
  </sheetData>
  <mergeCells count="1">
    <mergeCell ref="AM2:AM4"/>
  </mergeCells>
  <conditionalFormatting sqref="S6:S185 V6:V185 Y6:Y185 AB6:AB185 AF6:AF185">
    <cfRule type="containsBlanks" priority="2" stopIfTrue="1">
      <formula>LEN(TRIM(S6))=0</formula>
    </cfRule>
    <cfRule type="cellIs" dxfId="3" priority="3" stopIfTrue="1" operator="between">
      <formula>TODAY()+1</formula>
      <formula>TODAY()+14</formula>
    </cfRule>
    <cfRule type="cellIs" dxfId="2" priority="4" stopIfTrue="1" operator="lessThanOrEqual">
      <formula>TODAY()</formula>
    </cfRule>
    <cfRule type="cellIs" dxfId="1" priority="5" stopIfTrue="1" operator="greaterThan">
      <formula>TODAY()+14</formula>
    </cfRule>
  </conditionalFormatting>
  <conditionalFormatting sqref="S6:S185 V6:V185 Y6:Y185 AB6:AB185">
    <cfRule type="expression" dxfId="0" priority="1" stopIfTrue="1">
      <formula>IF(T6&lt;&gt;"",TRUE,FALSE)</formula>
    </cfRule>
  </conditionalFormatting>
  <pageMargins left="0.7" right="0.7" top="0.75" bottom="0.75" header="0.3" footer="0.3"/>
  <pageSetup paperSize="3" scale="62" fitToHeight="0"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95F25F-86B3-954D-B182-D80659364AFA}">
  <sheetPr codeName="Sheet21">
    <tabColor rgb="FFFFFF00"/>
  </sheetPr>
  <dimension ref="A5:T108"/>
  <sheetViews>
    <sheetView showGridLines="0" zoomScale="52" zoomScaleNormal="52" workbookViewId="0">
      <selection activeCell="P47" sqref="P47"/>
    </sheetView>
  </sheetViews>
  <sheetFormatPr baseColWidth="10" defaultColWidth="10.83203125" defaultRowHeight="16" x14ac:dyDescent="0.2"/>
  <cols>
    <col min="1" max="2" width="10.83203125" style="580"/>
    <col min="3" max="3" width="13" style="580" bestFit="1" customWidth="1"/>
    <col min="4" max="4" width="13.6640625" style="580" bestFit="1" customWidth="1"/>
    <col min="5" max="16384" width="10.83203125" style="580"/>
  </cols>
  <sheetData>
    <row r="5" spans="1:18" x14ac:dyDescent="0.2">
      <c r="A5" s="741"/>
      <c r="B5" s="741" t="s">
        <v>327</v>
      </c>
      <c r="C5" s="741" t="s">
        <v>328</v>
      </c>
      <c r="D5" s="741"/>
      <c r="E5" s="741"/>
      <c r="F5" s="737"/>
      <c r="G5" s="737"/>
      <c r="H5" s="737"/>
      <c r="I5" s="737"/>
      <c r="J5" s="737"/>
      <c r="K5" s="737"/>
      <c r="L5" s="737"/>
      <c r="M5" s="737"/>
      <c r="N5" s="737"/>
      <c r="O5" s="737"/>
      <c r="P5" s="737"/>
      <c r="Q5" s="737"/>
      <c r="R5" s="737"/>
    </row>
    <row r="6" spans="1:18" x14ac:dyDescent="0.2">
      <c r="A6" s="741"/>
      <c r="B6" s="742">
        <v>0.1</v>
      </c>
      <c r="C6" s="741">
        <v>1</v>
      </c>
      <c r="D6" s="741"/>
      <c r="E6" s="741"/>
      <c r="F6" s="737"/>
      <c r="G6" s="737"/>
      <c r="H6" s="737"/>
      <c r="I6" s="737"/>
      <c r="J6" s="737"/>
      <c r="K6" s="737"/>
      <c r="L6" s="737"/>
      <c r="M6" s="737"/>
      <c r="N6" s="737"/>
      <c r="O6" s="737"/>
      <c r="P6" s="737"/>
      <c r="Q6" s="737"/>
      <c r="R6" s="737"/>
    </row>
    <row r="7" spans="1:18" x14ac:dyDescent="0.2">
      <c r="A7" s="741"/>
      <c r="B7" s="742">
        <v>0.2</v>
      </c>
      <c r="C7" s="741">
        <v>1</v>
      </c>
      <c r="D7" s="741"/>
      <c r="E7" s="741"/>
      <c r="F7" s="737"/>
      <c r="G7" s="737"/>
      <c r="H7" s="737"/>
      <c r="I7" s="737"/>
      <c r="J7" s="737"/>
      <c r="K7" s="737"/>
      <c r="L7" s="737"/>
      <c r="M7" s="737"/>
      <c r="N7" s="737"/>
      <c r="O7" s="737"/>
      <c r="P7" s="737"/>
      <c r="Q7" s="737"/>
      <c r="R7" s="737"/>
    </row>
    <row r="8" spans="1:18" x14ac:dyDescent="0.2">
      <c r="A8" s="741"/>
      <c r="B8" s="742">
        <v>0.3</v>
      </c>
      <c r="C8" s="741">
        <v>1</v>
      </c>
      <c r="D8" s="741"/>
      <c r="E8" s="741"/>
      <c r="F8" s="737"/>
      <c r="G8" s="737"/>
      <c r="H8" s="737"/>
      <c r="I8" s="737"/>
      <c r="J8" s="737"/>
      <c r="K8" s="737"/>
      <c r="L8" s="737"/>
      <c r="M8" s="737"/>
      <c r="N8" s="737"/>
      <c r="O8" s="737"/>
      <c r="P8" s="737"/>
      <c r="Q8" s="737"/>
      <c r="R8" s="737"/>
    </row>
    <row r="9" spans="1:18" x14ac:dyDescent="0.2">
      <c r="A9" s="741"/>
      <c r="B9" s="742">
        <v>0.4</v>
      </c>
      <c r="C9" s="741">
        <v>1</v>
      </c>
      <c r="D9" s="741"/>
      <c r="E9" s="741"/>
      <c r="F9" s="737"/>
      <c r="G9" s="737"/>
      <c r="H9" s="737"/>
      <c r="I9" s="737"/>
      <c r="J9" s="737"/>
      <c r="K9" s="737"/>
      <c r="L9" s="737"/>
      <c r="M9" s="737"/>
      <c r="N9" s="737"/>
      <c r="O9" s="737"/>
      <c r="P9" s="737"/>
      <c r="Q9" s="737"/>
      <c r="R9" s="737"/>
    </row>
    <row r="10" spans="1:18" x14ac:dyDescent="0.2">
      <c r="A10" s="741"/>
      <c r="B10" s="742">
        <v>0.5</v>
      </c>
      <c r="C10" s="741">
        <v>1</v>
      </c>
      <c r="D10" s="741"/>
      <c r="E10" s="741"/>
      <c r="F10" s="737"/>
      <c r="G10" s="737"/>
      <c r="H10" s="737"/>
      <c r="I10" s="737"/>
      <c r="J10" s="737"/>
      <c r="K10" s="737"/>
      <c r="L10" s="737"/>
      <c r="M10" s="737"/>
      <c r="N10" s="737"/>
      <c r="O10" s="737"/>
      <c r="P10" s="737"/>
      <c r="Q10" s="737"/>
      <c r="R10" s="737"/>
    </row>
    <row r="11" spans="1:18" x14ac:dyDescent="0.2">
      <c r="A11" s="741"/>
      <c r="B11" s="742">
        <v>0.6</v>
      </c>
      <c r="C11" s="741">
        <v>1</v>
      </c>
      <c r="D11" s="741"/>
      <c r="E11" s="741"/>
      <c r="F11" s="737"/>
      <c r="G11" s="737"/>
      <c r="H11" s="737"/>
      <c r="I11" s="737"/>
      <c r="J11" s="737"/>
      <c r="K11" s="737"/>
      <c r="L11" s="737"/>
      <c r="M11" s="737"/>
      <c r="N11" s="737"/>
      <c r="O11" s="737"/>
      <c r="P11" s="737"/>
      <c r="Q11" s="737"/>
      <c r="R11" s="737"/>
    </row>
    <row r="12" spans="1:18" x14ac:dyDescent="0.2">
      <c r="A12" s="741"/>
      <c r="B12" s="742">
        <v>0.7</v>
      </c>
      <c r="C12" s="741">
        <v>1</v>
      </c>
      <c r="D12" s="741"/>
      <c r="E12" s="741"/>
      <c r="F12" s="737"/>
      <c r="G12" s="737"/>
      <c r="H12" s="737"/>
      <c r="I12" s="737"/>
      <c r="J12" s="737"/>
      <c r="K12" s="737"/>
      <c r="L12" s="737"/>
      <c r="M12" s="737"/>
      <c r="N12" s="737"/>
      <c r="O12" s="737"/>
      <c r="P12" s="737"/>
      <c r="Q12" s="737"/>
      <c r="R12" s="737"/>
    </row>
    <row r="13" spans="1:18" x14ac:dyDescent="0.2">
      <c r="A13" s="741"/>
      <c r="B13" s="742">
        <v>0.8</v>
      </c>
      <c r="C13" s="741">
        <v>1</v>
      </c>
      <c r="D13" s="741"/>
      <c r="E13" s="741"/>
      <c r="F13" s="737"/>
      <c r="G13" s="737"/>
      <c r="H13" s="737"/>
      <c r="I13" s="737"/>
      <c r="J13" s="737"/>
      <c r="K13" s="737"/>
      <c r="L13" s="737"/>
      <c r="M13" s="737"/>
      <c r="N13" s="737"/>
      <c r="O13" s="737"/>
      <c r="P13" s="737"/>
      <c r="Q13" s="737"/>
      <c r="R13" s="737"/>
    </row>
    <row r="14" spans="1:18" x14ac:dyDescent="0.2">
      <c r="A14" s="741"/>
      <c r="B14" s="742">
        <v>0.9</v>
      </c>
      <c r="C14" s="741">
        <v>1</v>
      </c>
      <c r="D14" s="741"/>
      <c r="E14" s="741"/>
      <c r="F14" s="737"/>
      <c r="G14" s="737"/>
      <c r="H14" s="737"/>
      <c r="I14" s="737"/>
      <c r="J14" s="737"/>
      <c r="K14" s="737"/>
      <c r="L14" s="737"/>
      <c r="M14" s="737"/>
      <c r="N14" s="737"/>
      <c r="O14" s="737"/>
      <c r="P14" s="737"/>
      <c r="Q14" s="737"/>
      <c r="R14" s="737"/>
    </row>
    <row r="15" spans="1:18" x14ac:dyDescent="0.2">
      <c r="A15" s="741"/>
      <c r="B15" s="742">
        <v>1</v>
      </c>
      <c r="C15" s="741">
        <v>9</v>
      </c>
      <c r="D15" s="741"/>
      <c r="E15" s="741"/>
      <c r="F15" s="737"/>
      <c r="G15" s="737"/>
      <c r="H15" s="737"/>
      <c r="I15" s="737"/>
      <c r="J15" s="737"/>
      <c r="K15" s="737"/>
      <c r="L15" s="737"/>
      <c r="M15" s="737"/>
      <c r="N15" s="737"/>
      <c r="O15" s="737"/>
      <c r="P15" s="737"/>
      <c r="Q15" s="737"/>
      <c r="R15" s="737"/>
    </row>
    <row r="16" spans="1:18" x14ac:dyDescent="0.2">
      <c r="A16" s="741"/>
      <c r="B16" s="741"/>
      <c r="C16" s="741"/>
      <c r="D16" s="743" t="e" cm="1">
        <f t="array" ref="D16">#REF!</f>
        <v>#REF!</v>
      </c>
      <c r="E16" s="741"/>
      <c r="F16" s="737"/>
      <c r="G16" s="737"/>
      <c r="H16" s="737"/>
      <c r="I16" s="737"/>
      <c r="J16" s="737"/>
      <c r="K16" s="737"/>
      <c r="L16" s="737"/>
      <c r="M16" s="737"/>
      <c r="N16" s="737"/>
      <c r="O16" s="737"/>
      <c r="P16" s="737"/>
      <c r="Q16" s="737"/>
      <c r="R16" s="737"/>
    </row>
    <row r="17" spans="1:18" x14ac:dyDescent="0.2">
      <c r="A17" s="741"/>
      <c r="B17" s="741" t="s">
        <v>329</v>
      </c>
      <c r="C17" s="741" t="e">
        <f>+D16*PI()</f>
        <v>#REF!</v>
      </c>
      <c r="D17" s="741"/>
      <c r="E17" s="741"/>
      <c r="F17" s="737"/>
      <c r="G17" s="737"/>
      <c r="H17" s="737"/>
      <c r="I17" s="737"/>
      <c r="J17" s="737"/>
      <c r="K17" s="737"/>
      <c r="L17" s="737"/>
      <c r="M17" s="737"/>
      <c r="N17" s="737"/>
      <c r="O17" s="737"/>
      <c r="P17" s="737"/>
      <c r="Q17" s="737"/>
      <c r="R17" s="737"/>
    </row>
    <row r="18" spans="1:18" x14ac:dyDescent="0.2">
      <c r="A18" s="741"/>
      <c r="B18" s="741"/>
      <c r="C18" s="741"/>
      <c r="D18" s="741"/>
      <c r="E18" s="741"/>
      <c r="F18" s="737"/>
      <c r="G18" s="737"/>
      <c r="H18" s="737"/>
      <c r="I18" s="737"/>
      <c r="J18" s="737"/>
      <c r="K18" s="737"/>
      <c r="L18" s="737"/>
      <c r="M18" s="737"/>
      <c r="N18" s="737"/>
      <c r="O18" s="737"/>
      <c r="P18" s="737"/>
      <c r="Q18" s="737"/>
      <c r="R18" s="737"/>
    </row>
    <row r="19" spans="1:18" x14ac:dyDescent="0.2">
      <c r="A19" s="741"/>
      <c r="B19" s="744"/>
      <c r="C19" s="744" t="s">
        <v>330</v>
      </c>
      <c r="D19" s="744" t="s">
        <v>331</v>
      </c>
      <c r="E19" s="741"/>
      <c r="F19" s="737"/>
      <c r="G19" s="737"/>
      <c r="H19" s="737"/>
      <c r="I19" s="737"/>
      <c r="J19" s="737"/>
      <c r="K19" s="737"/>
      <c r="L19" s="737"/>
      <c r="M19" s="737"/>
      <c r="N19" s="737"/>
      <c r="O19" s="737"/>
      <c r="P19" s="737"/>
      <c r="Q19" s="737"/>
      <c r="R19" s="737"/>
    </row>
    <row r="20" spans="1:18" x14ac:dyDescent="0.2">
      <c r="A20" s="741"/>
      <c r="B20" s="744" t="s">
        <v>332</v>
      </c>
      <c r="C20" s="744">
        <f>0</f>
        <v>0</v>
      </c>
      <c r="D20" s="744">
        <f>0</f>
        <v>0</v>
      </c>
      <c r="E20" s="741"/>
      <c r="F20" s="737"/>
      <c r="G20" s="737"/>
      <c r="H20" s="737"/>
      <c r="I20" s="737"/>
      <c r="J20" s="737"/>
      <c r="K20" s="737"/>
      <c r="L20" s="737"/>
      <c r="M20" s="737"/>
      <c r="N20" s="737"/>
      <c r="O20" s="737"/>
      <c r="P20" s="737"/>
      <c r="Q20" s="737"/>
      <c r="R20" s="737"/>
    </row>
    <row r="21" spans="1:18" x14ac:dyDescent="0.2">
      <c r="A21" s="741"/>
      <c r="B21" s="744" t="s">
        <v>333</v>
      </c>
      <c r="C21" s="744" t="e">
        <f>+COS(C17)*-1</f>
        <v>#REF!</v>
      </c>
      <c r="D21" s="744" t="e">
        <f>+SIN(C17)</f>
        <v>#REF!</v>
      </c>
      <c r="E21" s="741"/>
      <c r="F21" s="737"/>
      <c r="G21" s="737"/>
      <c r="H21" s="737"/>
      <c r="I21" s="737"/>
      <c r="J21" s="737"/>
      <c r="K21" s="737"/>
      <c r="L21" s="737"/>
      <c r="M21" s="737"/>
      <c r="N21" s="737"/>
      <c r="O21" s="737"/>
      <c r="P21" s="737"/>
      <c r="Q21" s="737"/>
      <c r="R21" s="737"/>
    </row>
    <row r="22" spans="1:18" x14ac:dyDescent="0.2">
      <c r="A22" s="741"/>
      <c r="B22" s="741"/>
      <c r="C22" s="741"/>
      <c r="D22" s="741"/>
      <c r="E22" s="741"/>
      <c r="F22" s="737"/>
      <c r="G22" s="737"/>
      <c r="H22" s="737"/>
      <c r="I22" s="737"/>
      <c r="J22" s="737"/>
      <c r="K22" s="737"/>
      <c r="L22" s="737"/>
      <c r="M22" s="737"/>
      <c r="N22" s="737"/>
      <c r="O22" s="737"/>
      <c r="P22" s="737"/>
      <c r="Q22" s="737"/>
      <c r="R22" s="737"/>
    </row>
    <row r="23" spans="1:18" x14ac:dyDescent="0.2">
      <c r="A23" s="741"/>
      <c r="B23" s="741"/>
      <c r="C23" s="741"/>
      <c r="D23" s="741"/>
      <c r="E23" s="741"/>
      <c r="F23" s="737"/>
      <c r="G23" s="737"/>
      <c r="H23" s="737"/>
      <c r="I23" s="737"/>
      <c r="J23" s="737"/>
      <c r="K23" s="737"/>
      <c r="L23" s="737"/>
      <c r="M23" s="737"/>
      <c r="N23" s="737"/>
      <c r="O23" s="737"/>
      <c r="P23" s="737"/>
      <c r="Q23" s="737"/>
      <c r="R23" s="737"/>
    </row>
    <row r="24" spans="1:18" x14ac:dyDescent="0.2">
      <c r="A24" s="737"/>
      <c r="B24" s="737"/>
      <c r="C24" s="737"/>
      <c r="D24" s="737"/>
      <c r="E24" s="737"/>
      <c r="F24" s="737"/>
      <c r="G24" s="737"/>
      <c r="H24" s="737"/>
      <c r="I24" s="737"/>
      <c r="J24" s="737"/>
      <c r="K24" s="737"/>
      <c r="L24" s="737"/>
      <c r="M24" s="737"/>
      <c r="N24" s="737"/>
      <c r="O24" s="737"/>
      <c r="P24" s="737"/>
      <c r="Q24" s="737"/>
      <c r="R24" s="737"/>
    </row>
    <row r="25" spans="1:18" ht="23" x14ac:dyDescent="0.25">
      <c r="A25" s="737"/>
      <c r="B25" s="737"/>
      <c r="C25" s="737"/>
      <c r="D25" s="737"/>
      <c r="E25" s="737"/>
      <c r="F25" s="737"/>
      <c r="G25" s="737"/>
      <c r="H25" s="737"/>
      <c r="I25" s="737"/>
      <c r="J25" s="738"/>
      <c r="K25" s="737"/>
      <c r="L25" s="737"/>
      <c r="M25" s="737"/>
      <c r="N25" s="737"/>
      <c r="O25" s="737"/>
      <c r="P25" s="737"/>
      <c r="Q25" s="737"/>
      <c r="R25" s="737"/>
    </row>
    <row r="26" spans="1:18" x14ac:dyDescent="0.2">
      <c r="A26" s="737"/>
      <c r="B26" s="737"/>
      <c r="C26" s="737"/>
      <c r="D26" s="737"/>
      <c r="E26" s="737"/>
      <c r="F26" s="737"/>
      <c r="G26" s="737"/>
      <c r="H26" s="737"/>
      <c r="I26" s="737"/>
      <c r="J26" s="737"/>
      <c r="K26" s="737"/>
      <c r="L26" s="737"/>
      <c r="M26" s="737"/>
      <c r="N26" s="737"/>
      <c r="O26" s="737"/>
      <c r="P26" s="737"/>
      <c r="Q26" s="737"/>
      <c r="R26" s="737"/>
    </row>
    <row r="27" spans="1:18" x14ac:dyDescent="0.2">
      <c r="A27" s="737"/>
      <c r="B27" s="737"/>
      <c r="C27" s="737"/>
      <c r="D27" s="737"/>
      <c r="E27" s="737"/>
      <c r="F27" s="737"/>
      <c r="G27" s="737"/>
      <c r="H27" s="737"/>
      <c r="I27" s="737"/>
      <c r="J27" s="737"/>
      <c r="K27" s="737"/>
      <c r="L27" s="737"/>
      <c r="M27" s="737"/>
      <c r="N27" s="737"/>
      <c r="O27" s="737"/>
      <c r="P27" s="737"/>
      <c r="Q27" s="737"/>
      <c r="R27" s="737"/>
    </row>
    <row r="28" spans="1:18" x14ac:dyDescent="0.2">
      <c r="A28" s="737"/>
      <c r="B28" s="737"/>
      <c r="C28" s="737"/>
      <c r="D28" s="737"/>
      <c r="E28" s="737"/>
      <c r="F28" s="737"/>
      <c r="G28" s="737"/>
      <c r="H28" s="737"/>
      <c r="I28" s="737"/>
      <c r="J28" s="737"/>
      <c r="K28" s="737"/>
      <c r="L28" s="737"/>
      <c r="M28" s="737"/>
      <c r="N28" s="737"/>
      <c r="O28" s="737"/>
      <c r="P28" s="737"/>
      <c r="Q28" s="737"/>
      <c r="R28" s="737"/>
    </row>
    <row r="29" spans="1:18" x14ac:dyDescent="0.2">
      <c r="A29" s="737"/>
      <c r="B29" s="737"/>
      <c r="C29" s="737"/>
      <c r="D29" s="737"/>
      <c r="E29" s="737"/>
      <c r="F29" s="737"/>
      <c r="G29" s="737"/>
      <c r="H29" s="737"/>
      <c r="I29" s="737"/>
      <c r="J29" s="737"/>
      <c r="K29" s="737"/>
      <c r="L29" s="737"/>
      <c r="M29" s="737"/>
      <c r="N29" s="737"/>
      <c r="O29" s="737"/>
      <c r="P29" s="737"/>
      <c r="Q29" s="737"/>
      <c r="R29" s="737"/>
    </row>
    <row r="30" spans="1:18" x14ac:dyDescent="0.2">
      <c r="A30" s="737"/>
      <c r="B30" s="737"/>
      <c r="C30" s="737"/>
      <c r="D30" s="737"/>
      <c r="E30" s="737"/>
      <c r="F30" s="737"/>
      <c r="G30" s="737"/>
      <c r="H30" s="737"/>
      <c r="I30" s="737"/>
      <c r="J30" s="737"/>
      <c r="K30" s="737"/>
      <c r="L30" s="737"/>
      <c r="M30" s="737"/>
      <c r="N30" s="737"/>
      <c r="O30" s="737"/>
      <c r="P30" s="737"/>
      <c r="Q30" s="737"/>
      <c r="R30" s="737"/>
    </row>
    <row r="31" spans="1:18" x14ac:dyDescent="0.2">
      <c r="A31" s="741"/>
      <c r="B31" s="741" t="s">
        <v>327</v>
      </c>
      <c r="C31" s="741" t="s">
        <v>328</v>
      </c>
      <c r="D31" s="741"/>
      <c r="E31" s="741"/>
      <c r="F31" s="737"/>
      <c r="G31" s="737"/>
      <c r="H31" s="737"/>
      <c r="I31" s="737"/>
      <c r="J31" s="737"/>
      <c r="K31" s="737"/>
      <c r="L31" s="737"/>
      <c r="M31" s="737"/>
      <c r="N31" s="737"/>
      <c r="O31" s="737"/>
      <c r="P31" s="737"/>
      <c r="Q31" s="737"/>
      <c r="R31" s="737"/>
    </row>
    <row r="32" spans="1:18" x14ac:dyDescent="0.2">
      <c r="A32" s="741"/>
      <c r="B32" s="742">
        <v>0.1</v>
      </c>
      <c r="C32" s="741">
        <v>1</v>
      </c>
      <c r="D32" s="741"/>
      <c r="E32" s="741"/>
      <c r="F32" s="737"/>
      <c r="G32" s="737"/>
      <c r="H32" s="737"/>
      <c r="I32" s="737"/>
      <c r="J32" s="737"/>
      <c r="K32" s="737"/>
      <c r="L32" s="737"/>
      <c r="M32" s="737"/>
      <c r="N32" s="737"/>
      <c r="O32" s="737"/>
      <c r="P32" s="737"/>
      <c r="Q32" s="737"/>
      <c r="R32" s="737"/>
    </row>
    <row r="33" spans="1:18" x14ac:dyDescent="0.2">
      <c r="A33" s="741"/>
      <c r="B33" s="742">
        <v>0.2</v>
      </c>
      <c r="C33" s="741">
        <v>1</v>
      </c>
      <c r="D33" s="741"/>
      <c r="E33" s="741"/>
      <c r="F33" s="737"/>
      <c r="G33" s="737"/>
      <c r="H33" s="737"/>
      <c r="I33" s="737"/>
      <c r="J33" s="737"/>
      <c r="K33" s="737"/>
      <c r="L33" s="737"/>
      <c r="M33" s="737"/>
      <c r="N33" s="737"/>
      <c r="O33" s="737"/>
      <c r="P33" s="737"/>
      <c r="Q33" s="737"/>
      <c r="R33" s="737"/>
    </row>
    <row r="34" spans="1:18" x14ac:dyDescent="0.2">
      <c r="A34" s="741"/>
      <c r="B34" s="742">
        <v>0.3</v>
      </c>
      <c r="C34" s="741">
        <v>1</v>
      </c>
      <c r="D34" s="741"/>
      <c r="E34" s="741"/>
      <c r="F34" s="737"/>
      <c r="G34" s="737"/>
      <c r="H34" s="737"/>
      <c r="I34" s="737"/>
      <c r="J34" s="737"/>
      <c r="K34" s="737"/>
      <c r="L34" s="737"/>
      <c r="M34" s="737"/>
      <c r="N34" s="737"/>
      <c r="O34" s="737"/>
      <c r="P34" s="737"/>
      <c r="Q34" s="737"/>
      <c r="R34" s="737"/>
    </row>
    <row r="35" spans="1:18" x14ac:dyDescent="0.2">
      <c r="A35" s="741"/>
      <c r="B35" s="742">
        <v>0.4</v>
      </c>
      <c r="C35" s="741">
        <v>1</v>
      </c>
      <c r="D35" s="741"/>
      <c r="E35" s="741"/>
      <c r="F35" s="737"/>
      <c r="G35" s="737"/>
      <c r="H35" s="737"/>
      <c r="I35" s="737"/>
      <c r="J35" s="737"/>
      <c r="K35" s="737"/>
      <c r="L35" s="737"/>
      <c r="M35" s="737"/>
      <c r="N35" s="737"/>
      <c r="O35" s="737"/>
      <c r="P35" s="737"/>
      <c r="Q35" s="737"/>
      <c r="R35" s="737"/>
    </row>
    <row r="36" spans="1:18" x14ac:dyDescent="0.2">
      <c r="A36" s="741"/>
      <c r="B36" s="742">
        <v>0.5</v>
      </c>
      <c r="C36" s="741">
        <v>1</v>
      </c>
      <c r="D36" s="741"/>
      <c r="E36" s="741"/>
      <c r="F36" s="737"/>
      <c r="G36" s="737"/>
      <c r="H36" s="737"/>
      <c r="I36" s="737"/>
      <c r="J36" s="737"/>
      <c r="K36" s="737"/>
      <c r="L36" s="737"/>
      <c r="M36" s="737"/>
      <c r="N36" s="737"/>
      <c r="O36" s="737"/>
      <c r="P36" s="737"/>
      <c r="Q36" s="737"/>
      <c r="R36" s="737"/>
    </row>
    <row r="37" spans="1:18" x14ac:dyDescent="0.2">
      <c r="A37" s="741"/>
      <c r="B37" s="742">
        <v>0.6</v>
      </c>
      <c r="C37" s="741">
        <v>1</v>
      </c>
      <c r="D37" s="741"/>
      <c r="E37" s="741"/>
      <c r="F37" s="737"/>
      <c r="G37" s="737"/>
      <c r="H37" s="737"/>
      <c r="I37" s="737"/>
      <c r="J37" s="737"/>
      <c r="K37" s="737"/>
      <c r="L37" s="737"/>
      <c r="M37" s="737"/>
      <c r="N37" s="737"/>
      <c r="O37" s="737"/>
      <c r="P37" s="737"/>
      <c r="Q37" s="737"/>
      <c r="R37" s="737"/>
    </row>
    <row r="38" spans="1:18" x14ac:dyDescent="0.2">
      <c r="A38" s="741"/>
      <c r="B38" s="742">
        <v>0.7</v>
      </c>
      <c r="C38" s="741">
        <v>1</v>
      </c>
      <c r="D38" s="741"/>
      <c r="E38" s="741"/>
      <c r="F38" s="737"/>
      <c r="G38" s="737"/>
      <c r="H38" s="737"/>
      <c r="I38" s="737"/>
      <c r="J38" s="737"/>
      <c r="K38" s="737"/>
      <c r="L38" s="737"/>
      <c r="M38" s="737"/>
      <c r="N38" s="737"/>
      <c r="O38" s="737"/>
      <c r="P38" s="737"/>
      <c r="Q38" s="737"/>
      <c r="R38" s="737"/>
    </row>
    <row r="39" spans="1:18" x14ac:dyDescent="0.2">
      <c r="A39" s="741"/>
      <c r="B39" s="742">
        <v>0.8</v>
      </c>
      <c r="C39" s="741">
        <v>1</v>
      </c>
      <c r="D39" s="741"/>
      <c r="E39" s="741"/>
      <c r="F39" s="737"/>
      <c r="G39" s="737"/>
      <c r="H39" s="737"/>
      <c r="I39" s="737"/>
      <c r="J39" s="737"/>
      <c r="K39" s="737"/>
      <c r="L39" s="737"/>
      <c r="M39" s="737"/>
      <c r="N39" s="737"/>
      <c r="O39" s="737"/>
      <c r="P39" s="737"/>
      <c r="Q39" s="737"/>
      <c r="R39" s="737"/>
    </row>
    <row r="40" spans="1:18" x14ac:dyDescent="0.2">
      <c r="A40" s="741"/>
      <c r="B40" s="742">
        <v>0.9</v>
      </c>
      <c r="C40" s="741">
        <v>1</v>
      </c>
      <c r="D40" s="741"/>
      <c r="E40" s="741"/>
      <c r="F40" s="737"/>
      <c r="G40" s="737"/>
      <c r="H40" s="737"/>
      <c r="I40" s="737"/>
      <c r="J40" s="737"/>
      <c r="K40" s="737"/>
      <c r="L40" s="737"/>
      <c r="M40" s="737"/>
      <c r="N40" s="737"/>
      <c r="O40" s="737"/>
      <c r="P40" s="737"/>
      <c r="Q40" s="737"/>
      <c r="R40" s="737"/>
    </row>
    <row r="41" spans="1:18" x14ac:dyDescent="0.2">
      <c r="A41" s="741"/>
      <c r="B41" s="742">
        <v>1</v>
      </c>
      <c r="C41" s="741">
        <v>9</v>
      </c>
      <c r="D41" s="741"/>
      <c r="E41" s="741"/>
      <c r="F41" s="737"/>
      <c r="G41" s="737"/>
      <c r="H41" s="737"/>
      <c r="I41" s="737"/>
      <c r="J41" s="737"/>
      <c r="K41" s="737"/>
      <c r="L41" s="737"/>
      <c r="M41" s="737"/>
      <c r="N41" s="737"/>
      <c r="O41" s="737"/>
      <c r="P41" s="737"/>
      <c r="Q41" s="737"/>
      <c r="R41" s="737"/>
    </row>
    <row r="42" spans="1:18" x14ac:dyDescent="0.2">
      <c r="A42" s="741"/>
      <c r="B42" s="741"/>
      <c r="C42" s="741"/>
      <c r="D42" s="743" t="e">
        <f>#REF!</f>
        <v>#REF!</v>
      </c>
      <c r="E42" s="741"/>
      <c r="F42" s="737"/>
      <c r="G42" s="737"/>
      <c r="H42" s="737"/>
      <c r="I42" s="737"/>
      <c r="J42" s="737"/>
      <c r="K42" s="737"/>
      <c r="L42" s="737"/>
      <c r="M42" s="737"/>
      <c r="N42" s="737"/>
      <c r="O42" s="737"/>
      <c r="P42" s="737"/>
      <c r="Q42" s="737"/>
      <c r="R42" s="737"/>
    </row>
    <row r="43" spans="1:18" x14ac:dyDescent="0.2">
      <c r="A43" s="741"/>
      <c r="B43" s="741" t="s">
        <v>329</v>
      </c>
      <c r="C43" s="741" t="e">
        <f>+D42*PI()</f>
        <v>#REF!</v>
      </c>
      <c r="D43" s="741"/>
      <c r="E43" s="741"/>
      <c r="F43" s="737"/>
      <c r="G43" s="737"/>
      <c r="H43" s="737"/>
      <c r="I43" s="737"/>
      <c r="J43" s="737"/>
      <c r="K43" s="737"/>
      <c r="L43" s="737"/>
      <c r="M43" s="737"/>
      <c r="N43" s="737"/>
      <c r="O43" s="737"/>
      <c r="P43" s="737"/>
      <c r="Q43" s="737"/>
      <c r="R43" s="737"/>
    </row>
    <row r="44" spans="1:18" x14ac:dyDescent="0.2">
      <c r="A44" s="741"/>
      <c r="B44" s="741"/>
      <c r="C44" s="741"/>
      <c r="D44" s="741"/>
      <c r="E44" s="741"/>
      <c r="F44" s="737"/>
      <c r="G44" s="737"/>
      <c r="H44" s="737"/>
      <c r="I44" s="737"/>
      <c r="J44" s="737"/>
      <c r="K44" s="737"/>
      <c r="L44" s="737"/>
      <c r="M44" s="737"/>
      <c r="N44" s="737"/>
      <c r="O44" s="737"/>
      <c r="P44" s="737"/>
      <c r="Q44" s="737"/>
      <c r="R44" s="737"/>
    </row>
    <row r="45" spans="1:18" x14ac:dyDescent="0.2">
      <c r="A45" s="741"/>
      <c r="B45" s="744"/>
      <c r="C45" s="744" t="s">
        <v>330</v>
      </c>
      <c r="D45" s="744" t="s">
        <v>331</v>
      </c>
      <c r="E45" s="741"/>
      <c r="F45" s="737"/>
      <c r="G45" s="737"/>
      <c r="H45" s="737"/>
      <c r="I45" s="737"/>
      <c r="J45" s="737"/>
      <c r="K45" s="737"/>
      <c r="L45" s="737"/>
      <c r="M45" s="737"/>
      <c r="N45" s="737"/>
      <c r="O45" s="737"/>
      <c r="P45" s="737"/>
      <c r="Q45" s="737"/>
      <c r="R45" s="737"/>
    </row>
    <row r="46" spans="1:18" x14ac:dyDescent="0.2">
      <c r="A46" s="741"/>
      <c r="B46" s="744" t="s">
        <v>332</v>
      </c>
      <c r="C46" s="744">
        <f>0</f>
        <v>0</v>
      </c>
      <c r="D46" s="744">
        <f>0</f>
        <v>0</v>
      </c>
      <c r="E46" s="741"/>
      <c r="F46" s="737"/>
      <c r="G46" s="737"/>
      <c r="H46" s="737"/>
      <c r="I46" s="737"/>
      <c r="J46" s="737"/>
      <c r="K46" s="737"/>
      <c r="L46" s="737"/>
      <c r="M46" s="737"/>
      <c r="N46" s="737"/>
      <c r="O46" s="737"/>
      <c r="P46" s="737"/>
      <c r="Q46" s="737"/>
      <c r="R46" s="737"/>
    </row>
    <row r="47" spans="1:18" x14ac:dyDescent="0.2">
      <c r="A47" s="741"/>
      <c r="B47" s="744" t="s">
        <v>333</v>
      </c>
      <c r="C47" s="744" t="e">
        <f>+COS(C43)*-1</f>
        <v>#REF!</v>
      </c>
      <c r="D47" s="744" t="e">
        <f>+SIN(C43)</f>
        <v>#REF!</v>
      </c>
      <c r="E47" s="741"/>
      <c r="F47" s="737"/>
      <c r="G47" s="737"/>
      <c r="H47" s="737"/>
      <c r="I47" s="737"/>
      <c r="J47" s="737"/>
      <c r="K47" s="737"/>
      <c r="L47" s="737"/>
      <c r="M47" s="737"/>
      <c r="N47" s="737"/>
      <c r="O47" s="737"/>
      <c r="P47" s="737"/>
      <c r="Q47" s="737"/>
      <c r="R47" s="737"/>
    </row>
    <row r="48" spans="1:18" x14ac:dyDescent="0.2">
      <c r="A48" s="741"/>
      <c r="B48" s="741"/>
      <c r="C48" s="741"/>
      <c r="D48" s="741"/>
      <c r="E48" s="741"/>
      <c r="F48" s="737"/>
      <c r="G48" s="737"/>
      <c r="H48" s="737"/>
      <c r="I48" s="737"/>
      <c r="J48" s="737"/>
      <c r="K48" s="737"/>
      <c r="L48" s="737"/>
      <c r="M48" s="737"/>
      <c r="N48" s="737"/>
      <c r="O48" s="737"/>
      <c r="P48" s="737"/>
      <c r="Q48" s="737"/>
      <c r="R48" s="737"/>
    </row>
    <row r="49" spans="1:18" x14ac:dyDescent="0.2">
      <c r="A49" s="741"/>
      <c r="B49" s="741"/>
      <c r="C49" s="741"/>
      <c r="D49" s="741"/>
      <c r="E49" s="741"/>
      <c r="F49" s="737"/>
      <c r="G49" s="737"/>
      <c r="H49" s="737"/>
      <c r="I49" s="737"/>
      <c r="J49" s="737"/>
      <c r="K49" s="737"/>
      <c r="L49" s="737"/>
      <c r="M49" s="737"/>
      <c r="N49" s="737"/>
      <c r="O49" s="737"/>
      <c r="P49" s="737"/>
      <c r="Q49" s="737"/>
      <c r="R49" s="737"/>
    </row>
    <row r="50" spans="1:18" x14ac:dyDescent="0.2">
      <c r="A50" s="741"/>
      <c r="B50" s="741"/>
      <c r="C50" s="741"/>
      <c r="D50" s="741"/>
      <c r="E50" s="741"/>
      <c r="F50" s="737"/>
      <c r="G50" s="737"/>
      <c r="H50" s="737"/>
      <c r="I50" s="737"/>
      <c r="J50" s="737"/>
      <c r="K50" s="737"/>
      <c r="L50" s="737"/>
      <c r="M50" s="737"/>
      <c r="N50" s="737"/>
      <c r="O50" s="737"/>
      <c r="P50" s="737"/>
      <c r="Q50" s="737"/>
      <c r="R50" s="737"/>
    </row>
    <row r="51" spans="1:18" x14ac:dyDescent="0.2">
      <c r="A51" s="737"/>
      <c r="B51" s="737"/>
      <c r="C51" s="737"/>
      <c r="D51" s="737"/>
      <c r="E51" s="737"/>
      <c r="F51" s="737"/>
      <c r="G51" s="737"/>
      <c r="H51" s="737"/>
      <c r="I51" s="737"/>
      <c r="J51" s="737"/>
      <c r="K51" s="737"/>
      <c r="L51" s="737"/>
      <c r="M51" s="737"/>
      <c r="N51" s="737"/>
      <c r="O51" s="737"/>
      <c r="P51" s="737"/>
      <c r="Q51" s="737"/>
      <c r="R51" s="737"/>
    </row>
    <row r="52" spans="1:18" x14ac:dyDescent="0.2">
      <c r="A52" s="737"/>
      <c r="B52" s="737"/>
      <c r="C52" s="737"/>
      <c r="D52" s="737"/>
      <c r="E52" s="737"/>
      <c r="F52" s="737"/>
      <c r="G52" s="737"/>
      <c r="H52" s="737"/>
      <c r="I52" s="737"/>
      <c r="J52" s="737"/>
      <c r="K52" s="737"/>
      <c r="L52" s="737"/>
      <c r="M52" s="737"/>
      <c r="N52" s="737"/>
      <c r="O52" s="737"/>
      <c r="P52" s="737"/>
      <c r="Q52" s="737"/>
      <c r="R52" s="737"/>
    </row>
    <row r="53" spans="1:18" x14ac:dyDescent="0.2">
      <c r="A53" s="737"/>
      <c r="B53" s="737"/>
      <c r="C53" s="737"/>
      <c r="D53" s="737"/>
      <c r="E53" s="737"/>
      <c r="F53" s="737"/>
      <c r="G53" s="737"/>
      <c r="H53" s="737"/>
      <c r="I53" s="737"/>
      <c r="J53" s="737"/>
      <c r="K53" s="737"/>
      <c r="L53" s="737"/>
      <c r="M53" s="737"/>
      <c r="N53" s="737"/>
      <c r="O53" s="737"/>
      <c r="P53" s="737"/>
      <c r="Q53" s="737"/>
      <c r="R53" s="737"/>
    </row>
    <row r="54" spans="1:18" x14ac:dyDescent="0.2">
      <c r="A54" s="737"/>
      <c r="B54" s="737"/>
      <c r="C54" s="737"/>
      <c r="D54" s="737"/>
      <c r="E54" s="737"/>
      <c r="F54" s="737"/>
      <c r="G54" s="737"/>
      <c r="H54" s="737"/>
      <c r="I54" s="737"/>
      <c r="J54" s="737"/>
      <c r="K54" s="737"/>
      <c r="L54" s="737"/>
      <c r="M54" s="737"/>
      <c r="N54" s="737"/>
      <c r="O54" s="737"/>
      <c r="P54" s="737"/>
      <c r="Q54" s="737"/>
      <c r="R54" s="737"/>
    </row>
    <row r="55" spans="1:18" ht="17" thickBot="1" x14ac:dyDescent="0.25">
      <c r="A55" s="737"/>
      <c r="B55" s="737"/>
      <c r="C55" s="737"/>
      <c r="D55" s="737"/>
      <c r="E55" s="737"/>
      <c r="F55" s="737"/>
      <c r="G55" s="737"/>
      <c r="H55" s="737"/>
      <c r="I55" s="737"/>
      <c r="J55" s="737"/>
      <c r="K55" s="737"/>
      <c r="L55" s="737"/>
      <c r="M55" s="737"/>
      <c r="N55" s="737"/>
      <c r="O55" s="737"/>
      <c r="P55" s="737"/>
      <c r="Q55" s="737"/>
      <c r="R55" s="737"/>
    </row>
    <row r="56" spans="1:18" ht="29" thickBot="1" x14ac:dyDescent="0.25">
      <c r="A56" s="737"/>
      <c r="B56" s="737"/>
      <c r="C56" s="737"/>
      <c r="D56" s="737"/>
      <c r="E56" s="737"/>
      <c r="F56" s="737"/>
      <c r="G56" s="737"/>
      <c r="H56" s="737"/>
      <c r="I56" s="737"/>
      <c r="J56" s="737"/>
      <c r="K56" s="737"/>
      <c r="L56" s="737"/>
      <c r="M56" s="737"/>
      <c r="N56" s="737"/>
      <c r="O56" s="739" t="s">
        <v>334</v>
      </c>
      <c r="P56" s="739" t="e">
        <f>COUNTIF(#REF!,"B")</f>
        <v>#REF!</v>
      </c>
      <c r="Q56" s="737"/>
      <c r="R56" s="737"/>
    </row>
    <row r="57" spans="1:18" x14ac:dyDescent="0.2">
      <c r="A57" s="737"/>
      <c r="B57" s="741" t="s">
        <v>327</v>
      </c>
      <c r="C57" s="741" t="s">
        <v>328</v>
      </c>
      <c r="D57" s="741"/>
      <c r="E57" s="741"/>
      <c r="F57" s="737"/>
      <c r="G57" s="737"/>
      <c r="H57" s="737"/>
      <c r="I57" s="737"/>
      <c r="J57" s="737"/>
      <c r="K57" s="737"/>
      <c r="L57" s="737"/>
      <c r="M57" s="737"/>
      <c r="N57" s="737"/>
      <c r="O57" s="737"/>
      <c r="P57" s="737"/>
      <c r="Q57" s="737"/>
      <c r="R57" s="737"/>
    </row>
    <row r="58" spans="1:18" x14ac:dyDescent="0.2">
      <c r="A58" s="737"/>
      <c r="B58" s="742">
        <v>0.1</v>
      </c>
      <c r="C58" s="741">
        <v>1</v>
      </c>
      <c r="D58" s="741"/>
      <c r="E58" s="741"/>
      <c r="F58" s="737"/>
      <c r="G58" s="737"/>
      <c r="H58" s="737"/>
      <c r="I58" s="737"/>
      <c r="J58" s="737"/>
      <c r="K58" s="737"/>
      <c r="L58" s="737"/>
      <c r="M58" s="737"/>
      <c r="N58" s="737"/>
      <c r="O58" s="737"/>
      <c r="P58" s="737"/>
      <c r="Q58" s="737"/>
      <c r="R58" s="737"/>
    </row>
    <row r="59" spans="1:18" x14ac:dyDescent="0.2">
      <c r="A59" s="737"/>
      <c r="B59" s="742">
        <v>0.2</v>
      </c>
      <c r="C59" s="741">
        <v>1</v>
      </c>
      <c r="D59" s="741"/>
      <c r="E59" s="741"/>
      <c r="F59" s="737"/>
      <c r="G59" s="737"/>
      <c r="H59" s="737"/>
      <c r="I59" s="737"/>
      <c r="J59" s="737"/>
      <c r="K59" s="737"/>
      <c r="L59" s="737"/>
      <c r="M59" s="737"/>
      <c r="N59" s="737"/>
      <c r="O59" s="737"/>
      <c r="P59" s="737"/>
      <c r="Q59" s="737"/>
      <c r="R59" s="737"/>
    </row>
    <row r="60" spans="1:18" x14ac:dyDescent="0.2">
      <c r="A60" s="737"/>
      <c r="B60" s="742">
        <v>0.3</v>
      </c>
      <c r="C60" s="741">
        <v>1</v>
      </c>
      <c r="D60" s="741"/>
      <c r="E60" s="741"/>
      <c r="F60" s="737"/>
      <c r="G60" s="737"/>
      <c r="H60" s="737"/>
      <c r="I60" s="737"/>
      <c r="J60" s="737"/>
      <c r="K60" s="737"/>
      <c r="L60" s="737"/>
      <c r="M60" s="737"/>
      <c r="N60" s="737"/>
      <c r="O60" s="737"/>
      <c r="P60" s="737"/>
      <c r="Q60" s="737"/>
      <c r="R60" s="737"/>
    </row>
    <row r="61" spans="1:18" x14ac:dyDescent="0.2">
      <c r="A61" s="737"/>
      <c r="B61" s="742">
        <v>0.4</v>
      </c>
      <c r="C61" s="741">
        <v>1</v>
      </c>
      <c r="D61" s="741"/>
      <c r="E61" s="741"/>
      <c r="F61" s="737"/>
      <c r="G61" s="737"/>
      <c r="H61" s="737"/>
      <c r="I61" s="737"/>
      <c r="J61" s="737"/>
      <c r="K61" s="737"/>
      <c r="L61" s="737"/>
      <c r="M61" s="737"/>
      <c r="N61" s="737"/>
      <c r="O61" s="737"/>
      <c r="P61" s="737"/>
      <c r="Q61" s="737"/>
      <c r="R61" s="737"/>
    </row>
    <row r="62" spans="1:18" x14ac:dyDescent="0.2">
      <c r="A62" s="737"/>
      <c r="B62" s="742">
        <v>0.5</v>
      </c>
      <c r="C62" s="741">
        <v>1</v>
      </c>
      <c r="D62" s="741"/>
      <c r="E62" s="741"/>
      <c r="F62" s="737"/>
      <c r="G62" s="737"/>
      <c r="H62" s="737"/>
      <c r="I62" s="737"/>
      <c r="J62" s="737"/>
      <c r="K62" s="737"/>
      <c r="L62" s="737"/>
      <c r="M62" s="737"/>
      <c r="N62" s="737"/>
      <c r="O62" s="737"/>
      <c r="P62" s="737"/>
      <c r="Q62" s="737"/>
      <c r="R62" s="737"/>
    </row>
    <row r="63" spans="1:18" x14ac:dyDescent="0.2">
      <c r="A63" s="737"/>
      <c r="B63" s="742">
        <v>0.6</v>
      </c>
      <c r="C63" s="741">
        <v>1</v>
      </c>
      <c r="D63" s="741"/>
      <c r="E63" s="741"/>
      <c r="F63" s="737"/>
      <c r="G63" s="737"/>
      <c r="H63" s="737"/>
      <c r="I63" s="737"/>
      <c r="J63" s="737"/>
      <c r="K63" s="737"/>
      <c r="L63" s="737"/>
      <c r="M63" s="737"/>
      <c r="N63" s="737"/>
      <c r="O63" s="737"/>
      <c r="P63" s="737"/>
      <c r="Q63" s="737"/>
      <c r="R63" s="737"/>
    </row>
    <row r="64" spans="1:18" x14ac:dyDescent="0.2">
      <c r="A64" s="737"/>
      <c r="B64" s="742">
        <v>0.7</v>
      </c>
      <c r="C64" s="741">
        <v>1</v>
      </c>
      <c r="D64" s="741"/>
      <c r="E64" s="741"/>
      <c r="F64" s="737"/>
      <c r="G64" s="737"/>
      <c r="H64" s="737"/>
      <c r="I64" s="737"/>
      <c r="J64" s="737"/>
      <c r="K64" s="737"/>
      <c r="L64" s="737"/>
      <c r="M64" s="737"/>
      <c r="N64" s="737"/>
      <c r="O64" s="737"/>
      <c r="P64" s="737"/>
      <c r="Q64" s="737"/>
      <c r="R64" s="737"/>
    </row>
    <row r="65" spans="1:18" x14ac:dyDescent="0.2">
      <c r="A65" s="737"/>
      <c r="B65" s="742">
        <v>0.8</v>
      </c>
      <c r="C65" s="741">
        <v>1</v>
      </c>
      <c r="D65" s="741"/>
      <c r="E65" s="741"/>
      <c r="F65" s="737"/>
      <c r="G65" s="737"/>
      <c r="H65" s="737"/>
      <c r="I65" s="737"/>
      <c r="J65" s="737"/>
      <c r="K65" s="737"/>
      <c r="L65" s="737"/>
      <c r="M65" s="737"/>
      <c r="N65" s="737"/>
      <c r="O65" s="737"/>
      <c r="P65" s="737"/>
      <c r="Q65" s="737"/>
      <c r="R65" s="737"/>
    </row>
    <row r="66" spans="1:18" x14ac:dyDescent="0.2">
      <c r="A66" s="737"/>
      <c r="B66" s="742">
        <v>0.9</v>
      </c>
      <c r="C66" s="741">
        <v>1</v>
      </c>
      <c r="D66" s="741"/>
      <c r="E66" s="741"/>
      <c r="F66" s="737"/>
      <c r="G66" s="737"/>
      <c r="H66" s="737"/>
      <c r="I66" s="737"/>
      <c r="J66" s="737"/>
      <c r="K66" s="737"/>
      <c r="L66" s="737"/>
      <c r="M66" s="737"/>
      <c r="N66" s="737"/>
      <c r="O66" s="737"/>
      <c r="P66" s="737"/>
      <c r="Q66" s="737"/>
      <c r="R66" s="737"/>
    </row>
    <row r="67" spans="1:18" x14ac:dyDescent="0.2">
      <c r="A67" s="737"/>
      <c r="B67" s="742">
        <v>1</v>
      </c>
      <c r="C67" s="741">
        <v>9</v>
      </c>
      <c r="D67" s="741"/>
      <c r="E67" s="741"/>
      <c r="F67" s="737"/>
      <c r="G67" s="737"/>
      <c r="H67" s="737"/>
      <c r="I67" s="737"/>
      <c r="J67" s="737"/>
      <c r="K67" s="737"/>
      <c r="L67" s="737"/>
      <c r="M67" s="737"/>
      <c r="N67" s="737"/>
      <c r="O67" s="737"/>
      <c r="P67" s="737"/>
      <c r="Q67" s="737"/>
      <c r="R67" s="737"/>
    </row>
    <row r="68" spans="1:18" x14ac:dyDescent="0.2">
      <c r="A68" s="737"/>
      <c r="B68" s="741"/>
      <c r="C68" s="741"/>
      <c r="D68" s="745" t="e">
        <f>(P56/18)</f>
        <v>#REF!</v>
      </c>
      <c r="E68" s="741"/>
      <c r="F68" s="737"/>
      <c r="G68" s="737"/>
      <c r="H68" s="737"/>
      <c r="I68" s="737"/>
      <c r="J68" s="737"/>
      <c r="K68" s="737"/>
      <c r="L68" s="737"/>
      <c r="M68" s="737"/>
      <c r="N68" s="737"/>
      <c r="O68" s="737"/>
      <c r="P68" s="737"/>
      <c r="Q68" s="737"/>
      <c r="R68" s="737"/>
    </row>
    <row r="69" spans="1:18" x14ac:dyDescent="0.2">
      <c r="A69" s="737"/>
      <c r="B69" s="741" t="s">
        <v>329</v>
      </c>
      <c r="C69" s="741" t="e">
        <f>+D68*PI()</f>
        <v>#REF!</v>
      </c>
      <c r="D69" s="741"/>
      <c r="E69" s="741"/>
      <c r="F69" s="737"/>
      <c r="G69" s="737"/>
      <c r="H69" s="737"/>
      <c r="I69" s="737"/>
      <c r="J69" s="737"/>
      <c r="K69" s="737"/>
      <c r="L69" s="737"/>
      <c r="M69" s="737"/>
      <c r="N69" s="737"/>
      <c r="O69" s="737"/>
      <c r="P69" s="737"/>
      <c r="Q69" s="737"/>
      <c r="R69" s="737"/>
    </row>
    <row r="70" spans="1:18" x14ac:dyDescent="0.2">
      <c r="A70" s="737"/>
      <c r="B70" s="741"/>
      <c r="C70" s="741"/>
      <c r="D70" s="741"/>
      <c r="E70" s="741"/>
      <c r="F70" s="737"/>
      <c r="G70" s="737"/>
      <c r="H70" s="737"/>
      <c r="I70" s="737"/>
      <c r="J70" s="737"/>
      <c r="K70" s="737"/>
      <c r="L70" s="737"/>
      <c r="M70" s="737"/>
      <c r="N70" s="737"/>
      <c r="O70" s="737"/>
      <c r="P70" s="737"/>
      <c r="Q70" s="737"/>
      <c r="R70" s="737"/>
    </row>
    <row r="71" spans="1:18" x14ac:dyDescent="0.2">
      <c r="A71" s="737"/>
      <c r="B71" s="744"/>
      <c r="C71" s="744" t="s">
        <v>330</v>
      </c>
      <c r="D71" s="744" t="s">
        <v>331</v>
      </c>
      <c r="E71" s="741"/>
      <c r="F71" s="737"/>
      <c r="G71" s="737"/>
      <c r="H71" s="737"/>
      <c r="I71" s="737"/>
      <c r="J71" s="737"/>
      <c r="K71" s="737"/>
      <c r="L71" s="737"/>
      <c r="M71" s="737"/>
      <c r="N71" s="737"/>
      <c r="O71" s="737"/>
      <c r="P71" s="737"/>
      <c r="Q71" s="737"/>
      <c r="R71" s="737"/>
    </row>
    <row r="72" spans="1:18" x14ac:dyDescent="0.2">
      <c r="A72" s="737"/>
      <c r="B72" s="744" t="s">
        <v>332</v>
      </c>
      <c r="C72" s="744">
        <f>0</f>
        <v>0</v>
      </c>
      <c r="D72" s="744">
        <f>0</f>
        <v>0</v>
      </c>
      <c r="E72" s="741"/>
      <c r="F72" s="737"/>
      <c r="G72" s="737"/>
      <c r="H72" s="737"/>
      <c r="I72" s="737"/>
      <c r="J72" s="737"/>
      <c r="K72" s="737"/>
      <c r="L72" s="737"/>
      <c r="M72" s="737"/>
      <c r="N72" s="737"/>
      <c r="O72" s="737"/>
      <c r="P72" s="737"/>
      <c r="Q72" s="737"/>
      <c r="R72" s="737"/>
    </row>
    <row r="73" spans="1:18" x14ac:dyDescent="0.2">
      <c r="A73" s="737"/>
      <c r="B73" s="744" t="s">
        <v>333</v>
      </c>
      <c r="C73" s="744" t="e">
        <f>+COS(C69)*-1</f>
        <v>#REF!</v>
      </c>
      <c r="D73" s="744" t="e">
        <f>+SIN(C69)</f>
        <v>#REF!</v>
      </c>
      <c r="E73" s="741"/>
      <c r="F73" s="737"/>
      <c r="G73" s="737"/>
      <c r="H73" s="737"/>
      <c r="I73" s="737"/>
      <c r="J73" s="737"/>
      <c r="K73" s="737"/>
      <c r="L73" s="737"/>
      <c r="M73" s="737"/>
      <c r="N73" s="737"/>
      <c r="O73" s="737"/>
      <c r="P73" s="737"/>
      <c r="Q73" s="737"/>
      <c r="R73" s="737"/>
    </row>
    <row r="74" spans="1:18" x14ac:dyDescent="0.2">
      <c r="A74" s="737"/>
      <c r="B74" s="741"/>
      <c r="C74" s="741"/>
      <c r="D74" s="741"/>
      <c r="E74" s="741"/>
      <c r="F74" s="737"/>
      <c r="G74" s="737"/>
      <c r="H74" s="737"/>
      <c r="I74" s="737"/>
      <c r="J74" s="737"/>
      <c r="K74" s="737"/>
      <c r="L74" s="737"/>
      <c r="M74" s="737"/>
      <c r="N74" s="737"/>
      <c r="O74" s="737"/>
      <c r="P74" s="737"/>
      <c r="Q74" s="737"/>
      <c r="R74" s="737"/>
    </row>
    <row r="75" spans="1:18" x14ac:dyDescent="0.2">
      <c r="A75" s="737"/>
      <c r="B75" s="737"/>
      <c r="C75" s="737"/>
      <c r="D75" s="737"/>
      <c r="E75" s="737"/>
      <c r="F75" s="737"/>
      <c r="G75" s="737"/>
      <c r="H75" s="737"/>
      <c r="I75" s="737"/>
      <c r="J75" s="737"/>
      <c r="K75" s="737"/>
      <c r="L75" s="737"/>
      <c r="M75" s="737"/>
      <c r="N75" s="737"/>
      <c r="O75" s="737"/>
      <c r="P75" s="737"/>
      <c r="Q75" s="737"/>
      <c r="R75" s="737"/>
    </row>
    <row r="76" spans="1:18" x14ac:dyDescent="0.2">
      <c r="A76" s="737"/>
      <c r="B76" s="737"/>
      <c r="C76" s="737"/>
      <c r="D76" s="737"/>
      <c r="E76" s="737"/>
      <c r="F76" s="737"/>
      <c r="G76" s="737"/>
      <c r="H76" s="737"/>
      <c r="I76" s="737"/>
      <c r="J76" s="737"/>
      <c r="K76" s="737"/>
      <c r="L76" s="737"/>
      <c r="M76" s="737"/>
      <c r="N76" s="737"/>
      <c r="O76" s="737"/>
      <c r="P76" s="737"/>
      <c r="Q76" s="737"/>
      <c r="R76" s="737"/>
    </row>
    <row r="77" spans="1:18" x14ac:dyDescent="0.2">
      <c r="A77" s="737"/>
      <c r="B77" s="737"/>
      <c r="C77" s="737"/>
      <c r="D77" s="737"/>
      <c r="E77" s="737"/>
      <c r="F77" s="737"/>
      <c r="G77" s="737"/>
      <c r="H77" s="737"/>
      <c r="I77" s="737"/>
      <c r="J77" s="737"/>
      <c r="K77" s="737"/>
      <c r="L77" s="737"/>
      <c r="M77" s="737"/>
      <c r="N77" s="737"/>
      <c r="O77" s="737"/>
      <c r="P77" s="737"/>
      <c r="Q77" s="737"/>
      <c r="R77" s="737"/>
    </row>
    <row r="78" spans="1:18" x14ac:dyDescent="0.2">
      <c r="A78" s="737"/>
      <c r="B78" s="737"/>
      <c r="C78" s="737"/>
      <c r="D78" s="737"/>
      <c r="E78" s="737"/>
      <c r="F78" s="737"/>
      <c r="G78" s="737"/>
      <c r="H78" s="737"/>
      <c r="I78" s="737"/>
      <c r="J78" s="737"/>
      <c r="K78" s="737"/>
      <c r="L78" s="737"/>
      <c r="M78" s="737"/>
      <c r="N78" s="737"/>
      <c r="O78" s="737"/>
      <c r="P78" s="737"/>
      <c r="Q78" s="737"/>
      <c r="R78" s="737"/>
    </row>
    <row r="79" spans="1:18" x14ac:dyDescent="0.2">
      <c r="A79" s="737"/>
      <c r="B79" s="737"/>
      <c r="C79" s="737"/>
      <c r="D79" s="737"/>
      <c r="E79" s="737"/>
      <c r="F79" s="737"/>
      <c r="G79" s="737"/>
      <c r="H79" s="737"/>
      <c r="I79" s="737"/>
      <c r="J79" s="737"/>
      <c r="K79" s="737"/>
      <c r="L79" s="737"/>
      <c r="M79" s="737"/>
      <c r="N79" s="737"/>
      <c r="O79" s="737"/>
      <c r="P79" s="737"/>
      <c r="Q79" s="737"/>
      <c r="R79" s="737"/>
    </row>
    <row r="80" spans="1:18" x14ac:dyDescent="0.2">
      <c r="A80" s="737"/>
      <c r="B80" s="737"/>
      <c r="C80" s="737"/>
      <c r="D80" s="737"/>
      <c r="E80" s="737"/>
      <c r="F80" s="737"/>
      <c r="G80" s="737"/>
      <c r="H80" s="737"/>
      <c r="I80" s="737"/>
      <c r="J80" s="737"/>
      <c r="K80" s="737"/>
      <c r="L80" s="737"/>
      <c r="M80" s="737"/>
      <c r="N80" s="737"/>
      <c r="O80" s="737"/>
      <c r="P80" s="737"/>
      <c r="Q80" s="737"/>
      <c r="R80" s="737"/>
    </row>
    <row r="81" spans="1:20" x14ac:dyDescent="0.2">
      <c r="A81" s="737"/>
      <c r="B81" s="737"/>
      <c r="C81" s="737"/>
      <c r="D81" s="737"/>
      <c r="E81" s="737"/>
      <c r="F81" s="737"/>
      <c r="G81" s="737"/>
      <c r="H81" s="737"/>
      <c r="I81" s="737"/>
      <c r="J81" s="737"/>
      <c r="K81" s="737"/>
      <c r="L81" s="737"/>
      <c r="M81" s="737"/>
      <c r="N81" s="737"/>
      <c r="O81" s="737"/>
      <c r="P81" s="737"/>
      <c r="Q81" s="737"/>
      <c r="R81" s="737"/>
    </row>
    <row r="82" spans="1:20" x14ac:dyDescent="0.2">
      <c r="A82" s="737"/>
      <c r="B82" s="737"/>
      <c r="C82" s="737"/>
      <c r="D82" s="737"/>
      <c r="E82" s="737"/>
      <c r="F82" s="737"/>
      <c r="G82" s="737"/>
      <c r="H82" s="737"/>
      <c r="I82" s="737"/>
      <c r="J82" s="737"/>
      <c r="K82" s="737"/>
      <c r="L82" s="737"/>
      <c r="M82" s="737"/>
      <c r="N82" s="737"/>
      <c r="O82" s="737"/>
      <c r="P82" s="737"/>
      <c r="Q82" s="737"/>
      <c r="R82" s="737"/>
    </row>
    <row r="83" spans="1:20" x14ac:dyDescent="0.2">
      <c r="A83" s="737"/>
      <c r="B83" s="737"/>
      <c r="C83" s="737"/>
      <c r="D83" s="737"/>
      <c r="E83" s="737"/>
      <c r="F83" s="737"/>
      <c r="G83" s="737"/>
      <c r="H83" s="737"/>
      <c r="I83" s="737"/>
      <c r="J83" s="737"/>
      <c r="K83" s="737"/>
      <c r="L83" s="737"/>
      <c r="M83" s="737"/>
      <c r="N83" s="737"/>
      <c r="O83" s="737"/>
      <c r="P83" s="737"/>
      <c r="Q83" s="737"/>
      <c r="R83" s="737"/>
    </row>
    <row r="84" spans="1:20" x14ac:dyDescent="0.2">
      <c r="A84" s="740"/>
      <c r="B84" s="740"/>
      <c r="C84" s="740"/>
      <c r="D84" s="740"/>
      <c r="E84" s="740"/>
      <c r="F84" s="740"/>
      <c r="G84" s="740"/>
      <c r="H84" s="740"/>
      <c r="I84" s="740"/>
      <c r="J84" s="740"/>
      <c r="K84" s="740"/>
      <c r="L84" s="740"/>
      <c r="M84" s="740"/>
      <c r="N84" s="740"/>
      <c r="O84" s="740"/>
      <c r="P84" s="740"/>
      <c r="Q84" s="740"/>
      <c r="R84" s="740"/>
      <c r="S84"/>
      <c r="T84"/>
    </row>
    <row r="85" spans="1:20" x14ac:dyDescent="0.2">
      <c r="A85" s="740"/>
      <c r="B85" s="740"/>
      <c r="C85" s="740"/>
      <c r="D85" s="740"/>
      <c r="E85" s="740"/>
      <c r="F85" s="740"/>
      <c r="G85" s="740"/>
      <c r="H85" s="740"/>
      <c r="I85" s="740"/>
      <c r="J85" s="740"/>
      <c r="K85" s="740"/>
      <c r="L85" s="740"/>
      <c r="M85" s="740"/>
      <c r="N85" s="740"/>
      <c r="O85" s="740"/>
      <c r="P85" s="740"/>
      <c r="Q85" s="740"/>
      <c r="R85" s="740"/>
      <c r="S85"/>
      <c r="T85"/>
    </row>
    <row r="86" spans="1:20" x14ac:dyDescent="0.2">
      <c r="A86" s="740"/>
      <c r="B86" s="740"/>
      <c r="C86" s="740"/>
      <c r="D86" s="740"/>
      <c r="E86" s="740"/>
      <c r="F86" s="740"/>
      <c r="G86" s="740"/>
      <c r="H86" s="740"/>
      <c r="I86" s="740"/>
      <c r="J86" s="740"/>
      <c r="K86" s="740"/>
      <c r="L86" s="740"/>
      <c r="M86" s="740"/>
      <c r="N86" s="740"/>
      <c r="O86" s="740"/>
      <c r="P86" s="740"/>
      <c r="Q86" s="740"/>
      <c r="R86" s="740"/>
      <c r="S86"/>
      <c r="T86"/>
    </row>
    <row r="87" spans="1:20" x14ac:dyDescent="0.2">
      <c r="A87" s="740"/>
      <c r="B87" s="740"/>
      <c r="C87" s="740"/>
      <c r="D87" s="740"/>
      <c r="E87" s="740"/>
      <c r="F87" s="740"/>
      <c r="G87" s="740"/>
      <c r="H87" s="740"/>
      <c r="I87" s="740"/>
      <c r="J87" s="740"/>
      <c r="K87" s="740"/>
      <c r="L87" s="740"/>
      <c r="M87" s="740"/>
      <c r="N87" s="740"/>
      <c r="O87" s="740"/>
      <c r="P87" s="740"/>
      <c r="Q87" s="740"/>
      <c r="R87" s="740"/>
      <c r="S87"/>
      <c r="T87"/>
    </row>
    <row r="88" spans="1:20" x14ac:dyDescent="0.2">
      <c r="A88"/>
      <c r="B88"/>
      <c r="C88"/>
      <c r="D88"/>
      <c r="E88"/>
      <c r="F88"/>
      <c r="G88"/>
      <c r="H88"/>
      <c r="I88"/>
      <c r="J88"/>
      <c r="K88"/>
      <c r="L88"/>
      <c r="M88"/>
      <c r="N88"/>
      <c r="O88"/>
      <c r="P88"/>
      <c r="Q88"/>
      <c r="R88"/>
      <c r="S88"/>
      <c r="T88"/>
    </row>
    <row r="89" spans="1:20" x14ac:dyDescent="0.2">
      <c r="A89"/>
      <c r="B89"/>
      <c r="C89"/>
      <c r="D89"/>
      <c r="E89"/>
      <c r="F89"/>
      <c r="G89"/>
      <c r="H89"/>
      <c r="I89"/>
      <c r="J89"/>
      <c r="K89"/>
      <c r="L89"/>
      <c r="M89"/>
      <c r="N89"/>
      <c r="O89"/>
      <c r="P89"/>
      <c r="Q89"/>
      <c r="R89"/>
      <c r="S89"/>
      <c r="T89"/>
    </row>
    <row r="90" spans="1:20" x14ac:dyDescent="0.2">
      <c r="A90"/>
      <c r="B90"/>
      <c r="C90"/>
      <c r="D90"/>
      <c r="E90"/>
      <c r="F90"/>
      <c r="G90"/>
      <c r="H90"/>
      <c r="I90"/>
      <c r="J90"/>
      <c r="K90"/>
      <c r="L90"/>
      <c r="M90"/>
      <c r="N90"/>
      <c r="O90"/>
      <c r="P90"/>
      <c r="Q90"/>
      <c r="R90"/>
      <c r="S90"/>
      <c r="T90"/>
    </row>
    <row r="91" spans="1:20" x14ac:dyDescent="0.2">
      <c r="A91"/>
      <c r="B91"/>
      <c r="C91"/>
      <c r="D91"/>
      <c r="E91"/>
      <c r="F91"/>
      <c r="G91"/>
      <c r="H91"/>
      <c r="I91"/>
      <c r="J91"/>
      <c r="K91"/>
      <c r="L91"/>
      <c r="M91"/>
      <c r="N91"/>
      <c r="O91"/>
      <c r="P91"/>
      <c r="Q91"/>
      <c r="R91"/>
      <c r="S91"/>
      <c r="T91"/>
    </row>
    <row r="92" spans="1:20" x14ac:dyDescent="0.2">
      <c r="A92"/>
      <c r="B92"/>
      <c r="C92"/>
      <c r="D92"/>
      <c r="E92"/>
      <c r="F92"/>
      <c r="G92"/>
      <c r="H92"/>
      <c r="I92"/>
      <c r="J92"/>
      <c r="K92"/>
      <c r="L92"/>
      <c r="M92"/>
      <c r="N92"/>
      <c r="O92"/>
      <c r="P92"/>
      <c r="Q92"/>
      <c r="R92"/>
      <c r="S92"/>
      <c r="T92"/>
    </row>
    <row r="93" spans="1:20" x14ac:dyDescent="0.2">
      <c r="A93"/>
      <c r="B93"/>
      <c r="C93"/>
      <c r="D93"/>
      <c r="E93"/>
      <c r="F93"/>
      <c r="G93"/>
      <c r="H93"/>
      <c r="I93"/>
      <c r="J93"/>
      <c r="K93"/>
      <c r="L93"/>
      <c r="M93"/>
      <c r="N93"/>
      <c r="O93"/>
      <c r="P93"/>
      <c r="Q93"/>
      <c r="R93"/>
      <c r="S93"/>
      <c r="T93"/>
    </row>
    <row r="94" spans="1:20" x14ac:dyDescent="0.2">
      <c r="A94"/>
      <c r="B94"/>
      <c r="C94"/>
      <c r="D94"/>
      <c r="E94"/>
      <c r="F94"/>
      <c r="G94"/>
      <c r="H94"/>
      <c r="I94"/>
      <c r="J94"/>
      <c r="K94"/>
      <c r="L94"/>
      <c r="M94"/>
      <c r="N94"/>
      <c r="O94"/>
      <c r="P94"/>
      <c r="Q94"/>
      <c r="R94"/>
      <c r="S94"/>
      <c r="T94"/>
    </row>
    <row r="95" spans="1:20" x14ac:dyDescent="0.2">
      <c r="A95"/>
      <c r="B95"/>
      <c r="C95"/>
      <c r="D95"/>
      <c r="E95"/>
      <c r="F95"/>
      <c r="G95"/>
      <c r="H95"/>
      <c r="I95"/>
      <c r="J95"/>
      <c r="K95"/>
      <c r="L95"/>
      <c r="M95"/>
      <c r="N95"/>
      <c r="O95"/>
      <c r="P95"/>
      <c r="Q95"/>
      <c r="R95"/>
      <c r="S95"/>
      <c r="T95"/>
    </row>
    <row r="96" spans="1:20" x14ac:dyDescent="0.2">
      <c r="A96"/>
      <c r="B96"/>
      <c r="C96"/>
      <c r="D96"/>
      <c r="E96"/>
      <c r="F96"/>
      <c r="G96"/>
      <c r="H96"/>
      <c r="I96"/>
      <c r="J96"/>
      <c r="K96"/>
      <c r="L96"/>
      <c r="M96"/>
      <c r="N96"/>
      <c r="O96"/>
      <c r="P96"/>
      <c r="Q96"/>
      <c r="R96"/>
      <c r="S96"/>
      <c r="T96"/>
    </row>
    <row r="97" spans="1:20" x14ac:dyDescent="0.2">
      <c r="A97"/>
      <c r="B97"/>
      <c r="C97"/>
      <c r="D97"/>
      <c r="E97"/>
      <c r="F97"/>
      <c r="G97"/>
      <c r="H97"/>
      <c r="I97"/>
      <c r="J97"/>
      <c r="K97"/>
      <c r="L97"/>
      <c r="M97"/>
      <c r="N97"/>
      <c r="O97"/>
      <c r="P97"/>
      <c r="Q97"/>
      <c r="R97"/>
      <c r="S97"/>
      <c r="T97"/>
    </row>
    <row r="98" spans="1:20" x14ac:dyDescent="0.2">
      <c r="A98"/>
      <c r="B98"/>
      <c r="C98"/>
      <c r="D98"/>
      <c r="E98"/>
      <c r="F98"/>
      <c r="G98"/>
      <c r="H98"/>
      <c r="I98"/>
      <c r="J98"/>
      <c r="K98"/>
      <c r="L98"/>
      <c r="M98"/>
      <c r="N98"/>
      <c r="O98"/>
      <c r="P98"/>
      <c r="Q98"/>
      <c r="R98"/>
      <c r="S98"/>
      <c r="T98"/>
    </row>
    <row r="99" spans="1:20" x14ac:dyDescent="0.2">
      <c r="A99"/>
      <c r="B99"/>
      <c r="C99"/>
      <c r="D99"/>
      <c r="E99"/>
      <c r="F99"/>
      <c r="G99"/>
      <c r="H99"/>
      <c r="I99"/>
      <c r="J99"/>
      <c r="K99"/>
      <c r="L99"/>
      <c r="M99"/>
      <c r="N99"/>
      <c r="O99"/>
      <c r="P99"/>
      <c r="Q99"/>
      <c r="R99"/>
      <c r="S99"/>
      <c r="T99"/>
    </row>
    <row r="100" spans="1:20" x14ac:dyDescent="0.2">
      <c r="A100"/>
      <c r="B100"/>
      <c r="C100"/>
      <c r="D100"/>
      <c r="E100"/>
      <c r="F100"/>
      <c r="G100"/>
      <c r="H100"/>
      <c r="I100"/>
      <c r="J100"/>
      <c r="K100"/>
      <c r="L100"/>
      <c r="M100"/>
      <c r="N100"/>
      <c r="O100"/>
      <c r="P100"/>
      <c r="Q100"/>
      <c r="R100"/>
      <c r="S100"/>
      <c r="T100"/>
    </row>
    <row r="101" spans="1:20" x14ac:dyDescent="0.2">
      <c r="A101"/>
      <c r="B101"/>
      <c r="C101"/>
      <c r="D101"/>
      <c r="E101"/>
      <c r="F101"/>
      <c r="G101"/>
      <c r="H101"/>
      <c r="I101"/>
      <c r="J101"/>
      <c r="K101"/>
      <c r="L101"/>
      <c r="M101"/>
      <c r="N101"/>
      <c r="O101"/>
      <c r="P101"/>
      <c r="Q101"/>
      <c r="R101"/>
      <c r="S101"/>
      <c r="T101"/>
    </row>
    <row r="102" spans="1:20" x14ac:dyDescent="0.2">
      <c r="A102"/>
      <c r="B102"/>
      <c r="C102"/>
      <c r="D102"/>
      <c r="E102"/>
      <c r="F102"/>
      <c r="G102"/>
      <c r="H102"/>
      <c r="I102"/>
      <c r="J102"/>
      <c r="K102"/>
      <c r="L102"/>
      <c r="M102"/>
      <c r="N102"/>
      <c r="O102"/>
      <c r="P102"/>
      <c r="Q102"/>
      <c r="R102"/>
      <c r="S102"/>
      <c r="T102"/>
    </row>
    <row r="103" spans="1:20" x14ac:dyDescent="0.2">
      <c r="A103"/>
      <c r="B103"/>
      <c r="C103"/>
      <c r="D103"/>
      <c r="E103"/>
      <c r="F103"/>
      <c r="G103"/>
      <c r="H103"/>
      <c r="I103"/>
      <c r="J103"/>
      <c r="K103"/>
      <c r="L103"/>
      <c r="M103"/>
      <c r="N103"/>
      <c r="O103"/>
      <c r="P103"/>
      <c r="Q103"/>
      <c r="R103"/>
      <c r="S103"/>
      <c r="T103"/>
    </row>
    <row r="104" spans="1:20" x14ac:dyDescent="0.2">
      <c r="A104"/>
      <c r="B104"/>
      <c r="C104"/>
      <c r="D104"/>
      <c r="E104"/>
      <c r="F104"/>
      <c r="G104"/>
      <c r="H104"/>
      <c r="I104"/>
      <c r="J104"/>
      <c r="K104"/>
      <c r="L104"/>
      <c r="M104"/>
      <c r="N104"/>
      <c r="O104"/>
      <c r="P104"/>
      <c r="Q104"/>
      <c r="R104"/>
      <c r="S104"/>
      <c r="T104"/>
    </row>
    <row r="105" spans="1:20" x14ac:dyDescent="0.2">
      <c r="A105"/>
      <c r="B105"/>
      <c r="C105"/>
      <c r="D105"/>
      <c r="E105"/>
      <c r="F105"/>
      <c r="G105"/>
      <c r="H105"/>
      <c r="I105"/>
      <c r="J105"/>
      <c r="K105"/>
      <c r="L105"/>
      <c r="M105"/>
      <c r="N105"/>
      <c r="O105"/>
      <c r="P105"/>
      <c r="Q105"/>
      <c r="R105"/>
      <c r="S105"/>
      <c r="T105"/>
    </row>
    <row r="106" spans="1:20" x14ac:dyDescent="0.2">
      <c r="A106"/>
      <c r="B106"/>
      <c r="C106"/>
      <c r="D106"/>
      <c r="E106"/>
      <c r="F106"/>
      <c r="G106"/>
      <c r="H106"/>
      <c r="I106"/>
      <c r="J106"/>
      <c r="K106"/>
      <c r="L106"/>
      <c r="M106"/>
      <c r="N106"/>
      <c r="O106"/>
      <c r="P106"/>
      <c r="Q106"/>
      <c r="R106"/>
      <c r="S106"/>
      <c r="T106"/>
    </row>
    <row r="107" spans="1:20" x14ac:dyDescent="0.2">
      <c r="A107"/>
      <c r="B107"/>
      <c r="C107"/>
      <c r="D107"/>
      <c r="E107"/>
      <c r="F107"/>
      <c r="G107"/>
      <c r="H107"/>
      <c r="I107"/>
      <c r="J107"/>
      <c r="K107"/>
      <c r="L107"/>
      <c r="M107"/>
      <c r="N107"/>
      <c r="O107"/>
      <c r="P107"/>
      <c r="Q107"/>
      <c r="R107"/>
      <c r="S107"/>
      <c r="T107"/>
    </row>
    <row r="108" spans="1:20" x14ac:dyDescent="0.2">
      <c r="A108"/>
      <c r="B108"/>
      <c r="C108"/>
      <c r="D108"/>
      <c r="E108"/>
      <c r="F108"/>
      <c r="G108"/>
      <c r="H108"/>
      <c r="I108"/>
      <c r="J108"/>
      <c r="K108"/>
      <c r="L108"/>
      <c r="M108"/>
      <c r="N108"/>
      <c r="O108"/>
      <c r="P108"/>
      <c r="Q108"/>
      <c r="R108"/>
      <c r="S108"/>
      <c r="T108"/>
    </row>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Project Record" ma:contentTypeID="0x0101001AA5890A6A1AB644928D1C807960D3A3020072407B0784966F429D42D6ECA6FFF5DF" ma:contentTypeVersion="37" ma:contentTypeDescription="" ma:contentTypeScope="" ma:versionID="79aae07dfaeb6a8aed10d5bbe3f687ce">
  <xsd:schema xmlns:xsd="http://www.w3.org/2001/XMLSchema" xmlns:xs="http://www.w3.org/2001/XMLSchema" xmlns:p="http://schemas.microsoft.com/office/2006/metadata/properties" xmlns:ns1="http://schemas.microsoft.com/sharepoint/v3" xmlns:ns2="041eed88-2b25-4621-8557-162c14d0f8f2" xmlns:ns3="http://schemas.microsoft.com/sharepoint/v4" targetNamespace="http://schemas.microsoft.com/office/2006/metadata/properties" ma:root="true" ma:fieldsID="573a11996c9bad7498597b76eba7c9d7" ns1:_="" ns2:_="" ns3:_="">
    <xsd:import namespace="http://schemas.microsoft.com/sharepoint/v3"/>
    <xsd:import namespace="041eed88-2b25-4621-8557-162c14d0f8f2"/>
    <xsd:import namespace="http://schemas.microsoft.com/sharepoint/v4"/>
    <xsd:element name="properties">
      <xsd:complexType>
        <xsd:sequence>
          <xsd:element name="documentManagement">
            <xsd:complexType>
              <xsd:all>
                <xsd:element ref="ns2:ProjectNumber" minOccurs="0"/>
                <xsd:element ref="ns2:ShareExpirationDate" minOccurs="0"/>
                <xsd:element ref="ns2:IsSharedBidPackageFile" minOccurs="0"/>
                <xsd:element ref="ns3:IconOverlay" minOccurs="0"/>
                <xsd:element ref="ns2:ProjectName" minOccurs="0"/>
                <xsd:element ref="ns2:Executed" minOccurs="0"/>
                <xsd:element ref="ns2:TaxCatchAll" minOccurs="0"/>
                <xsd:element ref="ns2:TaxCatchAllLabel" minOccurs="0"/>
                <xsd:element ref="ns2:Parties" minOccurs="0"/>
                <xsd:element ref="ns1:EmailSender" minOccurs="0"/>
                <xsd:element ref="ns1:EmailTo" minOccurs="0"/>
                <xsd:element ref="ns1:EmailCc" minOccurs="0"/>
                <xsd:element ref="ns1:EmailFrom" minOccurs="0"/>
                <xsd:element ref="ns1:EmailSubject" minOccurs="0"/>
                <xsd:element ref="ns3:EmailHeaders"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EmailSender" ma:index="19" nillable="true" ma:displayName="E-Mail Sender" ma:hidden="true" ma:internalName="EmailSender">
      <xsd:simpleType>
        <xsd:restriction base="dms:Note">
          <xsd:maxLength value="255"/>
        </xsd:restriction>
      </xsd:simpleType>
    </xsd:element>
    <xsd:element name="EmailTo" ma:index="20" nillable="true" ma:displayName="E-Mail To" ma:hidden="true" ma:internalName="EmailTo">
      <xsd:simpleType>
        <xsd:restriction base="dms:Note">
          <xsd:maxLength value="255"/>
        </xsd:restriction>
      </xsd:simpleType>
    </xsd:element>
    <xsd:element name="EmailCc" ma:index="21" nillable="true" ma:displayName="E-Mail Cc" ma:hidden="true" ma:internalName="EmailCc">
      <xsd:simpleType>
        <xsd:restriction base="dms:Note">
          <xsd:maxLength value="255"/>
        </xsd:restriction>
      </xsd:simpleType>
    </xsd:element>
    <xsd:element name="EmailFrom" ma:index="22" nillable="true" ma:displayName="E-Mail From" ma:hidden="true" ma:internalName="EmailFrom">
      <xsd:simpleType>
        <xsd:restriction base="dms:Text"/>
      </xsd:simpleType>
    </xsd:element>
    <xsd:element name="EmailSubject" ma:index="23" nillable="true" ma:displayName="E-Mail Subject" ma:hidden="true" ma:internalName="EmailSubject">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041eed88-2b25-4621-8557-162c14d0f8f2" elementFormDefault="qualified">
    <xsd:import namespace="http://schemas.microsoft.com/office/2006/documentManagement/types"/>
    <xsd:import namespace="http://schemas.microsoft.com/office/infopath/2007/PartnerControls"/>
    <xsd:element name="ProjectNumber" ma:index="8" nillable="true" ma:displayName="Project Number" ma:description="A 5-digit number (the project's business unit code from E1)." ma:internalName="ProjectNumber">
      <xsd:simpleType>
        <xsd:restriction base="dms:Text">
          <xsd:maxLength value="10"/>
        </xsd:restriction>
      </xsd:simpleType>
    </xsd:element>
    <xsd:element name="ShareExpirationDate" ma:index="9" nillable="true" ma:displayName="Share Expiration Date" ma:format="DateOnly" ma:indexed="true" ma:internalName="ShareExpirationDate">
      <xsd:simpleType>
        <xsd:restriction base="dms:DateTime"/>
      </xsd:simpleType>
    </xsd:element>
    <xsd:element name="IsSharedBidPackageFile" ma:index="10" nillable="true" ma:displayName="Is Shared Bid Package File" ma:default="No" ma:indexed="true" ma:internalName="IsSharedBidPackageFile">
      <xsd:simpleType>
        <xsd:restriction base="dms:Text">
          <xsd:maxLength value="255"/>
        </xsd:restriction>
      </xsd:simpleType>
    </xsd:element>
    <xsd:element name="ProjectName" ma:index="12" nillable="true" ma:displayName="Project Name" ma:internalName="ProjectName">
      <xsd:simpleType>
        <xsd:restriction base="dms:Text">
          <xsd:maxLength value="255"/>
        </xsd:restriction>
      </xsd:simpleType>
    </xsd:element>
    <xsd:element name="Executed" ma:index="13" nillable="true" ma:displayName="Dated" ma:format="DateOnly" ma:internalName="Executed" ma:readOnly="false">
      <xsd:simpleType>
        <xsd:restriction base="dms:DateTime"/>
      </xsd:simpleType>
    </xsd:element>
    <xsd:element name="TaxCatchAll" ma:index="14" nillable="true" ma:displayName="Taxonomy Catch All Column" ma:hidden="true" ma:list="{61cf6530-6d89-4bb3-89af-543f485607c7}" ma:internalName="TaxCatchAll" ma:showField="CatchAllData"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TaxCatchAllLabel" ma:index="15" nillable="true" ma:displayName="Taxonomy Catch All Column1" ma:hidden="true" ma:list="{61cf6530-6d89-4bb3-89af-543f485607c7}" ma:internalName="TaxCatchAllLabel" ma:readOnly="true" ma:showField="CatchAllDataLabel"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Parties" ma:index="16" nillable="true" ma:displayName="Parties" ma:internalName="Parties">
      <xsd:simpleType>
        <xsd:restriction base="dms:Text">
          <xsd:maxLength value="255"/>
        </xsd:restriction>
      </xsd:simpleType>
    </xsd:element>
    <xsd:element name="SharedWithUsers" ma:index="25"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4" elementFormDefault="qualified">
    <xsd:import namespace="http://schemas.microsoft.com/office/2006/documentManagement/types"/>
    <xsd:import namespace="http://schemas.microsoft.com/office/infopath/2007/PartnerControls"/>
    <xsd:element name="IconOverlay" ma:index="11" nillable="true" ma:displayName="IconOverlay" ma:hidden="true" ma:internalName="IconOverlay">
      <xsd:simpleType>
        <xsd:restriction base="dms:Text"/>
      </xsd:simpleType>
    </xsd:element>
    <xsd:element name="EmailHeaders" ma:index="24" nillable="true" ma:displayName="E-Mail Headers" ma:hidden="true" ma:internalName="EmailHeaders">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rojectName xmlns="041eed88-2b25-4621-8557-162c14d0f8f2" xsi:nil="true"/>
    <EmailTo xmlns="http://schemas.microsoft.com/sharepoint/v3" xsi:nil="true"/>
    <Parties xmlns="041eed88-2b25-4621-8557-162c14d0f8f2" xsi:nil="true"/>
    <EmailHeaders xmlns="http://schemas.microsoft.com/sharepoint/v4" xsi:nil="true"/>
    <IconOverlay xmlns="http://schemas.microsoft.com/sharepoint/v4" xsi:nil="true"/>
    <ProjectNumber xmlns="041eed88-2b25-4621-8557-162c14d0f8f2" xsi:nil="true"/>
    <EmailSender xmlns="http://schemas.microsoft.com/sharepoint/v3" xsi:nil="true"/>
    <EmailFrom xmlns="http://schemas.microsoft.com/sharepoint/v3" xsi:nil="true"/>
    <Executed xmlns="041eed88-2b25-4621-8557-162c14d0f8f2" xsi:nil="true"/>
    <EmailSubject xmlns="http://schemas.microsoft.com/sharepoint/v3" xsi:nil="true"/>
    <IsSharedBidPackageFile xmlns="041eed88-2b25-4621-8557-162c14d0f8f2">No</IsSharedBidPackageFile>
    <ShareExpirationDate xmlns="041eed88-2b25-4621-8557-162c14d0f8f2" xsi:nil="true"/>
    <TaxCatchAll xmlns="041eed88-2b25-4621-8557-162c14d0f8f2"/>
    <EmailCc xmlns="http://schemas.microsoft.com/sharepoint/v3" xsi:nil="true"/>
  </documentManagement>
</p:properties>
</file>

<file path=customXml/itemProps1.xml><?xml version="1.0" encoding="utf-8"?>
<ds:datastoreItem xmlns:ds="http://schemas.openxmlformats.org/officeDocument/2006/customXml" ds:itemID="{6A8341BB-6345-41B9-9461-06B590B4EE9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041eed88-2b25-4621-8557-162c14d0f8f2"/>
    <ds:schemaRef ds:uri="http://schemas.microsoft.com/sharepoint/v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E929E794-E9CD-465E-84DB-F2F3DE6E1C8F}">
  <ds:schemaRefs>
    <ds:schemaRef ds:uri="http://schemas.microsoft.com/sharepoint/v3/contenttype/forms"/>
  </ds:schemaRefs>
</ds:datastoreItem>
</file>

<file path=customXml/itemProps3.xml><?xml version="1.0" encoding="utf-8"?>
<ds:datastoreItem xmlns:ds="http://schemas.openxmlformats.org/officeDocument/2006/customXml" ds:itemID="{9C1CA868-3766-4194-B2EA-E8A54412BD51}">
  <ds:schemaRefs>
    <ds:schemaRef ds:uri="041eed88-2b25-4621-8557-162c14d0f8f2"/>
    <ds:schemaRef ds:uri="http://purl.org/dc/terms/"/>
    <ds:schemaRef ds:uri="http://schemas.microsoft.com/office/2006/metadata/properties"/>
    <ds:schemaRef ds:uri="http://schemas.microsoft.com/sharepoint/v3"/>
    <ds:schemaRef ds:uri="http://purl.org/dc/elements/1.1/"/>
    <ds:schemaRef ds:uri="http://schemas.openxmlformats.org/package/2006/metadata/core-properties"/>
    <ds:schemaRef ds:uri="http://schemas.microsoft.com/office/2006/documentManagement/types"/>
    <ds:schemaRef ds:uri="http://schemas.microsoft.com/office/infopath/2007/PartnerControls"/>
    <ds:schemaRef ds:uri="http://schemas.microsoft.com/sharepoint/v4"/>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12</vt:i4>
      </vt:variant>
      <vt:variant>
        <vt:lpstr>Named Ranges</vt:lpstr>
      </vt:variant>
      <vt:variant>
        <vt:i4>3</vt:i4>
      </vt:variant>
    </vt:vector>
  </HeadingPairs>
  <TitlesOfParts>
    <vt:vector size="15" baseType="lpstr">
      <vt:lpstr>Start Here</vt:lpstr>
      <vt:lpstr>Takt Elements</vt:lpstr>
      <vt:lpstr>Flow Analysis</vt:lpstr>
      <vt:lpstr>Macro Calculator</vt:lpstr>
      <vt:lpstr>ORIGINAL GUESS</vt:lpstr>
      <vt:lpstr>ADJUSTED MACRO</vt:lpstr>
      <vt:lpstr>Full MACRO - Before Review</vt:lpstr>
      <vt:lpstr>MACRO Review (Markups) </vt:lpstr>
      <vt:lpstr>Full MACRO - After Review </vt:lpstr>
      <vt:lpstr>One Floor Macro Example</vt:lpstr>
      <vt:lpstr>Buyout &amp; Procurement Log</vt:lpstr>
      <vt:lpstr>HIDDEN GRAPHICS</vt:lpstr>
      <vt:lpstr>'Buyout &amp; Procurement Log'!Print_Area</vt:lpstr>
      <vt:lpstr>'Full MACRO - Before Review'!Print_Area</vt:lpstr>
      <vt:lpstr>'ADJUSTED MACRO'!Takt1</vt:lpstr>
    </vt:vector>
  </TitlesOfParts>
  <Manager/>
  <Company>Dell Computer Corporation</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Preferred Customer</dc:creator>
  <cp:keywords/>
  <dc:description/>
  <cp:lastModifiedBy>Samuel Sandoval Miranda</cp:lastModifiedBy>
  <cp:revision/>
  <dcterms:created xsi:type="dcterms:W3CDTF">2001-02-01T20:37:40Z</dcterms:created>
  <dcterms:modified xsi:type="dcterms:W3CDTF">2025-07-12T17:18:29Z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0x0101001AA5890A6A1AB644928D1C807960D3A3020072407B0784966F429D42D6ECA6FFF5DF</vt:lpwstr>
  </property>
</Properties>
</file>