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tables/table1.xml" ContentType="application/vnd.openxmlformats-officedocument.spreadsheetml.table+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4.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esktop/Takt Excel Template/"/>
    </mc:Choice>
  </mc:AlternateContent>
  <xr:revisionPtr revIDLastSave="0" documentId="13_ncr:1_{984BC4A3-8FDA-554B-ACD5-35B6251DD16E}" xr6:coauthVersionLast="47" xr6:coauthVersionMax="47" xr10:uidLastSave="{00000000-0000-0000-0000-000000000000}"/>
  <bookViews>
    <workbookView xWindow="0" yWindow="760" windowWidth="34560" windowHeight="20340" firstSheet="3" activeTab="8" xr2:uid="{2E62EC65-6C9A-4522-A696-8477C4E61071}"/>
  </bookViews>
  <sheets>
    <sheet name="Start Here" sheetId="100" r:id="rId1"/>
    <sheet name="Takt Elements" sheetId="137" r:id="rId2"/>
    <sheet name="Work Density" sheetId="135" r:id="rId3"/>
    <sheet name="Norm Calculator" sheetId="162" r:id="rId4"/>
    <sheet name="Buyout &amp; Procurement Log" sheetId="145" r:id="rId5"/>
    <sheet name="Full Norm - Example " sheetId="166" r:id="rId6"/>
    <sheet name="Logistics Plan" sheetId="142" r:id="rId7"/>
    <sheet name="6WLA" sheetId="157" r:id="rId8"/>
    <sheet name="Weekly Work Plan (One Floor)" sheetId="85" r:id="rId9"/>
    <sheet name="Roadblocks" sheetId="148" r:id="rId10"/>
    <sheet name="Day Plan" sheetId="152" r:id="rId11"/>
    <sheet name="Crew Board" sheetId="155" r:id="rId12"/>
    <sheet name="HIDDEN GRAPHICS" sheetId="147" state="hidden" r:id="rId13"/>
    <sheet name="KPIs" sheetId="146" r:id="rId14"/>
    <sheet name="Scrum Board" sheetId="141" r:id="rId15"/>
    <sheet name="One Floor Norm Example" sheetId="120" r:id="rId16"/>
  </sheets>
  <externalReferences>
    <externalReference r:id="rId17"/>
    <externalReference r:id="rId18"/>
    <externalReference r:id="rId19"/>
  </externalReferences>
  <definedNames>
    <definedName name="_">#REF!</definedName>
    <definedName name="_IRR2">#REF!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10">#REF!</definedName>
    <definedName name="A" localSheetId="13">#REF!</definedName>
    <definedName name="A" localSheetId="9">Roadblocks!#REF!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#REF!,#REF!</definedName>
    <definedName name="ARE" localSheetId="10">OFFSET(#REF!,0,0,COUNTA(#REF!)-2,1)</definedName>
    <definedName name="ARE" localSheetId="13">OFFSET(#REF!,0,0,COUNTA(#REF!)-2,1)</definedName>
    <definedName name="ARE" localSheetId="9">OFFSET(Roadblocks!#REF!,0,0,COUNTA(Roadblocks!#REF!)-2,1)</definedName>
    <definedName name="ARE">OFFSET(#REF!,0,0,COUNTA(#REF!)-2,1)</definedName>
    <definedName name="AREA" localSheetId="10">OFFSET(#REF!,0,0,COUNTA(#REF!)-2,1)</definedName>
    <definedName name="AREA" localSheetId="5">OFFSET(#REF!,0,0,COUNTA(#REF!)-2,1)</definedName>
    <definedName name="AREA" localSheetId="13">OFFSET(#REF!,0,0,COUNTA(#REF!)-2,1)</definedName>
    <definedName name="AREA" localSheetId="9">OFFSET(#REF!,0,0,COUNTA(#REF!)-2,1)</definedName>
    <definedName name="AREA">OFFSET(#REF!,0,0,COUNTA(#REF!)-2,1)</definedName>
    <definedName name="as">#REF!</definedName>
    <definedName name="asdasd" localSheetId="10">#REF!</definedName>
    <definedName name="asdasd" localSheetId="13">#REF!</definedName>
    <definedName name="asdasd" localSheetId="9">#REF!</definedName>
    <definedName name="asdasd">#REF!</definedName>
    <definedName name="asdasdasdasdasd" localSheetId="10">#REF!</definedName>
    <definedName name="asdasdasdasdasd" localSheetId="13">#REF!</definedName>
    <definedName name="asdasdasdasdasd" localSheetId="9">#REF!</definedName>
    <definedName name="asdasdasdasdasd">#REF!</definedName>
    <definedName name="asdffdsa">#REF!</definedName>
    <definedName name="asg">#REF!</definedName>
    <definedName name="awgaaa">#REF!</definedName>
    <definedName name="B" localSheetId="10">#REF!</definedName>
    <definedName name="B" localSheetId="13">#REF!</definedName>
    <definedName name="B" localSheetId="9">#REF!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10">#REF!</definedName>
    <definedName name="D" localSheetId="13">#REF!</definedName>
    <definedName name="D" localSheetId="9">#REF!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10">#REF!</definedName>
    <definedName name="E" localSheetId="13">#REF!</definedName>
    <definedName name="E" localSheetId="9">#REF!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5"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10">#REF!</definedName>
    <definedName name="L" localSheetId="13">#REF!</definedName>
    <definedName name="L" localSheetId="9">#REF!</definedName>
    <definedName name="L">#REF!</definedName>
    <definedName name="llll">#REF!</definedName>
    <definedName name="LO" localSheetId="10">#REF!</definedName>
    <definedName name="LO" localSheetId="13">#REF!</definedName>
    <definedName name="LO" localSheetId="9">#REF!</definedName>
    <definedName name="LO">#REF!</definedName>
    <definedName name="loan">#REF!</definedName>
    <definedName name="loan_Manor">#REF!</definedName>
    <definedName name="loan_Terrace">#REF!</definedName>
    <definedName name="LOE" localSheetId="10">#REF!</definedName>
    <definedName name="LOE" localSheetId="13">#REF!</definedName>
    <definedName name="LOE" localSheetId="9">#REF!</definedName>
    <definedName name="LOE">#REF!</definedName>
    <definedName name="LOR" localSheetId="10">#REF!</definedName>
    <definedName name="LOR" localSheetId="13">#REF!</definedName>
    <definedName name="LOR" localSheetId="9">#REF!</definedName>
    <definedName name="LOR">#REF!</definedName>
    <definedName name="LORI" localSheetId="10">#REF!</definedName>
    <definedName name="LORI" localSheetId="13">#REF!</definedName>
    <definedName name="LORI" localSheetId="9">#REF!</definedName>
    <definedName name="LORI">#REF!</definedName>
    <definedName name="LOW" localSheetId="10">#REF!</definedName>
    <definedName name="LOW" localSheetId="13">#REF!</definedName>
    <definedName name="LOW" localSheetId="9">#REF!</definedName>
    <definedName name="LOW">#REF!</definedName>
    <definedName name="LRI" localSheetId="10">#REF!</definedName>
    <definedName name="LRI" localSheetId="13">#REF!</definedName>
    <definedName name="LRI" localSheetId="9">#REF!</definedName>
    <definedName name="LRI">#REF!</definedName>
    <definedName name="monthly1" localSheetId="5"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10">OFFSET(#REF!,0,0,COUNTA(#REF!)-1,1)</definedName>
    <definedName name="NAM" localSheetId="13">OFFSET(#REF!,0,0,COUNTA(#REF!)-1,1)</definedName>
    <definedName name="NAM" localSheetId="9">OFFSET(#REF!,0,0,COUNTA(#REF!)-1,1)</definedName>
    <definedName name="NAM">OFFSET(#REF!,0,0,COUNTA(#REF!)-1,1)</definedName>
    <definedName name="Names" localSheetId="10">OFFSET(#REF!,0,0,COUNTA(#REF!)-1,1)</definedName>
    <definedName name="Names" localSheetId="5">OFFSET(#REF!,0,0,COUNTA(#REF!)-1,1)</definedName>
    <definedName name="Names" localSheetId="13">OFFSET(#REF!,0,0,COUNTA(#REF!)-1,1)</definedName>
    <definedName name="Names" localSheetId="9">OFFSET(#REF!,0,0,COUNTA(#REF!)-1,1)</definedName>
    <definedName name="Names">OFFSET(#REF!,0,0,COUNTA(#REF!)-1,1)</definedName>
    <definedName name="NETSF" localSheetId="10">#REF!</definedName>
    <definedName name="NETSF" localSheetId="13">#REF!</definedName>
    <definedName name="NETSF" localSheetId="9">#REF!</definedName>
    <definedName name="NETSF">#REF!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4">'Buyout &amp; Procurement Log'!$B$2:$AL$39</definedName>
    <definedName name="_xlnm.Print_Area">#REF!</definedName>
    <definedName name="PRINT_AREA_MI">#REF!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10">#REF!</definedName>
    <definedName name="response" localSheetId="13">#REF!</definedName>
    <definedName name="response" localSheetId="9">#REF!</definedName>
    <definedName name="response">#REF!</definedName>
    <definedName name="responsible" localSheetId="10">#REF!</definedName>
    <definedName name="responsible" localSheetId="13">#REF!</definedName>
    <definedName name="responsible" localSheetId="9">#REF!</definedName>
    <definedName name="responsible">#REF!</definedName>
    <definedName name="RESPONSIBLE_COMPANIES">#REF!</definedName>
    <definedName name="RFI" localSheetId="10">#REF!</definedName>
    <definedName name="RFI" localSheetId="13">#REF!</definedName>
    <definedName name="RFI" localSheetId="9">#REF!</definedName>
    <definedName name="RFI">#REF!</definedName>
    <definedName name="RFI_1" localSheetId="10">#REF!</definedName>
    <definedName name="RFI_1" localSheetId="13">#REF!</definedName>
    <definedName name="RFI_1" localSheetId="9">#REF!</definedName>
    <definedName name="RFI_1">#REF!</definedName>
    <definedName name="RFI_TOTAL" localSheetId="10">#REF!</definedName>
    <definedName name="RFI_TOTAL" localSheetId="13">#REF!</definedName>
    <definedName name="RFI_TOTAL" localSheetId="9">#REF!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10">#REF!</definedName>
    <definedName name="SIX_" localSheetId="13">#REF!</definedName>
    <definedName name="SIX_" localSheetId="9">#REF!</definedName>
    <definedName name="SIX_">#REF!</definedName>
    <definedName name="SIX_WEEK" localSheetId="10">#REF!</definedName>
    <definedName name="SIX_WEEK" localSheetId="13">#REF!</definedName>
    <definedName name="SIX_WEEK" localSheetId="9">#REF!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10">[1]Calculator!$AB$40:$HM$42,[1]Calculator!$V$3:$HM$39</definedName>
    <definedName name="Takt1" localSheetId="5">[2]Calculator!$AB$40:$HM$42,[2]Calculator!$V$3:$HM$39</definedName>
    <definedName name="Takt1" localSheetId="13">[3]Calculator!$AB$40:$HM$42,[3]Calculator!$V$3:$HM$39</definedName>
    <definedName name="Takt1" localSheetId="3">'Norm Calculator'!$AF$41:$HQ$43,'Norm Calculator'!$Z$4:$HQ$40</definedName>
    <definedName name="Takt1" localSheetId="15">[2]Calculator!$AB$40:$HM$42,[2]Calculator!$V$3:$HM$39</definedName>
    <definedName name="Takt1" localSheetId="9">#REF!,#REF!</definedName>
    <definedName name="Takt1">#REF!,#REF!</definedName>
    <definedName name="Takt1.1">#REF!,#REF!</definedName>
    <definedName name="Takt2" localSheetId="10">[1]Calculator!$AB$83:$HM$85,[1]Calculator!$V$46:$HM$82</definedName>
    <definedName name="Takt2" localSheetId="5">[2]Calculator!$AB$83:$HM$85,[2]Calculator!$V$46:$HM$82</definedName>
    <definedName name="Takt2" localSheetId="13">[3]Calculator!$AB$83:$HM$85,[3]Calculator!$V$46:$HM$82</definedName>
    <definedName name="Takt2" localSheetId="3">'Norm Calculator'!$AF$84:$HQ$86,'Norm Calculator'!$Z$47:$HQ$83</definedName>
    <definedName name="Takt2" localSheetId="15">[2]Calculator!$AB$83:$HM$85,[2]Calculator!$V$46:$HM$82</definedName>
    <definedName name="Takt2" localSheetId="9">#REF!,#REF!</definedName>
    <definedName name="Takt2">#REF!,#REF!</definedName>
    <definedName name="Takt2.1">#REF!,#REF!</definedName>
    <definedName name="Taktplanfivedays">#REF!</definedName>
    <definedName name="TE" localSheetId="10">#REF!</definedName>
    <definedName name="TE" localSheetId="5">#REF!</definedName>
    <definedName name="TE" localSheetId="13">#REF!</definedName>
    <definedName name="TE" localSheetId="3">#REF!</definedName>
    <definedName name="TE" localSheetId="9">#REF!</definedName>
    <definedName name="TE">#REF!</definedName>
    <definedName name="terrance">#REF!</definedName>
    <definedName name="test" localSheetId="10">#REF!</definedName>
    <definedName name="test" localSheetId="13">#REF!</definedName>
    <definedName name="test" localSheetId="3">#REF!</definedName>
    <definedName name="test" localSheetId="9">#REF!</definedName>
    <definedName name="test">#REF!</definedName>
    <definedName name="thjtsrh">#REF!</definedName>
    <definedName name="thtyhrt">#REF!</definedName>
    <definedName name="tjryjd">#REF!</definedName>
    <definedName name="total" localSheetId="10">#REF!</definedName>
    <definedName name="total" localSheetId="13">#REF!</definedName>
    <definedName name="total" localSheetId="9">#REF!</definedName>
    <definedName name="total">#REF!</definedName>
    <definedName name="TR" localSheetId="10">OFFSET(#REF!,0,0,COUNTA(#REF!)-2,1)</definedName>
    <definedName name="TR" localSheetId="5">OFFSET(#REF!,0,0,COUNTA(#REF!)-2,1)</definedName>
    <definedName name="TR" localSheetId="13">OFFSET(#REF!,0,0,COUNTA(#REF!)-2,1)</definedName>
    <definedName name="TR" localSheetId="3">OFFSET(#REF!,0,0,COUNTA(#REF!)-2,1)</definedName>
    <definedName name="TR" localSheetId="9">OFFSET(#REF!,0,0,COUNTA(#REF!)-2,1)</definedName>
    <definedName name="TR">OFFSET(#REF!,0,0,COUNTA(#REF!)-2,1)</definedName>
    <definedName name="TRADE" localSheetId="10">OFFSET(#REF!,0,0,COUNTA(#REF!)-2,1)</definedName>
    <definedName name="TRADE" localSheetId="5">OFFSET(#REF!,0,0,COUNTA(#REF!)-2,1)</definedName>
    <definedName name="TRADE" localSheetId="13">OFFSET(#REF!,0,0,COUNTA(#REF!)-2,1)</definedName>
    <definedName name="TRADE" localSheetId="9">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10">#REF!</definedName>
    <definedName name="UNITNO" localSheetId="13">#REF!</definedName>
    <definedName name="UNITNO" localSheetId="9">#REF!</definedName>
    <definedName name="UNITNO">#REF!</definedName>
    <definedName name="uuu">#REF!</definedName>
    <definedName name="Variances">#REF!</definedName>
    <definedName name="w">#REF!</definedName>
    <definedName name="WE" localSheetId="10">#REF!</definedName>
    <definedName name="WE" localSheetId="13">#REF!</definedName>
    <definedName name="WE" localSheetId="9">#REF!</definedName>
    <definedName name="WE">#REF!</definedName>
    <definedName name="WEEK_PLAN" localSheetId="10">#REF!</definedName>
    <definedName name="WEEK_PLAN" localSheetId="13">#REF!</definedName>
    <definedName name="WEEK_PLAN" localSheetId="9">#REF!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10">#REF!</definedName>
    <definedName name="WO" localSheetId="13">#REF!</definedName>
    <definedName name="WO" localSheetId="9">#REF!</definedName>
    <definedName name="WO">#REF!</definedName>
    <definedName name="work">#REF!</definedName>
    <definedName name="WORK_PLAN" localSheetId="10">#REF!</definedName>
    <definedName name="WORK_PLAN" localSheetId="13">#REF!</definedName>
    <definedName name="WORK_PLAN" localSheetId="9">#REF!</definedName>
    <definedName name="WORK_PLAN">#REF!</definedName>
    <definedName name="WORK_PLAN2">#REF!</definedName>
    <definedName name="WORKPLAN" localSheetId="10">#REF!</definedName>
    <definedName name="WORKPLAN" localSheetId="13">#REF!</definedName>
    <definedName name="WORKPLAN" localSheetId="9">#REF!</definedName>
    <definedName name="WORKPLAN">#REF!</definedName>
    <definedName name="WP" localSheetId="10">#REF!</definedName>
    <definedName name="WP" localSheetId="13">#REF!</definedName>
    <definedName name="WP" localSheetId="9">#REF!</definedName>
    <definedName name="WP">#REF!</definedName>
    <definedName name="wqgwa">#REF!</definedName>
    <definedName name="wrn.MONTHLY." localSheetId="5" hidden="1">{"HODSON ST 2",#N/A,FALSE,"St 1 &amp; 2";"HODSON ST 4",#N/A,FALSE,"St 1 &amp; 2"}</definedName>
    <definedName name="wrn.MONTHLY." hidden="1">{"HODSON ST 2",#N/A,FALSE,"St 1 &amp; 2";"HODSON ST 4",#N/A,FALSE,"St 1 &amp; 2"}</definedName>
    <definedName name="wrwrf">#REF!</definedName>
    <definedName name="WWP" localSheetId="10">#REF!</definedName>
    <definedName name="WWP" localSheetId="13">#REF!</definedName>
    <definedName name="WWP" localSheetId="9">#REF!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10">OFFSET(#REF!,0,0,COUNTA(#REF!)-2,1)</definedName>
    <definedName name="Z" localSheetId="13">OFFSET(#REF!,0,0,COUNTA(#REF!)-2,1)</definedName>
    <definedName name="Z" localSheetId="9">OFFSET(#REF!,0,0,COUNTA(#REF!)-2,1)</definedName>
    <definedName name="Z">OFFSET(#REF!,0,0,COUNTA(#REF!)-2,1)</definedName>
    <definedName name="ZONE" localSheetId="10">OFFSET(#REF!,0,0,COUNTA(#REF!)-2,1)</definedName>
    <definedName name="ZONE" localSheetId="5">OFFSET(#REF!,0,0,COUNTA(#REF!)-2,1)</definedName>
    <definedName name="ZONE" localSheetId="13">OFFSET(#REF!,0,0,COUNTA(#REF!)-2,1)</definedName>
    <definedName name="ZONE" localSheetId="9">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V1" i="166" l="1"/>
  <c r="DP1" i="166"/>
  <c r="EJ1" i="166"/>
  <c r="HB1" i="166"/>
  <c r="MT1" i="166"/>
  <c r="NP1" i="166"/>
  <c r="O4" i="166"/>
  <c r="O1" i="166" s="1"/>
  <c r="T4" i="166"/>
  <c r="U4" i="166"/>
  <c r="V4" i="166" s="1"/>
  <c r="W4" i="166" s="1"/>
  <c r="X4" i="166" s="1"/>
  <c r="Y4" i="166"/>
  <c r="Z4" i="166" s="1"/>
  <c r="AA4" i="166" s="1"/>
  <c r="AB4" i="166" s="1"/>
  <c r="AC4" i="166" s="1"/>
  <c r="AD4" i="166"/>
  <c r="AE4" i="166"/>
  <c r="AF4" i="166" s="1"/>
  <c r="AG4" i="166" s="1"/>
  <c r="AH4" i="166" s="1"/>
  <c r="AI4" i="166"/>
  <c r="AI1" i="166" s="1"/>
  <c r="AN4" i="166"/>
  <c r="AO4" i="166"/>
  <c r="AP4" i="166" s="1"/>
  <c r="AQ4" i="166" s="1"/>
  <c r="AR4" i="166" s="1"/>
  <c r="AS4" i="166"/>
  <c r="AT4" i="166" s="1"/>
  <c r="AU4" i="166" s="1"/>
  <c r="AV4" i="166" s="1"/>
  <c r="AW4" i="166" s="1"/>
  <c r="AX4" i="166"/>
  <c r="AY4" i="166"/>
  <c r="AZ4" i="166" s="1"/>
  <c r="BA4" i="166" s="1"/>
  <c r="BB4" i="166" s="1"/>
  <c r="BC4" i="166"/>
  <c r="BC1" i="166" s="1"/>
  <c r="BH4" i="166"/>
  <c r="BI4" i="166"/>
  <c r="BJ4" i="166" s="1"/>
  <c r="BK4" i="166" s="1"/>
  <c r="BL4" i="166" s="1"/>
  <c r="BM4" i="166"/>
  <c r="BN4" i="166" s="1"/>
  <c r="BO4" i="166" s="1"/>
  <c r="BP4" i="166" s="1"/>
  <c r="BQ4" i="166" s="1"/>
  <c r="BR4" i="166"/>
  <c r="BS4" i="166"/>
  <c r="BT4" i="166" s="1"/>
  <c r="BU4" i="166" s="1"/>
  <c r="BV4" i="166" s="1"/>
  <c r="BW4" i="166"/>
  <c r="BW1" i="166" s="1"/>
  <c r="CB4" i="166"/>
  <c r="CC4" i="166"/>
  <c r="CD4" i="166" s="1"/>
  <c r="CE4" i="166" s="1"/>
  <c r="CF4" i="166" s="1"/>
  <c r="CG4" i="166"/>
  <c r="CH4" i="166" s="1"/>
  <c r="CI4" i="166" s="1"/>
  <c r="CJ4" i="166" s="1"/>
  <c r="CK4" i="166" s="1"/>
  <c r="CL4" i="166"/>
  <c r="CM4" i="166"/>
  <c r="CN4" i="166" s="1"/>
  <c r="CO4" i="166" s="1"/>
  <c r="CP4" i="166" s="1"/>
  <c r="CQ4" i="166"/>
  <c r="CR4" i="166" s="1"/>
  <c r="CS4" i="166" s="1"/>
  <c r="CT4" i="166" s="1"/>
  <c r="CU4" i="166" s="1"/>
  <c r="CV4" i="166"/>
  <c r="CW4" i="166"/>
  <c r="CX4" i="166" s="1"/>
  <c r="CY4" i="166" s="1"/>
  <c r="CZ4" i="166" s="1"/>
  <c r="DA4" i="166"/>
  <c r="DB4" i="166" s="1"/>
  <c r="DC4" i="166" s="1"/>
  <c r="DD4" i="166" s="1"/>
  <c r="DE4" i="166" s="1"/>
  <c r="DF4" i="166"/>
  <c r="DG4" i="166"/>
  <c r="DH4" i="166" s="1"/>
  <c r="DI4" i="166" s="1"/>
  <c r="DJ4" i="166" s="1"/>
  <c r="DK4" i="166"/>
  <c r="DL4" i="166" s="1"/>
  <c r="DM4" i="166" s="1"/>
  <c r="DN4" i="166" s="1"/>
  <c r="DO4" i="166" s="1"/>
  <c r="DP4" i="166"/>
  <c r="DQ4" i="166"/>
  <c r="DR4" i="166" s="1"/>
  <c r="DS4" i="166" s="1"/>
  <c r="DT4" i="166" s="1"/>
  <c r="DU4" i="166"/>
  <c r="DV4" i="166" s="1"/>
  <c r="DW4" i="166" s="1"/>
  <c r="DX4" i="166" s="1"/>
  <c r="DY4" i="166" s="1"/>
  <c r="DZ4" i="166"/>
  <c r="EA4" i="166"/>
  <c r="EB4" i="166" s="1"/>
  <c r="EC4" i="166" s="1"/>
  <c r="ED4" i="166" s="1"/>
  <c r="EE4" i="166"/>
  <c r="EF4" i="166" s="1"/>
  <c r="EG4" i="166" s="1"/>
  <c r="EH4" i="166" s="1"/>
  <c r="EI4" i="166" s="1"/>
  <c r="EJ4" i="166"/>
  <c r="EK4" i="166"/>
  <c r="EL4" i="166" s="1"/>
  <c r="EM4" i="166" s="1"/>
  <c r="EN4" i="166" s="1"/>
  <c r="EO4" i="166"/>
  <c r="EP4" i="166" s="1"/>
  <c r="EQ4" i="166" s="1"/>
  <c r="ER4" i="166" s="1"/>
  <c r="ES4" i="166" s="1"/>
  <c r="ET4" i="166"/>
  <c r="EU4" i="166"/>
  <c r="EV4" i="166" s="1"/>
  <c r="EW4" i="166" s="1"/>
  <c r="EX4" i="166" s="1"/>
  <c r="EY4" i="166"/>
  <c r="EZ4" i="166" s="1"/>
  <c r="FA4" i="166" s="1"/>
  <c r="FB4" i="166" s="1"/>
  <c r="FC4" i="166" s="1"/>
  <c r="FD4" i="166"/>
  <c r="FE4" i="166"/>
  <c r="FF4" i="166" s="1"/>
  <c r="FG4" i="166" s="1"/>
  <c r="FH4" i="166" s="1"/>
  <c r="FI4" i="166"/>
  <c r="FJ4" i="166" s="1"/>
  <c r="FK4" i="166" s="1"/>
  <c r="FL4" i="166" s="1"/>
  <c r="FM4" i="166" s="1"/>
  <c r="FN4" i="166"/>
  <c r="FO4" i="166"/>
  <c r="FP4" i="166" s="1"/>
  <c r="FQ4" i="166" s="1"/>
  <c r="FR4" i="166" s="1"/>
  <c r="FS4" i="166"/>
  <c r="FT4" i="166" s="1"/>
  <c r="FU4" i="166" s="1"/>
  <c r="FV4" i="166" s="1"/>
  <c r="FW4" i="166" s="1"/>
  <c r="FX4" i="166"/>
  <c r="FY4" i="166"/>
  <c r="FZ4" i="166" s="1"/>
  <c r="GA4" i="166" s="1"/>
  <c r="GB4" i="166" s="1"/>
  <c r="GC4" i="166"/>
  <c r="GD4" i="166" s="1"/>
  <c r="GE4" i="166" s="1"/>
  <c r="GF4" i="166" s="1"/>
  <c r="GG4" i="166" s="1"/>
  <c r="GH4" i="166"/>
  <c r="GI4" i="166"/>
  <c r="GJ4" i="166" s="1"/>
  <c r="GK4" i="166" s="1"/>
  <c r="GL4" i="166" s="1"/>
  <c r="GM4" i="166"/>
  <c r="GN4" i="166" s="1"/>
  <c r="GO4" i="166" s="1"/>
  <c r="GP4" i="166" s="1"/>
  <c r="GQ4" i="166" s="1"/>
  <c r="GR4" i="166"/>
  <c r="GS4" i="166"/>
  <c r="GT4" i="166" s="1"/>
  <c r="GU4" i="166" s="1"/>
  <c r="GV4" i="166" s="1"/>
  <c r="GW4" i="166"/>
  <c r="GX4" i="166" s="1"/>
  <c r="GY4" i="166" s="1"/>
  <c r="GZ4" i="166" s="1"/>
  <c r="HA4" i="166" s="1"/>
  <c r="HB4" i="166"/>
  <c r="HC4" i="166"/>
  <c r="HD4" i="166" s="1"/>
  <c r="HE4" i="166" s="1"/>
  <c r="HF4" i="166" s="1"/>
  <c r="HG4" i="166"/>
  <c r="HH4" i="166" s="1"/>
  <c r="HI4" i="166" s="1"/>
  <c r="HJ4" i="166" s="1"/>
  <c r="HK4" i="166" s="1"/>
  <c r="HL4" i="166"/>
  <c r="HM4" i="166"/>
  <c r="HN4" i="166" s="1"/>
  <c r="HO4" i="166" s="1"/>
  <c r="HP4" i="166" s="1"/>
  <c r="HQ4" i="166"/>
  <c r="HR4" i="166" s="1"/>
  <c r="HS4" i="166" s="1"/>
  <c r="HT4" i="166" s="1"/>
  <c r="HU4" i="166" s="1"/>
  <c r="HV4" i="166"/>
  <c r="HV1" i="166" s="1"/>
  <c r="HW4" i="166"/>
  <c r="HX4" i="166" s="1"/>
  <c r="HY4" i="166" s="1"/>
  <c r="HZ4" i="166" s="1"/>
  <c r="IA4" i="166"/>
  <c r="IB4" i="166" s="1"/>
  <c r="IC4" i="166" s="1"/>
  <c r="ID4" i="166" s="1"/>
  <c r="IE4" i="166" s="1"/>
  <c r="IF4" i="166"/>
  <c r="IG4" i="166"/>
  <c r="IH4" i="166" s="1"/>
  <c r="II4" i="166" s="1"/>
  <c r="IJ4" i="166" s="1"/>
  <c r="IK4" i="166"/>
  <c r="IL4" i="166" s="1"/>
  <c r="IM4" i="166" s="1"/>
  <c r="IN4" i="166" s="1"/>
  <c r="IO4" i="166" s="1"/>
  <c r="IP4" i="166"/>
  <c r="IP1" i="166" s="1"/>
  <c r="IQ4" i="166"/>
  <c r="IR4" i="166" s="1"/>
  <c r="IS4" i="166" s="1"/>
  <c r="IT4" i="166" s="1"/>
  <c r="IU4" i="166"/>
  <c r="IV4" i="166" s="1"/>
  <c r="IW4" i="166" s="1"/>
  <c r="IX4" i="166" s="1"/>
  <c r="IY4" i="166" s="1"/>
  <c r="IZ4" i="166"/>
  <c r="JA4" i="166"/>
  <c r="JB4" i="166" s="1"/>
  <c r="JC4" i="166" s="1"/>
  <c r="JD4" i="166" s="1"/>
  <c r="JE4" i="166"/>
  <c r="JF4" i="166" s="1"/>
  <c r="JG4" i="166" s="1"/>
  <c r="JH4" i="166" s="1"/>
  <c r="JI4" i="166" s="1"/>
  <c r="JJ4" i="166"/>
  <c r="JK4" i="166"/>
  <c r="JL4" i="166" s="1"/>
  <c r="JO4" i="166"/>
  <c r="JP4" i="166" s="1"/>
  <c r="JQ4" i="166" s="1"/>
  <c r="JR4" i="166" s="1"/>
  <c r="JS4" i="166" s="1"/>
  <c r="JT4" i="166"/>
  <c r="JU4" i="166"/>
  <c r="JV4" i="166" s="1"/>
  <c r="JW4" i="166" s="1"/>
  <c r="JX4" i="166" s="1"/>
  <c r="JY4" i="166"/>
  <c r="JZ4" i="166" s="1"/>
  <c r="KA4" i="166" s="1"/>
  <c r="KB4" i="166" s="1"/>
  <c r="KC4" i="166" s="1"/>
  <c r="KD4" i="166"/>
  <c r="KE4" i="166"/>
  <c r="KF4" i="166" s="1"/>
  <c r="KI4" i="166"/>
  <c r="KJ4" i="166" s="1"/>
  <c r="KK4" i="166" s="1"/>
  <c r="KL4" i="166" s="1"/>
  <c r="KM4" i="166" s="1"/>
  <c r="KN4" i="166"/>
  <c r="KO4" i="166"/>
  <c r="KP4" i="166" s="1"/>
  <c r="KQ4" i="166" s="1"/>
  <c r="KR4" i="166" s="1"/>
  <c r="KS4" i="166"/>
  <c r="KT4" i="166" s="1"/>
  <c r="KU4" i="166" s="1"/>
  <c r="KV4" i="166" s="1"/>
  <c r="KW4" i="166" s="1"/>
  <c r="KX4" i="166"/>
  <c r="KY4" i="166"/>
  <c r="KZ4" i="166" s="1"/>
  <c r="LA4" i="166" s="1"/>
  <c r="LB4" i="166" s="1"/>
  <c r="LC4" i="166"/>
  <c r="LC1" i="166" s="1"/>
  <c r="LH4" i="166"/>
  <c r="LI4" i="166"/>
  <c r="LJ4" i="166" s="1"/>
  <c r="LK4" i="166" s="1"/>
  <c r="LL4" i="166" s="1"/>
  <c r="LM4" i="166"/>
  <c r="LN4" i="166" s="1"/>
  <c r="LO4" i="166" s="1"/>
  <c r="LP4" i="166" s="1"/>
  <c r="LQ4" i="166" s="1"/>
  <c r="LR4" i="166"/>
  <c r="LS4" i="166"/>
  <c r="LT4" i="166" s="1"/>
  <c r="LU4" i="166" s="1"/>
  <c r="LV4" i="166" s="1"/>
  <c r="LW4" i="166"/>
  <c r="LX4" i="166" s="1"/>
  <c r="LY4" i="166" s="1"/>
  <c r="LZ4" i="166" s="1"/>
  <c r="MA4" i="166" s="1"/>
  <c r="MB4" i="166"/>
  <c r="MC4" i="166"/>
  <c r="MD4" i="166" s="1"/>
  <c r="ME4" i="166" s="1"/>
  <c r="MF4" i="166" s="1"/>
  <c r="MG4" i="166"/>
  <c r="MH4" i="166" s="1"/>
  <c r="MI4" i="166" s="1"/>
  <c r="MJ4" i="166" s="1"/>
  <c r="MK4" i="166" s="1"/>
  <c r="ML4" i="166"/>
  <c r="MM4" i="166"/>
  <c r="MN4" i="166" s="1"/>
  <c r="MO4" i="166" s="1"/>
  <c r="MP4" i="166" s="1"/>
  <c r="MQ4" i="166"/>
  <c r="MR4" i="166" s="1"/>
  <c r="MS4" i="166" s="1"/>
  <c r="MT4" i="166" s="1"/>
  <c r="MU4" i="166" s="1"/>
  <c r="MV4" i="166"/>
  <c r="MW4" i="166"/>
  <c r="MX4" i="166" s="1"/>
  <c r="MY4" i="166" s="1"/>
  <c r="MZ4" i="166" s="1"/>
  <c r="NA4" i="166"/>
  <c r="NB4" i="166" s="1"/>
  <c r="NC4" i="166" s="1"/>
  <c r="ND4" i="166" s="1"/>
  <c r="NE4" i="166" s="1"/>
  <c r="NF4" i="166"/>
  <c r="NG4" i="166"/>
  <c r="NH4" i="166" s="1"/>
  <c r="NI4" i="166" s="1"/>
  <c r="NJ4" i="166" s="1"/>
  <c r="NK4" i="166"/>
  <c r="NL4" i="166" s="1"/>
  <c r="NM4" i="166" s="1"/>
  <c r="NN4" i="166" s="1"/>
  <c r="NO4" i="166" s="1"/>
  <c r="NP4" i="166"/>
  <c r="NQ4" i="166"/>
  <c r="NR4" i="166" s="1"/>
  <c r="NS4" i="166" s="1"/>
  <c r="NT4" i="166" s="1"/>
  <c r="NU4" i="166"/>
  <c r="NV4" i="166" s="1"/>
  <c r="NW4" i="166" s="1"/>
  <c r="NX4" i="166" s="1"/>
  <c r="NY4" i="166" s="1"/>
  <c r="NZ4" i="166"/>
  <c r="OA4" i="166"/>
  <c r="OB4" i="166" s="1"/>
  <c r="OC4" i="166" s="1"/>
  <c r="OD4" i="166" s="1"/>
  <c r="OE4" i="166"/>
  <c r="OF4" i="166" s="1"/>
  <c r="OG4" i="166" s="1"/>
  <c r="OH4" i="166" s="1"/>
  <c r="OI4" i="166" s="1"/>
  <c r="OJ4" i="166"/>
  <c r="OK4" i="166"/>
  <c r="OL4" i="166" s="1"/>
  <c r="OM4" i="166" s="1"/>
  <c r="ON4" i="166" s="1"/>
  <c r="OO4" i="166"/>
  <c r="OP4" i="166" s="1"/>
  <c r="OQ4" i="166" s="1"/>
  <c r="OR4" i="166" s="1"/>
  <c r="OS4" i="166" s="1"/>
  <c r="OT4" i="166"/>
  <c r="OU4" i="166"/>
  <c r="OV4" i="166" s="1"/>
  <c r="OW4" i="166" s="1"/>
  <c r="OX4" i="166" s="1"/>
  <c r="OY4" i="166"/>
  <c r="OZ4" i="166" s="1"/>
  <c r="PA4" i="166" s="1"/>
  <c r="PB4" i="166" s="1"/>
  <c r="PC4" i="166" s="1"/>
  <c r="PD4" i="166"/>
  <c r="PE4" i="166"/>
  <c r="PF4" i="166" s="1"/>
  <c r="PG4" i="166" s="1"/>
  <c r="PH4" i="166" s="1"/>
  <c r="PH1" i="166" s="1"/>
  <c r="PI4" i="166"/>
  <c r="PJ4" i="166" s="1"/>
  <c r="PK4" i="166" s="1"/>
  <c r="PL4" i="166" s="1"/>
  <c r="PM4" i="166" s="1"/>
  <c r="PN4" i="166"/>
  <c r="PO4" i="166"/>
  <c r="PP4" i="166" s="1"/>
  <c r="PQ4" i="166" s="1"/>
  <c r="PR4" i="166" s="1"/>
  <c r="PS4" i="166"/>
  <c r="PT4" i="166" s="1"/>
  <c r="PU4" i="166" s="1"/>
  <c r="PV4" i="166" s="1"/>
  <c r="PW4" i="166" s="1"/>
  <c r="PX4" i="166"/>
  <c r="PY4" i="166"/>
  <c r="PZ4" i="166" s="1"/>
  <c r="QA4" i="166" s="1"/>
  <c r="QB4" i="166" s="1"/>
  <c r="QC4" i="166"/>
  <c r="QC1" i="166" s="1"/>
  <c r="QH4" i="166"/>
  <c r="QI4" i="166"/>
  <c r="QJ4" i="166" s="1"/>
  <c r="QK4" i="166" s="1"/>
  <c r="QL4" i="166" s="1"/>
  <c r="QM4" i="166"/>
  <c r="QN4" i="166" s="1"/>
  <c r="QO4" i="166" s="1"/>
  <c r="QP4" i="166" s="1"/>
  <c r="QQ4" i="166" s="1"/>
  <c r="QR4" i="166"/>
  <c r="QS4" i="166"/>
  <c r="QT4" i="166" s="1"/>
  <c r="QU4" i="166" s="1"/>
  <c r="QV4" i="166" s="1"/>
  <c r="QW4" i="166"/>
  <c r="QX4" i="166" s="1"/>
  <c r="QY4" i="166" s="1"/>
  <c r="RB4" i="166"/>
  <c r="RC4" i="166"/>
  <c r="RD4" i="166" s="1"/>
  <c r="RE4" i="166" s="1"/>
  <c r="RF4" i="166" s="1"/>
  <c r="RG4" i="166"/>
  <c r="RH4" i="166" s="1"/>
  <c r="RI4" i="166" s="1"/>
  <c r="RJ4" i="166" s="1"/>
  <c r="RK4" i="166" s="1"/>
  <c r="RL4" i="166"/>
  <c r="RM4" i="166"/>
  <c r="RN4" i="166" s="1"/>
  <c r="RO4" i="166" s="1"/>
  <c r="RP4" i="166" s="1"/>
  <c r="RQ4" i="166"/>
  <c r="RR4" i="166" s="1"/>
  <c r="RS4" i="166" s="1"/>
  <c r="RT4" i="166" s="1"/>
  <c r="RU4" i="166" s="1"/>
  <c r="RU1" i="166" s="1"/>
  <c r="RV4" i="166"/>
  <c r="RW4" i="166"/>
  <c r="RX4" i="166" s="1"/>
  <c r="RY4" i="166" s="1"/>
  <c r="RZ4" i="166" s="1"/>
  <c r="SA4" i="166"/>
  <c r="SB4" i="166" s="1"/>
  <c r="SC4" i="166" s="1"/>
  <c r="SD4" i="166" s="1"/>
  <c r="SE4" i="166" s="1"/>
  <c r="SF4" i="166"/>
  <c r="SG4" i="166"/>
  <c r="SH4" i="166" s="1"/>
  <c r="SI4" i="166" s="1"/>
  <c r="SJ4" i="166" s="1"/>
  <c r="SK4" i="166"/>
  <c r="SL4" i="166" s="1"/>
  <c r="SM4" i="166" s="1"/>
  <c r="SN4" i="166" s="1"/>
  <c r="SO4" i="166" s="1"/>
  <c r="Z49" i="162"/>
  <c r="AA50" i="162" s="1"/>
  <c r="AB51" i="162" s="1"/>
  <c r="AC52" i="162" s="1"/>
  <c r="AD53" i="162" s="1"/>
  <c r="AE54" i="162" s="1"/>
  <c r="AF55" i="162" s="1"/>
  <c r="AG56" i="162" s="1"/>
  <c r="AH57" i="162" s="1"/>
  <c r="AI58" i="162" s="1"/>
  <c r="AJ59" i="162" s="1"/>
  <c r="AK60" i="162" s="1"/>
  <c r="AL61" i="162" s="1"/>
  <c r="AM62" i="162" s="1"/>
  <c r="AN63" i="162" s="1"/>
  <c r="AO64" i="162" s="1"/>
  <c r="AP65" i="162" s="1"/>
  <c r="AQ66" i="162" s="1"/>
  <c r="AR67" i="162" s="1"/>
  <c r="AS68" i="162" s="1"/>
  <c r="AT69" i="162" s="1"/>
  <c r="AU70" i="162" s="1"/>
  <c r="AV71" i="162" s="1"/>
  <c r="AW72" i="162" s="1"/>
  <c r="AX73" i="162" s="1"/>
  <c r="AY74" i="162" s="1"/>
  <c r="AZ75" i="162" s="1"/>
  <c r="Z50" i="162"/>
  <c r="AA51" i="162" s="1"/>
  <c r="AB52" i="162" s="1"/>
  <c r="AC53" i="162" s="1"/>
  <c r="AD54" i="162" s="1"/>
  <c r="AE55" i="162" s="1"/>
  <c r="AF56" i="162" s="1"/>
  <c r="AG57" i="162" s="1"/>
  <c r="AH58" i="162" s="1"/>
  <c r="AI59" i="162" s="1"/>
  <c r="AJ60" i="162" s="1"/>
  <c r="AK61" i="162" s="1"/>
  <c r="AL62" i="162" s="1"/>
  <c r="AM63" i="162" s="1"/>
  <c r="AN64" i="162" s="1"/>
  <c r="AO65" i="162" s="1"/>
  <c r="AP66" i="162" s="1"/>
  <c r="AQ67" i="162" s="1"/>
  <c r="AR68" i="162" s="1"/>
  <c r="AS69" i="162" s="1"/>
  <c r="AT70" i="162" s="1"/>
  <c r="AU71" i="162" s="1"/>
  <c r="AV72" i="162" s="1"/>
  <c r="AW73" i="162" s="1"/>
  <c r="AX74" i="162" s="1"/>
  <c r="AY75" i="162" s="1"/>
  <c r="Z51" i="162"/>
  <c r="AA52" i="162" s="1"/>
  <c r="AB53" i="162" s="1"/>
  <c r="AC54" i="162" s="1"/>
  <c r="AD55" i="162" s="1"/>
  <c r="AE56" i="162" s="1"/>
  <c r="AF57" i="162" s="1"/>
  <c r="AG58" i="162" s="1"/>
  <c r="AH59" i="162" s="1"/>
  <c r="AI60" i="162" s="1"/>
  <c r="AJ61" i="162" s="1"/>
  <c r="AK62" i="162" s="1"/>
  <c r="AL63" i="162" s="1"/>
  <c r="AM64" i="162" s="1"/>
  <c r="AN65" i="162" s="1"/>
  <c r="AO66" i="162" s="1"/>
  <c r="AP67" i="162" s="1"/>
  <c r="AQ68" i="162" s="1"/>
  <c r="AR69" i="162" s="1"/>
  <c r="AS70" i="162" s="1"/>
  <c r="AT71" i="162" s="1"/>
  <c r="AU72" i="162" s="1"/>
  <c r="AV73" i="162" s="1"/>
  <c r="AW74" i="162" s="1"/>
  <c r="AX75" i="162" s="1"/>
  <c r="Z52" i="162"/>
  <c r="AA53" i="162" s="1"/>
  <c r="AB54" i="162" s="1"/>
  <c r="AC55" i="162" s="1"/>
  <c r="AD56" i="162" s="1"/>
  <c r="AE57" i="162" s="1"/>
  <c r="AF58" i="162" s="1"/>
  <c r="AG59" i="162" s="1"/>
  <c r="AH60" i="162" s="1"/>
  <c r="AI61" i="162" s="1"/>
  <c r="AJ62" i="162" s="1"/>
  <c r="AK63" i="162" s="1"/>
  <c r="AL64" i="162" s="1"/>
  <c r="AM65" i="162" s="1"/>
  <c r="AN66" i="162" s="1"/>
  <c r="AO67" i="162" s="1"/>
  <c r="AP68" i="162" s="1"/>
  <c r="AQ69" i="162" s="1"/>
  <c r="AR70" i="162" s="1"/>
  <c r="AS71" i="162" s="1"/>
  <c r="AT72" i="162" s="1"/>
  <c r="AU73" i="162" s="1"/>
  <c r="AV74" i="162" s="1"/>
  <c r="AW75" i="162" s="1"/>
  <c r="Z53" i="162"/>
  <c r="AA54" i="162" s="1"/>
  <c r="AB55" i="162" s="1"/>
  <c r="AC56" i="162" s="1"/>
  <c r="AD57" i="162" s="1"/>
  <c r="AE58" i="162" s="1"/>
  <c r="AF59" i="162" s="1"/>
  <c r="AG60" i="162" s="1"/>
  <c r="AH61" i="162" s="1"/>
  <c r="AI62" i="162" s="1"/>
  <c r="AJ63" i="162" s="1"/>
  <c r="AK64" i="162" s="1"/>
  <c r="AL65" i="162" s="1"/>
  <c r="AM66" i="162" s="1"/>
  <c r="AN67" i="162" s="1"/>
  <c r="AO68" i="162" s="1"/>
  <c r="AP69" i="162" s="1"/>
  <c r="AQ70" i="162" s="1"/>
  <c r="AR71" i="162" s="1"/>
  <c r="AS72" i="162" s="1"/>
  <c r="AT73" i="162" s="1"/>
  <c r="AU74" i="162" s="1"/>
  <c r="AV75" i="162" s="1"/>
  <c r="Z54" i="162"/>
  <c r="AA55" i="162" s="1"/>
  <c r="AB56" i="162" s="1"/>
  <c r="AC57" i="162" s="1"/>
  <c r="AD58" i="162" s="1"/>
  <c r="AE59" i="162" s="1"/>
  <c r="AF60" i="162" s="1"/>
  <c r="AG61" i="162" s="1"/>
  <c r="AH62" i="162" s="1"/>
  <c r="AI63" i="162" s="1"/>
  <c r="AJ64" i="162" s="1"/>
  <c r="AK65" i="162" s="1"/>
  <c r="AL66" i="162" s="1"/>
  <c r="AM67" i="162" s="1"/>
  <c r="AN68" i="162" s="1"/>
  <c r="AO69" i="162" s="1"/>
  <c r="AP70" i="162" s="1"/>
  <c r="AQ71" i="162" s="1"/>
  <c r="AR72" i="162" s="1"/>
  <c r="AS73" i="162" s="1"/>
  <c r="AT74" i="162" s="1"/>
  <c r="AU75" i="162" s="1"/>
  <c r="Z55" i="162"/>
  <c r="AA56" i="162" s="1"/>
  <c r="AB57" i="162" s="1"/>
  <c r="AC58" i="162" s="1"/>
  <c r="AD59" i="162" s="1"/>
  <c r="AE60" i="162" s="1"/>
  <c r="AF61" i="162" s="1"/>
  <c r="AG62" i="162" s="1"/>
  <c r="AH63" i="162" s="1"/>
  <c r="AI64" i="162" s="1"/>
  <c r="AJ65" i="162" s="1"/>
  <c r="AK66" i="162" s="1"/>
  <c r="AL67" i="162" s="1"/>
  <c r="AM68" i="162" s="1"/>
  <c r="AN69" i="162" s="1"/>
  <c r="AO70" i="162" s="1"/>
  <c r="AP71" i="162" s="1"/>
  <c r="AQ72" i="162" s="1"/>
  <c r="AR73" i="162" s="1"/>
  <c r="AS74" i="162" s="1"/>
  <c r="AT75" i="162" s="1"/>
  <c r="Z56" i="162"/>
  <c r="AA57" i="162" s="1"/>
  <c r="AB58" i="162" s="1"/>
  <c r="AC59" i="162" s="1"/>
  <c r="AD60" i="162" s="1"/>
  <c r="AE61" i="162" s="1"/>
  <c r="AF62" i="162" s="1"/>
  <c r="AG63" i="162" s="1"/>
  <c r="AH64" i="162" s="1"/>
  <c r="AI65" i="162" s="1"/>
  <c r="AJ66" i="162" s="1"/>
  <c r="AK67" i="162" s="1"/>
  <c r="AL68" i="162" s="1"/>
  <c r="AM69" i="162" s="1"/>
  <c r="AN70" i="162" s="1"/>
  <c r="AO71" i="162" s="1"/>
  <c r="AP72" i="162" s="1"/>
  <c r="AQ73" i="162" s="1"/>
  <c r="AR74" i="162" s="1"/>
  <c r="AS75" i="162" s="1"/>
  <c r="Z57" i="162"/>
  <c r="AA58" i="162" s="1"/>
  <c r="AB59" i="162" s="1"/>
  <c r="AC60" i="162" s="1"/>
  <c r="AD61" i="162" s="1"/>
  <c r="AE62" i="162" s="1"/>
  <c r="AF63" i="162" s="1"/>
  <c r="AG64" i="162" s="1"/>
  <c r="AH65" i="162" s="1"/>
  <c r="AI66" i="162" s="1"/>
  <c r="AJ67" i="162" s="1"/>
  <c r="AK68" i="162" s="1"/>
  <c r="AL69" i="162" s="1"/>
  <c r="AM70" i="162" s="1"/>
  <c r="AN71" i="162" s="1"/>
  <c r="AO72" i="162" s="1"/>
  <c r="AP73" i="162" s="1"/>
  <c r="AQ74" i="162" s="1"/>
  <c r="AR75" i="162" s="1"/>
  <c r="Z58" i="162"/>
  <c r="AA59" i="162" s="1"/>
  <c r="AB60" i="162" s="1"/>
  <c r="AC61" i="162" s="1"/>
  <c r="AD62" i="162" s="1"/>
  <c r="AE63" i="162" s="1"/>
  <c r="AF64" i="162" s="1"/>
  <c r="AG65" i="162" s="1"/>
  <c r="AH66" i="162" s="1"/>
  <c r="AI67" i="162" s="1"/>
  <c r="AJ68" i="162" s="1"/>
  <c r="AK69" i="162" s="1"/>
  <c r="AL70" i="162" s="1"/>
  <c r="AM71" i="162" s="1"/>
  <c r="AN72" i="162" s="1"/>
  <c r="AO73" i="162" s="1"/>
  <c r="AP74" i="162" s="1"/>
  <c r="AQ75" i="162" s="1"/>
  <c r="Z59" i="162"/>
  <c r="AA60" i="162" s="1"/>
  <c r="AB61" i="162" s="1"/>
  <c r="AC62" i="162" s="1"/>
  <c r="AD63" i="162" s="1"/>
  <c r="AE64" i="162" s="1"/>
  <c r="AF65" i="162" s="1"/>
  <c r="AG66" i="162" s="1"/>
  <c r="AH67" i="162" s="1"/>
  <c r="AI68" i="162" s="1"/>
  <c r="AJ69" i="162" s="1"/>
  <c r="AK70" i="162" s="1"/>
  <c r="AL71" i="162" s="1"/>
  <c r="AM72" i="162" s="1"/>
  <c r="AN73" i="162" s="1"/>
  <c r="AO74" i="162" s="1"/>
  <c r="AP75" i="162" s="1"/>
  <c r="Z60" i="162"/>
  <c r="AA61" i="162" s="1"/>
  <c r="AB62" i="162" s="1"/>
  <c r="AC63" i="162" s="1"/>
  <c r="AD64" i="162" s="1"/>
  <c r="AE65" i="162" s="1"/>
  <c r="AF66" i="162" s="1"/>
  <c r="AG67" i="162" s="1"/>
  <c r="AH68" i="162" s="1"/>
  <c r="AI69" i="162" s="1"/>
  <c r="AJ70" i="162" s="1"/>
  <c r="AK71" i="162" s="1"/>
  <c r="AL72" i="162" s="1"/>
  <c r="AM73" i="162" s="1"/>
  <c r="AN74" i="162" s="1"/>
  <c r="AO75" i="162" s="1"/>
  <c r="Z61" i="162"/>
  <c r="AA62" i="162" s="1"/>
  <c r="AB63" i="162" s="1"/>
  <c r="AC64" i="162" s="1"/>
  <c r="AD65" i="162" s="1"/>
  <c r="AE66" i="162" s="1"/>
  <c r="AF67" i="162" s="1"/>
  <c r="AG68" i="162" s="1"/>
  <c r="AH69" i="162" s="1"/>
  <c r="AI70" i="162" s="1"/>
  <c r="AJ71" i="162" s="1"/>
  <c r="AK72" i="162" s="1"/>
  <c r="AL73" i="162" s="1"/>
  <c r="AM74" i="162" s="1"/>
  <c r="AN75" i="162" s="1"/>
  <c r="Z62" i="162"/>
  <c r="AA63" i="162" s="1"/>
  <c r="AB64" i="162" s="1"/>
  <c r="AC65" i="162" s="1"/>
  <c r="AD66" i="162" s="1"/>
  <c r="AE67" i="162" s="1"/>
  <c r="AF68" i="162" s="1"/>
  <c r="AG69" i="162" s="1"/>
  <c r="AH70" i="162" s="1"/>
  <c r="AI71" i="162" s="1"/>
  <c r="AJ72" i="162" s="1"/>
  <c r="AK73" i="162" s="1"/>
  <c r="AL74" i="162" s="1"/>
  <c r="AM75" i="162" s="1"/>
  <c r="Z63" i="162"/>
  <c r="AA64" i="162" s="1"/>
  <c r="AB65" i="162" s="1"/>
  <c r="AC66" i="162" s="1"/>
  <c r="AD67" i="162" s="1"/>
  <c r="AE68" i="162" s="1"/>
  <c r="AF69" i="162" s="1"/>
  <c r="AG70" i="162" s="1"/>
  <c r="AH71" i="162" s="1"/>
  <c r="AI72" i="162" s="1"/>
  <c r="AJ73" i="162" s="1"/>
  <c r="AK74" i="162" s="1"/>
  <c r="AL75" i="162" s="1"/>
  <c r="Z64" i="162"/>
  <c r="AA65" i="162" s="1"/>
  <c r="AB66" i="162" s="1"/>
  <c r="AC67" i="162" s="1"/>
  <c r="AD68" i="162" s="1"/>
  <c r="AE69" i="162" s="1"/>
  <c r="AF70" i="162" s="1"/>
  <c r="AG71" i="162" s="1"/>
  <c r="AH72" i="162" s="1"/>
  <c r="AI73" i="162" s="1"/>
  <c r="AJ74" i="162" s="1"/>
  <c r="AK75" i="162" s="1"/>
  <c r="Z65" i="162"/>
  <c r="AA66" i="162" s="1"/>
  <c r="AB67" i="162" s="1"/>
  <c r="AC68" i="162" s="1"/>
  <c r="AD69" i="162" s="1"/>
  <c r="AE70" i="162" s="1"/>
  <c r="AF71" i="162" s="1"/>
  <c r="AG72" i="162" s="1"/>
  <c r="AH73" i="162" s="1"/>
  <c r="AI74" i="162" s="1"/>
  <c r="AJ75" i="162" s="1"/>
  <c r="Z66" i="162"/>
  <c r="AA67" i="162" s="1"/>
  <c r="AB68" i="162" s="1"/>
  <c r="AC69" i="162" s="1"/>
  <c r="AD70" i="162" s="1"/>
  <c r="AE71" i="162" s="1"/>
  <c r="AF72" i="162" s="1"/>
  <c r="AG73" i="162" s="1"/>
  <c r="AH74" i="162" s="1"/>
  <c r="AI75" i="162" s="1"/>
  <c r="Z67" i="162"/>
  <c r="AA68" i="162" s="1"/>
  <c r="AB69" i="162" s="1"/>
  <c r="AC70" i="162" s="1"/>
  <c r="AD71" i="162" s="1"/>
  <c r="AE72" i="162" s="1"/>
  <c r="AF73" i="162" s="1"/>
  <c r="AG74" i="162" s="1"/>
  <c r="AH75" i="162" s="1"/>
  <c r="Z68" i="162"/>
  <c r="AA69" i="162" s="1"/>
  <c r="AB70" i="162" s="1"/>
  <c r="AC71" i="162" s="1"/>
  <c r="AD72" i="162" s="1"/>
  <c r="AE73" i="162" s="1"/>
  <c r="AF74" i="162" s="1"/>
  <c r="AG75" i="162" s="1"/>
  <c r="Z69" i="162"/>
  <c r="AA70" i="162" s="1"/>
  <c r="AB71" i="162" s="1"/>
  <c r="AC72" i="162" s="1"/>
  <c r="AD73" i="162" s="1"/>
  <c r="AE74" i="162" s="1"/>
  <c r="AF75" i="162" s="1"/>
  <c r="Z70" i="162"/>
  <c r="AA71" i="162" s="1"/>
  <c r="AB72" i="162" s="1"/>
  <c r="AC73" i="162" s="1"/>
  <c r="AD74" i="162" s="1"/>
  <c r="AE75" i="162" s="1"/>
  <c r="Z71" i="162"/>
  <c r="AA72" i="162" s="1"/>
  <c r="AB73" i="162" s="1"/>
  <c r="AC74" i="162" s="1"/>
  <c r="AD75" i="162" s="1"/>
  <c r="Z72" i="162"/>
  <c r="AA73" i="162" s="1"/>
  <c r="AB74" i="162" s="1"/>
  <c r="AC75" i="162" s="1"/>
  <c r="Z73" i="162"/>
  <c r="AA74" i="162" s="1"/>
  <c r="AB75" i="162" s="1"/>
  <c r="Z74" i="162"/>
  <c r="AA75" i="162" s="1"/>
  <c r="Z75" i="162"/>
  <c r="Z76" i="162"/>
  <c r="AA76" i="162"/>
  <c r="AB76" i="162"/>
  <c r="AC76" i="162"/>
  <c r="AD76" i="162"/>
  <c r="AE76" i="162"/>
  <c r="AF76" i="162"/>
  <c r="AG76" i="162"/>
  <c r="AH76" i="162"/>
  <c r="AI76" i="162"/>
  <c r="AJ76" i="162"/>
  <c r="AK76" i="162"/>
  <c r="AL76" i="162"/>
  <c r="AM76" i="162"/>
  <c r="AN76" i="162"/>
  <c r="AO76" i="162"/>
  <c r="AP76" i="162"/>
  <c r="AQ76" i="162"/>
  <c r="AR76" i="162"/>
  <c r="AS76" i="162"/>
  <c r="AT76" i="162"/>
  <c r="AU76" i="162"/>
  <c r="AV76" i="162"/>
  <c r="AW76" i="162"/>
  <c r="AX76" i="162"/>
  <c r="AY76" i="162"/>
  <c r="AZ76" i="162"/>
  <c r="BA76" i="162"/>
  <c r="BB76" i="162"/>
  <c r="BC76" i="162"/>
  <c r="BD76" i="162"/>
  <c r="BE76" i="162"/>
  <c r="BF76" i="162"/>
  <c r="BG76" i="162"/>
  <c r="BH76" i="162"/>
  <c r="BI76" i="162"/>
  <c r="BJ76" i="162"/>
  <c r="BK76" i="162"/>
  <c r="BL76" i="162"/>
  <c r="BM76" i="162"/>
  <c r="BN76" i="162"/>
  <c r="BO76" i="162"/>
  <c r="BP76" i="162"/>
  <c r="BQ76" i="162"/>
  <c r="BR76" i="162"/>
  <c r="BS76" i="162"/>
  <c r="BT76" i="162"/>
  <c r="BU76" i="162"/>
  <c r="BV76" i="162"/>
  <c r="BW76" i="162"/>
  <c r="BX76" i="162"/>
  <c r="BY76" i="162"/>
  <c r="BZ76" i="162"/>
  <c r="CA76" i="162"/>
  <c r="CB76" i="162"/>
  <c r="CC76" i="162"/>
  <c r="CD76" i="162"/>
  <c r="CE76" i="162"/>
  <c r="CF76" i="162"/>
  <c r="CG76" i="162"/>
  <c r="CH76" i="162"/>
  <c r="CI76" i="162"/>
  <c r="CJ76" i="162"/>
  <c r="CK76" i="162"/>
  <c r="CL76" i="162"/>
  <c r="CM76" i="162"/>
  <c r="CN76" i="162"/>
  <c r="CO76" i="162"/>
  <c r="CP76" i="162"/>
  <c r="CQ76" i="162"/>
  <c r="CR76" i="162"/>
  <c r="CS76" i="162"/>
  <c r="CT76" i="162"/>
  <c r="CU76" i="162"/>
  <c r="CV76" i="162"/>
  <c r="CW76" i="162"/>
  <c r="CX76" i="162"/>
  <c r="CY76" i="162"/>
  <c r="CZ76" i="162"/>
  <c r="DA76" i="162"/>
  <c r="DB76" i="162"/>
  <c r="DC76" i="162"/>
  <c r="DD76" i="162"/>
  <c r="DE76" i="162"/>
  <c r="DF76" i="162"/>
  <c r="DG76" i="162"/>
  <c r="DH76" i="162"/>
  <c r="DI76" i="162"/>
  <c r="DJ76" i="162"/>
  <c r="DK76" i="162"/>
  <c r="DL76" i="162"/>
  <c r="DM76" i="162"/>
  <c r="DN76" i="162"/>
  <c r="DO76" i="162"/>
  <c r="DP76" i="162"/>
  <c r="DQ76" i="162"/>
  <c r="DR76" i="162"/>
  <c r="DS76" i="162"/>
  <c r="DT76" i="162"/>
  <c r="DU76" i="162"/>
  <c r="DV76" i="162"/>
  <c r="DW76" i="162"/>
  <c r="DX76" i="162"/>
  <c r="DY76" i="162"/>
  <c r="DZ76" i="162"/>
  <c r="EA76" i="162"/>
  <c r="EB76" i="162"/>
  <c r="EC76" i="162"/>
  <c r="ED76" i="162"/>
  <c r="EE76" i="162"/>
  <c r="EF76" i="162"/>
  <c r="EG76" i="162"/>
  <c r="EH76" i="162"/>
  <c r="EI76" i="162"/>
  <c r="EJ76" i="162"/>
  <c r="EK76" i="162"/>
  <c r="EL76" i="162"/>
  <c r="EM76" i="162"/>
  <c r="EN76" i="162"/>
  <c r="EO76" i="162"/>
  <c r="EP76" i="162"/>
  <c r="EQ76" i="162"/>
  <c r="ER76" i="162"/>
  <c r="ES76" i="162"/>
  <c r="ET76" i="162"/>
  <c r="EU76" i="162"/>
  <c r="EV76" i="162"/>
  <c r="EW76" i="162"/>
  <c r="EX76" i="162"/>
  <c r="EY76" i="162"/>
  <c r="EZ76" i="162"/>
  <c r="FA76" i="162"/>
  <c r="FB76" i="162"/>
  <c r="FC76" i="162"/>
  <c r="FD76" i="162"/>
  <c r="FE76" i="162"/>
  <c r="FF76" i="162"/>
  <c r="FG76" i="162"/>
  <c r="FH76" i="162"/>
  <c r="FI76" i="162"/>
  <c r="FJ76" i="162"/>
  <c r="FK76" i="162"/>
  <c r="FL76" i="162"/>
  <c r="FM76" i="162"/>
  <c r="FN76" i="162"/>
  <c r="FO76" i="162"/>
  <c r="FP76" i="162"/>
  <c r="FQ76" i="162"/>
  <c r="FR76" i="162"/>
  <c r="FS76" i="162"/>
  <c r="FT76" i="162"/>
  <c r="FU76" i="162"/>
  <c r="FV76" i="162"/>
  <c r="FW76" i="162"/>
  <c r="FX76" i="162"/>
  <c r="FY76" i="162"/>
  <c r="FZ76" i="162"/>
  <c r="GA76" i="162"/>
  <c r="GB76" i="162"/>
  <c r="GC76" i="162"/>
  <c r="GD76" i="162"/>
  <c r="GE76" i="162"/>
  <c r="GF76" i="162"/>
  <c r="GG76" i="162"/>
  <c r="GH76" i="162"/>
  <c r="GI76" i="162"/>
  <c r="GJ76" i="162"/>
  <c r="GK76" i="162"/>
  <c r="GL76" i="162"/>
  <c r="GM76" i="162"/>
  <c r="GN76" i="162"/>
  <c r="GO76" i="162"/>
  <c r="GP76" i="162"/>
  <c r="GQ76" i="162"/>
  <c r="GR76" i="162"/>
  <c r="GS76" i="162"/>
  <c r="GT76" i="162"/>
  <c r="GU76" i="162"/>
  <c r="GV76" i="162"/>
  <c r="GW76" i="162"/>
  <c r="GX76" i="162"/>
  <c r="GY76" i="162"/>
  <c r="GZ76" i="162"/>
  <c r="HA76" i="162"/>
  <c r="HB76" i="162"/>
  <c r="HC76" i="162"/>
  <c r="HD76" i="162"/>
  <c r="HE76" i="162"/>
  <c r="HF76" i="162"/>
  <c r="HG76" i="162"/>
  <c r="HH76" i="162"/>
  <c r="HI76" i="162"/>
  <c r="HJ76" i="162"/>
  <c r="HK76" i="162"/>
  <c r="HL76" i="162"/>
  <c r="HM76" i="162"/>
  <c r="HN76" i="162"/>
  <c r="HO76" i="162"/>
  <c r="HP76" i="162"/>
  <c r="HQ76" i="162"/>
  <c r="Z77" i="162"/>
  <c r="AA77" i="162"/>
  <c r="AB77" i="162"/>
  <c r="AC77" i="162"/>
  <c r="AD77" i="162"/>
  <c r="AE77" i="162"/>
  <c r="AF77" i="162"/>
  <c r="AG77" i="162"/>
  <c r="AH77" i="162"/>
  <c r="AI77" i="162"/>
  <c r="AJ77" i="162"/>
  <c r="AK77" i="162"/>
  <c r="AL77" i="162"/>
  <c r="AM77" i="162"/>
  <c r="AN77" i="162"/>
  <c r="AO77" i="162"/>
  <c r="AP77" i="162"/>
  <c r="AQ77" i="162"/>
  <c r="AR77" i="162"/>
  <c r="AS77" i="162"/>
  <c r="AT77" i="162"/>
  <c r="AU77" i="162"/>
  <c r="AV77" i="162"/>
  <c r="AW77" i="162"/>
  <c r="AX77" i="162"/>
  <c r="AY77" i="162"/>
  <c r="AZ77" i="162"/>
  <c r="BA77" i="162"/>
  <c r="BB77" i="162"/>
  <c r="BC77" i="162"/>
  <c r="BD77" i="162"/>
  <c r="BE77" i="162"/>
  <c r="BF77" i="162"/>
  <c r="BG77" i="162"/>
  <c r="BH77" i="162"/>
  <c r="BI77" i="162"/>
  <c r="BJ77" i="162"/>
  <c r="BK77" i="162"/>
  <c r="BL77" i="162"/>
  <c r="BM77" i="162"/>
  <c r="BN77" i="162"/>
  <c r="BO77" i="162"/>
  <c r="BP77" i="162"/>
  <c r="BQ77" i="162"/>
  <c r="BR77" i="162"/>
  <c r="BS77" i="162"/>
  <c r="BT77" i="162"/>
  <c r="BU77" i="162"/>
  <c r="BV77" i="162"/>
  <c r="BW77" i="162"/>
  <c r="BX77" i="162"/>
  <c r="BY77" i="162"/>
  <c r="BZ77" i="162"/>
  <c r="CA77" i="162"/>
  <c r="CB77" i="162"/>
  <c r="CC77" i="162"/>
  <c r="CD77" i="162"/>
  <c r="CE77" i="162"/>
  <c r="CF77" i="162"/>
  <c r="CG77" i="162"/>
  <c r="CH77" i="162"/>
  <c r="CI77" i="162"/>
  <c r="CJ77" i="162"/>
  <c r="CK77" i="162"/>
  <c r="CL77" i="162"/>
  <c r="CM77" i="162"/>
  <c r="CN77" i="162"/>
  <c r="CO77" i="162"/>
  <c r="CP77" i="162"/>
  <c r="CQ77" i="162"/>
  <c r="CR77" i="162"/>
  <c r="CS77" i="162"/>
  <c r="CT77" i="162"/>
  <c r="CU77" i="162"/>
  <c r="CV77" i="162"/>
  <c r="CW77" i="162"/>
  <c r="CX77" i="162"/>
  <c r="CY77" i="162"/>
  <c r="CZ77" i="162"/>
  <c r="DA77" i="162"/>
  <c r="DB77" i="162"/>
  <c r="DC77" i="162"/>
  <c r="DD77" i="162"/>
  <c r="DE77" i="162"/>
  <c r="DF77" i="162"/>
  <c r="DG77" i="162"/>
  <c r="DH77" i="162"/>
  <c r="DI77" i="162"/>
  <c r="DJ77" i="162"/>
  <c r="DK77" i="162"/>
  <c r="DL77" i="162"/>
  <c r="DM77" i="162"/>
  <c r="DN77" i="162"/>
  <c r="DO77" i="162"/>
  <c r="DP77" i="162"/>
  <c r="DQ77" i="162"/>
  <c r="DR77" i="162"/>
  <c r="DS77" i="162"/>
  <c r="DT77" i="162"/>
  <c r="DU77" i="162"/>
  <c r="DV77" i="162"/>
  <c r="DW77" i="162"/>
  <c r="DX77" i="162"/>
  <c r="DY77" i="162"/>
  <c r="DZ77" i="162"/>
  <c r="EA77" i="162"/>
  <c r="EB77" i="162"/>
  <c r="EC77" i="162"/>
  <c r="ED77" i="162"/>
  <c r="EE77" i="162"/>
  <c r="EF77" i="162"/>
  <c r="EG77" i="162"/>
  <c r="EH77" i="162"/>
  <c r="EI77" i="162"/>
  <c r="EJ77" i="162"/>
  <c r="EK77" i="162"/>
  <c r="EL77" i="162"/>
  <c r="EM77" i="162"/>
  <c r="EN77" i="162"/>
  <c r="EO77" i="162"/>
  <c r="EP77" i="162"/>
  <c r="EQ77" i="162"/>
  <c r="ER77" i="162"/>
  <c r="ES77" i="162"/>
  <c r="ET77" i="162"/>
  <c r="EU77" i="162"/>
  <c r="EV77" i="162"/>
  <c r="EW77" i="162"/>
  <c r="EX77" i="162"/>
  <c r="EY77" i="162"/>
  <c r="EZ77" i="162"/>
  <c r="FA77" i="162"/>
  <c r="FB77" i="162"/>
  <c r="FC77" i="162"/>
  <c r="FD77" i="162"/>
  <c r="FE77" i="162"/>
  <c r="FF77" i="162"/>
  <c r="FG77" i="162"/>
  <c r="FH77" i="162"/>
  <c r="FI77" i="162"/>
  <c r="FJ77" i="162"/>
  <c r="FK77" i="162"/>
  <c r="FL77" i="162"/>
  <c r="FM77" i="162"/>
  <c r="FN77" i="162"/>
  <c r="FO77" i="162"/>
  <c r="FP77" i="162"/>
  <c r="FQ77" i="162"/>
  <c r="FR77" i="162"/>
  <c r="FS77" i="162"/>
  <c r="FT77" i="162"/>
  <c r="FU77" i="162"/>
  <c r="FV77" i="162"/>
  <c r="FW77" i="162"/>
  <c r="FX77" i="162"/>
  <c r="FY77" i="162"/>
  <c r="FZ77" i="162"/>
  <c r="GA77" i="162"/>
  <c r="GB77" i="162"/>
  <c r="GC77" i="162"/>
  <c r="GD77" i="162"/>
  <c r="GE77" i="162"/>
  <c r="GF77" i="162"/>
  <c r="GG77" i="162"/>
  <c r="GH77" i="162"/>
  <c r="GI77" i="162"/>
  <c r="GJ77" i="162"/>
  <c r="GK77" i="162"/>
  <c r="GL77" i="162"/>
  <c r="GM77" i="162"/>
  <c r="GN77" i="162"/>
  <c r="GO77" i="162"/>
  <c r="GP77" i="162"/>
  <c r="GQ77" i="162"/>
  <c r="GR77" i="162"/>
  <c r="GS77" i="162"/>
  <c r="GT77" i="162"/>
  <c r="GU77" i="162"/>
  <c r="GV77" i="162"/>
  <c r="GW77" i="162"/>
  <c r="GX77" i="162"/>
  <c r="GY77" i="162"/>
  <c r="GZ77" i="162"/>
  <c r="HA77" i="162"/>
  <c r="HB77" i="162"/>
  <c r="HC77" i="162"/>
  <c r="HD77" i="162"/>
  <c r="HE77" i="162"/>
  <c r="HF77" i="162"/>
  <c r="HG77" i="162"/>
  <c r="HH77" i="162"/>
  <c r="HI77" i="162"/>
  <c r="HJ77" i="162"/>
  <c r="HK77" i="162"/>
  <c r="HL77" i="162"/>
  <c r="HM77" i="162"/>
  <c r="HN77" i="162"/>
  <c r="HO77" i="162"/>
  <c r="HP77" i="162"/>
  <c r="HQ77" i="162"/>
  <c r="Z78" i="162"/>
  <c r="AA78" i="162"/>
  <c r="AB78" i="162"/>
  <c r="AC78" i="162"/>
  <c r="AD78" i="162"/>
  <c r="AE78" i="162"/>
  <c r="AF78" i="162"/>
  <c r="AG78" i="162"/>
  <c r="AH78" i="162"/>
  <c r="AI78" i="162"/>
  <c r="AJ78" i="162"/>
  <c r="AK78" i="162"/>
  <c r="AL78" i="162"/>
  <c r="AM78" i="162"/>
  <c r="AN78" i="162"/>
  <c r="AO78" i="162"/>
  <c r="AP78" i="162"/>
  <c r="AQ78" i="162"/>
  <c r="AR78" i="162"/>
  <c r="AS78" i="162"/>
  <c r="AT78" i="162"/>
  <c r="AU78" i="162"/>
  <c r="AV78" i="162"/>
  <c r="AW78" i="162"/>
  <c r="AX78" i="162"/>
  <c r="AY78" i="162"/>
  <c r="AZ78" i="162"/>
  <c r="BA78" i="162"/>
  <c r="BB78" i="162"/>
  <c r="BC78" i="162"/>
  <c r="BD78" i="162"/>
  <c r="BE78" i="162"/>
  <c r="BF78" i="162"/>
  <c r="BG78" i="162"/>
  <c r="BH78" i="162"/>
  <c r="BI78" i="162"/>
  <c r="BJ78" i="162"/>
  <c r="BK78" i="162"/>
  <c r="BL78" i="162"/>
  <c r="BM78" i="162"/>
  <c r="BN78" i="162"/>
  <c r="BO78" i="162"/>
  <c r="BP78" i="162"/>
  <c r="BQ78" i="162"/>
  <c r="BR78" i="162"/>
  <c r="BS78" i="162"/>
  <c r="BT78" i="162"/>
  <c r="BU78" i="162"/>
  <c r="BV78" i="162"/>
  <c r="BW78" i="162"/>
  <c r="BX78" i="162"/>
  <c r="BY78" i="162"/>
  <c r="BZ78" i="162"/>
  <c r="CA78" i="162"/>
  <c r="CB78" i="162"/>
  <c r="CC78" i="162"/>
  <c r="CD78" i="162"/>
  <c r="CE78" i="162"/>
  <c r="CF78" i="162"/>
  <c r="CG78" i="162"/>
  <c r="CH78" i="162"/>
  <c r="CI78" i="162"/>
  <c r="CJ78" i="162"/>
  <c r="CK78" i="162"/>
  <c r="CL78" i="162"/>
  <c r="CM78" i="162"/>
  <c r="CN78" i="162"/>
  <c r="CO78" i="162"/>
  <c r="CP78" i="162"/>
  <c r="CQ78" i="162"/>
  <c r="CR78" i="162"/>
  <c r="CS78" i="162"/>
  <c r="CT78" i="162"/>
  <c r="CU78" i="162"/>
  <c r="CV78" i="162"/>
  <c r="CW78" i="162"/>
  <c r="CX78" i="162"/>
  <c r="CY78" i="162"/>
  <c r="CZ78" i="162"/>
  <c r="DA78" i="162"/>
  <c r="DB78" i="162"/>
  <c r="DC78" i="162"/>
  <c r="DD78" i="162"/>
  <c r="DE78" i="162"/>
  <c r="DF78" i="162"/>
  <c r="DG78" i="162"/>
  <c r="DH78" i="162"/>
  <c r="DI78" i="162"/>
  <c r="DJ78" i="162"/>
  <c r="DK78" i="162"/>
  <c r="DL78" i="162"/>
  <c r="DM78" i="162"/>
  <c r="DN78" i="162"/>
  <c r="DO78" i="162"/>
  <c r="DP78" i="162"/>
  <c r="DQ78" i="162"/>
  <c r="DR78" i="162"/>
  <c r="DS78" i="162"/>
  <c r="DT78" i="162"/>
  <c r="DU78" i="162"/>
  <c r="DV78" i="162"/>
  <c r="DW78" i="162"/>
  <c r="DX78" i="162"/>
  <c r="DY78" i="162"/>
  <c r="DZ78" i="162"/>
  <c r="EA78" i="162"/>
  <c r="EB78" i="162"/>
  <c r="EC78" i="162"/>
  <c r="ED78" i="162"/>
  <c r="EE78" i="162"/>
  <c r="EF78" i="162"/>
  <c r="EG78" i="162"/>
  <c r="EH78" i="162"/>
  <c r="EI78" i="162"/>
  <c r="EJ78" i="162"/>
  <c r="EK78" i="162"/>
  <c r="EL78" i="162"/>
  <c r="EM78" i="162"/>
  <c r="EN78" i="162"/>
  <c r="EO78" i="162"/>
  <c r="EP78" i="162"/>
  <c r="EQ78" i="162"/>
  <c r="ER78" i="162"/>
  <c r="ES78" i="162"/>
  <c r="ET78" i="162"/>
  <c r="EU78" i="162"/>
  <c r="EV78" i="162"/>
  <c r="EW78" i="162"/>
  <c r="EX78" i="162"/>
  <c r="EY78" i="162"/>
  <c r="EZ78" i="162"/>
  <c r="FA78" i="162"/>
  <c r="FB78" i="162"/>
  <c r="FC78" i="162"/>
  <c r="FD78" i="162"/>
  <c r="FE78" i="162"/>
  <c r="FF78" i="162"/>
  <c r="FG78" i="162"/>
  <c r="FH78" i="162"/>
  <c r="FI78" i="162"/>
  <c r="FJ78" i="162"/>
  <c r="FK78" i="162"/>
  <c r="FL78" i="162"/>
  <c r="FM78" i="162"/>
  <c r="FN78" i="162"/>
  <c r="FO78" i="162"/>
  <c r="FP78" i="162"/>
  <c r="FQ78" i="162"/>
  <c r="FR78" i="162"/>
  <c r="FS78" i="162"/>
  <c r="FT78" i="162"/>
  <c r="FU78" i="162"/>
  <c r="FV78" i="162"/>
  <c r="FW78" i="162"/>
  <c r="FX78" i="162"/>
  <c r="FY78" i="162"/>
  <c r="FZ78" i="162"/>
  <c r="GA78" i="162"/>
  <c r="GB78" i="162"/>
  <c r="GC78" i="162"/>
  <c r="GD78" i="162"/>
  <c r="GE78" i="162"/>
  <c r="GF78" i="162"/>
  <c r="GG78" i="162"/>
  <c r="GH78" i="162"/>
  <c r="GI78" i="162"/>
  <c r="GJ78" i="162"/>
  <c r="GK78" i="162"/>
  <c r="GL78" i="162"/>
  <c r="GM78" i="162"/>
  <c r="GN78" i="162"/>
  <c r="GO78" i="162"/>
  <c r="GP78" i="162"/>
  <c r="GQ78" i="162"/>
  <c r="GR78" i="162"/>
  <c r="GS78" i="162"/>
  <c r="GT78" i="162"/>
  <c r="GU78" i="162"/>
  <c r="GV78" i="162"/>
  <c r="GW78" i="162"/>
  <c r="GX78" i="162"/>
  <c r="GY78" i="162"/>
  <c r="GZ78" i="162"/>
  <c r="HA78" i="162"/>
  <c r="HB78" i="162"/>
  <c r="HC78" i="162"/>
  <c r="HD78" i="162"/>
  <c r="HE78" i="162"/>
  <c r="HF78" i="162"/>
  <c r="HG78" i="162"/>
  <c r="HH78" i="162"/>
  <c r="HI78" i="162"/>
  <c r="HJ78" i="162"/>
  <c r="HK78" i="162"/>
  <c r="HL78" i="162"/>
  <c r="HM78" i="162"/>
  <c r="HN78" i="162"/>
  <c r="HO78" i="162"/>
  <c r="HP78" i="162"/>
  <c r="HQ78" i="162"/>
  <c r="Z79" i="162"/>
  <c r="AA79" i="162"/>
  <c r="AB79" i="162"/>
  <c r="AC79" i="162"/>
  <c r="AD79" i="162"/>
  <c r="AE79" i="162"/>
  <c r="AF79" i="162"/>
  <c r="AG79" i="162"/>
  <c r="AH79" i="162"/>
  <c r="AI79" i="162"/>
  <c r="AJ79" i="162"/>
  <c r="AK79" i="162"/>
  <c r="AL79" i="162"/>
  <c r="AM79" i="162"/>
  <c r="AN79" i="162"/>
  <c r="AO79" i="162"/>
  <c r="AP79" i="162"/>
  <c r="AQ79" i="162"/>
  <c r="AR79" i="162"/>
  <c r="AS79" i="162"/>
  <c r="AT79" i="162"/>
  <c r="AU79" i="162"/>
  <c r="AV79" i="162"/>
  <c r="AW79" i="162"/>
  <c r="AX79" i="162"/>
  <c r="AY79" i="162"/>
  <c r="AZ79" i="162"/>
  <c r="BA79" i="162"/>
  <c r="BB79" i="162"/>
  <c r="BC79" i="162"/>
  <c r="BD79" i="162"/>
  <c r="BE79" i="162"/>
  <c r="BF79" i="162"/>
  <c r="BG79" i="162"/>
  <c r="BH79" i="162"/>
  <c r="BI79" i="162"/>
  <c r="BJ79" i="162"/>
  <c r="BK79" i="162"/>
  <c r="BL79" i="162"/>
  <c r="BM79" i="162"/>
  <c r="BN79" i="162"/>
  <c r="BO79" i="162"/>
  <c r="BP79" i="162"/>
  <c r="BQ79" i="162"/>
  <c r="BR79" i="162"/>
  <c r="BS79" i="162"/>
  <c r="BT79" i="162"/>
  <c r="BU79" i="162"/>
  <c r="BV79" i="162"/>
  <c r="BW79" i="162"/>
  <c r="BX79" i="162"/>
  <c r="BY79" i="162"/>
  <c r="BZ79" i="162"/>
  <c r="CA79" i="162"/>
  <c r="CB79" i="162"/>
  <c r="CC79" i="162"/>
  <c r="CD79" i="162"/>
  <c r="CE79" i="162"/>
  <c r="CF79" i="162"/>
  <c r="CG79" i="162"/>
  <c r="CH79" i="162"/>
  <c r="CI79" i="162"/>
  <c r="CJ79" i="162"/>
  <c r="CK79" i="162"/>
  <c r="CL79" i="162"/>
  <c r="CM79" i="162"/>
  <c r="CN79" i="162"/>
  <c r="CO79" i="162"/>
  <c r="CP79" i="162"/>
  <c r="CQ79" i="162"/>
  <c r="CR79" i="162"/>
  <c r="CS79" i="162"/>
  <c r="CT79" i="162"/>
  <c r="CU79" i="162"/>
  <c r="CV79" i="162"/>
  <c r="CW79" i="162"/>
  <c r="CX79" i="162"/>
  <c r="CY79" i="162"/>
  <c r="CZ79" i="162"/>
  <c r="DA79" i="162"/>
  <c r="DB79" i="162"/>
  <c r="DC79" i="162"/>
  <c r="DD79" i="162"/>
  <c r="DE79" i="162"/>
  <c r="DF79" i="162"/>
  <c r="DG79" i="162"/>
  <c r="DH79" i="162"/>
  <c r="DI79" i="162"/>
  <c r="DJ79" i="162"/>
  <c r="DK79" i="162"/>
  <c r="DL79" i="162"/>
  <c r="DM79" i="162"/>
  <c r="DN79" i="162"/>
  <c r="DO79" i="162"/>
  <c r="DP79" i="162"/>
  <c r="DQ79" i="162"/>
  <c r="DR79" i="162"/>
  <c r="DS79" i="162"/>
  <c r="DT79" i="162"/>
  <c r="DU79" i="162"/>
  <c r="DV79" i="162"/>
  <c r="DW79" i="162"/>
  <c r="DX79" i="162"/>
  <c r="DY79" i="162"/>
  <c r="DZ79" i="162"/>
  <c r="EA79" i="162"/>
  <c r="EB79" i="162"/>
  <c r="EC79" i="162"/>
  <c r="ED79" i="162"/>
  <c r="EE79" i="162"/>
  <c r="EF79" i="162"/>
  <c r="EG79" i="162"/>
  <c r="EH79" i="162"/>
  <c r="EI79" i="162"/>
  <c r="EJ79" i="162"/>
  <c r="EK79" i="162"/>
  <c r="EL79" i="162"/>
  <c r="EM79" i="162"/>
  <c r="EN79" i="162"/>
  <c r="EO79" i="162"/>
  <c r="EP79" i="162"/>
  <c r="EQ79" i="162"/>
  <c r="ER79" i="162"/>
  <c r="ES79" i="162"/>
  <c r="ET79" i="162"/>
  <c r="EU79" i="162"/>
  <c r="EV79" i="162"/>
  <c r="EW79" i="162"/>
  <c r="EX79" i="162"/>
  <c r="EY79" i="162"/>
  <c r="EZ79" i="162"/>
  <c r="FA79" i="162"/>
  <c r="FB79" i="162"/>
  <c r="FC79" i="162"/>
  <c r="FD79" i="162"/>
  <c r="FE79" i="162"/>
  <c r="FF79" i="162"/>
  <c r="FG79" i="162"/>
  <c r="FH79" i="162"/>
  <c r="FI79" i="162"/>
  <c r="FJ79" i="162"/>
  <c r="FK79" i="162"/>
  <c r="FL79" i="162"/>
  <c r="FM79" i="162"/>
  <c r="FN79" i="162"/>
  <c r="FO79" i="162"/>
  <c r="FP79" i="162"/>
  <c r="FQ79" i="162"/>
  <c r="FR79" i="162"/>
  <c r="FS79" i="162"/>
  <c r="FT79" i="162"/>
  <c r="FU79" i="162"/>
  <c r="FV79" i="162"/>
  <c r="FW79" i="162"/>
  <c r="FX79" i="162"/>
  <c r="FY79" i="162"/>
  <c r="FZ79" i="162"/>
  <c r="GA79" i="162"/>
  <c r="GB79" i="162"/>
  <c r="GC79" i="162"/>
  <c r="GD79" i="162"/>
  <c r="GE79" i="162"/>
  <c r="GF79" i="162"/>
  <c r="GG79" i="162"/>
  <c r="GH79" i="162"/>
  <c r="GI79" i="162"/>
  <c r="GJ79" i="162"/>
  <c r="GK79" i="162"/>
  <c r="GL79" i="162"/>
  <c r="GM79" i="162"/>
  <c r="GN79" i="162"/>
  <c r="GO79" i="162"/>
  <c r="GP79" i="162"/>
  <c r="GQ79" i="162"/>
  <c r="GR79" i="162"/>
  <c r="GS79" i="162"/>
  <c r="GT79" i="162"/>
  <c r="GU79" i="162"/>
  <c r="GV79" i="162"/>
  <c r="GW79" i="162"/>
  <c r="GX79" i="162"/>
  <c r="GY79" i="162"/>
  <c r="GZ79" i="162"/>
  <c r="HA79" i="162"/>
  <c r="HB79" i="162"/>
  <c r="HC79" i="162"/>
  <c r="HD79" i="162"/>
  <c r="HE79" i="162"/>
  <c r="HF79" i="162"/>
  <c r="HG79" i="162"/>
  <c r="HH79" i="162"/>
  <c r="HI79" i="162"/>
  <c r="HJ79" i="162"/>
  <c r="HK79" i="162"/>
  <c r="HL79" i="162"/>
  <c r="HM79" i="162"/>
  <c r="HN79" i="162"/>
  <c r="HO79" i="162"/>
  <c r="HP79" i="162"/>
  <c r="HQ79" i="162"/>
  <c r="Z80" i="162"/>
  <c r="AA80" i="162"/>
  <c r="AB80" i="162"/>
  <c r="AC80" i="162"/>
  <c r="AD80" i="162"/>
  <c r="AE80" i="162"/>
  <c r="AF80" i="162"/>
  <c r="AG80" i="162"/>
  <c r="AH80" i="162"/>
  <c r="AI80" i="162"/>
  <c r="AJ80" i="162"/>
  <c r="AK80" i="162"/>
  <c r="AL80" i="162"/>
  <c r="AM80" i="162"/>
  <c r="AN80" i="162"/>
  <c r="AO80" i="162"/>
  <c r="AP80" i="162"/>
  <c r="AQ80" i="162"/>
  <c r="AR80" i="162"/>
  <c r="AS80" i="162"/>
  <c r="AT80" i="162"/>
  <c r="AU80" i="162"/>
  <c r="AV80" i="162"/>
  <c r="AW80" i="162"/>
  <c r="AX80" i="162"/>
  <c r="AY80" i="162"/>
  <c r="AZ80" i="162"/>
  <c r="BA80" i="162"/>
  <c r="BB80" i="162"/>
  <c r="BC80" i="162"/>
  <c r="BD80" i="162"/>
  <c r="BE80" i="162"/>
  <c r="BF80" i="162"/>
  <c r="BG80" i="162"/>
  <c r="BH80" i="162"/>
  <c r="BI80" i="162"/>
  <c r="BJ80" i="162"/>
  <c r="BK80" i="162"/>
  <c r="BL80" i="162"/>
  <c r="BM80" i="162"/>
  <c r="BN80" i="162"/>
  <c r="BO80" i="162"/>
  <c r="BP80" i="162"/>
  <c r="BQ80" i="162"/>
  <c r="BR80" i="162"/>
  <c r="BS80" i="162"/>
  <c r="BT80" i="162"/>
  <c r="BU80" i="162"/>
  <c r="BV80" i="162"/>
  <c r="BW80" i="162"/>
  <c r="BX80" i="162"/>
  <c r="BY80" i="162"/>
  <c r="BZ80" i="162"/>
  <c r="CA80" i="162"/>
  <c r="CB80" i="162"/>
  <c r="CC80" i="162"/>
  <c r="CD80" i="162"/>
  <c r="CE80" i="162"/>
  <c r="CF80" i="162"/>
  <c r="CG80" i="162"/>
  <c r="CH80" i="162"/>
  <c r="CI80" i="162"/>
  <c r="CJ80" i="162"/>
  <c r="CK80" i="162"/>
  <c r="CL80" i="162"/>
  <c r="CM80" i="162"/>
  <c r="CN80" i="162"/>
  <c r="CO80" i="162"/>
  <c r="CP80" i="162"/>
  <c r="CQ80" i="162"/>
  <c r="CR80" i="162"/>
  <c r="CS80" i="162"/>
  <c r="CT80" i="162"/>
  <c r="CU80" i="162"/>
  <c r="CV80" i="162"/>
  <c r="CW80" i="162"/>
  <c r="CX80" i="162"/>
  <c r="CY80" i="162"/>
  <c r="CZ80" i="162"/>
  <c r="DA80" i="162"/>
  <c r="DB80" i="162"/>
  <c r="DC80" i="162"/>
  <c r="DD80" i="162"/>
  <c r="DE80" i="162"/>
  <c r="DF80" i="162"/>
  <c r="DG80" i="162"/>
  <c r="DH80" i="162"/>
  <c r="DI80" i="162"/>
  <c r="DJ80" i="162"/>
  <c r="DK80" i="162"/>
  <c r="DL80" i="162"/>
  <c r="DM80" i="162"/>
  <c r="DN80" i="162"/>
  <c r="DO80" i="162"/>
  <c r="DP80" i="162"/>
  <c r="DQ80" i="162"/>
  <c r="DR80" i="162"/>
  <c r="DS80" i="162"/>
  <c r="DT80" i="162"/>
  <c r="DU80" i="162"/>
  <c r="DV80" i="162"/>
  <c r="DW80" i="162"/>
  <c r="DX80" i="162"/>
  <c r="DY80" i="162"/>
  <c r="DZ80" i="162"/>
  <c r="EA80" i="162"/>
  <c r="EB80" i="162"/>
  <c r="EC80" i="162"/>
  <c r="ED80" i="162"/>
  <c r="EE80" i="162"/>
  <c r="EF80" i="162"/>
  <c r="EG80" i="162"/>
  <c r="EH80" i="162"/>
  <c r="EI80" i="162"/>
  <c r="EJ80" i="162"/>
  <c r="EK80" i="162"/>
  <c r="EL80" i="162"/>
  <c r="EM80" i="162"/>
  <c r="EN80" i="162"/>
  <c r="EO80" i="162"/>
  <c r="EP80" i="162"/>
  <c r="EQ80" i="162"/>
  <c r="ER80" i="162"/>
  <c r="ES80" i="162"/>
  <c r="ET80" i="162"/>
  <c r="EU80" i="162"/>
  <c r="EV80" i="162"/>
  <c r="EW80" i="162"/>
  <c r="EX80" i="162"/>
  <c r="EY80" i="162"/>
  <c r="EZ80" i="162"/>
  <c r="FA80" i="162"/>
  <c r="FB80" i="162"/>
  <c r="FC80" i="162"/>
  <c r="FD80" i="162"/>
  <c r="FE80" i="162"/>
  <c r="FF80" i="162"/>
  <c r="FG80" i="162"/>
  <c r="FH80" i="162"/>
  <c r="FI80" i="162"/>
  <c r="FJ80" i="162"/>
  <c r="FK80" i="162"/>
  <c r="FL80" i="162"/>
  <c r="FM80" i="162"/>
  <c r="FN80" i="162"/>
  <c r="FO80" i="162"/>
  <c r="FP80" i="162"/>
  <c r="FQ80" i="162"/>
  <c r="FR80" i="162"/>
  <c r="FS80" i="162"/>
  <c r="FT80" i="162"/>
  <c r="FU80" i="162"/>
  <c r="FV80" i="162"/>
  <c r="FW80" i="162"/>
  <c r="FX80" i="162"/>
  <c r="FY80" i="162"/>
  <c r="FZ80" i="162"/>
  <c r="GA80" i="162"/>
  <c r="GB80" i="162"/>
  <c r="GC80" i="162"/>
  <c r="GD80" i="162"/>
  <c r="GE80" i="162"/>
  <c r="GF80" i="162"/>
  <c r="GG80" i="162"/>
  <c r="GH80" i="162"/>
  <c r="GI80" i="162"/>
  <c r="GJ80" i="162"/>
  <c r="GK80" i="162"/>
  <c r="GL80" i="162"/>
  <c r="GM80" i="162"/>
  <c r="GN80" i="162"/>
  <c r="GO80" i="162"/>
  <c r="GP80" i="162"/>
  <c r="GQ80" i="162"/>
  <c r="GR80" i="162"/>
  <c r="GS80" i="162"/>
  <c r="GT80" i="162"/>
  <c r="GU80" i="162"/>
  <c r="GV80" i="162"/>
  <c r="GW80" i="162"/>
  <c r="GX80" i="162"/>
  <c r="GY80" i="162"/>
  <c r="GZ80" i="162"/>
  <c r="HA80" i="162"/>
  <c r="HB80" i="162"/>
  <c r="HC80" i="162"/>
  <c r="HD80" i="162"/>
  <c r="HE80" i="162"/>
  <c r="HF80" i="162"/>
  <c r="HG80" i="162"/>
  <c r="HH80" i="162"/>
  <c r="HI80" i="162"/>
  <c r="HJ80" i="162"/>
  <c r="HK80" i="162"/>
  <c r="HL80" i="162"/>
  <c r="HM80" i="162"/>
  <c r="HN80" i="162"/>
  <c r="HO80" i="162"/>
  <c r="HP80" i="162"/>
  <c r="HQ80" i="162"/>
  <c r="Z81" i="162"/>
  <c r="AA81" i="162"/>
  <c r="AB81" i="162"/>
  <c r="AC81" i="162"/>
  <c r="AD81" i="162"/>
  <c r="AE81" i="162"/>
  <c r="AF81" i="162"/>
  <c r="AG81" i="162"/>
  <c r="AH81" i="162"/>
  <c r="AI81" i="162"/>
  <c r="AJ81" i="162"/>
  <c r="AK81" i="162"/>
  <c r="AL81" i="162"/>
  <c r="AM81" i="162"/>
  <c r="AN81" i="162"/>
  <c r="AO81" i="162"/>
  <c r="AP81" i="162"/>
  <c r="AQ81" i="162"/>
  <c r="AR81" i="162"/>
  <c r="AS81" i="162"/>
  <c r="AT81" i="162"/>
  <c r="AU81" i="162"/>
  <c r="AV81" i="162"/>
  <c r="AW81" i="162"/>
  <c r="AX81" i="162"/>
  <c r="AY81" i="162"/>
  <c r="AZ81" i="162"/>
  <c r="BA81" i="162"/>
  <c r="BB81" i="162"/>
  <c r="BC81" i="162"/>
  <c r="BD81" i="162"/>
  <c r="BE81" i="162"/>
  <c r="BF81" i="162"/>
  <c r="BG81" i="162"/>
  <c r="BH81" i="162"/>
  <c r="BI81" i="162"/>
  <c r="BJ81" i="162"/>
  <c r="BK81" i="162"/>
  <c r="BL81" i="162"/>
  <c r="BM81" i="162"/>
  <c r="BN81" i="162"/>
  <c r="BO81" i="162"/>
  <c r="BP81" i="162"/>
  <c r="BQ81" i="162"/>
  <c r="BR81" i="162"/>
  <c r="BS81" i="162"/>
  <c r="BT81" i="162"/>
  <c r="BU81" i="162"/>
  <c r="BV81" i="162"/>
  <c r="BW81" i="162"/>
  <c r="BX81" i="162"/>
  <c r="BY81" i="162"/>
  <c r="BZ81" i="162"/>
  <c r="CA81" i="162"/>
  <c r="CB81" i="162"/>
  <c r="CC81" i="162"/>
  <c r="CD81" i="162"/>
  <c r="CE81" i="162"/>
  <c r="CF81" i="162"/>
  <c r="CG81" i="162"/>
  <c r="CH81" i="162"/>
  <c r="CI81" i="162"/>
  <c r="CJ81" i="162"/>
  <c r="CK81" i="162"/>
  <c r="CL81" i="162"/>
  <c r="CM81" i="162"/>
  <c r="CN81" i="162"/>
  <c r="CO81" i="162"/>
  <c r="CP81" i="162"/>
  <c r="CQ81" i="162"/>
  <c r="CR81" i="162"/>
  <c r="CS81" i="162"/>
  <c r="CT81" i="162"/>
  <c r="CU81" i="162"/>
  <c r="CV81" i="162"/>
  <c r="CW81" i="162"/>
  <c r="CX81" i="162"/>
  <c r="CY81" i="162"/>
  <c r="CZ81" i="162"/>
  <c r="DA81" i="162"/>
  <c r="DB81" i="162"/>
  <c r="DC81" i="162"/>
  <c r="DD81" i="162"/>
  <c r="DE81" i="162"/>
  <c r="DF81" i="162"/>
  <c r="DG81" i="162"/>
  <c r="DH81" i="162"/>
  <c r="DI81" i="162"/>
  <c r="DJ81" i="162"/>
  <c r="DK81" i="162"/>
  <c r="DL81" i="162"/>
  <c r="DM81" i="162"/>
  <c r="DN81" i="162"/>
  <c r="DO81" i="162"/>
  <c r="DP81" i="162"/>
  <c r="DQ81" i="162"/>
  <c r="DR81" i="162"/>
  <c r="DS81" i="162"/>
  <c r="DT81" i="162"/>
  <c r="DU81" i="162"/>
  <c r="DV81" i="162"/>
  <c r="DW81" i="162"/>
  <c r="DX81" i="162"/>
  <c r="DY81" i="162"/>
  <c r="DZ81" i="162"/>
  <c r="EA81" i="162"/>
  <c r="EB81" i="162"/>
  <c r="EC81" i="162"/>
  <c r="ED81" i="162"/>
  <c r="EE81" i="162"/>
  <c r="EF81" i="162"/>
  <c r="EG81" i="162"/>
  <c r="EH81" i="162"/>
  <c r="EI81" i="162"/>
  <c r="EJ81" i="162"/>
  <c r="EK81" i="162"/>
  <c r="EL81" i="162"/>
  <c r="EM81" i="162"/>
  <c r="EN81" i="162"/>
  <c r="EO81" i="162"/>
  <c r="EP81" i="162"/>
  <c r="EQ81" i="162"/>
  <c r="ER81" i="162"/>
  <c r="ES81" i="162"/>
  <c r="ET81" i="162"/>
  <c r="EU81" i="162"/>
  <c r="EV81" i="162"/>
  <c r="EW81" i="162"/>
  <c r="EX81" i="162"/>
  <c r="EY81" i="162"/>
  <c r="EZ81" i="162"/>
  <c r="FA81" i="162"/>
  <c r="FB81" i="162"/>
  <c r="FC81" i="162"/>
  <c r="FD81" i="162"/>
  <c r="FE81" i="162"/>
  <c r="FF81" i="162"/>
  <c r="FG81" i="162"/>
  <c r="FH81" i="162"/>
  <c r="FI81" i="162"/>
  <c r="FJ81" i="162"/>
  <c r="FK81" i="162"/>
  <c r="FL81" i="162"/>
  <c r="FM81" i="162"/>
  <c r="FN81" i="162"/>
  <c r="FO81" i="162"/>
  <c r="FP81" i="162"/>
  <c r="FQ81" i="162"/>
  <c r="FR81" i="162"/>
  <c r="FS81" i="162"/>
  <c r="FT81" i="162"/>
  <c r="FU81" i="162"/>
  <c r="FV81" i="162"/>
  <c r="FW81" i="162"/>
  <c r="FX81" i="162"/>
  <c r="FY81" i="162"/>
  <c r="FZ81" i="162"/>
  <c r="GA81" i="162"/>
  <c r="GB81" i="162"/>
  <c r="GC81" i="162"/>
  <c r="GD81" i="162"/>
  <c r="GE81" i="162"/>
  <c r="GF81" i="162"/>
  <c r="GG81" i="162"/>
  <c r="GH81" i="162"/>
  <c r="GI81" i="162"/>
  <c r="GJ81" i="162"/>
  <c r="GK81" i="162"/>
  <c r="GL81" i="162"/>
  <c r="GM81" i="162"/>
  <c r="GN81" i="162"/>
  <c r="GO81" i="162"/>
  <c r="GP81" i="162"/>
  <c r="GQ81" i="162"/>
  <c r="GR81" i="162"/>
  <c r="GS81" i="162"/>
  <c r="GT81" i="162"/>
  <c r="GU81" i="162"/>
  <c r="GV81" i="162"/>
  <c r="GW81" i="162"/>
  <c r="GX81" i="162"/>
  <c r="GY81" i="162"/>
  <c r="GZ81" i="162"/>
  <c r="HA81" i="162"/>
  <c r="HB81" i="162"/>
  <c r="HC81" i="162"/>
  <c r="HD81" i="162"/>
  <c r="HE81" i="162"/>
  <c r="HF81" i="162"/>
  <c r="HG81" i="162"/>
  <c r="HH81" i="162"/>
  <c r="HI81" i="162"/>
  <c r="HJ81" i="162"/>
  <c r="HK81" i="162"/>
  <c r="HL81" i="162"/>
  <c r="HM81" i="162"/>
  <c r="HN81" i="162"/>
  <c r="HO81" i="162"/>
  <c r="HP81" i="162"/>
  <c r="HQ81" i="162"/>
  <c r="Z82" i="162"/>
  <c r="AA82" i="162"/>
  <c r="AB82" i="162"/>
  <c r="AC82" i="162"/>
  <c r="AD82" i="162"/>
  <c r="AE82" i="162"/>
  <c r="AF82" i="162"/>
  <c r="AG82" i="162"/>
  <c r="AH82" i="162"/>
  <c r="AI82" i="162"/>
  <c r="AJ82" i="162"/>
  <c r="AK82" i="162"/>
  <c r="AL82" i="162"/>
  <c r="AM82" i="162"/>
  <c r="AN82" i="162"/>
  <c r="AO82" i="162"/>
  <c r="AP82" i="162"/>
  <c r="AQ82" i="162"/>
  <c r="AR82" i="162"/>
  <c r="AS82" i="162"/>
  <c r="AT82" i="162"/>
  <c r="AU82" i="162"/>
  <c r="AV82" i="162"/>
  <c r="AW82" i="162"/>
  <c r="AX82" i="162"/>
  <c r="AY82" i="162"/>
  <c r="AZ82" i="162"/>
  <c r="BA82" i="162"/>
  <c r="BB82" i="162"/>
  <c r="BC82" i="162"/>
  <c r="BD82" i="162"/>
  <c r="BE82" i="162"/>
  <c r="BF82" i="162"/>
  <c r="BG82" i="162"/>
  <c r="BH82" i="162"/>
  <c r="BI82" i="162"/>
  <c r="BJ82" i="162"/>
  <c r="BK82" i="162"/>
  <c r="BL82" i="162"/>
  <c r="BM82" i="162"/>
  <c r="BN82" i="162"/>
  <c r="BO82" i="162"/>
  <c r="BP82" i="162"/>
  <c r="BQ82" i="162"/>
  <c r="BR82" i="162"/>
  <c r="BS82" i="162"/>
  <c r="BT82" i="162"/>
  <c r="BU82" i="162"/>
  <c r="BV82" i="162"/>
  <c r="BW82" i="162"/>
  <c r="BX82" i="162"/>
  <c r="BY82" i="162"/>
  <c r="BZ82" i="162"/>
  <c r="CA82" i="162"/>
  <c r="CB82" i="162"/>
  <c r="CC82" i="162"/>
  <c r="CD82" i="162"/>
  <c r="CE82" i="162"/>
  <c r="CF82" i="162"/>
  <c r="CG82" i="162"/>
  <c r="CH82" i="162"/>
  <c r="CI82" i="162"/>
  <c r="CJ82" i="162"/>
  <c r="CK82" i="162"/>
  <c r="CL82" i="162"/>
  <c r="CM82" i="162"/>
  <c r="CN82" i="162"/>
  <c r="CO82" i="162"/>
  <c r="CP82" i="162"/>
  <c r="CQ82" i="162"/>
  <c r="CR82" i="162"/>
  <c r="CS82" i="162"/>
  <c r="CT82" i="162"/>
  <c r="CU82" i="162"/>
  <c r="CV82" i="162"/>
  <c r="CW82" i="162"/>
  <c r="CX82" i="162"/>
  <c r="CY82" i="162"/>
  <c r="CZ82" i="162"/>
  <c r="DA82" i="162"/>
  <c r="DB82" i="162"/>
  <c r="DC82" i="162"/>
  <c r="DD82" i="162"/>
  <c r="DE82" i="162"/>
  <c r="DF82" i="162"/>
  <c r="DG82" i="162"/>
  <c r="DH82" i="162"/>
  <c r="DI82" i="162"/>
  <c r="DJ82" i="162"/>
  <c r="DK82" i="162"/>
  <c r="DL82" i="162"/>
  <c r="DM82" i="162"/>
  <c r="DN82" i="162"/>
  <c r="DO82" i="162"/>
  <c r="DP82" i="162"/>
  <c r="DQ82" i="162"/>
  <c r="DR82" i="162"/>
  <c r="DS82" i="162"/>
  <c r="DT82" i="162"/>
  <c r="DU82" i="162"/>
  <c r="DV82" i="162"/>
  <c r="DW82" i="162"/>
  <c r="DX82" i="162"/>
  <c r="DY82" i="162"/>
  <c r="DZ82" i="162"/>
  <c r="EA82" i="162"/>
  <c r="EB82" i="162"/>
  <c r="EC82" i="162"/>
  <c r="ED82" i="162"/>
  <c r="EE82" i="162"/>
  <c r="EF82" i="162"/>
  <c r="EG82" i="162"/>
  <c r="EH82" i="162"/>
  <c r="EI82" i="162"/>
  <c r="EJ82" i="162"/>
  <c r="EK82" i="162"/>
  <c r="EL82" i="162"/>
  <c r="EM82" i="162"/>
  <c r="EN82" i="162"/>
  <c r="EO82" i="162"/>
  <c r="EP82" i="162"/>
  <c r="EQ82" i="162"/>
  <c r="ER82" i="162"/>
  <c r="ES82" i="162"/>
  <c r="ET82" i="162"/>
  <c r="EU82" i="162"/>
  <c r="EV82" i="162"/>
  <c r="EW82" i="162"/>
  <c r="EX82" i="162"/>
  <c r="EY82" i="162"/>
  <c r="EZ82" i="162"/>
  <c r="FA82" i="162"/>
  <c r="FB82" i="162"/>
  <c r="FC82" i="162"/>
  <c r="FD82" i="162"/>
  <c r="FE82" i="162"/>
  <c r="FF82" i="162"/>
  <c r="FG82" i="162"/>
  <c r="FH82" i="162"/>
  <c r="FI82" i="162"/>
  <c r="FJ82" i="162"/>
  <c r="FK82" i="162"/>
  <c r="FL82" i="162"/>
  <c r="FM82" i="162"/>
  <c r="FN82" i="162"/>
  <c r="FO82" i="162"/>
  <c r="FP82" i="162"/>
  <c r="FQ82" i="162"/>
  <c r="FR82" i="162"/>
  <c r="FS82" i="162"/>
  <c r="FT82" i="162"/>
  <c r="FU82" i="162"/>
  <c r="FV82" i="162"/>
  <c r="FW82" i="162"/>
  <c r="FX82" i="162"/>
  <c r="FY82" i="162"/>
  <c r="FZ82" i="162"/>
  <c r="GA82" i="162"/>
  <c r="GB82" i="162"/>
  <c r="GC82" i="162"/>
  <c r="GD82" i="162"/>
  <c r="GE82" i="162"/>
  <c r="GF82" i="162"/>
  <c r="GG82" i="162"/>
  <c r="GH82" i="162"/>
  <c r="GI82" i="162"/>
  <c r="GJ82" i="162"/>
  <c r="GK82" i="162"/>
  <c r="GL82" i="162"/>
  <c r="GM82" i="162"/>
  <c r="GN82" i="162"/>
  <c r="GO82" i="162"/>
  <c r="GP82" i="162"/>
  <c r="GQ82" i="162"/>
  <c r="GR82" i="162"/>
  <c r="GS82" i="162"/>
  <c r="GT82" i="162"/>
  <c r="GU82" i="162"/>
  <c r="GV82" i="162"/>
  <c r="GW82" i="162"/>
  <c r="GX82" i="162"/>
  <c r="GY82" i="162"/>
  <c r="GZ82" i="162"/>
  <c r="HA82" i="162"/>
  <c r="HB82" i="162"/>
  <c r="HC82" i="162"/>
  <c r="HD82" i="162"/>
  <c r="HE82" i="162"/>
  <c r="HF82" i="162"/>
  <c r="HG82" i="162"/>
  <c r="HH82" i="162"/>
  <c r="HI82" i="162"/>
  <c r="HJ82" i="162"/>
  <c r="HK82" i="162"/>
  <c r="HL82" i="162"/>
  <c r="HM82" i="162"/>
  <c r="HN82" i="162"/>
  <c r="HO82" i="162"/>
  <c r="HP82" i="162"/>
  <c r="HQ82" i="162"/>
  <c r="Z83" i="162"/>
  <c r="AA83" i="162"/>
  <c r="AB83" i="162"/>
  <c r="AC83" i="162"/>
  <c r="AD83" i="162"/>
  <c r="AE83" i="162"/>
  <c r="AF83" i="162"/>
  <c r="AG83" i="162"/>
  <c r="AH83" i="162"/>
  <c r="AI83" i="162"/>
  <c r="AJ83" i="162"/>
  <c r="AK83" i="162"/>
  <c r="AL83" i="162"/>
  <c r="AM83" i="162"/>
  <c r="AN83" i="162"/>
  <c r="AO83" i="162"/>
  <c r="AP83" i="162"/>
  <c r="AQ83" i="162"/>
  <c r="AR83" i="162"/>
  <c r="AS83" i="162"/>
  <c r="AT83" i="162"/>
  <c r="AU83" i="162"/>
  <c r="AV83" i="162"/>
  <c r="AW83" i="162"/>
  <c r="AX83" i="162"/>
  <c r="AY83" i="162"/>
  <c r="AZ83" i="162"/>
  <c r="BA83" i="162"/>
  <c r="BB83" i="162"/>
  <c r="BC83" i="162"/>
  <c r="BD83" i="162"/>
  <c r="BE83" i="162"/>
  <c r="BF83" i="162"/>
  <c r="BG83" i="162"/>
  <c r="BH83" i="162"/>
  <c r="BI83" i="162"/>
  <c r="BJ83" i="162"/>
  <c r="BK83" i="162"/>
  <c r="BL83" i="162"/>
  <c r="BM83" i="162"/>
  <c r="BN83" i="162"/>
  <c r="BO83" i="162"/>
  <c r="BP83" i="162"/>
  <c r="BQ83" i="162"/>
  <c r="BR83" i="162"/>
  <c r="BS83" i="162"/>
  <c r="BT83" i="162"/>
  <c r="BU83" i="162"/>
  <c r="BV83" i="162"/>
  <c r="BW83" i="162"/>
  <c r="BX83" i="162"/>
  <c r="BY83" i="162"/>
  <c r="BZ83" i="162"/>
  <c r="CA83" i="162"/>
  <c r="CB83" i="162"/>
  <c r="CC83" i="162"/>
  <c r="CD83" i="162"/>
  <c r="CE83" i="162"/>
  <c r="CF83" i="162"/>
  <c r="CG83" i="162"/>
  <c r="CH83" i="162"/>
  <c r="CI83" i="162"/>
  <c r="CJ83" i="162"/>
  <c r="CK83" i="162"/>
  <c r="CL83" i="162"/>
  <c r="CM83" i="162"/>
  <c r="CN83" i="162"/>
  <c r="CO83" i="162"/>
  <c r="CP83" i="162"/>
  <c r="CQ83" i="162"/>
  <c r="CR83" i="162"/>
  <c r="CS83" i="162"/>
  <c r="CT83" i="162"/>
  <c r="CU83" i="162"/>
  <c r="CV83" i="162"/>
  <c r="CW83" i="162"/>
  <c r="CX83" i="162"/>
  <c r="CY83" i="162"/>
  <c r="CZ83" i="162"/>
  <c r="DA83" i="162"/>
  <c r="DB83" i="162"/>
  <c r="DC83" i="162"/>
  <c r="DD83" i="162"/>
  <c r="DE83" i="162"/>
  <c r="DF83" i="162"/>
  <c r="DG83" i="162"/>
  <c r="DH83" i="162"/>
  <c r="DI83" i="162"/>
  <c r="DJ83" i="162"/>
  <c r="DK83" i="162"/>
  <c r="DL83" i="162"/>
  <c r="DM83" i="162"/>
  <c r="DN83" i="162"/>
  <c r="DO83" i="162"/>
  <c r="DP83" i="162"/>
  <c r="DQ83" i="162"/>
  <c r="DR83" i="162"/>
  <c r="DS83" i="162"/>
  <c r="DT83" i="162"/>
  <c r="DU83" i="162"/>
  <c r="DV83" i="162"/>
  <c r="DW83" i="162"/>
  <c r="DX83" i="162"/>
  <c r="DY83" i="162"/>
  <c r="DZ83" i="162"/>
  <c r="EA83" i="162"/>
  <c r="EB83" i="162"/>
  <c r="EC83" i="162"/>
  <c r="ED83" i="162"/>
  <c r="EE83" i="162"/>
  <c r="EF83" i="162"/>
  <c r="EG83" i="162"/>
  <c r="EH83" i="162"/>
  <c r="EI83" i="162"/>
  <c r="EJ83" i="162"/>
  <c r="EK83" i="162"/>
  <c r="EL83" i="162"/>
  <c r="EM83" i="162"/>
  <c r="EN83" i="162"/>
  <c r="EO83" i="162"/>
  <c r="EP83" i="162"/>
  <c r="EQ83" i="162"/>
  <c r="ER83" i="162"/>
  <c r="ES83" i="162"/>
  <c r="ET83" i="162"/>
  <c r="EU83" i="162"/>
  <c r="EV83" i="162"/>
  <c r="EW83" i="162"/>
  <c r="EX83" i="162"/>
  <c r="EY83" i="162"/>
  <c r="EZ83" i="162"/>
  <c r="FA83" i="162"/>
  <c r="FB83" i="162"/>
  <c r="FC83" i="162"/>
  <c r="FD83" i="162"/>
  <c r="FE83" i="162"/>
  <c r="FF83" i="162"/>
  <c r="FG83" i="162"/>
  <c r="FH83" i="162"/>
  <c r="FI83" i="162"/>
  <c r="FJ83" i="162"/>
  <c r="FK83" i="162"/>
  <c r="FL83" i="162"/>
  <c r="FM83" i="162"/>
  <c r="FN83" i="162"/>
  <c r="FO83" i="162"/>
  <c r="FP83" i="162"/>
  <c r="FQ83" i="162"/>
  <c r="FR83" i="162"/>
  <c r="FS83" i="162"/>
  <c r="FT83" i="162"/>
  <c r="FU83" i="162"/>
  <c r="FV83" i="162"/>
  <c r="FW83" i="162"/>
  <c r="FX83" i="162"/>
  <c r="FY83" i="162"/>
  <c r="FZ83" i="162"/>
  <c r="GA83" i="162"/>
  <c r="GB83" i="162"/>
  <c r="GC83" i="162"/>
  <c r="GD83" i="162"/>
  <c r="GE83" i="162"/>
  <c r="GF83" i="162"/>
  <c r="GG83" i="162"/>
  <c r="GH83" i="162"/>
  <c r="GI83" i="162"/>
  <c r="GJ83" i="162"/>
  <c r="GK83" i="162"/>
  <c r="GL83" i="162"/>
  <c r="GM83" i="162"/>
  <c r="GN83" i="162"/>
  <c r="GO83" i="162"/>
  <c r="GP83" i="162"/>
  <c r="GQ83" i="162"/>
  <c r="GR83" i="162"/>
  <c r="GS83" i="162"/>
  <c r="GT83" i="162"/>
  <c r="GU83" i="162"/>
  <c r="GV83" i="162"/>
  <c r="GW83" i="162"/>
  <c r="GX83" i="162"/>
  <c r="GY83" i="162"/>
  <c r="GZ83" i="162"/>
  <c r="HA83" i="162"/>
  <c r="HB83" i="162"/>
  <c r="HC83" i="162"/>
  <c r="HD83" i="162"/>
  <c r="HE83" i="162"/>
  <c r="HF83" i="162"/>
  <c r="HG83" i="162"/>
  <c r="HH83" i="162"/>
  <c r="HI83" i="162"/>
  <c r="HJ83" i="162"/>
  <c r="HK83" i="162"/>
  <c r="HL83" i="162"/>
  <c r="HM83" i="162"/>
  <c r="HN83" i="162"/>
  <c r="HO83" i="162"/>
  <c r="HP83" i="162"/>
  <c r="HQ83" i="162"/>
  <c r="AN48" i="162"/>
  <c r="AO49" i="162" s="1"/>
  <c r="AP50" i="162" s="1"/>
  <c r="AQ51" i="162" s="1"/>
  <c r="AR52" i="162" s="1"/>
  <c r="AS53" i="162" s="1"/>
  <c r="AT54" i="162" s="1"/>
  <c r="AU55" i="162" s="1"/>
  <c r="AV56" i="162" s="1"/>
  <c r="AW57" i="162" s="1"/>
  <c r="AX58" i="162" s="1"/>
  <c r="AY59" i="162" s="1"/>
  <c r="AZ60" i="162" s="1"/>
  <c r="BA61" i="162" s="1"/>
  <c r="BB62" i="162" s="1"/>
  <c r="BC63" i="162" s="1"/>
  <c r="BD64" i="162" s="1"/>
  <c r="BE65" i="162" s="1"/>
  <c r="BF66" i="162" s="1"/>
  <c r="BG67" i="162" s="1"/>
  <c r="BH68" i="162" s="1"/>
  <c r="BI69" i="162" s="1"/>
  <c r="BJ70" i="162" s="1"/>
  <c r="BK71" i="162" s="1"/>
  <c r="BL72" i="162" s="1"/>
  <c r="BM73" i="162" s="1"/>
  <c r="BN74" i="162" s="1"/>
  <c r="BO75" i="162" s="1"/>
  <c r="AO48" i="162"/>
  <c r="AP49" i="162" s="1"/>
  <c r="AQ50" i="162" s="1"/>
  <c r="AR51" i="162" s="1"/>
  <c r="AS52" i="162" s="1"/>
  <c r="AT53" i="162" s="1"/>
  <c r="AU54" i="162" s="1"/>
  <c r="AV55" i="162" s="1"/>
  <c r="AW56" i="162" s="1"/>
  <c r="AX57" i="162" s="1"/>
  <c r="AY58" i="162" s="1"/>
  <c r="AZ59" i="162" s="1"/>
  <c r="BA60" i="162" s="1"/>
  <c r="BB61" i="162" s="1"/>
  <c r="BC62" i="162" s="1"/>
  <c r="BD63" i="162" s="1"/>
  <c r="BE64" i="162" s="1"/>
  <c r="BF65" i="162" s="1"/>
  <c r="BG66" i="162" s="1"/>
  <c r="BH67" i="162" s="1"/>
  <c r="BI68" i="162" s="1"/>
  <c r="BJ69" i="162" s="1"/>
  <c r="BK70" i="162" s="1"/>
  <c r="BL71" i="162" s="1"/>
  <c r="BM72" i="162" s="1"/>
  <c r="BN73" i="162" s="1"/>
  <c r="BO74" i="162" s="1"/>
  <c r="BP75" i="162" s="1"/>
  <c r="AP48" i="162"/>
  <c r="AQ49" i="162" s="1"/>
  <c r="AR50" i="162" s="1"/>
  <c r="AS51" i="162" s="1"/>
  <c r="AT52" i="162" s="1"/>
  <c r="AU53" i="162" s="1"/>
  <c r="AV54" i="162" s="1"/>
  <c r="AW55" i="162" s="1"/>
  <c r="AX56" i="162" s="1"/>
  <c r="AY57" i="162" s="1"/>
  <c r="AZ58" i="162" s="1"/>
  <c r="BA59" i="162" s="1"/>
  <c r="BB60" i="162" s="1"/>
  <c r="BC61" i="162" s="1"/>
  <c r="BD62" i="162" s="1"/>
  <c r="BE63" i="162" s="1"/>
  <c r="BF64" i="162" s="1"/>
  <c r="BG65" i="162" s="1"/>
  <c r="BH66" i="162" s="1"/>
  <c r="BI67" i="162" s="1"/>
  <c r="BJ68" i="162" s="1"/>
  <c r="BK69" i="162" s="1"/>
  <c r="BL70" i="162" s="1"/>
  <c r="BM71" i="162" s="1"/>
  <c r="BN72" i="162" s="1"/>
  <c r="BO73" i="162" s="1"/>
  <c r="BP74" i="162" s="1"/>
  <c r="BQ75" i="162" s="1"/>
  <c r="AQ48" i="162"/>
  <c r="AR49" i="162" s="1"/>
  <c r="AS50" i="162" s="1"/>
  <c r="AT51" i="162" s="1"/>
  <c r="AU52" i="162" s="1"/>
  <c r="AV53" i="162" s="1"/>
  <c r="AW54" i="162" s="1"/>
  <c r="AX55" i="162" s="1"/>
  <c r="AY56" i="162" s="1"/>
  <c r="AZ57" i="162" s="1"/>
  <c r="BA58" i="162" s="1"/>
  <c r="BB59" i="162" s="1"/>
  <c r="BC60" i="162" s="1"/>
  <c r="BD61" i="162" s="1"/>
  <c r="BE62" i="162" s="1"/>
  <c r="BF63" i="162" s="1"/>
  <c r="BG64" i="162" s="1"/>
  <c r="BH65" i="162" s="1"/>
  <c r="BI66" i="162" s="1"/>
  <c r="BJ67" i="162" s="1"/>
  <c r="BK68" i="162" s="1"/>
  <c r="BL69" i="162" s="1"/>
  <c r="BM70" i="162" s="1"/>
  <c r="BN71" i="162" s="1"/>
  <c r="BO72" i="162" s="1"/>
  <c r="BP73" i="162" s="1"/>
  <c r="BQ74" i="162" s="1"/>
  <c r="BR75" i="162" s="1"/>
  <c r="AR48" i="162"/>
  <c r="AS49" i="162" s="1"/>
  <c r="AT50" i="162" s="1"/>
  <c r="AU51" i="162" s="1"/>
  <c r="AV52" i="162" s="1"/>
  <c r="AW53" i="162" s="1"/>
  <c r="AX54" i="162" s="1"/>
  <c r="AY55" i="162" s="1"/>
  <c r="AZ56" i="162" s="1"/>
  <c r="BA57" i="162" s="1"/>
  <c r="BB58" i="162" s="1"/>
  <c r="BC59" i="162" s="1"/>
  <c r="BD60" i="162" s="1"/>
  <c r="BE61" i="162" s="1"/>
  <c r="BF62" i="162" s="1"/>
  <c r="BG63" i="162" s="1"/>
  <c r="BH64" i="162" s="1"/>
  <c r="BI65" i="162" s="1"/>
  <c r="BJ66" i="162" s="1"/>
  <c r="BK67" i="162" s="1"/>
  <c r="BL68" i="162" s="1"/>
  <c r="BM69" i="162" s="1"/>
  <c r="BN70" i="162" s="1"/>
  <c r="BO71" i="162" s="1"/>
  <c r="BP72" i="162" s="1"/>
  <c r="BQ73" i="162" s="1"/>
  <c r="BR74" i="162" s="1"/>
  <c r="BS75" i="162" s="1"/>
  <c r="AS48" i="162"/>
  <c r="AT49" i="162" s="1"/>
  <c r="AU50" i="162" s="1"/>
  <c r="AV51" i="162" s="1"/>
  <c r="AW52" i="162" s="1"/>
  <c r="AX53" i="162" s="1"/>
  <c r="AY54" i="162" s="1"/>
  <c r="AZ55" i="162" s="1"/>
  <c r="BA56" i="162" s="1"/>
  <c r="BB57" i="162" s="1"/>
  <c r="BC58" i="162" s="1"/>
  <c r="BD59" i="162" s="1"/>
  <c r="BE60" i="162" s="1"/>
  <c r="BF61" i="162" s="1"/>
  <c r="BG62" i="162" s="1"/>
  <c r="BH63" i="162" s="1"/>
  <c r="BI64" i="162" s="1"/>
  <c r="BJ65" i="162" s="1"/>
  <c r="BK66" i="162" s="1"/>
  <c r="BL67" i="162" s="1"/>
  <c r="BM68" i="162" s="1"/>
  <c r="BN69" i="162" s="1"/>
  <c r="BO70" i="162" s="1"/>
  <c r="BP71" i="162" s="1"/>
  <c r="BQ72" i="162" s="1"/>
  <c r="BR73" i="162" s="1"/>
  <c r="BS74" i="162" s="1"/>
  <c r="BT75" i="162" s="1"/>
  <c r="AT48" i="162"/>
  <c r="AU49" i="162" s="1"/>
  <c r="AV50" i="162" s="1"/>
  <c r="AW51" i="162" s="1"/>
  <c r="AX52" i="162" s="1"/>
  <c r="AY53" i="162" s="1"/>
  <c r="AZ54" i="162" s="1"/>
  <c r="BA55" i="162" s="1"/>
  <c r="BB56" i="162" s="1"/>
  <c r="BC57" i="162" s="1"/>
  <c r="BD58" i="162" s="1"/>
  <c r="BE59" i="162" s="1"/>
  <c r="BF60" i="162" s="1"/>
  <c r="BG61" i="162" s="1"/>
  <c r="BH62" i="162" s="1"/>
  <c r="BI63" i="162" s="1"/>
  <c r="BJ64" i="162" s="1"/>
  <c r="BK65" i="162" s="1"/>
  <c r="BL66" i="162" s="1"/>
  <c r="BM67" i="162" s="1"/>
  <c r="BN68" i="162" s="1"/>
  <c r="BO69" i="162" s="1"/>
  <c r="BP70" i="162" s="1"/>
  <c r="BQ71" i="162" s="1"/>
  <c r="BR72" i="162" s="1"/>
  <c r="BS73" i="162" s="1"/>
  <c r="BT74" i="162" s="1"/>
  <c r="BU75" i="162" s="1"/>
  <c r="AU48" i="162"/>
  <c r="AV49" i="162" s="1"/>
  <c r="AW50" i="162" s="1"/>
  <c r="AX51" i="162" s="1"/>
  <c r="AY52" i="162" s="1"/>
  <c r="AZ53" i="162" s="1"/>
  <c r="BA54" i="162" s="1"/>
  <c r="BB55" i="162" s="1"/>
  <c r="BC56" i="162" s="1"/>
  <c r="BD57" i="162" s="1"/>
  <c r="BE58" i="162" s="1"/>
  <c r="BF59" i="162" s="1"/>
  <c r="BG60" i="162" s="1"/>
  <c r="BH61" i="162" s="1"/>
  <c r="BI62" i="162" s="1"/>
  <c r="BJ63" i="162" s="1"/>
  <c r="BK64" i="162" s="1"/>
  <c r="BL65" i="162" s="1"/>
  <c r="BM66" i="162" s="1"/>
  <c r="BN67" i="162" s="1"/>
  <c r="BO68" i="162" s="1"/>
  <c r="BP69" i="162" s="1"/>
  <c r="BQ70" i="162" s="1"/>
  <c r="BR71" i="162" s="1"/>
  <c r="BS72" i="162" s="1"/>
  <c r="BT73" i="162" s="1"/>
  <c r="BU74" i="162" s="1"/>
  <c r="BV75" i="162" s="1"/>
  <c r="AV48" i="162"/>
  <c r="AW49" i="162" s="1"/>
  <c r="AX50" i="162" s="1"/>
  <c r="AY51" i="162" s="1"/>
  <c r="AZ52" i="162" s="1"/>
  <c r="BA53" i="162" s="1"/>
  <c r="BB54" i="162" s="1"/>
  <c r="BC55" i="162" s="1"/>
  <c r="BD56" i="162" s="1"/>
  <c r="BE57" i="162" s="1"/>
  <c r="BF58" i="162" s="1"/>
  <c r="BG59" i="162" s="1"/>
  <c r="BH60" i="162" s="1"/>
  <c r="BI61" i="162" s="1"/>
  <c r="BJ62" i="162" s="1"/>
  <c r="BK63" i="162" s="1"/>
  <c r="BL64" i="162" s="1"/>
  <c r="BM65" i="162" s="1"/>
  <c r="BN66" i="162" s="1"/>
  <c r="BO67" i="162" s="1"/>
  <c r="BP68" i="162" s="1"/>
  <c r="BQ69" i="162" s="1"/>
  <c r="BR70" i="162" s="1"/>
  <c r="BS71" i="162" s="1"/>
  <c r="BT72" i="162" s="1"/>
  <c r="BU73" i="162" s="1"/>
  <c r="BV74" i="162" s="1"/>
  <c r="BW75" i="162" s="1"/>
  <c r="AW48" i="162"/>
  <c r="AX49" i="162" s="1"/>
  <c r="AY50" i="162" s="1"/>
  <c r="AZ51" i="162" s="1"/>
  <c r="BA52" i="162" s="1"/>
  <c r="BB53" i="162" s="1"/>
  <c r="BC54" i="162" s="1"/>
  <c r="BD55" i="162" s="1"/>
  <c r="BE56" i="162" s="1"/>
  <c r="BF57" i="162" s="1"/>
  <c r="BG58" i="162" s="1"/>
  <c r="BH59" i="162" s="1"/>
  <c r="BI60" i="162" s="1"/>
  <c r="BJ61" i="162" s="1"/>
  <c r="BK62" i="162" s="1"/>
  <c r="BL63" i="162" s="1"/>
  <c r="BM64" i="162" s="1"/>
  <c r="BN65" i="162" s="1"/>
  <c r="BO66" i="162" s="1"/>
  <c r="BP67" i="162" s="1"/>
  <c r="BQ68" i="162" s="1"/>
  <c r="BR69" i="162" s="1"/>
  <c r="BS70" i="162" s="1"/>
  <c r="BT71" i="162" s="1"/>
  <c r="BU72" i="162" s="1"/>
  <c r="BV73" i="162" s="1"/>
  <c r="BW74" i="162" s="1"/>
  <c r="BX75" i="162" s="1"/>
  <c r="AX48" i="162"/>
  <c r="AY49" i="162" s="1"/>
  <c r="AZ50" i="162" s="1"/>
  <c r="BA51" i="162" s="1"/>
  <c r="BB52" i="162" s="1"/>
  <c r="BC53" i="162" s="1"/>
  <c r="BD54" i="162" s="1"/>
  <c r="BE55" i="162" s="1"/>
  <c r="BF56" i="162" s="1"/>
  <c r="BG57" i="162" s="1"/>
  <c r="BH58" i="162" s="1"/>
  <c r="BI59" i="162" s="1"/>
  <c r="BJ60" i="162" s="1"/>
  <c r="BK61" i="162" s="1"/>
  <c r="BL62" i="162" s="1"/>
  <c r="BM63" i="162" s="1"/>
  <c r="BN64" i="162" s="1"/>
  <c r="BO65" i="162" s="1"/>
  <c r="BP66" i="162" s="1"/>
  <c r="BQ67" i="162" s="1"/>
  <c r="BR68" i="162" s="1"/>
  <c r="BS69" i="162" s="1"/>
  <c r="BT70" i="162" s="1"/>
  <c r="BU71" i="162" s="1"/>
  <c r="BV72" i="162" s="1"/>
  <c r="BW73" i="162" s="1"/>
  <c r="BX74" i="162" s="1"/>
  <c r="BY75" i="162" s="1"/>
  <c r="AY48" i="162"/>
  <c r="AZ49" i="162" s="1"/>
  <c r="BA50" i="162" s="1"/>
  <c r="BB51" i="162" s="1"/>
  <c r="BC52" i="162" s="1"/>
  <c r="BD53" i="162" s="1"/>
  <c r="BE54" i="162" s="1"/>
  <c r="BF55" i="162" s="1"/>
  <c r="BG56" i="162" s="1"/>
  <c r="BH57" i="162" s="1"/>
  <c r="BI58" i="162" s="1"/>
  <c r="BJ59" i="162" s="1"/>
  <c r="BK60" i="162" s="1"/>
  <c r="BL61" i="162" s="1"/>
  <c r="BM62" i="162" s="1"/>
  <c r="BN63" i="162" s="1"/>
  <c r="BO64" i="162" s="1"/>
  <c r="BP65" i="162" s="1"/>
  <c r="BQ66" i="162" s="1"/>
  <c r="BR67" i="162" s="1"/>
  <c r="BS68" i="162" s="1"/>
  <c r="BT69" i="162" s="1"/>
  <c r="BU70" i="162" s="1"/>
  <c r="BV71" i="162" s="1"/>
  <c r="BW72" i="162" s="1"/>
  <c r="BX73" i="162" s="1"/>
  <c r="BY74" i="162" s="1"/>
  <c r="BZ75" i="162" s="1"/>
  <c r="AZ48" i="162"/>
  <c r="BA49" i="162" s="1"/>
  <c r="BB50" i="162" s="1"/>
  <c r="BC51" i="162" s="1"/>
  <c r="BD52" i="162" s="1"/>
  <c r="BE53" i="162" s="1"/>
  <c r="BF54" i="162" s="1"/>
  <c r="BG55" i="162" s="1"/>
  <c r="BH56" i="162" s="1"/>
  <c r="BI57" i="162" s="1"/>
  <c r="BJ58" i="162" s="1"/>
  <c r="BK59" i="162" s="1"/>
  <c r="BL60" i="162" s="1"/>
  <c r="BM61" i="162" s="1"/>
  <c r="BN62" i="162" s="1"/>
  <c r="BO63" i="162" s="1"/>
  <c r="BP64" i="162" s="1"/>
  <c r="BQ65" i="162" s="1"/>
  <c r="BR66" i="162" s="1"/>
  <c r="BS67" i="162" s="1"/>
  <c r="BT68" i="162" s="1"/>
  <c r="BU69" i="162" s="1"/>
  <c r="BV70" i="162" s="1"/>
  <c r="BW71" i="162" s="1"/>
  <c r="BX72" i="162" s="1"/>
  <c r="BY73" i="162" s="1"/>
  <c r="BZ74" i="162" s="1"/>
  <c r="CA75" i="162" s="1"/>
  <c r="BA48" i="162"/>
  <c r="BB49" i="162" s="1"/>
  <c r="BC50" i="162" s="1"/>
  <c r="BD51" i="162" s="1"/>
  <c r="BE52" i="162" s="1"/>
  <c r="BF53" i="162" s="1"/>
  <c r="BG54" i="162" s="1"/>
  <c r="BH55" i="162" s="1"/>
  <c r="BI56" i="162" s="1"/>
  <c r="BJ57" i="162" s="1"/>
  <c r="BK58" i="162" s="1"/>
  <c r="BL59" i="162" s="1"/>
  <c r="BM60" i="162" s="1"/>
  <c r="BN61" i="162" s="1"/>
  <c r="BO62" i="162" s="1"/>
  <c r="BP63" i="162" s="1"/>
  <c r="BQ64" i="162" s="1"/>
  <c r="BR65" i="162" s="1"/>
  <c r="BS66" i="162" s="1"/>
  <c r="BT67" i="162" s="1"/>
  <c r="BU68" i="162" s="1"/>
  <c r="BV69" i="162" s="1"/>
  <c r="BW70" i="162" s="1"/>
  <c r="BX71" i="162" s="1"/>
  <c r="BY72" i="162" s="1"/>
  <c r="BZ73" i="162" s="1"/>
  <c r="CA74" i="162" s="1"/>
  <c r="CB75" i="162" s="1"/>
  <c r="BB48" i="162"/>
  <c r="BC49" i="162" s="1"/>
  <c r="BD50" i="162" s="1"/>
  <c r="BE51" i="162" s="1"/>
  <c r="BF52" i="162" s="1"/>
  <c r="BG53" i="162" s="1"/>
  <c r="BH54" i="162" s="1"/>
  <c r="BI55" i="162" s="1"/>
  <c r="BJ56" i="162" s="1"/>
  <c r="BK57" i="162" s="1"/>
  <c r="BL58" i="162" s="1"/>
  <c r="BM59" i="162" s="1"/>
  <c r="BN60" i="162" s="1"/>
  <c r="BO61" i="162" s="1"/>
  <c r="BP62" i="162" s="1"/>
  <c r="BQ63" i="162" s="1"/>
  <c r="BR64" i="162" s="1"/>
  <c r="BS65" i="162" s="1"/>
  <c r="BT66" i="162" s="1"/>
  <c r="BU67" i="162" s="1"/>
  <c r="BV68" i="162" s="1"/>
  <c r="BW69" i="162" s="1"/>
  <c r="BX70" i="162" s="1"/>
  <c r="BY71" i="162" s="1"/>
  <c r="BZ72" i="162" s="1"/>
  <c r="CA73" i="162" s="1"/>
  <c r="CB74" i="162" s="1"/>
  <c r="CC75" i="162" s="1"/>
  <c r="BC48" i="162"/>
  <c r="BD49" i="162" s="1"/>
  <c r="BE50" i="162" s="1"/>
  <c r="BF51" i="162" s="1"/>
  <c r="BG52" i="162" s="1"/>
  <c r="BH53" i="162" s="1"/>
  <c r="BI54" i="162" s="1"/>
  <c r="BJ55" i="162" s="1"/>
  <c r="BK56" i="162" s="1"/>
  <c r="BL57" i="162" s="1"/>
  <c r="BM58" i="162" s="1"/>
  <c r="BN59" i="162" s="1"/>
  <c r="BO60" i="162" s="1"/>
  <c r="BP61" i="162" s="1"/>
  <c r="BQ62" i="162" s="1"/>
  <c r="BR63" i="162" s="1"/>
  <c r="BS64" i="162" s="1"/>
  <c r="BT65" i="162" s="1"/>
  <c r="BU66" i="162" s="1"/>
  <c r="BV67" i="162" s="1"/>
  <c r="BW68" i="162" s="1"/>
  <c r="BX69" i="162" s="1"/>
  <c r="BY70" i="162" s="1"/>
  <c r="BZ71" i="162" s="1"/>
  <c r="CA72" i="162" s="1"/>
  <c r="CB73" i="162" s="1"/>
  <c r="CC74" i="162" s="1"/>
  <c r="CD75" i="162" s="1"/>
  <c r="BD48" i="162"/>
  <c r="BE49" i="162" s="1"/>
  <c r="BF50" i="162" s="1"/>
  <c r="BG51" i="162" s="1"/>
  <c r="BH52" i="162" s="1"/>
  <c r="BI53" i="162" s="1"/>
  <c r="BJ54" i="162" s="1"/>
  <c r="BK55" i="162" s="1"/>
  <c r="BL56" i="162" s="1"/>
  <c r="BM57" i="162" s="1"/>
  <c r="BN58" i="162" s="1"/>
  <c r="BO59" i="162" s="1"/>
  <c r="BP60" i="162" s="1"/>
  <c r="BQ61" i="162" s="1"/>
  <c r="BR62" i="162" s="1"/>
  <c r="BS63" i="162" s="1"/>
  <c r="BT64" i="162" s="1"/>
  <c r="BU65" i="162" s="1"/>
  <c r="BV66" i="162" s="1"/>
  <c r="BW67" i="162" s="1"/>
  <c r="BX68" i="162" s="1"/>
  <c r="BY69" i="162" s="1"/>
  <c r="BZ70" i="162" s="1"/>
  <c r="CA71" i="162" s="1"/>
  <c r="CB72" i="162" s="1"/>
  <c r="CC73" i="162" s="1"/>
  <c r="CD74" i="162" s="1"/>
  <c r="CE75" i="162" s="1"/>
  <c r="BE48" i="162"/>
  <c r="BF49" i="162" s="1"/>
  <c r="BG50" i="162" s="1"/>
  <c r="BH51" i="162" s="1"/>
  <c r="BI52" i="162" s="1"/>
  <c r="BJ53" i="162" s="1"/>
  <c r="BK54" i="162" s="1"/>
  <c r="BL55" i="162" s="1"/>
  <c r="BM56" i="162" s="1"/>
  <c r="BN57" i="162" s="1"/>
  <c r="BO58" i="162" s="1"/>
  <c r="BP59" i="162" s="1"/>
  <c r="BQ60" i="162" s="1"/>
  <c r="BR61" i="162" s="1"/>
  <c r="BS62" i="162" s="1"/>
  <c r="BT63" i="162" s="1"/>
  <c r="BU64" i="162" s="1"/>
  <c r="BV65" i="162" s="1"/>
  <c r="BW66" i="162" s="1"/>
  <c r="BX67" i="162" s="1"/>
  <c r="BY68" i="162" s="1"/>
  <c r="BZ69" i="162" s="1"/>
  <c r="CA70" i="162" s="1"/>
  <c r="CB71" i="162" s="1"/>
  <c r="CC72" i="162" s="1"/>
  <c r="CD73" i="162" s="1"/>
  <c r="CE74" i="162" s="1"/>
  <c r="CF75" i="162" s="1"/>
  <c r="BF48" i="162"/>
  <c r="BG49" i="162" s="1"/>
  <c r="BH50" i="162" s="1"/>
  <c r="BI51" i="162" s="1"/>
  <c r="BJ52" i="162" s="1"/>
  <c r="BK53" i="162" s="1"/>
  <c r="BL54" i="162" s="1"/>
  <c r="BM55" i="162" s="1"/>
  <c r="BN56" i="162" s="1"/>
  <c r="BO57" i="162" s="1"/>
  <c r="BP58" i="162" s="1"/>
  <c r="BQ59" i="162" s="1"/>
  <c r="BR60" i="162" s="1"/>
  <c r="BS61" i="162" s="1"/>
  <c r="BT62" i="162" s="1"/>
  <c r="BU63" i="162" s="1"/>
  <c r="BV64" i="162" s="1"/>
  <c r="BW65" i="162" s="1"/>
  <c r="BX66" i="162" s="1"/>
  <c r="BY67" i="162" s="1"/>
  <c r="BZ68" i="162" s="1"/>
  <c r="CA69" i="162" s="1"/>
  <c r="CB70" i="162" s="1"/>
  <c r="CC71" i="162" s="1"/>
  <c r="CD72" i="162" s="1"/>
  <c r="CE73" i="162" s="1"/>
  <c r="CF74" i="162" s="1"/>
  <c r="CG75" i="162" s="1"/>
  <c r="BG48" i="162"/>
  <c r="BH49" i="162" s="1"/>
  <c r="BI50" i="162" s="1"/>
  <c r="BJ51" i="162" s="1"/>
  <c r="BK52" i="162" s="1"/>
  <c r="BL53" i="162" s="1"/>
  <c r="BM54" i="162" s="1"/>
  <c r="BN55" i="162" s="1"/>
  <c r="BO56" i="162" s="1"/>
  <c r="BP57" i="162" s="1"/>
  <c r="BQ58" i="162" s="1"/>
  <c r="BR59" i="162" s="1"/>
  <c r="BS60" i="162" s="1"/>
  <c r="BT61" i="162" s="1"/>
  <c r="BU62" i="162" s="1"/>
  <c r="BV63" i="162" s="1"/>
  <c r="BW64" i="162" s="1"/>
  <c r="BX65" i="162" s="1"/>
  <c r="BY66" i="162" s="1"/>
  <c r="BZ67" i="162" s="1"/>
  <c r="CA68" i="162" s="1"/>
  <c r="CB69" i="162" s="1"/>
  <c r="CC70" i="162" s="1"/>
  <c r="CD71" i="162" s="1"/>
  <c r="CE72" i="162" s="1"/>
  <c r="CF73" i="162" s="1"/>
  <c r="CG74" i="162" s="1"/>
  <c r="CH75" i="162" s="1"/>
  <c r="BH48" i="162"/>
  <c r="BI49" i="162" s="1"/>
  <c r="BJ50" i="162" s="1"/>
  <c r="BK51" i="162" s="1"/>
  <c r="BL52" i="162" s="1"/>
  <c r="BM53" i="162" s="1"/>
  <c r="BN54" i="162" s="1"/>
  <c r="BO55" i="162" s="1"/>
  <c r="BP56" i="162" s="1"/>
  <c r="BQ57" i="162" s="1"/>
  <c r="BR58" i="162" s="1"/>
  <c r="BS59" i="162" s="1"/>
  <c r="BT60" i="162" s="1"/>
  <c r="BU61" i="162" s="1"/>
  <c r="BV62" i="162" s="1"/>
  <c r="BW63" i="162" s="1"/>
  <c r="BX64" i="162" s="1"/>
  <c r="BY65" i="162" s="1"/>
  <c r="BZ66" i="162" s="1"/>
  <c r="CA67" i="162" s="1"/>
  <c r="CB68" i="162" s="1"/>
  <c r="CC69" i="162" s="1"/>
  <c r="CD70" i="162" s="1"/>
  <c r="CE71" i="162" s="1"/>
  <c r="CF72" i="162" s="1"/>
  <c r="CG73" i="162" s="1"/>
  <c r="CH74" i="162" s="1"/>
  <c r="CI75" i="162" s="1"/>
  <c r="BI48" i="162"/>
  <c r="BJ49" i="162" s="1"/>
  <c r="BK50" i="162" s="1"/>
  <c r="BL51" i="162" s="1"/>
  <c r="BM52" i="162" s="1"/>
  <c r="BN53" i="162" s="1"/>
  <c r="BO54" i="162" s="1"/>
  <c r="BP55" i="162" s="1"/>
  <c r="BQ56" i="162" s="1"/>
  <c r="BR57" i="162" s="1"/>
  <c r="BS58" i="162" s="1"/>
  <c r="BT59" i="162" s="1"/>
  <c r="BU60" i="162" s="1"/>
  <c r="BV61" i="162" s="1"/>
  <c r="BW62" i="162" s="1"/>
  <c r="BX63" i="162" s="1"/>
  <c r="BY64" i="162" s="1"/>
  <c r="BZ65" i="162" s="1"/>
  <c r="CA66" i="162" s="1"/>
  <c r="CB67" i="162" s="1"/>
  <c r="CC68" i="162" s="1"/>
  <c r="CD69" i="162" s="1"/>
  <c r="CE70" i="162" s="1"/>
  <c r="CF71" i="162" s="1"/>
  <c r="CG72" i="162" s="1"/>
  <c r="CH73" i="162" s="1"/>
  <c r="CI74" i="162" s="1"/>
  <c r="CJ75" i="162" s="1"/>
  <c r="BJ48" i="162"/>
  <c r="BK49" i="162" s="1"/>
  <c r="BL50" i="162" s="1"/>
  <c r="BM51" i="162" s="1"/>
  <c r="BN52" i="162" s="1"/>
  <c r="BO53" i="162" s="1"/>
  <c r="BP54" i="162" s="1"/>
  <c r="BQ55" i="162" s="1"/>
  <c r="BR56" i="162" s="1"/>
  <c r="BS57" i="162" s="1"/>
  <c r="BT58" i="162" s="1"/>
  <c r="BU59" i="162" s="1"/>
  <c r="BV60" i="162" s="1"/>
  <c r="BW61" i="162" s="1"/>
  <c r="BX62" i="162" s="1"/>
  <c r="BY63" i="162" s="1"/>
  <c r="BZ64" i="162" s="1"/>
  <c r="CA65" i="162" s="1"/>
  <c r="CB66" i="162" s="1"/>
  <c r="CC67" i="162" s="1"/>
  <c r="CD68" i="162" s="1"/>
  <c r="CE69" i="162" s="1"/>
  <c r="CF70" i="162" s="1"/>
  <c r="CG71" i="162" s="1"/>
  <c r="CH72" i="162" s="1"/>
  <c r="CI73" i="162" s="1"/>
  <c r="CJ74" i="162" s="1"/>
  <c r="CK75" i="162" s="1"/>
  <c r="BK48" i="162"/>
  <c r="BL49" i="162" s="1"/>
  <c r="BM50" i="162" s="1"/>
  <c r="BN51" i="162" s="1"/>
  <c r="BO52" i="162" s="1"/>
  <c r="BP53" i="162" s="1"/>
  <c r="BQ54" i="162" s="1"/>
  <c r="BR55" i="162" s="1"/>
  <c r="BS56" i="162" s="1"/>
  <c r="BT57" i="162" s="1"/>
  <c r="BU58" i="162" s="1"/>
  <c r="BV59" i="162" s="1"/>
  <c r="BW60" i="162" s="1"/>
  <c r="BX61" i="162" s="1"/>
  <c r="BY62" i="162" s="1"/>
  <c r="BZ63" i="162" s="1"/>
  <c r="CA64" i="162" s="1"/>
  <c r="CB65" i="162" s="1"/>
  <c r="CC66" i="162" s="1"/>
  <c r="CD67" i="162" s="1"/>
  <c r="CE68" i="162" s="1"/>
  <c r="CF69" i="162" s="1"/>
  <c r="CG70" i="162" s="1"/>
  <c r="CH71" i="162" s="1"/>
  <c r="CI72" i="162" s="1"/>
  <c r="CJ73" i="162" s="1"/>
  <c r="CK74" i="162" s="1"/>
  <c r="CL75" i="162" s="1"/>
  <c r="BL48" i="162"/>
  <c r="BM49" i="162" s="1"/>
  <c r="BN50" i="162" s="1"/>
  <c r="BO51" i="162" s="1"/>
  <c r="BP52" i="162" s="1"/>
  <c r="BQ53" i="162" s="1"/>
  <c r="BR54" i="162" s="1"/>
  <c r="BS55" i="162" s="1"/>
  <c r="BT56" i="162" s="1"/>
  <c r="BU57" i="162" s="1"/>
  <c r="BV58" i="162" s="1"/>
  <c r="BW59" i="162" s="1"/>
  <c r="BX60" i="162" s="1"/>
  <c r="BY61" i="162" s="1"/>
  <c r="BZ62" i="162" s="1"/>
  <c r="CA63" i="162" s="1"/>
  <c r="CB64" i="162" s="1"/>
  <c r="CC65" i="162" s="1"/>
  <c r="CD66" i="162" s="1"/>
  <c r="CE67" i="162" s="1"/>
  <c r="CF68" i="162" s="1"/>
  <c r="CG69" i="162" s="1"/>
  <c r="CH70" i="162" s="1"/>
  <c r="CI71" i="162" s="1"/>
  <c r="CJ72" i="162" s="1"/>
  <c r="CK73" i="162" s="1"/>
  <c r="CL74" i="162" s="1"/>
  <c r="CM75" i="162" s="1"/>
  <c r="BM48" i="162"/>
  <c r="BN49" i="162" s="1"/>
  <c r="BO50" i="162" s="1"/>
  <c r="BP51" i="162" s="1"/>
  <c r="BQ52" i="162" s="1"/>
  <c r="BR53" i="162" s="1"/>
  <c r="BS54" i="162" s="1"/>
  <c r="BT55" i="162" s="1"/>
  <c r="BU56" i="162" s="1"/>
  <c r="BV57" i="162" s="1"/>
  <c r="BW58" i="162" s="1"/>
  <c r="BX59" i="162" s="1"/>
  <c r="BY60" i="162" s="1"/>
  <c r="BZ61" i="162" s="1"/>
  <c r="CA62" i="162" s="1"/>
  <c r="CB63" i="162" s="1"/>
  <c r="CC64" i="162" s="1"/>
  <c r="CD65" i="162" s="1"/>
  <c r="CE66" i="162" s="1"/>
  <c r="CF67" i="162" s="1"/>
  <c r="CG68" i="162" s="1"/>
  <c r="CH69" i="162" s="1"/>
  <c r="CI70" i="162" s="1"/>
  <c r="CJ71" i="162" s="1"/>
  <c r="CK72" i="162" s="1"/>
  <c r="CL73" i="162" s="1"/>
  <c r="CM74" i="162" s="1"/>
  <c r="CN75" i="162" s="1"/>
  <c r="BN48" i="162"/>
  <c r="BO49" i="162" s="1"/>
  <c r="BP50" i="162" s="1"/>
  <c r="BQ51" i="162" s="1"/>
  <c r="BR52" i="162" s="1"/>
  <c r="BS53" i="162" s="1"/>
  <c r="BT54" i="162" s="1"/>
  <c r="BU55" i="162" s="1"/>
  <c r="BV56" i="162" s="1"/>
  <c r="BW57" i="162" s="1"/>
  <c r="BX58" i="162" s="1"/>
  <c r="BY59" i="162" s="1"/>
  <c r="BZ60" i="162" s="1"/>
  <c r="CA61" i="162" s="1"/>
  <c r="CB62" i="162" s="1"/>
  <c r="CC63" i="162" s="1"/>
  <c r="CD64" i="162" s="1"/>
  <c r="CE65" i="162" s="1"/>
  <c r="CF66" i="162" s="1"/>
  <c r="CG67" i="162" s="1"/>
  <c r="CH68" i="162" s="1"/>
  <c r="CI69" i="162" s="1"/>
  <c r="CJ70" i="162" s="1"/>
  <c r="CK71" i="162" s="1"/>
  <c r="CL72" i="162" s="1"/>
  <c r="CM73" i="162" s="1"/>
  <c r="CN74" i="162" s="1"/>
  <c r="CO75" i="162" s="1"/>
  <c r="BO48" i="162"/>
  <c r="BP49" i="162" s="1"/>
  <c r="BQ50" i="162" s="1"/>
  <c r="BR51" i="162" s="1"/>
  <c r="BS52" i="162" s="1"/>
  <c r="BT53" i="162" s="1"/>
  <c r="BU54" i="162" s="1"/>
  <c r="BV55" i="162" s="1"/>
  <c r="BW56" i="162" s="1"/>
  <c r="BX57" i="162" s="1"/>
  <c r="BY58" i="162" s="1"/>
  <c r="BZ59" i="162" s="1"/>
  <c r="CA60" i="162" s="1"/>
  <c r="CB61" i="162" s="1"/>
  <c r="CC62" i="162" s="1"/>
  <c r="CD63" i="162" s="1"/>
  <c r="CE64" i="162" s="1"/>
  <c r="CF65" i="162" s="1"/>
  <c r="CG66" i="162" s="1"/>
  <c r="CH67" i="162" s="1"/>
  <c r="CI68" i="162" s="1"/>
  <c r="CJ69" i="162" s="1"/>
  <c r="CK70" i="162" s="1"/>
  <c r="CL71" i="162" s="1"/>
  <c r="CM72" i="162" s="1"/>
  <c r="CN73" i="162" s="1"/>
  <c r="CO74" i="162" s="1"/>
  <c r="CP75" i="162" s="1"/>
  <c r="BP48" i="162"/>
  <c r="BQ49" i="162" s="1"/>
  <c r="BR50" i="162" s="1"/>
  <c r="BS51" i="162" s="1"/>
  <c r="BT52" i="162" s="1"/>
  <c r="BU53" i="162" s="1"/>
  <c r="BV54" i="162" s="1"/>
  <c r="BW55" i="162" s="1"/>
  <c r="BX56" i="162" s="1"/>
  <c r="BY57" i="162" s="1"/>
  <c r="BZ58" i="162" s="1"/>
  <c r="CA59" i="162" s="1"/>
  <c r="CB60" i="162" s="1"/>
  <c r="CC61" i="162" s="1"/>
  <c r="CD62" i="162" s="1"/>
  <c r="CE63" i="162" s="1"/>
  <c r="CF64" i="162" s="1"/>
  <c r="CG65" i="162" s="1"/>
  <c r="CH66" i="162" s="1"/>
  <c r="CI67" i="162" s="1"/>
  <c r="CJ68" i="162" s="1"/>
  <c r="CK69" i="162" s="1"/>
  <c r="CL70" i="162" s="1"/>
  <c r="CM71" i="162" s="1"/>
  <c r="CN72" i="162" s="1"/>
  <c r="CO73" i="162" s="1"/>
  <c r="CP74" i="162" s="1"/>
  <c r="CQ75" i="162" s="1"/>
  <c r="BQ48" i="162"/>
  <c r="BR49" i="162" s="1"/>
  <c r="BS50" i="162" s="1"/>
  <c r="BT51" i="162" s="1"/>
  <c r="BU52" i="162" s="1"/>
  <c r="BV53" i="162" s="1"/>
  <c r="BW54" i="162" s="1"/>
  <c r="BX55" i="162" s="1"/>
  <c r="BY56" i="162" s="1"/>
  <c r="BZ57" i="162" s="1"/>
  <c r="CA58" i="162" s="1"/>
  <c r="CB59" i="162" s="1"/>
  <c r="CC60" i="162" s="1"/>
  <c r="CD61" i="162" s="1"/>
  <c r="CE62" i="162" s="1"/>
  <c r="CF63" i="162" s="1"/>
  <c r="CG64" i="162" s="1"/>
  <c r="CH65" i="162" s="1"/>
  <c r="CI66" i="162" s="1"/>
  <c r="CJ67" i="162" s="1"/>
  <c r="CK68" i="162" s="1"/>
  <c r="CL69" i="162" s="1"/>
  <c r="CM70" i="162" s="1"/>
  <c r="CN71" i="162" s="1"/>
  <c r="CO72" i="162" s="1"/>
  <c r="CP73" i="162" s="1"/>
  <c r="CQ74" i="162" s="1"/>
  <c r="CR75" i="162" s="1"/>
  <c r="BR48" i="162"/>
  <c r="BS49" i="162" s="1"/>
  <c r="BT50" i="162" s="1"/>
  <c r="BU51" i="162" s="1"/>
  <c r="BV52" i="162" s="1"/>
  <c r="BW53" i="162" s="1"/>
  <c r="BX54" i="162" s="1"/>
  <c r="BY55" i="162" s="1"/>
  <c r="BZ56" i="162" s="1"/>
  <c r="CA57" i="162" s="1"/>
  <c r="CB58" i="162" s="1"/>
  <c r="CC59" i="162" s="1"/>
  <c r="CD60" i="162" s="1"/>
  <c r="CE61" i="162" s="1"/>
  <c r="CF62" i="162" s="1"/>
  <c r="CG63" i="162" s="1"/>
  <c r="CH64" i="162" s="1"/>
  <c r="CI65" i="162" s="1"/>
  <c r="CJ66" i="162" s="1"/>
  <c r="CK67" i="162" s="1"/>
  <c r="CL68" i="162" s="1"/>
  <c r="CM69" i="162" s="1"/>
  <c r="CN70" i="162" s="1"/>
  <c r="CO71" i="162" s="1"/>
  <c r="CP72" i="162" s="1"/>
  <c r="CQ73" i="162" s="1"/>
  <c r="CR74" i="162" s="1"/>
  <c r="CS75" i="162" s="1"/>
  <c r="BS48" i="162"/>
  <c r="BT49" i="162" s="1"/>
  <c r="BU50" i="162" s="1"/>
  <c r="BV51" i="162" s="1"/>
  <c r="BW52" i="162" s="1"/>
  <c r="BX53" i="162" s="1"/>
  <c r="BY54" i="162" s="1"/>
  <c r="BZ55" i="162" s="1"/>
  <c r="CA56" i="162" s="1"/>
  <c r="CB57" i="162" s="1"/>
  <c r="CC58" i="162" s="1"/>
  <c r="CD59" i="162" s="1"/>
  <c r="CE60" i="162" s="1"/>
  <c r="CF61" i="162" s="1"/>
  <c r="CG62" i="162" s="1"/>
  <c r="CH63" i="162" s="1"/>
  <c r="CI64" i="162" s="1"/>
  <c r="CJ65" i="162" s="1"/>
  <c r="CK66" i="162" s="1"/>
  <c r="CL67" i="162" s="1"/>
  <c r="CM68" i="162" s="1"/>
  <c r="CN69" i="162" s="1"/>
  <c r="CO70" i="162" s="1"/>
  <c r="CP71" i="162" s="1"/>
  <c r="CQ72" i="162" s="1"/>
  <c r="CR73" i="162" s="1"/>
  <c r="CS74" i="162" s="1"/>
  <c r="CT75" i="162" s="1"/>
  <c r="BT48" i="162"/>
  <c r="BU49" i="162" s="1"/>
  <c r="BV50" i="162" s="1"/>
  <c r="BW51" i="162" s="1"/>
  <c r="BX52" i="162" s="1"/>
  <c r="BY53" i="162" s="1"/>
  <c r="BZ54" i="162" s="1"/>
  <c r="CA55" i="162" s="1"/>
  <c r="CB56" i="162" s="1"/>
  <c r="CC57" i="162" s="1"/>
  <c r="CD58" i="162" s="1"/>
  <c r="CE59" i="162" s="1"/>
  <c r="CF60" i="162" s="1"/>
  <c r="CG61" i="162" s="1"/>
  <c r="CH62" i="162" s="1"/>
  <c r="CI63" i="162" s="1"/>
  <c r="CJ64" i="162" s="1"/>
  <c r="CK65" i="162" s="1"/>
  <c r="CL66" i="162" s="1"/>
  <c r="CM67" i="162" s="1"/>
  <c r="CN68" i="162" s="1"/>
  <c r="CO69" i="162" s="1"/>
  <c r="CP70" i="162" s="1"/>
  <c r="CQ71" i="162" s="1"/>
  <c r="CR72" i="162" s="1"/>
  <c r="CS73" i="162" s="1"/>
  <c r="CT74" i="162" s="1"/>
  <c r="CU75" i="162" s="1"/>
  <c r="BU48" i="162"/>
  <c r="BV49" i="162" s="1"/>
  <c r="BW50" i="162" s="1"/>
  <c r="BX51" i="162" s="1"/>
  <c r="BY52" i="162" s="1"/>
  <c r="BZ53" i="162" s="1"/>
  <c r="CA54" i="162" s="1"/>
  <c r="CB55" i="162" s="1"/>
  <c r="CC56" i="162" s="1"/>
  <c r="CD57" i="162" s="1"/>
  <c r="CE58" i="162" s="1"/>
  <c r="CF59" i="162" s="1"/>
  <c r="CG60" i="162" s="1"/>
  <c r="CH61" i="162" s="1"/>
  <c r="CI62" i="162" s="1"/>
  <c r="CJ63" i="162" s="1"/>
  <c r="CK64" i="162" s="1"/>
  <c r="CL65" i="162" s="1"/>
  <c r="CM66" i="162" s="1"/>
  <c r="CN67" i="162" s="1"/>
  <c r="CO68" i="162" s="1"/>
  <c r="CP69" i="162" s="1"/>
  <c r="CQ70" i="162" s="1"/>
  <c r="CR71" i="162" s="1"/>
  <c r="CS72" i="162" s="1"/>
  <c r="CT73" i="162" s="1"/>
  <c r="CU74" i="162" s="1"/>
  <c r="CV75" i="162" s="1"/>
  <c r="BV48" i="162"/>
  <c r="BW49" i="162" s="1"/>
  <c r="BX50" i="162" s="1"/>
  <c r="BY51" i="162" s="1"/>
  <c r="BZ52" i="162" s="1"/>
  <c r="CA53" i="162" s="1"/>
  <c r="CB54" i="162" s="1"/>
  <c r="CC55" i="162" s="1"/>
  <c r="CD56" i="162" s="1"/>
  <c r="CE57" i="162" s="1"/>
  <c r="CF58" i="162" s="1"/>
  <c r="CG59" i="162" s="1"/>
  <c r="CH60" i="162" s="1"/>
  <c r="CI61" i="162" s="1"/>
  <c r="CJ62" i="162" s="1"/>
  <c r="CK63" i="162" s="1"/>
  <c r="CL64" i="162" s="1"/>
  <c r="CM65" i="162" s="1"/>
  <c r="CN66" i="162" s="1"/>
  <c r="CO67" i="162" s="1"/>
  <c r="CP68" i="162" s="1"/>
  <c r="CQ69" i="162" s="1"/>
  <c r="CR70" i="162" s="1"/>
  <c r="CS71" i="162" s="1"/>
  <c r="CT72" i="162" s="1"/>
  <c r="CU73" i="162" s="1"/>
  <c r="CV74" i="162" s="1"/>
  <c r="CW75" i="162" s="1"/>
  <c r="BW48" i="162"/>
  <c r="BX49" i="162" s="1"/>
  <c r="BY50" i="162" s="1"/>
  <c r="BZ51" i="162" s="1"/>
  <c r="CA52" i="162" s="1"/>
  <c r="CB53" i="162" s="1"/>
  <c r="CC54" i="162" s="1"/>
  <c r="CD55" i="162" s="1"/>
  <c r="CE56" i="162" s="1"/>
  <c r="CF57" i="162" s="1"/>
  <c r="CG58" i="162" s="1"/>
  <c r="CH59" i="162" s="1"/>
  <c r="CI60" i="162" s="1"/>
  <c r="CJ61" i="162" s="1"/>
  <c r="CK62" i="162" s="1"/>
  <c r="CL63" i="162" s="1"/>
  <c r="CM64" i="162" s="1"/>
  <c r="CN65" i="162" s="1"/>
  <c r="CO66" i="162" s="1"/>
  <c r="CP67" i="162" s="1"/>
  <c r="CQ68" i="162" s="1"/>
  <c r="CR69" i="162" s="1"/>
  <c r="CS70" i="162" s="1"/>
  <c r="CT71" i="162" s="1"/>
  <c r="CU72" i="162" s="1"/>
  <c r="CV73" i="162" s="1"/>
  <c r="CW74" i="162" s="1"/>
  <c r="CX75" i="162" s="1"/>
  <c r="BX48" i="162"/>
  <c r="BY49" i="162" s="1"/>
  <c r="BZ50" i="162" s="1"/>
  <c r="CA51" i="162" s="1"/>
  <c r="CB52" i="162" s="1"/>
  <c r="CC53" i="162" s="1"/>
  <c r="CD54" i="162" s="1"/>
  <c r="CE55" i="162" s="1"/>
  <c r="CF56" i="162" s="1"/>
  <c r="CG57" i="162" s="1"/>
  <c r="CH58" i="162" s="1"/>
  <c r="CI59" i="162" s="1"/>
  <c r="CJ60" i="162" s="1"/>
  <c r="CK61" i="162" s="1"/>
  <c r="CL62" i="162" s="1"/>
  <c r="CM63" i="162" s="1"/>
  <c r="CN64" i="162" s="1"/>
  <c r="CO65" i="162" s="1"/>
  <c r="CP66" i="162" s="1"/>
  <c r="CQ67" i="162" s="1"/>
  <c r="CR68" i="162" s="1"/>
  <c r="CS69" i="162" s="1"/>
  <c r="CT70" i="162" s="1"/>
  <c r="CU71" i="162" s="1"/>
  <c r="CV72" i="162" s="1"/>
  <c r="CW73" i="162" s="1"/>
  <c r="CX74" i="162" s="1"/>
  <c r="CY75" i="162" s="1"/>
  <c r="BY48" i="162"/>
  <c r="BZ49" i="162" s="1"/>
  <c r="CA50" i="162" s="1"/>
  <c r="CB51" i="162" s="1"/>
  <c r="CC52" i="162" s="1"/>
  <c r="CD53" i="162" s="1"/>
  <c r="CE54" i="162" s="1"/>
  <c r="CF55" i="162" s="1"/>
  <c r="CG56" i="162" s="1"/>
  <c r="CH57" i="162" s="1"/>
  <c r="CI58" i="162" s="1"/>
  <c r="CJ59" i="162" s="1"/>
  <c r="CK60" i="162" s="1"/>
  <c r="CL61" i="162" s="1"/>
  <c r="CM62" i="162" s="1"/>
  <c r="CN63" i="162" s="1"/>
  <c r="CO64" i="162" s="1"/>
  <c r="CP65" i="162" s="1"/>
  <c r="CQ66" i="162" s="1"/>
  <c r="CR67" i="162" s="1"/>
  <c r="CS68" i="162" s="1"/>
  <c r="CT69" i="162" s="1"/>
  <c r="CU70" i="162" s="1"/>
  <c r="CV71" i="162" s="1"/>
  <c r="CW72" i="162" s="1"/>
  <c r="CX73" i="162" s="1"/>
  <c r="CY74" i="162" s="1"/>
  <c r="CZ75" i="162" s="1"/>
  <c r="BZ48" i="162"/>
  <c r="CA49" i="162" s="1"/>
  <c r="CB50" i="162" s="1"/>
  <c r="CC51" i="162" s="1"/>
  <c r="CD52" i="162" s="1"/>
  <c r="CE53" i="162" s="1"/>
  <c r="CF54" i="162" s="1"/>
  <c r="CG55" i="162" s="1"/>
  <c r="CH56" i="162" s="1"/>
  <c r="CI57" i="162" s="1"/>
  <c r="CJ58" i="162" s="1"/>
  <c r="CK59" i="162" s="1"/>
  <c r="CL60" i="162" s="1"/>
  <c r="CM61" i="162" s="1"/>
  <c r="CN62" i="162" s="1"/>
  <c r="CO63" i="162" s="1"/>
  <c r="CP64" i="162" s="1"/>
  <c r="CQ65" i="162" s="1"/>
  <c r="CR66" i="162" s="1"/>
  <c r="CS67" i="162" s="1"/>
  <c r="CT68" i="162" s="1"/>
  <c r="CU69" i="162" s="1"/>
  <c r="CV70" i="162" s="1"/>
  <c r="CW71" i="162" s="1"/>
  <c r="CX72" i="162" s="1"/>
  <c r="CY73" i="162" s="1"/>
  <c r="CZ74" i="162" s="1"/>
  <c r="DA75" i="162" s="1"/>
  <c r="CA48" i="162"/>
  <c r="CB49" i="162" s="1"/>
  <c r="CC50" i="162" s="1"/>
  <c r="CD51" i="162" s="1"/>
  <c r="CE52" i="162" s="1"/>
  <c r="CF53" i="162" s="1"/>
  <c r="CG54" i="162" s="1"/>
  <c r="CH55" i="162" s="1"/>
  <c r="CI56" i="162" s="1"/>
  <c r="CJ57" i="162" s="1"/>
  <c r="CK58" i="162" s="1"/>
  <c r="CL59" i="162" s="1"/>
  <c r="CM60" i="162" s="1"/>
  <c r="CN61" i="162" s="1"/>
  <c r="CO62" i="162" s="1"/>
  <c r="CP63" i="162" s="1"/>
  <c r="CQ64" i="162" s="1"/>
  <c r="CR65" i="162" s="1"/>
  <c r="CS66" i="162" s="1"/>
  <c r="CT67" i="162" s="1"/>
  <c r="CU68" i="162" s="1"/>
  <c r="CV69" i="162" s="1"/>
  <c r="CW70" i="162" s="1"/>
  <c r="CX71" i="162" s="1"/>
  <c r="CY72" i="162" s="1"/>
  <c r="CZ73" i="162" s="1"/>
  <c r="DA74" i="162" s="1"/>
  <c r="DB75" i="162" s="1"/>
  <c r="CB48" i="162"/>
  <c r="CC49" i="162" s="1"/>
  <c r="CD50" i="162" s="1"/>
  <c r="CE51" i="162" s="1"/>
  <c r="CF52" i="162" s="1"/>
  <c r="CG53" i="162" s="1"/>
  <c r="CH54" i="162" s="1"/>
  <c r="CI55" i="162" s="1"/>
  <c r="CJ56" i="162" s="1"/>
  <c r="CK57" i="162" s="1"/>
  <c r="CL58" i="162" s="1"/>
  <c r="CM59" i="162" s="1"/>
  <c r="CN60" i="162" s="1"/>
  <c r="CO61" i="162" s="1"/>
  <c r="CP62" i="162" s="1"/>
  <c r="CQ63" i="162" s="1"/>
  <c r="CR64" i="162" s="1"/>
  <c r="CS65" i="162" s="1"/>
  <c r="CT66" i="162" s="1"/>
  <c r="CU67" i="162" s="1"/>
  <c r="CV68" i="162" s="1"/>
  <c r="CW69" i="162" s="1"/>
  <c r="CX70" i="162" s="1"/>
  <c r="CY71" i="162" s="1"/>
  <c r="CZ72" i="162" s="1"/>
  <c r="DA73" i="162" s="1"/>
  <c r="DB74" i="162" s="1"/>
  <c r="DC75" i="162" s="1"/>
  <c r="CC48" i="162"/>
  <c r="CD49" i="162" s="1"/>
  <c r="CE50" i="162" s="1"/>
  <c r="CF51" i="162" s="1"/>
  <c r="CG52" i="162" s="1"/>
  <c r="CH53" i="162" s="1"/>
  <c r="CI54" i="162" s="1"/>
  <c r="CJ55" i="162" s="1"/>
  <c r="CK56" i="162" s="1"/>
  <c r="CL57" i="162" s="1"/>
  <c r="CM58" i="162" s="1"/>
  <c r="CN59" i="162" s="1"/>
  <c r="CO60" i="162" s="1"/>
  <c r="CP61" i="162" s="1"/>
  <c r="CQ62" i="162" s="1"/>
  <c r="CR63" i="162" s="1"/>
  <c r="CS64" i="162" s="1"/>
  <c r="CT65" i="162" s="1"/>
  <c r="CU66" i="162" s="1"/>
  <c r="CV67" i="162" s="1"/>
  <c r="CW68" i="162" s="1"/>
  <c r="CX69" i="162" s="1"/>
  <c r="CY70" i="162" s="1"/>
  <c r="CZ71" i="162" s="1"/>
  <c r="DA72" i="162" s="1"/>
  <c r="DB73" i="162" s="1"/>
  <c r="DC74" i="162" s="1"/>
  <c r="DD75" i="162" s="1"/>
  <c r="CD48" i="162"/>
  <c r="CE49" i="162" s="1"/>
  <c r="CF50" i="162" s="1"/>
  <c r="CG51" i="162" s="1"/>
  <c r="CH52" i="162" s="1"/>
  <c r="CI53" i="162" s="1"/>
  <c r="CJ54" i="162" s="1"/>
  <c r="CK55" i="162" s="1"/>
  <c r="CL56" i="162" s="1"/>
  <c r="CM57" i="162" s="1"/>
  <c r="CN58" i="162" s="1"/>
  <c r="CO59" i="162" s="1"/>
  <c r="CP60" i="162" s="1"/>
  <c r="CQ61" i="162" s="1"/>
  <c r="CR62" i="162" s="1"/>
  <c r="CS63" i="162" s="1"/>
  <c r="CT64" i="162" s="1"/>
  <c r="CU65" i="162" s="1"/>
  <c r="CV66" i="162" s="1"/>
  <c r="CW67" i="162" s="1"/>
  <c r="CX68" i="162" s="1"/>
  <c r="CY69" i="162" s="1"/>
  <c r="CZ70" i="162" s="1"/>
  <c r="DA71" i="162" s="1"/>
  <c r="DB72" i="162" s="1"/>
  <c r="DC73" i="162" s="1"/>
  <c r="DD74" i="162" s="1"/>
  <c r="DE75" i="162" s="1"/>
  <c r="CE48" i="162"/>
  <c r="CF49" i="162" s="1"/>
  <c r="CG50" i="162" s="1"/>
  <c r="CH51" i="162" s="1"/>
  <c r="CI52" i="162" s="1"/>
  <c r="CJ53" i="162" s="1"/>
  <c r="CK54" i="162" s="1"/>
  <c r="CL55" i="162" s="1"/>
  <c r="CM56" i="162" s="1"/>
  <c r="CN57" i="162" s="1"/>
  <c r="CO58" i="162" s="1"/>
  <c r="CP59" i="162" s="1"/>
  <c r="CQ60" i="162" s="1"/>
  <c r="CR61" i="162" s="1"/>
  <c r="CS62" i="162" s="1"/>
  <c r="CT63" i="162" s="1"/>
  <c r="CU64" i="162" s="1"/>
  <c r="CV65" i="162" s="1"/>
  <c r="CW66" i="162" s="1"/>
  <c r="CX67" i="162" s="1"/>
  <c r="CY68" i="162" s="1"/>
  <c r="CZ69" i="162" s="1"/>
  <c r="DA70" i="162" s="1"/>
  <c r="DB71" i="162" s="1"/>
  <c r="DC72" i="162" s="1"/>
  <c r="DD73" i="162" s="1"/>
  <c r="DE74" i="162" s="1"/>
  <c r="DF75" i="162" s="1"/>
  <c r="CF48" i="162"/>
  <c r="CG49" i="162" s="1"/>
  <c r="CH50" i="162" s="1"/>
  <c r="CI51" i="162" s="1"/>
  <c r="CJ52" i="162" s="1"/>
  <c r="CK53" i="162" s="1"/>
  <c r="CL54" i="162" s="1"/>
  <c r="CM55" i="162" s="1"/>
  <c r="CN56" i="162" s="1"/>
  <c r="CO57" i="162" s="1"/>
  <c r="CP58" i="162" s="1"/>
  <c r="CQ59" i="162" s="1"/>
  <c r="CR60" i="162" s="1"/>
  <c r="CS61" i="162" s="1"/>
  <c r="CT62" i="162" s="1"/>
  <c r="CU63" i="162" s="1"/>
  <c r="CV64" i="162" s="1"/>
  <c r="CW65" i="162" s="1"/>
  <c r="CX66" i="162" s="1"/>
  <c r="CY67" i="162" s="1"/>
  <c r="CZ68" i="162" s="1"/>
  <c r="DA69" i="162" s="1"/>
  <c r="DB70" i="162" s="1"/>
  <c r="DC71" i="162" s="1"/>
  <c r="DD72" i="162" s="1"/>
  <c r="DE73" i="162" s="1"/>
  <c r="DF74" i="162" s="1"/>
  <c r="DG75" i="162" s="1"/>
  <c r="CG48" i="162"/>
  <c r="CH49" i="162" s="1"/>
  <c r="CI50" i="162" s="1"/>
  <c r="CJ51" i="162" s="1"/>
  <c r="CK52" i="162" s="1"/>
  <c r="CL53" i="162" s="1"/>
  <c r="CM54" i="162" s="1"/>
  <c r="CN55" i="162" s="1"/>
  <c r="CO56" i="162" s="1"/>
  <c r="CP57" i="162" s="1"/>
  <c r="CQ58" i="162" s="1"/>
  <c r="CR59" i="162" s="1"/>
  <c r="CS60" i="162" s="1"/>
  <c r="CT61" i="162" s="1"/>
  <c r="CU62" i="162" s="1"/>
  <c r="CV63" i="162" s="1"/>
  <c r="CW64" i="162" s="1"/>
  <c r="CX65" i="162" s="1"/>
  <c r="CY66" i="162" s="1"/>
  <c r="CZ67" i="162" s="1"/>
  <c r="DA68" i="162" s="1"/>
  <c r="DB69" i="162" s="1"/>
  <c r="DC70" i="162" s="1"/>
  <c r="DD71" i="162" s="1"/>
  <c r="DE72" i="162" s="1"/>
  <c r="DF73" i="162" s="1"/>
  <c r="DG74" i="162" s="1"/>
  <c r="DH75" i="162" s="1"/>
  <c r="CH48" i="162"/>
  <c r="CI49" i="162" s="1"/>
  <c r="CJ50" i="162" s="1"/>
  <c r="CK51" i="162" s="1"/>
  <c r="CL52" i="162" s="1"/>
  <c r="CM53" i="162" s="1"/>
  <c r="CN54" i="162" s="1"/>
  <c r="CO55" i="162" s="1"/>
  <c r="CP56" i="162" s="1"/>
  <c r="CQ57" i="162" s="1"/>
  <c r="CR58" i="162" s="1"/>
  <c r="CS59" i="162" s="1"/>
  <c r="CT60" i="162" s="1"/>
  <c r="CU61" i="162" s="1"/>
  <c r="CV62" i="162" s="1"/>
  <c r="CW63" i="162" s="1"/>
  <c r="CX64" i="162" s="1"/>
  <c r="CY65" i="162" s="1"/>
  <c r="CZ66" i="162" s="1"/>
  <c r="DA67" i="162" s="1"/>
  <c r="DB68" i="162" s="1"/>
  <c r="DC69" i="162" s="1"/>
  <c r="DD70" i="162" s="1"/>
  <c r="DE71" i="162" s="1"/>
  <c r="DF72" i="162" s="1"/>
  <c r="DG73" i="162" s="1"/>
  <c r="DH74" i="162" s="1"/>
  <c r="DI75" i="162" s="1"/>
  <c r="CI48" i="162"/>
  <c r="CJ49" i="162" s="1"/>
  <c r="CK50" i="162" s="1"/>
  <c r="CL51" i="162" s="1"/>
  <c r="CM52" i="162" s="1"/>
  <c r="CN53" i="162" s="1"/>
  <c r="CO54" i="162" s="1"/>
  <c r="CP55" i="162" s="1"/>
  <c r="CQ56" i="162" s="1"/>
  <c r="CR57" i="162" s="1"/>
  <c r="CS58" i="162" s="1"/>
  <c r="CT59" i="162" s="1"/>
  <c r="CU60" i="162" s="1"/>
  <c r="CV61" i="162" s="1"/>
  <c r="CW62" i="162" s="1"/>
  <c r="CX63" i="162" s="1"/>
  <c r="CY64" i="162" s="1"/>
  <c r="CZ65" i="162" s="1"/>
  <c r="DA66" i="162" s="1"/>
  <c r="DB67" i="162" s="1"/>
  <c r="DC68" i="162" s="1"/>
  <c r="DD69" i="162" s="1"/>
  <c r="DE70" i="162" s="1"/>
  <c r="DF71" i="162" s="1"/>
  <c r="DG72" i="162" s="1"/>
  <c r="DH73" i="162" s="1"/>
  <c r="DI74" i="162" s="1"/>
  <c r="DJ75" i="162" s="1"/>
  <c r="CJ48" i="162"/>
  <c r="CK49" i="162" s="1"/>
  <c r="CL50" i="162" s="1"/>
  <c r="CM51" i="162" s="1"/>
  <c r="CN52" i="162" s="1"/>
  <c r="CO53" i="162" s="1"/>
  <c r="CP54" i="162" s="1"/>
  <c r="CQ55" i="162" s="1"/>
  <c r="CR56" i="162" s="1"/>
  <c r="CS57" i="162" s="1"/>
  <c r="CT58" i="162" s="1"/>
  <c r="CU59" i="162" s="1"/>
  <c r="CV60" i="162" s="1"/>
  <c r="CW61" i="162" s="1"/>
  <c r="CX62" i="162" s="1"/>
  <c r="CY63" i="162" s="1"/>
  <c r="CZ64" i="162" s="1"/>
  <c r="DA65" i="162" s="1"/>
  <c r="DB66" i="162" s="1"/>
  <c r="DC67" i="162" s="1"/>
  <c r="DD68" i="162" s="1"/>
  <c r="DE69" i="162" s="1"/>
  <c r="DF70" i="162" s="1"/>
  <c r="DG71" i="162" s="1"/>
  <c r="DH72" i="162" s="1"/>
  <c r="DI73" i="162" s="1"/>
  <c r="DJ74" i="162" s="1"/>
  <c r="DK75" i="162" s="1"/>
  <c r="CK48" i="162"/>
  <c r="CL49" i="162" s="1"/>
  <c r="CM50" i="162" s="1"/>
  <c r="CN51" i="162" s="1"/>
  <c r="CO52" i="162" s="1"/>
  <c r="CP53" i="162" s="1"/>
  <c r="CQ54" i="162" s="1"/>
  <c r="CR55" i="162" s="1"/>
  <c r="CS56" i="162" s="1"/>
  <c r="CT57" i="162" s="1"/>
  <c r="CU58" i="162" s="1"/>
  <c r="CV59" i="162" s="1"/>
  <c r="CW60" i="162" s="1"/>
  <c r="CX61" i="162" s="1"/>
  <c r="CY62" i="162" s="1"/>
  <c r="CZ63" i="162" s="1"/>
  <c r="DA64" i="162" s="1"/>
  <c r="DB65" i="162" s="1"/>
  <c r="DC66" i="162" s="1"/>
  <c r="DD67" i="162" s="1"/>
  <c r="DE68" i="162" s="1"/>
  <c r="DF69" i="162" s="1"/>
  <c r="DG70" i="162" s="1"/>
  <c r="DH71" i="162" s="1"/>
  <c r="DI72" i="162" s="1"/>
  <c r="DJ73" i="162" s="1"/>
  <c r="DK74" i="162" s="1"/>
  <c r="DL75" i="162" s="1"/>
  <c r="CL48" i="162"/>
  <c r="CM49" i="162" s="1"/>
  <c r="CN50" i="162" s="1"/>
  <c r="CO51" i="162" s="1"/>
  <c r="CP52" i="162" s="1"/>
  <c r="CQ53" i="162" s="1"/>
  <c r="CR54" i="162" s="1"/>
  <c r="CS55" i="162" s="1"/>
  <c r="CT56" i="162" s="1"/>
  <c r="CU57" i="162" s="1"/>
  <c r="CV58" i="162" s="1"/>
  <c r="CW59" i="162" s="1"/>
  <c r="CX60" i="162" s="1"/>
  <c r="CY61" i="162" s="1"/>
  <c r="CZ62" i="162" s="1"/>
  <c r="DA63" i="162" s="1"/>
  <c r="DB64" i="162" s="1"/>
  <c r="DC65" i="162" s="1"/>
  <c r="DD66" i="162" s="1"/>
  <c r="DE67" i="162" s="1"/>
  <c r="DF68" i="162" s="1"/>
  <c r="DG69" i="162" s="1"/>
  <c r="DH70" i="162" s="1"/>
  <c r="DI71" i="162" s="1"/>
  <c r="DJ72" i="162" s="1"/>
  <c r="DK73" i="162" s="1"/>
  <c r="DL74" i="162" s="1"/>
  <c r="DM75" i="162" s="1"/>
  <c r="CM48" i="162"/>
  <c r="CN49" i="162" s="1"/>
  <c r="CO50" i="162" s="1"/>
  <c r="CP51" i="162" s="1"/>
  <c r="CQ52" i="162" s="1"/>
  <c r="CR53" i="162" s="1"/>
  <c r="CS54" i="162" s="1"/>
  <c r="CT55" i="162" s="1"/>
  <c r="CU56" i="162" s="1"/>
  <c r="CV57" i="162" s="1"/>
  <c r="CW58" i="162" s="1"/>
  <c r="CX59" i="162" s="1"/>
  <c r="CY60" i="162" s="1"/>
  <c r="CZ61" i="162" s="1"/>
  <c r="DA62" i="162" s="1"/>
  <c r="DB63" i="162" s="1"/>
  <c r="DC64" i="162" s="1"/>
  <c r="DD65" i="162" s="1"/>
  <c r="DE66" i="162" s="1"/>
  <c r="DF67" i="162" s="1"/>
  <c r="DG68" i="162" s="1"/>
  <c r="DH69" i="162" s="1"/>
  <c r="DI70" i="162" s="1"/>
  <c r="DJ71" i="162" s="1"/>
  <c r="DK72" i="162" s="1"/>
  <c r="DL73" i="162" s="1"/>
  <c r="DM74" i="162" s="1"/>
  <c r="DN75" i="162" s="1"/>
  <c r="CN48" i="162"/>
  <c r="CO49" i="162" s="1"/>
  <c r="CP50" i="162" s="1"/>
  <c r="CQ51" i="162" s="1"/>
  <c r="CR52" i="162" s="1"/>
  <c r="CS53" i="162" s="1"/>
  <c r="CT54" i="162" s="1"/>
  <c r="CU55" i="162" s="1"/>
  <c r="CV56" i="162" s="1"/>
  <c r="CW57" i="162" s="1"/>
  <c r="CX58" i="162" s="1"/>
  <c r="CY59" i="162" s="1"/>
  <c r="CZ60" i="162" s="1"/>
  <c r="DA61" i="162" s="1"/>
  <c r="DB62" i="162" s="1"/>
  <c r="DC63" i="162" s="1"/>
  <c r="DD64" i="162" s="1"/>
  <c r="DE65" i="162" s="1"/>
  <c r="DF66" i="162" s="1"/>
  <c r="DG67" i="162" s="1"/>
  <c r="DH68" i="162" s="1"/>
  <c r="DI69" i="162" s="1"/>
  <c r="DJ70" i="162" s="1"/>
  <c r="DK71" i="162" s="1"/>
  <c r="DL72" i="162" s="1"/>
  <c r="DM73" i="162" s="1"/>
  <c r="DN74" i="162" s="1"/>
  <c r="DO75" i="162" s="1"/>
  <c r="CO48" i="162"/>
  <c r="CP49" i="162" s="1"/>
  <c r="CQ50" i="162" s="1"/>
  <c r="CR51" i="162" s="1"/>
  <c r="CS52" i="162" s="1"/>
  <c r="CT53" i="162" s="1"/>
  <c r="CU54" i="162" s="1"/>
  <c r="CV55" i="162" s="1"/>
  <c r="CW56" i="162" s="1"/>
  <c r="CX57" i="162" s="1"/>
  <c r="CY58" i="162" s="1"/>
  <c r="CZ59" i="162" s="1"/>
  <c r="DA60" i="162" s="1"/>
  <c r="DB61" i="162" s="1"/>
  <c r="DC62" i="162" s="1"/>
  <c r="DD63" i="162" s="1"/>
  <c r="DE64" i="162" s="1"/>
  <c r="DF65" i="162" s="1"/>
  <c r="DG66" i="162" s="1"/>
  <c r="DH67" i="162" s="1"/>
  <c r="DI68" i="162" s="1"/>
  <c r="DJ69" i="162" s="1"/>
  <c r="DK70" i="162" s="1"/>
  <c r="DL71" i="162" s="1"/>
  <c r="DM72" i="162" s="1"/>
  <c r="DN73" i="162" s="1"/>
  <c r="DO74" i="162" s="1"/>
  <c r="DP75" i="162" s="1"/>
  <c r="CP48" i="162"/>
  <c r="CQ49" i="162" s="1"/>
  <c r="CR50" i="162" s="1"/>
  <c r="CS51" i="162" s="1"/>
  <c r="CT52" i="162" s="1"/>
  <c r="CU53" i="162" s="1"/>
  <c r="CV54" i="162" s="1"/>
  <c r="CW55" i="162" s="1"/>
  <c r="CX56" i="162" s="1"/>
  <c r="CY57" i="162" s="1"/>
  <c r="CZ58" i="162" s="1"/>
  <c r="DA59" i="162" s="1"/>
  <c r="DB60" i="162" s="1"/>
  <c r="DC61" i="162" s="1"/>
  <c r="DD62" i="162" s="1"/>
  <c r="DE63" i="162" s="1"/>
  <c r="DF64" i="162" s="1"/>
  <c r="DG65" i="162" s="1"/>
  <c r="DH66" i="162" s="1"/>
  <c r="DI67" i="162" s="1"/>
  <c r="DJ68" i="162" s="1"/>
  <c r="DK69" i="162" s="1"/>
  <c r="DL70" i="162" s="1"/>
  <c r="DM71" i="162" s="1"/>
  <c r="DN72" i="162" s="1"/>
  <c r="DO73" i="162" s="1"/>
  <c r="DP74" i="162" s="1"/>
  <c r="DQ75" i="162" s="1"/>
  <c r="CQ48" i="162"/>
  <c r="CR49" i="162" s="1"/>
  <c r="CS50" i="162" s="1"/>
  <c r="CT51" i="162" s="1"/>
  <c r="CU52" i="162" s="1"/>
  <c r="CV53" i="162" s="1"/>
  <c r="CW54" i="162" s="1"/>
  <c r="CX55" i="162" s="1"/>
  <c r="CY56" i="162" s="1"/>
  <c r="CZ57" i="162" s="1"/>
  <c r="DA58" i="162" s="1"/>
  <c r="DB59" i="162" s="1"/>
  <c r="DC60" i="162" s="1"/>
  <c r="DD61" i="162" s="1"/>
  <c r="DE62" i="162" s="1"/>
  <c r="DF63" i="162" s="1"/>
  <c r="DG64" i="162" s="1"/>
  <c r="DH65" i="162" s="1"/>
  <c r="DI66" i="162" s="1"/>
  <c r="DJ67" i="162" s="1"/>
  <c r="DK68" i="162" s="1"/>
  <c r="DL69" i="162" s="1"/>
  <c r="DM70" i="162" s="1"/>
  <c r="DN71" i="162" s="1"/>
  <c r="DO72" i="162" s="1"/>
  <c r="DP73" i="162" s="1"/>
  <c r="DQ74" i="162" s="1"/>
  <c r="DR75" i="162" s="1"/>
  <c r="CR48" i="162"/>
  <c r="CS49" i="162" s="1"/>
  <c r="CT50" i="162" s="1"/>
  <c r="CU51" i="162" s="1"/>
  <c r="CV52" i="162" s="1"/>
  <c r="CW53" i="162" s="1"/>
  <c r="CX54" i="162" s="1"/>
  <c r="CY55" i="162" s="1"/>
  <c r="CZ56" i="162" s="1"/>
  <c r="DA57" i="162" s="1"/>
  <c r="DB58" i="162" s="1"/>
  <c r="DC59" i="162" s="1"/>
  <c r="DD60" i="162" s="1"/>
  <c r="DE61" i="162" s="1"/>
  <c r="DF62" i="162" s="1"/>
  <c r="DG63" i="162" s="1"/>
  <c r="DH64" i="162" s="1"/>
  <c r="DI65" i="162" s="1"/>
  <c r="DJ66" i="162" s="1"/>
  <c r="DK67" i="162" s="1"/>
  <c r="DL68" i="162" s="1"/>
  <c r="DM69" i="162" s="1"/>
  <c r="DN70" i="162" s="1"/>
  <c r="DO71" i="162" s="1"/>
  <c r="DP72" i="162" s="1"/>
  <c r="DQ73" i="162" s="1"/>
  <c r="DR74" i="162" s="1"/>
  <c r="DS75" i="162" s="1"/>
  <c r="CS48" i="162"/>
  <c r="CT49" i="162" s="1"/>
  <c r="CU50" i="162" s="1"/>
  <c r="CV51" i="162" s="1"/>
  <c r="CW52" i="162" s="1"/>
  <c r="CX53" i="162" s="1"/>
  <c r="CY54" i="162" s="1"/>
  <c r="CZ55" i="162" s="1"/>
  <c r="DA56" i="162" s="1"/>
  <c r="DB57" i="162" s="1"/>
  <c r="DC58" i="162" s="1"/>
  <c r="DD59" i="162" s="1"/>
  <c r="DE60" i="162" s="1"/>
  <c r="DF61" i="162" s="1"/>
  <c r="DG62" i="162" s="1"/>
  <c r="DH63" i="162" s="1"/>
  <c r="DI64" i="162" s="1"/>
  <c r="DJ65" i="162" s="1"/>
  <c r="DK66" i="162" s="1"/>
  <c r="DL67" i="162" s="1"/>
  <c r="DM68" i="162" s="1"/>
  <c r="DN69" i="162" s="1"/>
  <c r="DO70" i="162" s="1"/>
  <c r="DP71" i="162" s="1"/>
  <c r="DQ72" i="162" s="1"/>
  <c r="DR73" i="162" s="1"/>
  <c r="DS74" i="162" s="1"/>
  <c r="DT75" i="162" s="1"/>
  <c r="CT48" i="162"/>
  <c r="CU49" i="162" s="1"/>
  <c r="CV50" i="162" s="1"/>
  <c r="CW51" i="162" s="1"/>
  <c r="CX52" i="162" s="1"/>
  <c r="CY53" i="162" s="1"/>
  <c r="CZ54" i="162" s="1"/>
  <c r="DA55" i="162" s="1"/>
  <c r="DB56" i="162" s="1"/>
  <c r="DC57" i="162" s="1"/>
  <c r="DD58" i="162" s="1"/>
  <c r="DE59" i="162" s="1"/>
  <c r="DF60" i="162" s="1"/>
  <c r="DG61" i="162" s="1"/>
  <c r="DH62" i="162" s="1"/>
  <c r="DI63" i="162" s="1"/>
  <c r="DJ64" i="162" s="1"/>
  <c r="DK65" i="162" s="1"/>
  <c r="DL66" i="162" s="1"/>
  <c r="DM67" i="162" s="1"/>
  <c r="DN68" i="162" s="1"/>
  <c r="DO69" i="162" s="1"/>
  <c r="DP70" i="162" s="1"/>
  <c r="DQ71" i="162" s="1"/>
  <c r="DR72" i="162" s="1"/>
  <c r="DS73" i="162" s="1"/>
  <c r="DT74" i="162" s="1"/>
  <c r="DU75" i="162" s="1"/>
  <c r="CU48" i="162"/>
  <c r="CV49" i="162" s="1"/>
  <c r="CW50" i="162" s="1"/>
  <c r="CX51" i="162" s="1"/>
  <c r="CY52" i="162" s="1"/>
  <c r="CZ53" i="162" s="1"/>
  <c r="DA54" i="162" s="1"/>
  <c r="DB55" i="162" s="1"/>
  <c r="DC56" i="162" s="1"/>
  <c r="DD57" i="162" s="1"/>
  <c r="DE58" i="162" s="1"/>
  <c r="DF59" i="162" s="1"/>
  <c r="DG60" i="162" s="1"/>
  <c r="DH61" i="162" s="1"/>
  <c r="DI62" i="162" s="1"/>
  <c r="DJ63" i="162" s="1"/>
  <c r="DK64" i="162" s="1"/>
  <c r="DL65" i="162" s="1"/>
  <c r="DM66" i="162" s="1"/>
  <c r="DN67" i="162" s="1"/>
  <c r="DO68" i="162" s="1"/>
  <c r="DP69" i="162" s="1"/>
  <c r="DQ70" i="162" s="1"/>
  <c r="DR71" i="162" s="1"/>
  <c r="DS72" i="162" s="1"/>
  <c r="DT73" i="162" s="1"/>
  <c r="DU74" i="162" s="1"/>
  <c r="DV75" i="162" s="1"/>
  <c r="CV48" i="162"/>
  <c r="CW49" i="162" s="1"/>
  <c r="CX50" i="162" s="1"/>
  <c r="CY51" i="162" s="1"/>
  <c r="CZ52" i="162" s="1"/>
  <c r="DA53" i="162" s="1"/>
  <c r="DB54" i="162" s="1"/>
  <c r="DC55" i="162" s="1"/>
  <c r="DD56" i="162" s="1"/>
  <c r="DE57" i="162" s="1"/>
  <c r="DF58" i="162" s="1"/>
  <c r="DG59" i="162" s="1"/>
  <c r="DH60" i="162" s="1"/>
  <c r="DI61" i="162" s="1"/>
  <c r="DJ62" i="162" s="1"/>
  <c r="DK63" i="162" s="1"/>
  <c r="DL64" i="162" s="1"/>
  <c r="DM65" i="162" s="1"/>
  <c r="DN66" i="162" s="1"/>
  <c r="DO67" i="162" s="1"/>
  <c r="DP68" i="162" s="1"/>
  <c r="DQ69" i="162" s="1"/>
  <c r="DR70" i="162" s="1"/>
  <c r="DS71" i="162" s="1"/>
  <c r="DT72" i="162" s="1"/>
  <c r="DU73" i="162" s="1"/>
  <c r="DV74" i="162" s="1"/>
  <c r="DW75" i="162" s="1"/>
  <c r="CW48" i="162"/>
  <c r="CX49" i="162" s="1"/>
  <c r="CY50" i="162" s="1"/>
  <c r="CZ51" i="162" s="1"/>
  <c r="DA52" i="162" s="1"/>
  <c r="DB53" i="162" s="1"/>
  <c r="DC54" i="162" s="1"/>
  <c r="DD55" i="162" s="1"/>
  <c r="DE56" i="162" s="1"/>
  <c r="DF57" i="162" s="1"/>
  <c r="DG58" i="162" s="1"/>
  <c r="DH59" i="162" s="1"/>
  <c r="DI60" i="162" s="1"/>
  <c r="DJ61" i="162" s="1"/>
  <c r="DK62" i="162" s="1"/>
  <c r="DL63" i="162" s="1"/>
  <c r="DM64" i="162" s="1"/>
  <c r="DN65" i="162" s="1"/>
  <c r="DO66" i="162" s="1"/>
  <c r="DP67" i="162" s="1"/>
  <c r="DQ68" i="162" s="1"/>
  <c r="DR69" i="162" s="1"/>
  <c r="DS70" i="162" s="1"/>
  <c r="DT71" i="162" s="1"/>
  <c r="DU72" i="162" s="1"/>
  <c r="DV73" i="162" s="1"/>
  <c r="DW74" i="162" s="1"/>
  <c r="DX75" i="162" s="1"/>
  <c r="CX48" i="162"/>
  <c r="CY49" i="162" s="1"/>
  <c r="CZ50" i="162" s="1"/>
  <c r="DA51" i="162" s="1"/>
  <c r="DB52" i="162" s="1"/>
  <c r="DC53" i="162" s="1"/>
  <c r="DD54" i="162" s="1"/>
  <c r="DE55" i="162" s="1"/>
  <c r="DF56" i="162" s="1"/>
  <c r="DG57" i="162" s="1"/>
  <c r="DH58" i="162" s="1"/>
  <c r="DI59" i="162" s="1"/>
  <c r="DJ60" i="162" s="1"/>
  <c r="DK61" i="162" s="1"/>
  <c r="DL62" i="162" s="1"/>
  <c r="DM63" i="162" s="1"/>
  <c r="DN64" i="162" s="1"/>
  <c r="DO65" i="162" s="1"/>
  <c r="DP66" i="162" s="1"/>
  <c r="DQ67" i="162" s="1"/>
  <c r="DR68" i="162" s="1"/>
  <c r="DS69" i="162" s="1"/>
  <c r="DT70" i="162" s="1"/>
  <c r="DU71" i="162" s="1"/>
  <c r="DV72" i="162" s="1"/>
  <c r="DW73" i="162" s="1"/>
  <c r="DX74" i="162" s="1"/>
  <c r="DY75" i="162" s="1"/>
  <c r="CY48" i="162"/>
  <c r="CZ49" i="162" s="1"/>
  <c r="DA50" i="162" s="1"/>
  <c r="DB51" i="162" s="1"/>
  <c r="DC52" i="162" s="1"/>
  <c r="DD53" i="162" s="1"/>
  <c r="DE54" i="162" s="1"/>
  <c r="DF55" i="162" s="1"/>
  <c r="DG56" i="162" s="1"/>
  <c r="DH57" i="162" s="1"/>
  <c r="DI58" i="162" s="1"/>
  <c r="DJ59" i="162" s="1"/>
  <c r="DK60" i="162" s="1"/>
  <c r="DL61" i="162" s="1"/>
  <c r="DM62" i="162" s="1"/>
  <c r="DN63" i="162" s="1"/>
  <c r="DO64" i="162" s="1"/>
  <c r="DP65" i="162" s="1"/>
  <c r="DQ66" i="162" s="1"/>
  <c r="DR67" i="162" s="1"/>
  <c r="DS68" i="162" s="1"/>
  <c r="DT69" i="162" s="1"/>
  <c r="DU70" i="162" s="1"/>
  <c r="DV71" i="162" s="1"/>
  <c r="DW72" i="162" s="1"/>
  <c r="DX73" i="162" s="1"/>
  <c r="DY74" i="162" s="1"/>
  <c r="DZ75" i="162" s="1"/>
  <c r="CZ48" i="162"/>
  <c r="DA49" i="162" s="1"/>
  <c r="DB50" i="162" s="1"/>
  <c r="DC51" i="162" s="1"/>
  <c r="DD52" i="162" s="1"/>
  <c r="DE53" i="162" s="1"/>
  <c r="DF54" i="162" s="1"/>
  <c r="DG55" i="162" s="1"/>
  <c r="DH56" i="162" s="1"/>
  <c r="DI57" i="162" s="1"/>
  <c r="DJ58" i="162" s="1"/>
  <c r="DK59" i="162" s="1"/>
  <c r="DL60" i="162" s="1"/>
  <c r="DM61" i="162" s="1"/>
  <c r="DN62" i="162" s="1"/>
  <c r="DO63" i="162" s="1"/>
  <c r="DP64" i="162" s="1"/>
  <c r="DQ65" i="162" s="1"/>
  <c r="DR66" i="162" s="1"/>
  <c r="DS67" i="162" s="1"/>
  <c r="DT68" i="162" s="1"/>
  <c r="DU69" i="162" s="1"/>
  <c r="DV70" i="162" s="1"/>
  <c r="DW71" i="162" s="1"/>
  <c r="DX72" i="162" s="1"/>
  <c r="DY73" i="162" s="1"/>
  <c r="DZ74" i="162" s="1"/>
  <c r="EA75" i="162" s="1"/>
  <c r="DA48" i="162"/>
  <c r="DB49" i="162" s="1"/>
  <c r="DC50" i="162" s="1"/>
  <c r="DD51" i="162" s="1"/>
  <c r="DE52" i="162" s="1"/>
  <c r="DF53" i="162" s="1"/>
  <c r="DG54" i="162" s="1"/>
  <c r="DH55" i="162" s="1"/>
  <c r="DI56" i="162" s="1"/>
  <c r="DJ57" i="162" s="1"/>
  <c r="DK58" i="162" s="1"/>
  <c r="DL59" i="162" s="1"/>
  <c r="DM60" i="162" s="1"/>
  <c r="DN61" i="162" s="1"/>
  <c r="DO62" i="162" s="1"/>
  <c r="DP63" i="162" s="1"/>
  <c r="DQ64" i="162" s="1"/>
  <c r="DR65" i="162" s="1"/>
  <c r="DS66" i="162" s="1"/>
  <c r="DT67" i="162" s="1"/>
  <c r="DU68" i="162" s="1"/>
  <c r="DV69" i="162" s="1"/>
  <c r="DW70" i="162" s="1"/>
  <c r="DX71" i="162" s="1"/>
  <c r="DY72" i="162" s="1"/>
  <c r="DZ73" i="162" s="1"/>
  <c r="EA74" i="162" s="1"/>
  <c r="EB75" i="162" s="1"/>
  <c r="DB48" i="162"/>
  <c r="DC49" i="162" s="1"/>
  <c r="DD50" i="162" s="1"/>
  <c r="DE51" i="162" s="1"/>
  <c r="DF52" i="162" s="1"/>
  <c r="DG53" i="162" s="1"/>
  <c r="DH54" i="162" s="1"/>
  <c r="DI55" i="162" s="1"/>
  <c r="DJ56" i="162" s="1"/>
  <c r="DK57" i="162" s="1"/>
  <c r="DL58" i="162" s="1"/>
  <c r="DM59" i="162" s="1"/>
  <c r="DN60" i="162" s="1"/>
  <c r="DO61" i="162" s="1"/>
  <c r="DP62" i="162" s="1"/>
  <c r="DQ63" i="162" s="1"/>
  <c r="DR64" i="162" s="1"/>
  <c r="DS65" i="162" s="1"/>
  <c r="DT66" i="162" s="1"/>
  <c r="DU67" i="162" s="1"/>
  <c r="DV68" i="162" s="1"/>
  <c r="DW69" i="162" s="1"/>
  <c r="DX70" i="162" s="1"/>
  <c r="DY71" i="162" s="1"/>
  <c r="DZ72" i="162" s="1"/>
  <c r="EA73" i="162" s="1"/>
  <c r="EB74" i="162" s="1"/>
  <c r="EC75" i="162" s="1"/>
  <c r="DC48" i="162"/>
  <c r="DD49" i="162" s="1"/>
  <c r="DE50" i="162" s="1"/>
  <c r="DF51" i="162" s="1"/>
  <c r="DG52" i="162" s="1"/>
  <c r="DH53" i="162" s="1"/>
  <c r="DI54" i="162" s="1"/>
  <c r="DJ55" i="162" s="1"/>
  <c r="DK56" i="162" s="1"/>
  <c r="DL57" i="162" s="1"/>
  <c r="DM58" i="162" s="1"/>
  <c r="DN59" i="162" s="1"/>
  <c r="DO60" i="162" s="1"/>
  <c r="DP61" i="162" s="1"/>
  <c r="DQ62" i="162" s="1"/>
  <c r="DR63" i="162" s="1"/>
  <c r="DS64" i="162" s="1"/>
  <c r="DT65" i="162" s="1"/>
  <c r="DU66" i="162" s="1"/>
  <c r="DV67" i="162" s="1"/>
  <c r="DW68" i="162" s="1"/>
  <c r="DX69" i="162" s="1"/>
  <c r="DY70" i="162" s="1"/>
  <c r="DZ71" i="162" s="1"/>
  <c r="EA72" i="162" s="1"/>
  <c r="EB73" i="162" s="1"/>
  <c r="EC74" i="162" s="1"/>
  <c r="ED75" i="162" s="1"/>
  <c r="DD48" i="162"/>
  <c r="DE49" i="162" s="1"/>
  <c r="DF50" i="162" s="1"/>
  <c r="DG51" i="162" s="1"/>
  <c r="DH52" i="162" s="1"/>
  <c r="DI53" i="162" s="1"/>
  <c r="DJ54" i="162" s="1"/>
  <c r="DK55" i="162" s="1"/>
  <c r="DL56" i="162" s="1"/>
  <c r="DM57" i="162" s="1"/>
  <c r="DN58" i="162" s="1"/>
  <c r="DO59" i="162" s="1"/>
  <c r="DP60" i="162" s="1"/>
  <c r="DQ61" i="162" s="1"/>
  <c r="DR62" i="162" s="1"/>
  <c r="DS63" i="162" s="1"/>
  <c r="DT64" i="162" s="1"/>
  <c r="DU65" i="162" s="1"/>
  <c r="DV66" i="162" s="1"/>
  <c r="DW67" i="162" s="1"/>
  <c r="DX68" i="162" s="1"/>
  <c r="DY69" i="162" s="1"/>
  <c r="DZ70" i="162" s="1"/>
  <c r="EA71" i="162" s="1"/>
  <c r="EB72" i="162" s="1"/>
  <c r="EC73" i="162" s="1"/>
  <c r="ED74" i="162" s="1"/>
  <c r="EE75" i="162" s="1"/>
  <c r="DE48" i="162"/>
  <c r="DF49" i="162" s="1"/>
  <c r="DG50" i="162" s="1"/>
  <c r="DH51" i="162" s="1"/>
  <c r="DI52" i="162" s="1"/>
  <c r="DJ53" i="162" s="1"/>
  <c r="DK54" i="162" s="1"/>
  <c r="DL55" i="162" s="1"/>
  <c r="DM56" i="162" s="1"/>
  <c r="DN57" i="162" s="1"/>
  <c r="DO58" i="162" s="1"/>
  <c r="DP59" i="162" s="1"/>
  <c r="DQ60" i="162" s="1"/>
  <c r="DR61" i="162" s="1"/>
  <c r="DS62" i="162" s="1"/>
  <c r="DT63" i="162" s="1"/>
  <c r="DU64" i="162" s="1"/>
  <c r="DV65" i="162" s="1"/>
  <c r="DW66" i="162" s="1"/>
  <c r="DX67" i="162" s="1"/>
  <c r="DY68" i="162" s="1"/>
  <c r="DZ69" i="162" s="1"/>
  <c r="EA70" i="162" s="1"/>
  <c r="EB71" i="162" s="1"/>
  <c r="EC72" i="162" s="1"/>
  <c r="ED73" i="162" s="1"/>
  <c r="EE74" i="162" s="1"/>
  <c r="EF75" i="162" s="1"/>
  <c r="DF48" i="162"/>
  <c r="DG49" i="162" s="1"/>
  <c r="DH50" i="162" s="1"/>
  <c r="DI51" i="162" s="1"/>
  <c r="DJ52" i="162" s="1"/>
  <c r="DK53" i="162" s="1"/>
  <c r="DL54" i="162" s="1"/>
  <c r="DM55" i="162" s="1"/>
  <c r="DN56" i="162" s="1"/>
  <c r="DO57" i="162" s="1"/>
  <c r="DP58" i="162" s="1"/>
  <c r="DQ59" i="162" s="1"/>
  <c r="DR60" i="162" s="1"/>
  <c r="DS61" i="162" s="1"/>
  <c r="DT62" i="162" s="1"/>
  <c r="DU63" i="162" s="1"/>
  <c r="DV64" i="162" s="1"/>
  <c r="DW65" i="162" s="1"/>
  <c r="DX66" i="162" s="1"/>
  <c r="DY67" i="162" s="1"/>
  <c r="DZ68" i="162" s="1"/>
  <c r="EA69" i="162" s="1"/>
  <c r="EB70" i="162" s="1"/>
  <c r="EC71" i="162" s="1"/>
  <c r="ED72" i="162" s="1"/>
  <c r="EE73" i="162" s="1"/>
  <c r="EF74" i="162" s="1"/>
  <c r="EG75" i="162" s="1"/>
  <c r="DG48" i="162"/>
  <c r="DH49" i="162" s="1"/>
  <c r="DI50" i="162" s="1"/>
  <c r="DJ51" i="162" s="1"/>
  <c r="DK52" i="162" s="1"/>
  <c r="DL53" i="162" s="1"/>
  <c r="DM54" i="162" s="1"/>
  <c r="DN55" i="162" s="1"/>
  <c r="DO56" i="162" s="1"/>
  <c r="DP57" i="162" s="1"/>
  <c r="DQ58" i="162" s="1"/>
  <c r="DR59" i="162" s="1"/>
  <c r="DS60" i="162" s="1"/>
  <c r="DT61" i="162" s="1"/>
  <c r="DU62" i="162" s="1"/>
  <c r="DV63" i="162" s="1"/>
  <c r="DW64" i="162" s="1"/>
  <c r="DX65" i="162" s="1"/>
  <c r="DY66" i="162" s="1"/>
  <c r="DZ67" i="162" s="1"/>
  <c r="EA68" i="162" s="1"/>
  <c r="EB69" i="162" s="1"/>
  <c r="EC70" i="162" s="1"/>
  <c r="ED71" i="162" s="1"/>
  <c r="EE72" i="162" s="1"/>
  <c r="EF73" i="162" s="1"/>
  <c r="EG74" i="162" s="1"/>
  <c r="EH75" i="162" s="1"/>
  <c r="DH48" i="162"/>
  <c r="DI49" i="162" s="1"/>
  <c r="DJ50" i="162" s="1"/>
  <c r="DK51" i="162" s="1"/>
  <c r="DL52" i="162" s="1"/>
  <c r="DM53" i="162" s="1"/>
  <c r="DN54" i="162" s="1"/>
  <c r="DO55" i="162" s="1"/>
  <c r="DP56" i="162" s="1"/>
  <c r="DQ57" i="162" s="1"/>
  <c r="DR58" i="162" s="1"/>
  <c r="DS59" i="162" s="1"/>
  <c r="DT60" i="162" s="1"/>
  <c r="DU61" i="162" s="1"/>
  <c r="DV62" i="162" s="1"/>
  <c r="DW63" i="162" s="1"/>
  <c r="DX64" i="162" s="1"/>
  <c r="DY65" i="162" s="1"/>
  <c r="DZ66" i="162" s="1"/>
  <c r="EA67" i="162" s="1"/>
  <c r="EB68" i="162" s="1"/>
  <c r="EC69" i="162" s="1"/>
  <c r="ED70" i="162" s="1"/>
  <c r="EE71" i="162" s="1"/>
  <c r="EF72" i="162" s="1"/>
  <c r="EG73" i="162" s="1"/>
  <c r="EH74" i="162" s="1"/>
  <c r="EI75" i="162" s="1"/>
  <c r="DI48" i="162"/>
  <c r="DJ49" i="162" s="1"/>
  <c r="DK50" i="162" s="1"/>
  <c r="DL51" i="162" s="1"/>
  <c r="DM52" i="162" s="1"/>
  <c r="DN53" i="162" s="1"/>
  <c r="DO54" i="162" s="1"/>
  <c r="DP55" i="162" s="1"/>
  <c r="DQ56" i="162" s="1"/>
  <c r="DR57" i="162" s="1"/>
  <c r="DS58" i="162" s="1"/>
  <c r="DT59" i="162" s="1"/>
  <c r="DU60" i="162" s="1"/>
  <c r="DV61" i="162" s="1"/>
  <c r="DW62" i="162" s="1"/>
  <c r="DX63" i="162" s="1"/>
  <c r="DY64" i="162" s="1"/>
  <c r="DZ65" i="162" s="1"/>
  <c r="EA66" i="162" s="1"/>
  <c r="EB67" i="162" s="1"/>
  <c r="EC68" i="162" s="1"/>
  <c r="ED69" i="162" s="1"/>
  <c r="EE70" i="162" s="1"/>
  <c r="EF71" i="162" s="1"/>
  <c r="EG72" i="162" s="1"/>
  <c r="EH73" i="162" s="1"/>
  <c r="EI74" i="162" s="1"/>
  <c r="EJ75" i="162" s="1"/>
  <c r="DJ48" i="162"/>
  <c r="DK49" i="162" s="1"/>
  <c r="DL50" i="162" s="1"/>
  <c r="DM51" i="162" s="1"/>
  <c r="DN52" i="162" s="1"/>
  <c r="DO53" i="162" s="1"/>
  <c r="DP54" i="162" s="1"/>
  <c r="DQ55" i="162" s="1"/>
  <c r="DR56" i="162" s="1"/>
  <c r="DS57" i="162" s="1"/>
  <c r="DT58" i="162" s="1"/>
  <c r="DU59" i="162" s="1"/>
  <c r="DV60" i="162" s="1"/>
  <c r="DW61" i="162" s="1"/>
  <c r="DX62" i="162" s="1"/>
  <c r="DY63" i="162" s="1"/>
  <c r="DZ64" i="162" s="1"/>
  <c r="EA65" i="162" s="1"/>
  <c r="EB66" i="162" s="1"/>
  <c r="EC67" i="162" s="1"/>
  <c r="ED68" i="162" s="1"/>
  <c r="EE69" i="162" s="1"/>
  <c r="EF70" i="162" s="1"/>
  <c r="EG71" i="162" s="1"/>
  <c r="EH72" i="162" s="1"/>
  <c r="EI73" i="162" s="1"/>
  <c r="EJ74" i="162" s="1"/>
  <c r="EK75" i="162" s="1"/>
  <c r="DK48" i="162"/>
  <c r="DL49" i="162" s="1"/>
  <c r="DM50" i="162" s="1"/>
  <c r="DN51" i="162" s="1"/>
  <c r="DO52" i="162" s="1"/>
  <c r="DP53" i="162" s="1"/>
  <c r="DQ54" i="162" s="1"/>
  <c r="DR55" i="162" s="1"/>
  <c r="DS56" i="162" s="1"/>
  <c r="DT57" i="162" s="1"/>
  <c r="DU58" i="162" s="1"/>
  <c r="DV59" i="162" s="1"/>
  <c r="DW60" i="162" s="1"/>
  <c r="DX61" i="162" s="1"/>
  <c r="DY62" i="162" s="1"/>
  <c r="DZ63" i="162" s="1"/>
  <c r="EA64" i="162" s="1"/>
  <c r="EB65" i="162" s="1"/>
  <c r="EC66" i="162" s="1"/>
  <c r="ED67" i="162" s="1"/>
  <c r="EE68" i="162" s="1"/>
  <c r="EF69" i="162" s="1"/>
  <c r="EG70" i="162" s="1"/>
  <c r="EH71" i="162" s="1"/>
  <c r="EI72" i="162" s="1"/>
  <c r="EJ73" i="162" s="1"/>
  <c r="EK74" i="162" s="1"/>
  <c r="EL75" i="162" s="1"/>
  <c r="DL48" i="162"/>
  <c r="DM49" i="162" s="1"/>
  <c r="DN50" i="162" s="1"/>
  <c r="DO51" i="162" s="1"/>
  <c r="DP52" i="162" s="1"/>
  <c r="DQ53" i="162" s="1"/>
  <c r="DR54" i="162" s="1"/>
  <c r="DS55" i="162" s="1"/>
  <c r="DT56" i="162" s="1"/>
  <c r="DU57" i="162" s="1"/>
  <c r="DV58" i="162" s="1"/>
  <c r="DW59" i="162" s="1"/>
  <c r="DX60" i="162" s="1"/>
  <c r="DY61" i="162" s="1"/>
  <c r="DZ62" i="162" s="1"/>
  <c r="EA63" i="162" s="1"/>
  <c r="EB64" i="162" s="1"/>
  <c r="EC65" i="162" s="1"/>
  <c r="ED66" i="162" s="1"/>
  <c r="EE67" i="162" s="1"/>
  <c r="EF68" i="162" s="1"/>
  <c r="EG69" i="162" s="1"/>
  <c r="EH70" i="162" s="1"/>
  <c r="EI71" i="162" s="1"/>
  <c r="EJ72" i="162" s="1"/>
  <c r="EK73" i="162" s="1"/>
  <c r="EL74" i="162" s="1"/>
  <c r="EM75" i="162" s="1"/>
  <c r="DM48" i="162"/>
  <c r="DN49" i="162" s="1"/>
  <c r="DO50" i="162" s="1"/>
  <c r="DP51" i="162" s="1"/>
  <c r="DQ52" i="162" s="1"/>
  <c r="DR53" i="162" s="1"/>
  <c r="DS54" i="162" s="1"/>
  <c r="DT55" i="162" s="1"/>
  <c r="DU56" i="162" s="1"/>
  <c r="DV57" i="162" s="1"/>
  <c r="DW58" i="162" s="1"/>
  <c r="DX59" i="162" s="1"/>
  <c r="DY60" i="162" s="1"/>
  <c r="DZ61" i="162" s="1"/>
  <c r="EA62" i="162" s="1"/>
  <c r="EB63" i="162" s="1"/>
  <c r="EC64" i="162" s="1"/>
  <c r="ED65" i="162" s="1"/>
  <c r="EE66" i="162" s="1"/>
  <c r="EF67" i="162" s="1"/>
  <c r="EG68" i="162" s="1"/>
  <c r="EH69" i="162" s="1"/>
  <c r="EI70" i="162" s="1"/>
  <c r="EJ71" i="162" s="1"/>
  <c r="EK72" i="162" s="1"/>
  <c r="EL73" i="162" s="1"/>
  <c r="EM74" i="162" s="1"/>
  <c r="EN75" i="162" s="1"/>
  <c r="DN48" i="162"/>
  <c r="DO49" i="162" s="1"/>
  <c r="DP50" i="162" s="1"/>
  <c r="DQ51" i="162" s="1"/>
  <c r="DR52" i="162" s="1"/>
  <c r="DS53" i="162" s="1"/>
  <c r="DT54" i="162" s="1"/>
  <c r="DU55" i="162" s="1"/>
  <c r="DV56" i="162" s="1"/>
  <c r="DW57" i="162" s="1"/>
  <c r="DX58" i="162" s="1"/>
  <c r="DY59" i="162" s="1"/>
  <c r="DZ60" i="162" s="1"/>
  <c r="EA61" i="162" s="1"/>
  <c r="EB62" i="162" s="1"/>
  <c r="EC63" i="162" s="1"/>
  <c r="ED64" i="162" s="1"/>
  <c r="EE65" i="162" s="1"/>
  <c r="EF66" i="162" s="1"/>
  <c r="EG67" i="162" s="1"/>
  <c r="EH68" i="162" s="1"/>
  <c r="EI69" i="162" s="1"/>
  <c r="EJ70" i="162" s="1"/>
  <c r="EK71" i="162" s="1"/>
  <c r="EL72" i="162" s="1"/>
  <c r="EM73" i="162" s="1"/>
  <c r="EN74" i="162" s="1"/>
  <c r="EO75" i="162" s="1"/>
  <c r="DO48" i="162"/>
  <c r="DP49" i="162" s="1"/>
  <c r="DQ50" i="162" s="1"/>
  <c r="DR51" i="162" s="1"/>
  <c r="DS52" i="162" s="1"/>
  <c r="DT53" i="162" s="1"/>
  <c r="DU54" i="162" s="1"/>
  <c r="DV55" i="162" s="1"/>
  <c r="DW56" i="162" s="1"/>
  <c r="DX57" i="162" s="1"/>
  <c r="DY58" i="162" s="1"/>
  <c r="DZ59" i="162" s="1"/>
  <c r="EA60" i="162" s="1"/>
  <c r="EB61" i="162" s="1"/>
  <c r="EC62" i="162" s="1"/>
  <c r="ED63" i="162" s="1"/>
  <c r="EE64" i="162" s="1"/>
  <c r="EF65" i="162" s="1"/>
  <c r="EG66" i="162" s="1"/>
  <c r="EH67" i="162" s="1"/>
  <c r="EI68" i="162" s="1"/>
  <c r="EJ69" i="162" s="1"/>
  <c r="EK70" i="162" s="1"/>
  <c r="EL71" i="162" s="1"/>
  <c r="EM72" i="162" s="1"/>
  <c r="EN73" i="162" s="1"/>
  <c r="EO74" i="162" s="1"/>
  <c r="EP75" i="162" s="1"/>
  <c r="DP48" i="162"/>
  <c r="DQ49" i="162" s="1"/>
  <c r="DR50" i="162" s="1"/>
  <c r="DS51" i="162" s="1"/>
  <c r="DT52" i="162" s="1"/>
  <c r="DU53" i="162" s="1"/>
  <c r="DV54" i="162" s="1"/>
  <c r="DW55" i="162" s="1"/>
  <c r="DX56" i="162" s="1"/>
  <c r="DY57" i="162" s="1"/>
  <c r="DZ58" i="162" s="1"/>
  <c r="EA59" i="162" s="1"/>
  <c r="EB60" i="162" s="1"/>
  <c r="EC61" i="162" s="1"/>
  <c r="ED62" i="162" s="1"/>
  <c r="EE63" i="162" s="1"/>
  <c r="EF64" i="162" s="1"/>
  <c r="EG65" i="162" s="1"/>
  <c r="EH66" i="162" s="1"/>
  <c r="EI67" i="162" s="1"/>
  <c r="EJ68" i="162" s="1"/>
  <c r="EK69" i="162" s="1"/>
  <c r="EL70" i="162" s="1"/>
  <c r="EM71" i="162" s="1"/>
  <c r="EN72" i="162" s="1"/>
  <c r="EO73" i="162" s="1"/>
  <c r="EP74" i="162" s="1"/>
  <c r="EQ75" i="162" s="1"/>
  <c r="DQ48" i="162"/>
  <c r="DR49" i="162" s="1"/>
  <c r="DS50" i="162" s="1"/>
  <c r="DT51" i="162" s="1"/>
  <c r="DU52" i="162" s="1"/>
  <c r="DV53" i="162" s="1"/>
  <c r="DW54" i="162" s="1"/>
  <c r="DX55" i="162" s="1"/>
  <c r="DY56" i="162" s="1"/>
  <c r="DZ57" i="162" s="1"/>
  <c r="EA58" i="162" s="1"/>
  <c r="EB59" i="162" s="1"/>
  <c r="EC60" i="162" s="1"/>
  <c r="ED61" i="162" s="1"/>
  <c r="EE62" i="162" s="1"/>
  <c r="EF63" i="162" s="1"/>
  <c r="EG64" i="162" s="1"/>
  <c r="EH65" i="162" s="1"/>
  <c r="EI66" i="162" s="1"/>
  <c r="EJ67" i="162" s="1"/>
  <c r="EK68" i="162" s="1"/>
  <c r="EL69" i="162" s="1"/>
  <c r="EM70" i="162" s="1"/>
  <c r="EN71" i="162" s="1"/>
  <c r="EO72" i="162" s="1"/>
  <c r="EP73" i="162" s="1"/>
  <c r="EQ74" i="162" s="1"/>
  <c r="ER75" i="162" s="1"/>
  <c r="DR48" i="162"/>
  <c r="DS49" i="162" s="1"/>
  <c r="DT50" i="162" s="1"/>
  <c r="DU51" i="162" s="1"/>
  <c r="DV52" i="162" s="1"/>
  <c r="DW53" i="162" s="1"/>
  <c r="DX54" i="162" s="1"/>
  <c r="DY55" i="162" s="1"/>
  <c r="DZ56" i="162" s="1"/>
  <c r="EA57" i="162" s="1"/>
  <c r="EB58" i="162" s="1"/>
  <c r="EC59" i="162" s="1"/>
  <c r="ED60" i="162" s="1"/>
  <c r="EE61" i="162" s="1"/>
  <c r="EF62" i="162" s="1"/>
  <c r="EG63" i="162" s="1"/>
  <c r="EH64" i="162" s="1"/>
  <c r="EI65" i="162" s="1"/>
  <c r="EJ66" i="162" s="1"/>
  <c r="EK67" i="162" s="1"/>
  <c r="EL68" i="162" s="1"/>
  <c r="EM69" i="162" s="1"/>
  <c r="EN70" i="162" s="1"/>
  <c r="EO71" i="162" s="1"/>
  <c r="EP72" i="162" s="1"/>
  <c r="EQ73" i="162" s="1"/>
  <c r="ER74" i="162" s="1"/>
  <c r="ES75" i="162" s="1"/>
  <c r="DS48" i="162"/>
  <c r="DT49" i="162" s="1"/>
  <c r="DU50" i="162" s="1"/>
  <c r="DV51" i="162" s="1"/>
  <c r="DW52" i="162" s="1"/>
  <c r="DX53" i="162" s="1"/>
  <c r="DY54" i="162" s="1"/>
  <c r="DZ55" i="162" s="1"/>
  <c r="EA56" i="162" s="1"/>
  <c r="EB57" i="162" s="1"/>
  <c r="EC58" i="162" s="1"/>
  <c r="ED59" i="162" s="1"/>
  <c r="EE60" i="162" s="1"/>
  <c r="EF61" i="162" s="1"/>
  <c r="EG62" i="162" s="1"/>
  <c r="EH63" i="162" s="1"/>
  <c r="EI64" i="162" s="1"/>
  <c r="EJ65" i="162" s="1"/>
  <c r="EK66" i="162" s="1"/>
  <c r="EL67" i="162" s="1"/>
  <c r="EM68" i="162" s="1"/>
  <c r="EN69" i="162" s="1"/>
  <c r="EO70" i="162" s="1"/>
  <c r="EP71" i="162" s="1"/>
  <c r="EQ72" i="162" s="1"/>
  <c r="ER73" i="162" s="1"/>
  <c r="ES74" i="162" s="1"/>
  <c r="ET75" i="162" s="1"/>
  <c r="DT48" i="162"/>
  <c r="DU49" i="162" s="1"/>
  <c r="DV50" i="162" s="1"/>
  <c r="DW51" i="162" s="1"/>
  <c r="DX52" i="162" s="1"/>
  <c r="DY53" i="162" s="1"/>
  <c r="DZ54" i="162" s="1"/>
  <c r="EA55" i="162" s="1"/>
  <c r="EB56" i="162" s="1"/>
  <c r="EC57" i="162" s="1"/>
  <c r="ED58" i="162" s="1"/>
  <c r="EE59" i="162" s="1"/>
  <c r="EF60" i="162" s="1"/>
  <c r="EG61" i="162" s="1"/>
  <c r="EH62" i="162" s="1"/>
  <c r="EI63" i="162" s="1"/>
  <c r="EJ64" i="162" s="1"/>
  <c r="EK65" i="162" s="1"/>
  <c r="EL66" i="162" s="1"/>
  <c r="EM67" i="162" s="1"/>
  <c r="EN68" i="162" s="1"/>
  <c r="EO69" i="162" s="1"/>
  <c r="EP70" i="162" s="1"/>
  <c r="EQ71" i="162" s="1"/>
  <c r="ER72" i="162" s="1"/>
  <c r="ES73" i="162" s="1"/>
  <c r="ET74" i="162" s="1"/>
  <c r="EU75" i="162" s="1"/>
  <c r="DU48" i="162"/>
  <c r="DV49" i="162" s="1"/>
  <c r="DW50" i="162" s="1"/>
  <c r="DX51" i="162" s="1"/>
  <c r="DY52" i="162" s="1"/>
  <c r="DZ53" i="162" s="1"/>
  <c r="EA54" i="162" s="1"/>
  <c r="EB55" i="162" s="1"/>
  <c r="EC56" i="162" s="1"/>
  <c r="ED57" i="162" s="1"/>
  <c r="EE58" i="162" s="1"/>
  <c r="EF59" i="162" s="1"/>
  <c r="EG60" i="162" s="1"/>
  <c r="EH61" i="162" s="1"/>
  <c r="EI62" i="162" s="1"/>
  <c r="EJ63" i="162" s="1"/>
  <c r="EK64" i="162" s="1"/>
  <c r="EL65" i="162" s="1"/>
  <c r="EM66" i="162" s="1"/>
  <c r="EN67" i="162" s="1"/>
  <c r="EO68" i="162" s="1"/>
  <c r="EP69" i="162" s="1"/>
  <c r="EQ70" i="162" s="1"/>
  <c r="ER71" i="162" s="1"/>
  <c r="ES72" i="162" s="1"/>
  <c r="ET73" i="162" s="1"/>
  <c r="EU74" i="162" s="1"/>
  <c r="EV75" i="162" s="1"/>
  <c r="DV48" i="162"/>
  <c r="DW49" i="162" s="1"/>
  <c r="DX50" i="162" s="1"/>
  <c r="DY51" i="162" s="1"/>
  <c r="DZ52" i="162" s="1"/>
  <c r="EA53" i="162" s="1"/>
  <c r="EB54" i="162" s="1"/>
  <c r="EC55" i="162" s="1"/>
  <c r="ED56" i="162" s="1"/>
  <c r="EE57" i="162" s="1"/>
  <c r="EF58" i="162" s="1"/>
  <c r="EG59" i="162" s="1"/>
  <c r="EH60" i="162" s="1"/>
  <c r="EI61" i="162" s="1"/>
  <c r="EJ62" i="162" s="1"/>
  <c r="EK63" i="162" s="1"/>
  <c r="EL64" i="162" s="1"/>
  <c r="EM65" i="162" s="1"/>
  <c r="EN66" i="162" s="1"/>
  <c r="EO67" i="162" s="1"/>
  <c r="EP68" i="162" s="1"/>
  <c r="EQ69" i="162" s="1"/>
  <c r="ER70" i="162" s="1"/>
  <c r="ES71" i="162" s="1"/>
  <c r="ET72" i="162" s="1"/>
  <c r="EU73" i="162" s="1"/>
  <c r="EV74" i="162" s="1"/>
  <c r="EW75" i="162" s="1"/>
  <c r="DW48" i="162"/>
  <c r="DX49" i="162" s="1"/>
  <c r="DY50" i="162" s="1"/>
  <c r="DZ51" i="162" s="1"/>
  <c r="EA52" i="162" s="1"/>
  <c r="EB53" i="162" s="1"/>
  <c r="EC54" i="162" s="1"/>
  <c r="ED55" i="162" s="1"/>
  <c r="EE56" i="162" s="1"/>
  <c r="EF57" i="162" s="1"/>
  <c r="EG58" i="162" s="1"/>
  <c r="EH59" i="162" s="1"/>
  <c r="EI60" i="162" s="1"/>
  <c r="EJ61" i="162" s="1"/>
  <c r="EK62" i="162" s="1"/>
  <c r="EL63" i="162" s="1"/>
  <c r="EM64" i="162" s="1"/>
  <c r="EN65" i="162" s="1"/>
  <c r="EO66" i="162" s="1"/>
  <c r="EP67" i="162" s="1"/>
  <c r="EQ68" i="162" s="1"/>
  <c r="ER69" i="162" s="1"/>
  <c r="ES70" i="162" s="1"/>
  <c r="ET71" i="162" s="1"/>
  <c r="EU72" i="162" s="1"/>
  <c r="EV73" i="162" s="1"/>
  <c r="EW74" i="162" s="1"/>
  <c r="EX75" i="162" s="1"/>
  <c r="DX48" i="162"/>
  <c r="DY49" i="162" s="1"/>
  <c r="DZ50" i="162" s="1"/>
  <c r="EA51" i="162" s="1"/>
  <c r="EB52" i="162" s="1"/>
  <c r="EC53" i="162" s="1"/>
  <c r="ED54" i="162" s="1"/>
  <c r="EE55" i="162" s="1"/>
  <c r="EF56" i="162" s="1"/>
  <c r="EG57" i="162" s="1"/>
  <c r="EH58" i="162" s="1"/>
  <c r="EI59" i="162" s="1"/>
  <c r="EJ60" i="162" s="1"/>
  <c r="EK61" i="162" s="1"/>
  <c r="EL62" i="162" s="1"/>
  <c r="EM63" i="162" s="1"/>
  <c r="EN64" i="162" s="1"/>
  <c r="EO65" i="162" s="1"/>
  <c r="EP66" i="162" s="1"/>
  <c r="EQ67" i="162" s="1"/>
  <c r="ER68" i="162" s="1"/>
  <c r="ES69" i="162" s="1"/>
  <c r="ET70" i="162" s="1"/>
  <c r="EU71" i="162" s="1"/>
  <c r="EV72" i="162" s="1"/>
  <c r="EW73" i="162" s="1"/>
  <c r="EX74" i="162" s="1"/>
  <c r="EY75" i="162" s="1"/>
  <c r="DY48" i="162"/>
  <c r="DZ49" i="162" s="1"/>
  <c r="EA50" i="162" s="1"/>
  <c r="EB51" i="162" s="1"/>
  <c r="EC52" i="162" s="1"/>
  <c r="ED53" i="162" s="1"/>
  <c r="EE54" i="162" s="1"/>
  <c r="EF55" i="162" s="1"/>
  <c r="EG56" i="162" s="1"/>
  <c r="EH57" i="162" s="1"/>
  <c r="EI58" i="162" s="1"/>
  <c r="EJ59" i="162" s="1"/>
  <c r="EK60" i="162" s="1"/>
  <c r="EL61" i="162" s="1"/>
  <c r="EM62" i="162" s="1"/>
  <c r="EN63" i="162" s="1"/>
  <c r="EO64" i="162" s="1"/>
  <c r="EP65" i="162" s="1"/>
  <c r="EQ66" i="162" s="1"/>
  <c r="ER67" i="162" s="1"/>
  <c r="ES68" i="162" s="1"/>
  <c r="ET69" i="162" s="1"/>
  <c r="EU70" i="162" s="1"/>
  <c r="EV71" i="162" s="1"/>
  <c r="EW72" i="162" s="1"/>
  <c r="EX73" i="162" s="1"/>
  <c r="EY74" i="162" s="1"/>
  <c r="EZ75" i="162" s="1"/>
  <c r="DZ48" i="162"/>
  <c r="EA49" i="162" s="1"/>
  <c r="EB50" i="162" s="1"/>
  <c r="EC51" i="162" s="1"/>
  <c r="ED52" i="162" s="1"/>
  <c r="EE53" i="162" s="1"/>
  <c r="EF54" i="162" s="1"/>
  <c r="EG55" i="162" s="1"/>
  <c r="EH56" i="162" s="1"/>
  <c r="EI57" i="162" s="1"/>
  <c r="EJ58" i="162" s="1"/>
  <c r="EK59" i="162" s="1"/>
  <c r="EL60" i="162" s="1"/>
  <c r="EM61" i="162" s="1"/>
  <c r="EN62" i="162" s="1"/>
  <c r="EO63" i="162" s="1"/>
  <c r="EP64" i="162" s="1"/>
  <c r="EQ65" i="162" s="1"/>
  <c r="ER66" i="162" s="1"/>
  <c r="ES67" i="162" s="1"/>
  <c r="ET68" i="162" s="1"/>
  <c r="EU69" i="162" s="1"/>
  <c r="EV70" i="162" s="1"/>
  <c r="EW71" i="162" s="1"/>
  <c r="EX72" i="162" s="1"/>
  <c r="EY73" i="162" s="1"/>
  <c r="EZ74" i="162" s="1"/>
  <c r="FA75" i="162" s="1"/>
  <c r="EA48" i="162"/>
  <c r="EB49" i="162" s="1"/>
  <c r="EC50" i="162" s="1"/>
  <c r="ED51" i="162" s="1"/>
  <c r="EE52" i="162" s="1"/>
  <c r="EF53" i="162" s="1"/>
  <c r="EG54" i="162" s="1"/>
  <c r="EH55" i="162" s="1"/>
  <c r="EI56" i="162" s="1"/>
  <c r="EJ57" i="162" s="1"/>
  <c r="EK58" i="162" s="1"/>
  <c r="EL59" i="162" s="1"/>
  <c r="EM60" i="162" s="1"/>
  <c r="EN61" i="162" s="1"/>
  <c r="EO62" i="162" s="1"/>
  <c r="EP63" i="162" s="1"/>
  <c r="EQ64" i="162" s="1"/>
  <c r="ER65" i="162" s="1"/>
  <c r="ES66" i="162" s="1"/>
  <c r="ET67" i="162" s="1"/>
  <c r="EU68" i="162" s="1"/>
  <c r="EV69" i="162" s="1"/>
  <c r="EW70" i="162" s="1"/>
  <c r="EX71" i="162" s="1"/>
  <c r="EY72" i="162" s="1"/>
  <c r="EZ73" i="162" s="1"/>
  <c r="FA74" i="162" s="1"/>
  <c r="FB75" i="162" s="1"/>
  <c r="EB48" i="162"/>
  <c r="EC49" i="162" s="1"/>
  <c r="ED50" i="162" s="1"/>
  <c r="EE51" i="162" s="1"/>
  <c r="EF52" i="162" s="1"/>
  <c r="EG53" i="162" s="1"/>
  <c r="EH54" i="162" s="1"/>
  <c r="EI55" i="162" s="1"/>
  <c r="EJ56" i="162" s="1"/>
  <c r="EK57" i="162" s="1"/>
  <c r="EL58" i="162" s="1"/>
  <c r="EM59" i="162" s="1"/>
  <c r="EN60" i="162" s="1"/>
  <c r="EO61" i="162" s="1"/>
  <c r="EP62" i="162" s="1"/>
  <c r="EQ63" i="162" s="1"/>
  <c r="ER64" i="162" s="1"/>
  <c r="ES65" i="162" s="1"/>
  <c r="ET66" i="162" s="1"/>
  <c r="EU67" i="162" s="1"/>
  <c r="EV68" i="162" s="1"/>
  <c r="EW69" i="162" s="1"/>
  <c r="EX70" i="162" s="1"/>
  <c r="EY71" i="162" s="1"/>
  <c r="EZ72" i="162" s="1"/>
  <c r="FA73" i="162" s="1"/>
  <c r="FB74" i="162" s="1"/>
  <c r="FC75" i="162" s="1"/>
  <c r="EC48" i="162"/>
  <c r="ED49" i="162" s="1"/>
  <c r="EE50" i="162" s="1"/>
  <c r="EF51" i="162" s="1"/>
  <c r="EG52" i="162" s="1"/>
  <c r="EH53" i="162" s="1"/>
  <c r="EI54" i="162" s="1"/>
  <c r="EJ55" i="162" s="1"/>
  <c r="EK56" i="162" s="1"/>
  <c r="EL57" i="162" s="1"/>
  <c r="EM58" i="162" s="1"/>
  <c r="EN59" i="162" s="1"/>
  <c r="EO60" i="162" s="1"/>
  <c r="EP61" i="162" s="1"/>
  <c r="EQ62" i="162" s="1"/>
  <c r="ER63" i="162" s="1"/>
  <c r="ES64" i="162" s="1"/>
  <c r="ET65" i="162" s="1"/>
  <c r="EU66" i="162" s="1"/>
  <c r="EV67" i="162" s="1"/>
  <c r="EW68" i="162" s="1"/>
  <c r="EX69" i="162" s="1"/>
  <c r="EY70" i="162" s="1"/>
  <c r="EZ71" i="162" s="1"/>
  <c r="FA72" i="162" s="1"/>
  <c r="FB73" i="162" s="1"/>
  <c r="FC74" i="162" s="1"/>
  <c r="FD75" i="162" s="1"/>
  <c r="ED48" i="162"/>
  <c r="EE49" i="162" s="1"/>
  <c r="EF50" i="162" s="1"/>
  <c r="EG51" i="162" s="1"/>
  <c r="EH52" i="162" s="1"/>
  <c r="EI53" i="162" s="1"/>
  <c r="EJ54" i="162" s="1"/>
  <c r="EK55" i="162" s="1"/>
  <c r="EL56" i="162" s="1"/>
  <c r="EM57" i="162" s="1"/>
  <c r="EN58" i="162" s="1"/>
  <c r="EO59" i="162" s="1"/>
  <c r="EP60" i="162" s="1"/>
  <c r="EQ61" i="162" s="1"/>
  <c r="ER62" i="162" s="1"/>
  <c r="ES63" i="162" s="1"/>
  <c r="ET64" i="162" s="1"/>
  <c r="EU65" i="162" s="1"/>
  <c r="EV66" i="162" s="1"/>
  <c r="EW67" i="162" s="1"/>
  <c r="EX68" i="162" s="1"/>
  <c r="EY69" i="162" s="1"/>
  <c r="EZ70" i="162" s="1"/>
  <c r="FA71" i="162" s="1"/>
  <c r="FB72" i="162" s="1"/>
  <c r="FC73" i="162" s="1"/>
  <c r="FD74" i="162" s="1"/>
  <c r="FE75" i="162" s="1"/>
  <c r="EE48" i="162"/>
  <c r="EF49" i="162" s="1"/>
  <c r="EG50" i="162" s="1"/>
  <c r="EH51" i="162" s="1"/>
  <c r="EI52" i="162" s="1"/>
  <c r="EJ53" i="162" s="1"/>
  <c r="EK54" i="162" s="1"/>
  <c r="EL55" i="162" s="1"/>
  <c r="EM56" i="162" s="1"/>
  <c r="EN57" i="162" s="1"/>
  <c r="EO58" i="162" s="1"/>
  <c r="EP59" i="162" s="1"/>
  <c r="EQ60" i="162" s="1"/>
  <c r="ER61" i="162" s="1"/>
  <c r="ES62" i="162" s="1"/>
  <c r="ET63" i="162" s="1"/>
  <c r="EU64" i="162" s="1"/>
  <c r="EV65" i="162" s="1"/>
  <c r="EW66" i="162" s="1"/>
  <c r="EX67" i="162" s="1"/>
  <c r="EY68" i="162" s="1"/>
  <c r="EZ69" i="162" s="1"/>
  <c r="FA70" i="162" s="1"/>
  <c r="FB71" i="162" s="1"/>
  <c r="FC72" i="162" s="1"/>
  <c r="FD73" i="162" s="1"/>
  <c r="FE74" i="162" s="1"/>
  <c r="FF75" i="162" s="1"/>
  <c r="EF48" i="162"/>
  <c r="EG49" i="162" s="1"/>
  <c r="EH50" i="162" s="1"/>
  <c r="EI51" i="162" s="1"/>
  <c r="EJ52" i="162" s="1"/>
  <c r="EK53" i="162" s="1"/>
  <c r="EL54" i="162" s="1"/>
  <c r="EM55" i="162" s="1"/>
  <c r="EN56" i="162" s="1"/>
  <c r="EO57" i="162" s="1"/>
  <c r="EP58" i="162" s="1"/>
  <c r="EQ59" i="162" s="1"/>
  <c r="ER60" i="162" s="1"/>
  <c r="ES61" i="162" s="1"/>
  <c r="ET62" i="162" s="1"/>
  <c r="EU63" i="162" s="1"/>
  <c r="EV64" i="162" s="1"/>
  <c r="EW65" i="162" s="1"/>
  <c r="EX66" i="162" s="1"/>
  <c r="EY67" i="162" s="1"/>
  <c r="EZ68" i="162" s="1"/>
  <c r="FA69" i="162" s="1"/>
  <c r="FB70" i="162" s="1"/>
  <c r="FC71" i="162" s="1"/>
  <c r="FD72" i="162" s="1"/>
  <c r="FE73" i="162" s="1"/>
  <c r="FF74" i="162" s="1"/>
  <c r="FG75" i="162" s="1"/>
  <c r="EG48" i="162"/>
  <c r="EH49" i="162" s="1"/>
  <c r="EI50" i="162" s="1"/>
  <c r="EJ51" i="162" s="1"/>
  <c r="EK52" i="162" s="1"/>
  <c r="EL53" i="162" s="1"/>
  <c r="EM54" i="162" s="1"/>
  <c r="EN55" i="162" s="1"/>
  <c r="EO56" i="162" s="1"/>
  <c r="EP57" i="162" s="1"/>
  <c r="EQ58" i="162" s="1"/>
  <c r="ER59" i="162" s="1"/>
  <c r="ES60" i="162" s="1"/>
  <c r="ET61" i="162" s="1"/>
  <c r="EU62" i="162" s="1"/>
  <c r="EV63" i="162" s="1"/>
  <c r="EW64" i="162" s="1"/>
  <c r="EX65" i="162" s="1"/>
  <c r="EY66" i="162" s="1"/>
  <c r="EZ67" i="162" s="1"/>
  <c r="FA68" i="162" s="1"/>
  <c r="FB69" i="162" s="1"/>
  <c r="FC70" i="162" s="1"/>
  <c r="FD71" i="162" s="1"/>
  <c r="FE72" i="162" s="1"/>
  <c r="FF73" i="162" s="1"/>
  <c r="FG74" i="162" s="1"/>
  <c r="FH75" i="162" s="1"/>
  <c r="EH48" i="162"/>
  <c r="EI49" i="162" s="1"/>
  <c r="EJ50" i="162" s="1"/>
  <c r="EK51" i="162" s="1"/>
  <c r="EL52" i="162" s="1"/>
  <c r="EM53" i="162" s="1"/>
  <c r="EN54" i="162" s="1"/>
  <c r="EO55" i="162" s="1"/>
  <c r="EP56" i="162" s="1"/>
  <c r="EQ57" i="162" s="1"/>
  <c r="ER58" i="162" s="1"/>
  <c r="ES59" i="162" s="1"/>
  <c r="ET60" i="162" s="1"/>
  <c r="EU61" i="162" s="1"/>
  <c r="EV62" i="162" s="1"/>
  <c r="EW63" i="162" s="1"/>
  <c r="EX64" i="162" s="1"/>
  <c r="EY65" i="162" s="1"/>
  <c r="EZ66" i="162" s="1"/>
  <c r="FA67" i="162" s="1"/>
  <c r="FB68" i="162" s="1"/>
  <c r="FC69" i="162" s="1"/>
  <c r="FD70" i="162" s="1"/>
  <c r="FE71" i="162" s="1"/>
  <c r="FF72" i="162" s="1"/>
  <c r="FG73" i="162" s="1"/>
  <c r="FH74" i="162" s="1"/>
  <c r="FI75" i="162" s="1"/>
  <c r="EI48" i="162"/>
  <c r="EJ49" i="162" s="1"/>
  <c r="EK50" i="162" s="1"/>
  <c r="EL51" i="162" s="1"/>
  <c r="EM52" i="162" s="1"/>
  <c r="EN53" i="162" s="1"/>
  <c r="EO54" i="162" s="1"/>
  <c r="EP55" i="162" s="1"/>
  <c r="EQ56" i="162" s="1"/>
  <c r="ER57" i="162" s="1"/>
  <c r="ES58" i="162" s="1"/>
  <c r="ET59" i="162" s="1"/>
  <c r="EU60" i="162" s="1"/>
  <c r="EV61" i="162" s="1"/>
  <c r="EW62" i="162" s="1"/>
  <c r="EX63" i="162" s="1"/>
  <c r="EY64" i="162" s="1"/>
  <c r="EZ65" i="162" s="1"/>
  <c r="FA66" i="162" s="1"/>
  <c r="FB67" i="162" s="1"/>
  <c r="FC68" i="162" s="1"/>
  <c r="FD69" i="162" s="1"/>
  <c r="FE70" i="162" s="1"/>
  <c r="FF71" i="162" s="1"/>
  <c r="FG72" i="162" s="1"/>
  <c r="FH73" i="162" s="1"/>
  <c r="FI74" i="162" s="1"/>
  <c r="FJ75" i="162" s="1"/>
  <c r="EJ48" i="162"/>
  <c r="EK49" i="162" s="1"/>
  <c r="EL50" i="162" s="1"/>
  <c r="EM51" i="162" s="1"/>
  <c r="EN52" i="162" s="1"/>
  <c r="EO53" i="162" s="1"/>
  <c r="EP54" i="162" s="1"/>
  <c r="EQ55" i="162" s="1"/>
  <c r="ER56" i="162" s="1"/>
  <c r="ES57" i="162" s="1"/>
  <c r="ET58" i="162" s="1"/>
  <c r="EU59" i="162" s="1"/>
  <c r="EV60" i="162" s="1"/>
  <c r="EW61" i="162" s="1"/>
  <c r="EX62" i="162" s="1"/>
  <c r="EY63" i="162" s="1"/>
  <c r="EZ64" i="162" s="1"/>
  <c r="FA65" i="162" s="1"/>
  <c r="FB66" i="162" s="1"/>
  <c r="FC67" i="162" s="1"/>
  <c r="FD68" i="162" s="1"/>
  <c r="FE69" i="162" s="1"/>
  <c r="FF70" i="162" s="1"/>
  <c r="FG71" i="162" s="1"/>
  <c r="FH72" i="162" s="1"/>
  <c r="FI73" i="162" s="1"/>
  <c r="FJ74" i="162" s="1"/>
  <c r="FK75" i="162" s="1"/>
  <c r="EK48" i="162"/>
  <c r="EL49" i="162" s="1"/>
  <c r="EM50" i="162" s="1"/>
  <c r="EN51" i="162" s="1"/>
  <c r="EO52" i="162" s="1"/>
  <c r="EP53" i="162" s="1"/>
  <c r="EQ54" i="162" s="1"/>
  <c r="ER55" i="162" s="1"/>
  <c r="ES56" i="162" s="1"/>
  <c r="ET57" i="162" s="1"/>
  <c r="EU58" i="162" s="1"/>
  <c r="EV59" i="162" s="1"/>
  <c r="EW60" i="162" s="1"/>
  <c r="EX61" i="162" s="1"/>
  <c r="EY62" i="162" s="1"/>
  <c r="EZ63" i="162" s="1"/>
  <c r="FA64" i="162" s="1"/>
  <c r="FB65" i="162" s="1"/>
  <c r="FC66" i="162" s="1"/>
  <c r="FD67" i="162" s="1"/>
  <c r="FE68" i="162" s="1"/>
  <c r="FF69" i="162" s="1"/>
  <c r="FG70" i="162" s="1"/>
  <c r="FH71" i="162" s="1"/>
  <c r="FI72" i="162" s="1"/>
  <c r="FJ73" i="162" s="1"/>
  <c r="FK74" i="162" s="1"/>
  <c r="FL75" i="162" s="1"/>
  <c r="EL48" i="162"/>
  <c r="EM49" i="162" s="1"/>
  <c r="EN50" i="162" s="1"/>
  <c r="EO51" i="162" s="1"/>
  <c r="EP52" i="162" s="1"/>
  <c r="EQ53" i="162" s="1"/>
  <c r="ER54" i="162" s="1"/>
  <c r="ES55" i="162" s="1"/>
  <c r="ET56" i="162" s="1"/>
  <c r="EU57" i="162" s="1"/>
  <c r="EV58" i="162" s="1"/>
  <c r="EW59" i="162" s="1"/>
  <c r="EX60" i="162" s="1"/>
  <c r="EY61" i="162" s="1"/>
  <c r="EZ62" i="162" s="1"/>
  <c r="FA63" i="162" s="1"/>
  <c r="FB64" i="162" s="1"/>
  <c r="FC65" i="162" s="1"/>
  <c r="FD66" i="162" s="1"/>
  <c r="FE67" i="162" s="1"/>
  <c r="FF68" i="162" s="1"/>
  <c r="FG69" i="162" s="1"/>
  <c r="FH70" i="162" s="1"/>
  <c r="FI71" i="162" s="1"/>
  <c r="FJ72" i="162" s="1"/>
  <c r="FK73" i="162" s="1"/>
  <c r="FL74" i="162" s="1"/>
  <c r="FM75" i="162" s="1"/>
  <c r="EM48" i="162"/>
  <c r="EN49" i="162" s="1"/>
  <c r="EO50" i="162" s="1"/>
  <c r="EP51" i="162" s="1"/>
  <c r="EQ52" i="162" s="1"/>
  <c r="ER53" i="162" s="1"/>
  <c r="ES54" i="162" s="1"/>
  <c r="ET55" i="162" s="1"/>
  <c r="EU56" i="162" s="1"/>
  <c r="EV57" i="162" s="1"/>
  <c r="EW58" i="162" s="1"/>
  <c r="EX59" i="162" s="1"/>
  <c r="EY60" i="162" s="1"/>
  <c r="EZ61" i="162" s="1"/>
  <c r="FA62" i="162" s="1"/>
  <c r="FB63" i="162" s="1"/>
  <c r="FC64" i="162" s="1"/>
  <c r="FD65" i="162" s="1"/>
  <c r="FE66" i="162" s="1"/>
  <c r="FF67" i="162" s="1"/>
  <c r="FG68" i="162" s="1"/>
  <c r="FH69" i="162" s="1"/>
  <c r="FI70" i="162" s="1"/>
  <c r="FJ71" i="162" s="1"/>
  <c r="FK72" i="162" s="1"/>
  <c r="FL73" i="162" s="1"/>
  <c r="FM74" i="162" s="1"/>
  <c r="FN75" i="162" s="1"/>
  <c r="EN48" i="162"/>
  <c r="EO49" i="162" s="1"/>
  <c r="EP50" i="162" s="1"/>
  <c r="EQ51" i="162" s="1"/>
  <c r="ER52" i="162" s="1"/>
  <c r="ES53" i="162" s="1"/>
  <c r="ET54" i="162" s="1"/>
  <c r="EU55" i="162" s="1"/>
  <c r="EV56" i="162" s="1"/>
  <c r="EW57" i="162" s="1"/>
  <c r="EX58" i="162" s="1"/>
  <c r="EY59" i="162" s="1"/>
  <c r="EZ60" i="162" s="1"/>
  <c r="FA61" i="162" s="1"/>
  <c r="FB62" i="162" s="1"/>
  <c r="FC63" i="162" s="1"/>
  <c r="FD64" i="162" s="1"/>
  <c r="FE65" i="162" s="1"/>
  <c r="FF66" i="162" s="1"/>
  <c r="FG67" i="162" s="1"/>
  <c r="FH68" i="162" s="1"/>
  <c r="FI69" i="162" s="1"/>
  <c r="FJ70" i="162" s="1"/>
  <c r="FK71" i="162" s="1"/>
  <c r="FL72" i="162" s="1"/>
  <c r="FM73" i="162" s="1"/>
  <c r="FN74" i="162" s="1"/>
  <c r="FO75" i="162" s="1"/>
  <c r="EO48" i="162"/>
  <c r="EP49" i="162" s="1"/>
  <c r="EQ50" i="162" s="1"/>
  <c r="ER51" i="162" s="1"/>
  <c r="ES52" i="162" s="1"/>
  <c r="ET53" i="162" s="1"/>
  <c r="EU54" i="162" s="1"/>
  <c r="EV55" i="162" s="1"/>
  <c r="EW56" i="162" s="1"/>
  <c r="EX57" i="162" s="1"/>
  <c r="EY58" i="162" s="1"/>
  <c r="EZ59" i="162" s="1"/>
  <c r="FA60" i="162" s="1"/>
  <c r="FB61" i="162" s="1"/>
  <c r="FC62" i="162" s="1"/>
  <c r="FD63" i="162" s="1"/>
  <c r="FE64" i="162" s="1"/>
  <c r="FF65" i="162" s="1"/>
  <c r="FG66" i="162" s="1"/>
  <c r="FH67" i="162" s="1"/>
  <c r="FI68" i="162" s="1"/>
  <c r="FJ69" i="162" s="1"/>
  <c r="FK70" i="162" s="1"/>
  <c r="FL71" i="162" s="1"/>
  <c r="FM72" i="162" s="1"/>
  <c r="FN73" i="162" s="1"/>
  <c r="FO74" i="162" s="1"/>
  <c r="FP75" i="162" s="1"/>
  <c r="EP48" i="162"/>
  <c r="EQ49" i="162" s="1"/>
  <c r="ER50" i="162" s="1"/>
  <c r="ES51" i="162" s="1"/>
  <c r="ET52" i="162" s="1"/>
  <c r="EU53" i="162" s="1"/>
  <c r="EV54" i="162" s="1"/>
  <c r="EW55" i="162" s="1"/>
  <c r="EX56" i="162" s="1"/>
  <c r="EY57" i="162" s="1"/>
  <c r="EZ58" i="162" s="1"/>
  <c r="FA59" i="162" s="1"/>
  <c r="FB60" i="162" s="1"/>
  <c r="FC61" i="162" s="1"/>
  <c r="FD62" i="162" s="1"/>
  <c r="FE63" i="162" s="1"/>
  <c r="FF64" i="162" s="1"/>
  <c r="FG65" i="162" s="1"/>
  <c r="FH66" i="162" s="1"/>
  <c r="FI67" i="162" s="1"/>
  <c r="FJ68" i="162" s="1"/>
  <c r="FK69" i="162" s="1"/>
  <c r="FL70" i="162" s="1"/>
  <c r="FM71" i="162" s="1"/>
  <c r="FN72" i="162" s="1"/>
  <c r="FO73" i="162" s="1"/>
  <c r="FP74" i="162" s="1"/>
  <c r="FQ75" i="162" s="1"/>
  <c r="EQ48" i="162"/>
  <c r="ER49" i="162" s="1"/>
  <c r="ES50" i="162" s="1"/>
  <c r="ET51" i="162" s="1"/>
  <c r="EU52" i="162" s="1"/>
  <c r="EV53" i="162" s="1"/>
  <c r="EW54" i="162" s="1"/>
  <c r="EX55" i="162" s="1"/>
  <c r="EY56" i="162" s="1"/>
  <c r="EZ57" i="162" s="1"/>
  <c r="FA58" i="162" s="1"/>
  <c r="FB59" i="162" s="1"/>
  <c r="FC60" i="162" s="1"/>
  <c r="FD61" i="162" s="1"/>
  <c r="FE62" i="162" s="1"/>
  <c r="FF63" i="162" s="1"/>
  <c r="FG64" i="162" s="1"/>
  <c r="FH65" i="162" s="1"/>
  <c r="FI66" i="162" s="1"/>
  <c r="FJ67" i="162" s="1"/>
  <c r="FK68" i="162" s="1"/>
  <c r="FL69" i="162" s="1"/>
  <c r="FM70" i="162" s="1"/>
  <c r="FN71" i="162" s="1"/>
  <c r="FO72" i="162" s="1"/>
  <c r="FP73" i="162" s="1"/>
  <c r="FQ74" i="162" s="1"/>
  <c r="FR75" i="162" s="1"/>
  <c r="ER48" i="162"/>
  <c r="ES49" i="162" s="1"/>
  <c r="ET50" i="162" s="1"/>
  <c r="EU51" i="162" s="1"/>
  <c r="EV52" i="162" s="1"/>
  <c r="EW53" i="162" s="1"/>
  <c r="EX54" i="162" s="1"/>
  <c r="EY55" i="162" s="1"/>
  <c r="EZ56" i="162" s="1"/>
  <c r="FA57" i="162" s="1"/>
  <c r="FB58" i="162" s="1"/>
  <c r="FC59" i="162" s="1"/>
  <c r="FD60" i="162" s="1"/>
  <c r="FE61" i="162" s="1"/>
  <c r="FF62" i="162" s="1"/>
  <c r="FG63" i="162" s="1"/>
  <c r="FH64" i="162" s="1"/>
  <c r="FI65" i="162" s="1"/>
  <c r="FJ66" i="162" s="1"/>
  <c r="FK67" i="162" s="1"/>
  <c r="FL68" i="162" s="1"/>
  <c r="FM69" i="162" s="1"/>
  <c r="FN70" i="162" s="1"/>
  <c r="FO71" i="162" s="1"/>
  <c r="FP72" i="162" s="1"/>
  <c r="FQ73" i="162" s="1"/>
  <c r="FR74" i="162" s="1"/>
  <c r="FS75" i="162" s="1"/>
  <c r="ES48" i="162"/>
  <c r="ET49" i="162" s="1"/>
  <c r="EU50" i="162" s="1"/>
  <c r="EV51" i="162" s="1"/>
  <c r="EW52" i="162" s="1"/>
  <c r="EX53" i="162" s="1"/>
  <c r="EY54" i="162" s="1"/>
  <c r="EZ55" i="162" s="1"/>
  <c r="FA56" i="162" s="1"/>
  <c r="FB57" i="162" s="1"/>
  <c r="FC58" i="162" s="1"/>
  <c r="FD59" i="162" s="1"/>
  <c r="FE60" i="162" s="1"/>
  <c r="FF61" i="162" s="1"/>
  <c r="FG62" i="162" s="1"/>
  <c r="FH63" i="162" s="1"/>
  <c r="FI64" i="162" s="1"/>
  <c r="FJ65" i="162" s="1"/>
  <c r="FK66" i="162" s="1"/>
  <c r="FL67" i="162" s="1"/>
  <c r="FM68" i="162" s="1"/>
  <c r="FN69" i="162" s="1"/>
  <c r="FO70" i="162" s="1"/>
  <c r="FP71" i="162" s="1"/>
  <c r="FQ72" i="162" s="1"/>
  <c r="FR73" i="162" s="1"/>
  <c r="FS74" i="162" s="1"/>
  <c r="FT75" i="162" s="1"/>
  <c r="ET48" i="162"/>
  <c r="EU49" i="162" s="1"/>
  <c r="EV50" i="162" s="1"/>
  <c r="EW51" i="162" s="1"/>
  <c r="EX52" i="162" s="1"/>
  <c r="EY53" i="162" s="1"/>
  <c r="EZ54" i="162" s="1"/>
  <c r="FA55" i="162" s="1"/>
  <c r="FB56" i="162" s="1"/>
  <c r="FC57" i="162" s="1"/>
  <c r="FD58" i="162" s="1"/>
  <c r="FE59" i="162" s="1"/>
  <c r="FF60" i="162" s="1"/>
  <c r="FG61" i="162" s="1"/>
  <c r="FH62" i="162" s="1"/>
  <c r="FI63" i="162" s="1"/>
  <c r="FJ64" i="162" s="1"/>
  <c r="FK65" i="162" s="1"/>
  <c r="FL66" i="162" s="1"/>
  <c r="FM67" i="162" s="1"/>
  <c r="FN68" i="162" s="1"/>
  <c r="FO69" i="162" s="1"/>
  <c r="FP70" i="162" s="1"/>
  <c r="FQ71" i="162" s="1"/>
  <c r="FR72" i="162" s="1"/>
  <c r="FS73" i="162" s="1"/>
  <c r="FT74" i="162" s="1"/>
  <c r="FU75" i="162" s="1"/>
  <c r="EU48" i="162"/>
  <c r="EV49" i="162" s="1"/>
  <c r="EW50" i="162" s="1"/>
  <c r="EX51" i="162" s="1"/>
  <c r="EY52" i="162" s="1"/>
  <c r="EZ53" i="162" s="1"/>
  <c r="FA54" i="162" s="1"/>
  <c r="FB55" i="162" s="1"/>
  <c r="FC56" i="162" s="1"/>
  <c r="FD57" i="162" s="1"/>
  <c r="FE58" i="162" s="1"/>
  <c r="FF59" i="162" s="1"/>
  <c r="FG60" i="162" s="1"/>
  <c r="FH61" i="162" s="1"/>
  <c r="FI62" i="162" s="1"/>
  <c r="FJ63" i="162" s="1"/>
  <c r="FK64" i="162" s="1"/>
  <c r="FL65" i="162" s="1"/>
  <c r="FM66" i="162" s="1"/>
  <c r="FN67" i="162" s="1"/>
  <c r="FO68" i="162" s="1"/>
  <c r="FP69" i="162" s="1"/>
  <c r="FQ70" i="162" s="1"/>
  <c r="FR71" i="162" s="1"/>
  <c r="FS72" i="162" s="1"/>
  <c r="FT73" i="162" s="1"/>
  <c r="FU74" i="162" s="1"/>
  <c r="FV75" i="162" s="1"/>
  <c r="EV48" i="162"/>
  <c r="EW49" i="162" s="1"/>
  <c r="EX50" i="162" s="1"/>
  <c r="EY51" i="162" s="1"/>
  <c r="EZ52" i="162" s="1"/>
  <c r="FA53" i="162" s="1"/>
  <c r="FB54" i="162" s="1"/>
  <c r="FC55" i="162" s="1"/>
  <c r="FD56" i="162" s="1"/>
  <c r="FE57" i="162" s="1"/>
  <c r="FF58" i="162" s="1"/>
  <c r="FG59" i="162" s="1"/>
  <c r="FH60" i="162" s="1"/>
  <c r="FI61" i="162" s="1"/>
  <c r="FJ62" i="162" s="1"/>
  <c r="FK63" i="162" s="1"/>
  <c r="FL64" i="162" s="1"/>
  <c r="FM65" i="162" s="1"/>
  <c r="FN66" i="162" s="1"/>
  <c r="FO67" i="162" s="1"/>
  <c r="FP68" i="162" s="1"/>
  <c r="FQ69" i="162" s="1"/>
  <c r="FR70" i="162" s="1"/>
  <c r="FS71" i="162" s="1"/>
  <c r="FT72" i="162" s="1"/>
  <c r="FU73" i="162" s="1"/>
  <c r="FV74" i="162" s="1"/>
  <c r="FW75" i="162" s="1"/>
  <c r="EW48" i="162"/>
  <c r="EX49" i="162" s="1"/>
  <c r="EY50" i="162" s="1"/>
  <c r="EZ51" i="162" s="1"/>
  <c r="FA52" i="162" s="1"/>
  <c r="FB53" i="162" s="1"/>
  <c r="FC54" i="162" s="1"/>
  <c r="FD55" i="162" s="1"/>
  <c r="FE56" i="162" s="1"/>
  <c r="FF57" i="162" s="1"/>
  <c r="FG58" i="162" s="1"/>
  <c r="FH59" i="162" s="1"/>
  <c r="FI60" i="162" s="1"/>
  <c r="FJ61" i="162" s="1"/>
  <c r="FK62" i="162" s="1"/>
  <c r="FL63" i="162" s="1"/>
  <c r="FM64" i="162" s="1"/>
  <c r="FN65" i="162" s="1"/>
  <c r="FO66" i="162" s="1"/>
  <c r="FP67" i="162" s="1"/>
  <c r="FQ68" i="162" s="1"/>
  <c r="FR69" i="162" s="1"/>
  <c r="FS70" i="162" s="1"/>
  <c r="FT71" i="162" s="1"/>
  <c r="FU72" i="162" s="1"/>
  <c r="FV73" i="162" s="1"/>
  <c r="FW74" i="162" s="1"/>
  <c r="FX75" i="162" s="1"/>
  <c r="EX48" i="162"/>
  <c r="EY49" i="162" s="1"/>
  <c r="EZ50" i="162" s="1"/>
  <c r="FA51" i="162" s="1"/>
  <c r="FB52" i="162" s="1"/>
  <c r="FC53" i="162" s="1"/>
  <c r="FD54" i="162" s="1"/>
  <c r="FE55" i="162" s="1"/>
  <c r="FF56" i="162" s="1"/>
  <c r="FG57" i="162" s="1"/>
  <c r="FH58" i="162" s="1"/>
  <c r="FI59" i="162" s="1"/>
  <c r="FJ60" i="162" s="1"/>
  <c r="FK61" i="162" s="1"/>
  <c r="FL62" i="162" s="1"/>
  <c r="FM63" i="162" s="1"/>
  <c r="FN64" i="162" s="1"/>
  <c r="FO65" i="162" s="1"/>
  <c r="FP66" i="162" s="1"/>
  <c r="FQ67" i="162" s="1"/>
  <c r="FR68" i="162" s="1"/>
  <c r="FS69" i="162" s="1"/>
  <c r="FT70" i="162" s="1"/>
  <c r="FU71" i="162" s="1"/>
  <c r="FV72" i="162" s="1"/>
  <c r="FW73" i="162" s="1"/>
  <c r="FX74" i="162" s="1"/>
  <c r="FY75" i="162" s="1"/>
  <c r="EY48" i="162"/>
  <c r="EZ49" i="162" s="1"/>
  <c r="FA50" i="162" s="1"/>
  <c r="FB51" i="162" s="1"/>
  <c r="FC52" i="162" s="1"/>
  <c r="FD53" i="162" s="1"/>
  <c r="FE54" i="162" s="1"/>
  <c r="FF55" i="162" s="1"/>
  <c r="FG56" i="162" s="1"/>
  <c r="FH57" i="162" s="1"/>
  <c r="FI58" i="162" s="1"/>
  <c r="FJ59" i="162" s="1"/>
  <c r="FK60" i="162" s="1"/>
  <c r="FL61" i="162" s="1"/>
  <c r="FM62" i="162" s="1"/>
  <c r="FN63" i="162" s="1"/>
  <c r="FO64" i="162" s="1"/>
  <c r="FP65" i="162" s="1"/>
  <c r="FQ66" i="162" s="1"/>
  <c r="FR67" i="162" s="1"/>
  <c r="FS68" i="162" s="1"/>
  <c r="FT69" i="162" s="1"/>
  <c r="FU70" i="162" s="1"/>
  <c r="FV71" i="162" s="1"/>
  <c r="FW72" i="162" s="1"/>
  <c r="FX73" i="162" s="1"/>
  <c r="FY74" i="162" s="1"/>
  <c r="FZ75" i="162" s="1"/>
  <c r="EZ48" i="162"/>
  <c r="FA49" i="162" s="1"/>
  <c r="FB50" i="162" s="1"/>
  <c r="FC51" i="162" s="1"/>
  <c r="FD52" i="162" s="1"/>
  <c r="FE53" i="162" s="1"/>
  <c r="FF54" i="162" s="1"/>
  <c r="FG55" i="162" s="1"/>
  <c r="FH56" i="162" s="1"/>
  <c r="FI57" i="162" s="1"/>
  <c r="FJ58" i="162" s="1"/>
  <c r="FK59" i="162" s="1"/>
  <c r="FL60" i="162" s="1"/>
  <c r="FM61" i="162" s="1"/>
  <c r="FN62" i="162" s="1"/>
  <c r="FO63" i="162" s="1"/>
  <c r="FP64" i="162" s="1"/>
  <c r="FQ65" i="162" s="1"/>
  <c r="FR66" i="162" s="1"/>
  <c r="FS67" i="162" s="1"/>
  <c r="FT68" i="162" s="1"/>
  <c r="FU69" i="162" s="1"/>
  <c r="FV70" i="162" s="1"/>
  <c r="FW71" i="162" s="1"/>
  <c r="FX72" i="162" s="1"/>
  <c r="FY73" i="162" s="1"/>
  <c r="FZ74" i="162" s="1"/>
  <c r="GA75" i="162" s="1"/>
  <c r="FA48" i="162"/>
  <c r="FB49" i="162" s="1"/>
  <c r="FC50" i="162" s="1"/>
  <c r="FD51" i="162" s="1"/>
  <c r="FE52" i="162" s="1"/>
  <c r="FF53" i="162" s="1"/>
  <c r="FG54" i="162" s="1"/>
  <c r="FH55" i="162" s="1"/>
  <c r="FI56" i="162" s="1"/>
  <c r="FJ57" i="162" s="1"/>
  <c r="FK58" i="162" s="1"/>
  <c r="FL59" i="162" s="1"/>
  <c r="FM60" i="162" s="1"/>
  <c r="FN61" i="162" s="1"/>
  <c r="FO62" i="162" s="1"/>
  <c r="FP63" i="162" s="1"/>
  <c r="FQ64" i="162" s="1"/>
  <c r="FR65" i="162" s="1"/>
  <c r="FS66" i="162" s="1"/>
  <c r="FT67" i="162" s="1"/>
  <c r="FU68" i="162" s="1"/>
  <c r="FV69" i="162" s="1"/>
  <c r="FW70" i="162" s="1"/>
  <c r="FX71" i="162" s="1"/>
  <c r="FY72" i="162" s="1"/>
  <c r="FZ73" i="162" s="1"/>
  <c r="GA74" i="162" s="1"/>
  <c r="GB75" i="162" s="1"/>
  <c r="FB48" i="162"/>
  <c r="FC49" i="162" s="1"/>
  <c r="FD50" i="162" s="1"/>
  <c r="FE51" i="162" s="1"/>
  <c r="FF52" i="162" s="1"/>
  <c r="FG53" i="162" s="1"/>
  <c r="FH54" i="162" s="1"/>
  <c r="FI55" i="162" s="1"/>
  <c r="FJ56" i="162" s="1"/>
  <c r="FK57" i="162" s="1"/>
  <c r="FL58" i="162" s="1"/>
  <c r="FM59" i="162" s="1"/>
  <c r="FN60" i="162" s="1"/>
  <c r="FO61" i="162" s="1"/>
  <c r="FP62" i="162" s="1"/>
  <c r="FQ63" i="162" s="1"/>
  <c r="FR64" i="162" s="1"/>
  <c r="FS65" i="162" s="1"/>
  <c r="FT66" i="162" s="1"/>
  <c r="FU67" i="162" s="1"/>
  <c r="FV68" i="162" s="1"/>
  <c r="FW69" i="162" s="1"/>
  <c r="FX70" i="162" s="1"/>
  <c r="FY71" i="162" s="1"/>
  <c r="FZ72" i="162" s="1"/>
  <c r="GA73" i="162" s="1"/>
  <c r="GB74" i="162" s="1"/>
  <c r="GC75" i="162" s="1"/>
  <c r="FC48" i="162"/>
  <c r="FD49" i="162" s="1"/>
  <c r="FE50" i="162" s="1"/>
  <c r="FF51" i="162" s="1"/>
  <c r="FG52" i="162" s="1"/>
  <c r="FH53" i="162" s="1"/>
  <c r="FI54" i="162" s="1"/>
  <c r="FJ55" i="162" s="1"/>
  <c r="FK56" i="162" s="1"/>
  <c r="FL57" i="162" s="1"/>
  <c r="FM58" i="162" s="1"/>
  <c r="FN59" i="162" s="1"/>
  <c r="FO60" i="162" s="1"/>
  <c r="FP61" i="162" s="1"/>
  <c r="FQ62" i="162" s="1"/>
  <c r="FR63" i="162" s="1"/>
  <c r="FS64" i="162" s="1"/>
  <c r="FT65" i="162" s="1"/>
  <c r="FU66" i="162" s="1"/>
  <c r="FV67" i="162" s="1"/>
  <c r="FW68" i="162" s="1"/>
  <c r="FX69" i="162" s="1"/>
  <c r="FY70" i="162" s="1"/>
  <c r="FZ71" i="162" s="1"/>
  <c r="GA72" i="162" s="1"/>
  <c r="GB73" i="162" s="1"/>
  <c r="GC74" i="162" s="1"/>
  <c r="GD75" i="162" s="1"/>
  <c r="FD48" i="162"/>
  <c r="FE49" i="162" s="1"/>
  <c r="FF50" i="162" s="1"/>
  <c r="FG51" i="162" s="1"/>
  <c r="FH52" i="162" s="1"/>
  <c r="FI53" i="162" s="1"/>
  <c r="FJ54" i="162" s="1"/>
  <c r="FK55" i="162" s="1"/>
  <c r="FL56" i="162" s="1"/>
  <c r="FM57" i="162" s="1"/>
  <c r="FN58" i="162" s="1"/>
  <c r="FO59" i="162" s="1"/>
  <c r="FP60" i="162" s="1"/>
  <c r="FQ61" i="162" s="1"/>
  <c r="FR62" i="162" s="1"/>
  <c r="FS63" i="162" s="1"/>
  <c r="FT64" i="162" s="1"/>
  <c r="FU65" i="162" s="1"/>
  <c r="FV66" i="162" s="1"/>
  <c r="FW67" i="162" s="1"/>
  <c r="FX68" i="162" s="1"/>
  <c r="FY69" i="162" s="1"/>
  <c r="FZ70" i="162" s="1"/>
  <c r="GA71" i="162" s="1"/>
  <c r="GB72" i="162" s="1"/>
  <c r="GC73" i="162" s="1"/>
  <c r="GD74" i="162" s="1"/>
  <c r="GE75" i="162" s="1"/>
  <c r="FE48" i="162"/>
  <c r="FF49" i="162" s="1"/>
  <c r="FG50" i="162" s="1"/>
  <c r="FH51" i="162" s="1"/>
  <c r="FI52" i="162" s="1"/>
  <c r="FJ53" i="162" s="1"/>
  <c r="FK54" i="162" s="1"/>
  <c r="FL55" i="162" s="1"/>
  <c r="FM56" i="162" s="1"/>
  <c r="FN57" i="162" s="1"/>
  <c r="FO58" i="162" s="1"/>
  <c r="FP59" i="162" s="1"/>
  <c r="FQ60" i="162" s="1"/>
  <c r="FR61" i="162" s="1"/>
  <c r="FS62" i="162" s="1"/>
  <c r="FT63" i="162" s="1"/>
  <c r="FU64" i="162" s="1"/>
  <c r="FV65" i="162" s="1"/>
  <c r="FW66" i="162" s="1"/>
  <c r="FX67" i="162" s="1"/>
  <c r="FY68" i="162" s="1"/>
  <c r="FZ69" i="162" s="1"/>
  <c r="GA70" i="162" s="1"/>
  <c r="GB71" i="162" s="1"/>
  <c r="GC72" i="162" s="1"/>
  <c r="GD73" i="162" s="1"/>
  <c r="GE74" i="162" s="1"/>
  <c r="GF75" i="162" s="1"/>
  <c r="FF48" i="162"/>
  <c r="FG49" i="162" s="1"/>
  <c r="FH50" i="162" s="1"/>
  <c r="FI51" i="162" s="1"/>
  <c r="FJ52" i="162" s="1"/>
  <c r="FK53" i="162" s="1"/>
  <c r="FL54" i="162" s="1"/>
  <c r="FM55" i="162" s="1"/>
  <c r="FN56" i="162" s="1"/>
  <c r="FO57" i="162" s="1"/>
  <c r="FP58" i="162" s="1"/>
  <c r="FQ59" i="162" s="1"/>
  <c r="FR60" i="162" s="1"/>
  <c r="FS61" i="162" s="1"/>
  <c r="FT62" i="162" s="1"/>
  <c r="FU63" i="162" s="1"/>
  <c r="FV64" i="162" s="1"/>
  <c r="FW65" i="162" s="1"/>
  <c r="FX66" i="162" s="1"/>
  <c r="FY67" i="162" s="1"/>
  <c r="FZ68" i="162" s="1"/>
  <c r="GA69" i="162" s="1"/>
  <c r="GB70" i="162" s="1"/>
  <c r="GC71" i="162" s="1"/>
  <c r="GD72" i="162" s="1"/>
  <c r="GE73" i="162" s="1"/>
  <c r="GF74" i="162" s="1"/>
  <c r="GG75" i="162" s="1"/>
  <c r="FG48" i="162"/>
  <c r="FH49" i="162" s="1"/>
  <c r="FI50" i="162" s="1"/>
  <c r="FJ51" i="162" s="1"/>
  <c r="FK52" i="162" s="1"/>
  <c r="FL53" i="162" s="1"/>
  <c r="FM54" i="162" s="1"/>
  <c r="FN55" i="162" s="1"/>
  <c r="FO56" i="162" s="1"/>
  <c r="FP57" i="162" s="1"/>
  <c r="FQ58" i="162" s="1"/>
  <c r="FR59" i="162" s="1"/>
  <c r="FS60" i="162" s="1"/>
  <c r="FT61" i="162" s="1"/>
  <c r="FU62" i="162" s="1"/>
  <c r="FV63" i="162" s="1"/>
  <c r="FW64" i="162" s="1"/>
  <c r="FX65" i="162" s="1"/>
  <c r="FY66" i="162" s="1"/>
  <c r="FZ67" i="162" s="1"/>
  <c r="GA68" i="162" s="1"/>
  <c r="GB69" i="162" s="1"/>
  <c r="GC70" i="162" s="1"/>
  <c r="GD71" i="162" s="1"/>
  <c r="GE72" i="162" s="1"/>
  <c r="GF73" i="162" s="1"/>
  <c r="GG74" i="162" s="1"/>
  <c r="GH75" i="162" s="1"/>
  <c r="FH48" i="162"/>
  <c r="FI49" i="162" s="1"/>
  <c r="FJ50" i="162" s="1"/>
  <c r="FK51" i="162" s="1"/>
  <c r="FL52" i="162" s="1"/>
  <c r="FM53" i="162" s="1"/>
  <c r="FN54" i="162" s="1"/>
  <c r="FO55" i="162" s="1"/>
  <c r="FP56" i="162" s="1"/>
  <c r="FQ57" i="162" s="1"/>
  <c r="FR58" i="162" s="1"/>
  <c r="FS59" i="162" s="1"/>
  <c r="FT60" i="162" s="1"/>
  <c r="FU61" i="162" s="1"/>
  <c r="FV62" i="162" s="1"/>
  <c r="FW63" i="162" s="1"/>
  <c r="FX64" i="162" s="1"/>
  <c r="FY65" i="162" s="1"/>
  <c r="FZ66" i="162" s="1"/>
  <c r="GA67" i="162" s="1"/>
  <c r="GB68" i="162" s="1"/>
  <c r="GC69" i="162" s="1"/>
  <c r="GD70" i="162" s="1"/>
  <c r="GE71" i="162" s="1"/>
  <c r="GF72" i="162" s="1"/>
  <c r="GG73" i="162" s="1"/>
  <c r="GH74" i="162" s="1"/>
  <c r="GI75" i="162" s="1"/>
  <c r="FI48" i="162"/>
  <c r="FJ49" i="162" s="1"/>
  <c r="FK50" i="162" s="1"/>
  <c r="FL51" i="162" s="1"/>
  <c r="FM52" i="162" s="1"/>
  <c r="FN53" i="162" s="1"/>
  <c r="FO54" i="162" s="1"/>
  <c r="FP55" i="162" s="1"/>
  <c r="FQ56" i="162" s="1"/>
  <c r="FR57" i="162" s="1"/>
  <c r="FS58" i="162" s="1"/>
  <c r="FT59" i="162" s="1"/>
  <c r="FU60" i="162" s="1"/>
  <c r="FV61" i="162" s="1"/>
  <c r="FW62" i="162" s="1"/>
  <c r="FX63" i="162" s="1"/>
  <c r="FY64" i="162" s="1"/>
  <c r="FZ65" i="162" s="1"/>
  <c r="GA66" i="162" s="1"/>
  <c r="GB67" i="162" s="1"/>
  <c r="GC68" i="162" s="1"/>
  <c r="GD69" i="162" s="1"/>
  <c r="GE70" i="162" s="1"/>
  <c r="GF71" i="162" s="1"/>
  <c r="GG72" i="162" s="1"/>
  <c r="GH73" i="162" s="1"/>
  <c r="GI74" i="162" s="1"/>
  <c r="GJ75" i="162" s="1"/>
  <c r="FJ48" i="162"/>
  <c r="FK49" i="162" s="1"/>
  <c r="FL50" i="162" s="1"/>
  <c r="FM51" i="162" s="1"/>
  <c r="FN52" i="162" s="1"/>
  <c r="FO53" i="162" s="1"/>
  <c r="FP54" i="162" s="1"/>
  <c r="FQ55" i="162" s="1"/>
  <c r="FR56" i="162" s="1"/>
  <c r="FS57" i="162" s="1"/>
  <c r="FT58" i="162" s="1"/>
  <c r="FU59" i="162" s="1"/>
  <c r="FV60" i="162" s="1"/>
  <c r="FW61" i="162" s="1"/>
  <c r="FX62" i="162" s="1"/>
  <c r="FY63" i="162" s="1"/>
  <c r="FZ64" i="162" s="1"/>
  <c r="GA65" i="162" s="1"/>
  <c r="GB66" i="162" s="1"/>
  <c r="GC67" i="162" s="1"/>
  <c r="GD68" i="162" s="1"/>
  <c r="GE69" i="162" s="1"/>
  <c r="GF70" i="162" s="1"/>
  <c r="GG71" i="162" s="1"/>
  <c r="GH72" i="162" s="1"/>
  <c r="GI73" i="162" s="1"/>
  <c r="GJ74" i="162" s="1"/>
  <c r="GK75" i="162" s="1"/>
  <c r="FK48" i="162"/>
  <c r="FL49" i="162" s="1"/>
  <c r="FM50" i="162" s="1"/>
  <c r="FN51" i="162" s="1"/>
  <c r="FO52" i="162" s="1"/>
  <c r="FP53" i="162" s="1"/>
  <c r="FQ54" i="162" s="1"/>
  <c r="FR55" i="162" s="1"/>
  <c r="FS56" i="162" s="1"/>
  <c r="FT57" i="162" s="1"/>
  <c r="FU58" i="162" s="1"/>
  <c r="FV59" i="162" s="1"/>
  <c r="FW60" i="162" s="1"/>
  <c r="FX61" i="162" s="1"/>
  <c r="FY62" i="162" s="1"/>
  <c r="FZ63" i="162" s="1"/>
  <c r="GA64" i="162" s="1"/>
  <c r="GB65" i="162" s="1"/>
  <c r="GC66" i="162" s="1"/>
  <c r="GD67" i="162" s="1"/>
  <c r="GE68" i="162" s="1"/>
  <c r="GF69" i="162" s="1"/>
  <c r="GG70" i="162" s="1"/>
  <c r="GH71" i="162" s="1"/>
  <c r="GI72" i="162" s="1"/>
  <c r="GJ73" i="162" s="1"/>
  <c r="GK74" i="162" s="1"/>
  <c r="GL75" i="162" s="1"/>
  <c r="FL48" i="162"/>
  <c r="FM49" i="162" s="1"/>
  <c r="FN50" i="162" s="1"/>
  <c r="FO51" i="162" s="1"/>
  <c r="FP52" i="162" s="1"/>
  <c r="FQ53" i="162" s="1"/>
  <c r="FR54" i="162" s="1"/>
  <c r="FS55" i="162" s="1"/>
  <c r="FT56" i="162" s="1"/>
  <c r="FU57" i="162" s="1"/>
  <c r="FV58" i="162" s="1"/>
  <c r="FW59" i="162" s="1"/>
  <c r="FX60" i="162" s="1"/>
  <c r="FY61" i="162" s="1"/>
  <c r="FZ62" i="162" s="1"/>
  <c r="GA63" i="162" s="1"/>
  <c r="GB64" i="162" s="1"/>
  <c r="GC65" i="162" s="1"/>
  <c r="GD66" i="162" s="1"/>
  <c r="GE67" i="162" s="1"/>
  <c r="GF68" i="162" s="1"/>
  <c r="GG69" i="162" s="1"/>
  <c r="GH70" i="162" s="1"/>
  <c r="GI71" i="162" s="1"/>
  <c r="GJ72" i="162" s="1"/>
  <c r="GK73" i="162" s="1"/>
  <c r="GL74" i="162" s="1"/>
  <c r="GM75" i="162" s="1"/>
  <c r="FM48" i="162"/>
  <c r="FN49" i="162" s="1"/>
  <c r="FO50" i="162" s="1"/>
  <c r="FP51" i="162" s="1"/>
  <c r="FQ52" i="162" s="1"/>
  <c r="FR53" i="162" s="1"/>
  <c r="FS54" i="162" s="1"/>
  <c r="FT55" i="162" s="1"/>
  <c r="FU56" i="162" s="1"/>
  <c r="FV57" i="162" s="1"/>
  <c r="FW58" i="162" s="1"/>
  <c r="FX59" i="162" s="1"/>
  <c r="FY60" i="162" s="1"/>
  <c r="FZ61" i="162" s="1"/>
  <c r="GA62" i="162" s="1"/>
  <c r="GB63" i="162" s="1"/>
  <c r="GC64" i="162" s="1"/>
  <c r="GD65" i="162" s="1"/>
  <c r="GE66" i="162" s="1"/>
  <c r="GF67" i="162" s="1"/>
  <c r="GG68" i="162" s="1"/>
  <c r="GH69" i="162" s="1"/>
  <c r="GI70" i="162" s="1"/>
  <c r="GJ71" i="162" s="1"/>
  <c r="GK72" i="162" s="1"/>
  <c r="GL73" i="162" s="1"/>
  <c r="GM74" i="162" s="1"/>
  <c r="GN75" i="162" s="1"/>
  <c r="FN48" i="162"/>
  <c r="FO49" i="162" s="1"/>
  <c r="FP50" i="162" s="1"/>
  <c r="FQ51" i="162" s="1"/>
  <c r="FR52" i="162" s="1"/>
  <c r="FS53" i="162" s="1"/>
  <c r="FT54" i="162" s="1"/>
  <c r="FU55" i="162" s="1"/>
  <c r="FV56" i="162" s="1"/>
  <c r="FW57" i="162" s="1"/>
  <c r="FX58" i="162" s="1"/>
  <c r="FY59" i="162" s="1"/>
  <c r="FZ60" i="162" s="1"/>
  <c r="GA61" i="162" s="1"/>
  <c r="GB62" i="162" s="1"/>
  <c r="GC63" i="162" s="1"/>
  <c r="GD64" i="162" s="1"/>
  <c r="GE65" i="162" s="1"/>
  <c r="GF66" i="162" s="1"/>
  <c r="GG67" i="162" s="1"/>
  <c r="GH68" i="162" s="1"/>
  <c r="GI69" i="162" s="1"/>
  <c r="GJ70" i="162" s="1"/>
  <c r="GK71" i="162" s="1"/>
  <c r="GL72" i="162" s="1"/>
  <c r="GM73" i="162" s="1"/>
  <c r="GN74" i="162" s="1"/>
  <c r="GO75" i="162" s="1"/>
  <c r="FO48" i="162"/>
  <c r="FP49" i="162" s="1"/>
  <c r="FQ50" i="162" s="1"/>
  <c r="FR51" i="162" s="1"/>
  <c r="FS52" i="162" s="1"/>
  <c r="FT53" i="162" s="1"/>
  <c r="FU54" i="162" s="1"/>
  <c r="FV55" i="162" s="1"/>
  <c r="FW56" i="162" s="1"/>
  <c r="FX57" i="162" s="1"/>
  <c r="FY58" i="162" s="1"/>
  <c r="FZ59" i="162" s="1"/>
  <c r="GA60" i="162" s="1"/>
  <c r="GB61" i="162" s="1"/>
  <c r="GC62" i="162" s="1"/>
  <c r="GD63" i="162" s="1"/>
  <c r="GE64" i="162" s="1"/>
  <c r="GF65" i="162" s="1"/>
  <c r="GG66" i="162" s="1"/>
  <c r="GH67" i="162" s="1"/>
  <c r="GI68" i="162" s="1"/>
  <c r="GJ69" i="162" s="1"/>
  <c r="GK70" i="162" s="1"/>
  <c r="GL71" i="162" s="1"/>
  <c r="GM72" i="162" s="1"/>
  <c r="GN73" i="162" s="1"/>
  <c r="GO74" i="162" s="1"/>
  <c r="GP75" i="162" s="1"/>
  <c r="FP48" i="162"/>
  <c r="FQ49" i="162" s="1"/>
  <c r="FR50" i="162" s="1"/>
  <c r="FS51" i="162" s="1"/>
  <c r="FT52" i="162" s="1"/>
  <c r="FU53" i="162" s="1"/>
  <c r="FV54" i="162" s="1"/>
  <c r="FW55" i="162" s="1"/>
  <c r="FX56" i="162" s="1"/>
  <c r="FY57" i="162" s="1"/>
  <c r="FZ58" i="162" s="1"/>
  <c r="GA59" i="162" s="1"/>
  <c r="GB60" i="162" s="1"/>
  <c r="GC61" i="162" s="1"/>
  <c r="GD62" i="162" s="1"/>
  <c r="GE63" i="162" s="1"/>
  <c r="GF64" i="162" s="1"/>
  <c r="GG65" i="162" s="1"/>
  <c r="GH66" i="162" s="1"/>
  <c r="GI67" i="162" s="1"/>
  <c r="GJ68" i="162" s="1"/>
  <c r="GK69" i="162" s="1"/>
  <c r="GL70" i="162" s="1"/>
  <c r="GM71" i="162" s="1"/>
  <c r="GN72" i="162" s="1"/>
  <c r="GO73" i="162" s="1"/>
  <c r="GP74" i="162" s="1"/>
  <c r="GQ75" i="162" s="1"/>
  <c r="FQ48" i="162"/>
  <c r="FR49" i="162" s="1"/>
  <c r="FS50" i="162" s="1"/>
  <c r="FT51" i="162" s="1"/>
  <c r="FU52" i="162" s="1"/>
  <c r="FV53" i="162" s="1"/>
  <c r="FW54" i="162" s="1"/>
  <c r="FX55" i="162" s="1"/>
  <c r="FY56" i="162" s="1"/>
  <c r="FZ57" i="162" s="1"/>
  <c r="GA58" i="162" s="1"/>
  <c r="GB59" i="162" s="1"/>
  <c r="GC60" i="162" s="1"/>
  <c r="GD61" i="162" s="1"/>
  <c r="GE62" i="162" s="1"/>
  <c r="GF63" i="162" s="1"/>
  <c r="GG64" i="162" s="1"/>
  <c r="GH65" i="162" s="1"/>
  <c r="GI66" i="162" s="1"/>
  <c r="GJ67" i="162" s="1"/>
  <c r="GK68" i="162" s="1"/>
  <c r="GL69" i="162" s="1"/>
  <c r="GM70" i="162" s="1"/>
  <c r="GN71" i="162" s="1"/>
  <c r="GO72" i="162" s="1"/>
  <c r="GP73" i="162" s="1"/>
  <c r="GQ74" i="162" s="1"/>
  <c r="GR75" i="162" s="1"/>
  <c r="FR48" i="162"/>
  <c r="FS49" i="162" s="1"/>
  <c r="FT50" i="162" s="1"/>
  <c r="FU51" i="162" s="1"/>
  <c r="FV52" i="162" s="1"/>
  <c r="FW53" i="162" s="1"/>
  <c r="FX54" i="162" s="1"/>
  <c r="FY55" i="162" s="1"/>
  <c r="FZ56" i="162" s="1"/>
  <c r="GA57" i="162" s="1"/>
  <c r="GB58" i="162" s="1"/>
  <c r="GC59" i="162" s="1"/>
  <c r="GD60" i="162" s="1"/>
  <c r="GE61" i="162" s="1"/>
  <c r="GF62" i="162" s="1"/>
  <c r="GG63" i="162" s="1"/>
  <c r="GH64" i="162" s="1"/>
  <c r="GI65" i="162" s="1"/>
  <c r="GJ66" i="162" s="1"/>
  <c r="GK67" i="162" s="1"/>
  <c r="GL68" i="162" s="1"/>
  <c r="GM69" i="162" s="1"/>
  <c r="GN70" i="162" s="1"/>
  <c r="GO71" i="162" s="1"/>
  <c r="GP72" i="162" s="1"/>
  <c r="GQ73" i="162" s="1"/>
  <c r="GR74" i="162" s="1"/>
  <c r="GS75" i="162" s="1"/>
  <c r="FS48" i="162"/>
  <c r="FT49" i="162" s="1"/>
  <c r="FU50" i="162" s="1"/>
  <c r="FV51" i="162" s="1"/>
  <c r="FW52" i="162" s="1"/>
  <c r="FX53" i="162" s="1"/>
  <c r="FY54" i="162" s="1"/>
  <c r="FZ55" i="162" s="1"/>
  <c r="GA56" i="162" s="1"/>
  <c r="GB57" i="162" s="1"/>
  <c r="GC58" i="162" s="1"/>
  <c r="GD59" i="162" s="1"/>
  <c r="GE60" i="162" s="1"/>
  <c r="GF61" i="162" s="1"/>
  <c r="GG62" i="162" s="1"/>
  <c r="GH63" i="162" s="1"/>
  <c r="GI64" i="162" s="1"/>
  <c r="GJ65" i="162" s="1"/>
  <c r="GK66" i="162" s="1"/>
  <c r="GL67" i="162" s="1"/>
  <c r="GM68" i="162" s="1"/>
  <c r="GN69" i="162" s="1"/>
  <c r="GO70" i="162" s="1"/>
  <c r="GP71" i="162" s="1"/>
  <c r="GQ72" i="162" s="1"/>
  <c r="GR73" i="162" s="1"/>
  <c r="GS74" i="162" s="1"/>
  <c r="GT75" i="162" s="1"/>
  <c r="FT48" i="162"/>
  <c r="FU49" i="162" s="1"/>
  <c r="FV50" i="162" s="1"/>
  <c r="FW51" i="162" s="1"/>
  <c r="FX52" i="162" s="1"/>
  <c r="FY53" i="162" s="1"/>
  <c r="FZ54" i="162" s="1"/>
  <c r="GA55" i="162" s="1"/>
  <c r="GB56" i="162" s="1"/>
  <c r="GC57" i="162" s="1"/>
  <c r="GD58" i="162" s="1"/>
  <c r="GE59" i="162" s="1"/>
  <c r="GF60" i="162" s="1"/>
  <c r="GG61" i="162" s="1"/>
  <c r="GH62" i="162" s="1"/>
  <c r="GI63" i="162" s="1"/>
  <c r="GJ64" i="162" s="1"/>
  <c r="GK65" i="162" s="1"/>
  <c r="GL66" i="162" s="1"/>
  <c r="GM67" i="162" s="1"/>
  <c r="GN68" i="162" s="1"/>
  <c r="GO69" i="162" s="1"/>
  <c r="GP70" i="162" s="1"/>
  <c r="GQ71" i="162" s="1"/>
  <c r="GR72" i="162" s="1"/>
  <c r="GS73" i="162" s="1"/>
  <c r="GT74" i="162" s="1"/>
  <c r="GU75" i="162" s="1"/>
  <c r="FU48" i="162"/>
  <c r="FV49" i="162" s="1"/>
  <c r="FW50" i="162" s="1"/>
  <c r="FX51" i="162" s="1"/>
  <c r="FY52" i="162" s="1"/>
  <c r="FZ53" i="162" s="1"/>
  <c r="GA54" i="162" s="1"/>
  <c r="GB55" i="162" s="1"/>
  <c r="GC56" i="162" s="1"/>
  <c r="GD57" i="162" s="1"/>
  <c r="GE58" i="162" s="1"/>
  <c r="GF59" i="162" s="1"/>
  <c r="GG60" i="162" s="1"/>
  <c r="GH61" i="162" s="1"/>
  <c r="GI62" i="162" s="1"/>
  <c r="GJ63" i="162" s="1"/>
  <c r="GK64" i="162" s="1"/>
  <c r="GL65" i="162" s="1"/>
  <c r="GM66" i="162" s="1"/>
  <c r="GN67" i="162" s="1"/>
  <c r="GO68" i="162" s="1"/>
  <c r="GP69" i="162" s="1"/>
  <c r="GQ70" i="162" s="1"/>
  <c r="GR71" i="162" s="1"/>
  <c r="GS72" i="162" s="1"/>
  <c r="GT73" i="162" s="1"/>
  <c r="GU74" i="162" s="1"/>
  <c r="GV75" i="162" s="1"/>
  <c r="FV48" i="162"/>
  <c r="FW49" i="162" s="1"/>
  <c r="FX50" i="162" s="1"/>
  <c r="FY51" i="162" s="1"/>
  <c r="FZ52" i="162" s="1"/>
  <c r="GA53" i="162" s="1"/>
  <c r="GB54" i="162" s="1"/>
  <c r="GC55" i="162" s="1"/>
  <c r="GD56" i="162" s="1"/>
  <c r="GE57" i="162" s="1"/>
  <c r="GF58" i="162" s="1"/>
  <c r="GG59" i="162" s="1"/>
  <c r="GH60" i="162" s="1"/>
  <c r="GI61" i="162" s="1"/>
  <c r="GJ62" i="162" s="1"/>
  <c r="GK63" i="162" s="1"/>
  <c r="GL64" i="162" s="1"/>
  <c r="GM65" i="162" s="1"/>
  <c r="GN66" i="162" s="1"/>
  <c r="GO67" i="162" s="1"/>
  <c r="GP68" i="162" s="1"/>
  <c r="GQ69" i="162" s="1"/>
  <c r="GR70" i="162" s="1"/>
  <c r="GS71" i="162" s="1"/>
  <c r="GT72" i="162" s="1"/>
  <c r="GU73" i="162" s="1"/>
  <c r="GV74" i="162" s="1"/>
  <c r="GW75" i="162" s="1"/>
  <c r="FW48" i="162"/>
  <c r="FX49" i="162" s="1"/>
  <c r="FY50" i="162" s="1"/>
  <c r="FZ51" i="162" s="1"/>
  <c r="GA52" i="162" s="1"/>
  <c r="GB53" i="162" s="1"/>
  <c r="GC54" i="162" s="1"/>
  <c r="GD55" i="162" s="1"/>
  <c r="GE56" i="162" s="1"/>
  <c r="GF57" i="162" s="1"/>
  <c r="GG58" i="162" s="1"/>
  <c r="GH59" i="162" s="1"/>
  <c r="GI60" i="162" s="1"/>
  <c r="GJ61" i="162" s="1"/>
  <c r="GK62" i="162" s="1"/>
  <c r="GL63" i="162" s="1"/>
  <c r="GM64" i="162" s="1"/>
  <c r="GN65" i="162" s="1"/>
  <c r="GO66" i="162" s="1"/>
  <c r="GP67" i="162" s="1"/>
  <c r="GQ68" i="162" s="1"/>
  <c r="GR69" i="162" s="1"/>
  <c r="GS70" i="162" s="1"/>
  <c r="GT71" i="162" s="1"/>
  <c r="GU72" i="162" s="1"/>
  <c r="GV73" i="162" s="1"/>
  <c r="GW74" i="162" s="1"/>
  <c r="GX75" i="162" s="1"/>
  <c r="FX48" i="162"/>
  <c r="FY49" i="162" s="1"/>
  <c r="FZ50" i="162" s="1"/>
  <c r="GA51" i="162" s="1"/>
  <c r="GB52" i="162" s="1"/>
  <c r="GC53" i="162" s="1"/>
  <c r="GD54" i="162" s="1"/>
  <c r="GE55" i="162" s="1"/>
  <c r="GF56" i="162" s="1"/>
  <c r="GG57" i="162" s="1"/>
  <c r="GH58" i="162" s="1"/>
  <c r="GI59" i="162" s="1"/>
  <c r="GJ60" i="162" s="1"/>
  <c r="GK61" i="162" s="1"/>
  <c r="GL62" i="162" s="1"/>
  <c r="GM63" i="162" s="1"/>
  <c r="GN64" i="162" s="1"/>
  <c r="GO65" i="162" s="1"/>
  <c r="GP66" i="162" s="1"/>
  <c r="GQ67" i="162" s="1"/>
  <c r="GR68" i="162" s="1"/>
  <c r="GS69" i="162" s="1"/>
  <c r="GT70" i="162" s="1"/>
  <c r="GU71" i="162" s="1"/>
  <c r="GV72" i="162" s="1"/>
  <c r="GW73" i="162" s="1"/>
  <c r="GX74" i="162" s="1"/>
  <c r="GY75" i="162" s="1"/>
  <c r="FY48" i="162"/>
  <c r="FZ49" i="162" s="1"/>
  <c r="GA50" i="162" s="1"/>
  <c r="GB51" i="162" s="1"/>
  <c r="GC52" i="162" s="1"/>
  <c r="GD53" i="162" s="1"/>
  <c r="GE54" i="162" s="1"/>
  <c r="GF55" i="162" s="1"/>
  <c r="GG56" i="162" s="1"/>
  <c r="GH57" i="162" s="1"/>
  <c r="GI58" i="162" s="1"/>
  <c r="GJ59" i="162" s="1"/>
  <c r="GK60" i="162" s="1"/>
  <c r="GL61" i="162" s="1"/>
  <c r="GM62" i="162" s="1"/>
  <c r="GN63" i="162" s="1"/>
  <c r="GO64" i="162" s="1"/>
  <c r="GP65" i="162" s="1"/>
  <c r="GQ66" i="162" s="1"/>
  <c r="GR67" i="162" s="1"/>
  <c r="GS68" i="162" s="1"/>
  <c r="GT69" i="162" s="1"/>
  <c r="GU70" i="162" s="1"/>
  <c r="GV71" i="162" s="1"/>
  <c r="GW72" i="162" s="1"/>
  <c r="GX73" i="162" s="1"/>
  <c r="GY74" i="162" s="1"/>
  <c r="GZ75" i="162" s="1"/>
  <c r="FZ48" i="162"/>
  <c r="GA49" i="162" s="1"/>
  <c r="GB50" i="162" s="1"/>
  <c r="GC51" i="162" s="1"/>
  <c r="GD52" i="162" s="1"/>
  <c r="GE53" i="162" s="1"/>
  <c r="GF54" i="162" s="1"/>
  <c r="GG55" i="162" s="1"/>
  <c r="GH56" i="162" s="1"/>
  <c r="GI57" i="162" s="1"/>
  <c r="GJ58" i="162" s="1"/>
  <c r="GK59" i="162" s="1"/>
  <c r="GL60" i="162" s="1"/>
  <c r="GM61" i="162" s="1"/>
  <c r="GN62" i="162" s="1"/>
  <c r="GO63" i="162" s="1"/>
  <c r="GP64" i="162" s="1"/>
  <c r="GQ65" i="162" s="1"/>
  <c r="GR66" i="162" s="1"/>
  <c r="GS67" i="162" s="1"/>
  <c r="GT68" i="162" s="1"/>
  <c r="GU69" i="162" s="1"/>
  <c r="GV70" i="162" s="1"/>
  <c r="GW71" i="162" s="1"/>
  <c r="GX72" i="162" s="1"/>
  <c r="GY73" i="162" s="1"/>
  <c r="GZ74" i="162" s="1"/>
  <c r="HA75" i="162" s="1"/>
  <c r="GA48" i="162"/>
  <c r="GB49" i="162" s="1"/>
  <c r="GC50" i="162" s="1"/>
  <c r="GD51" i="162" s="1"/>
  <c r="GE52" i="162" s="1"/>
  <c r="GF53" i="162" s="1"/>
  <c r="GG54" i="162" s="1"/>
  <c r="GH55" i="162" s="1"/>
  <c r="GI56" i="162" s="1"/>
  <c r="GJ57" i="162" s="1"/>
  <c r="GK58" i="162" s="1"/>
  <c r="GL59" i="162" s="1"/>
  <c r="GM60" i="162" s="1"/>
  <c r="GN61" i="162" s="1"/>
  <c r="GO62" i="162" s="1"/>
  <c r="GP63" i="162" s="1"/>
  <c r="GQ64" i="162" s="1"/>
  <c r="GR65" i="162" s="1"/>
  <c r="GS66" i="162" s="1"/>
  <c r="GT67" i="162" s="1"/>
  <c r="GU68" i="162" s="1"/>
  <c r="GV69" i="162" s="1"/>
  <c r="GW70" i="162" s="1"/>
  <c r="GX71" i="162" s="1"/>
  <c r="GY72" i="162" s="1"/>
  <c r="GZ73" i="162" s="1"/>
  <c r="HA74" i="162" s="1"/>
  <c r="HB75" i="162" s="1"/>
  <c r="GB48" i="162"/>
  <c r="GC49" i="162" s="1"/>
  <c r="GD50" i="162" s="1"/>
  <c r="GE51" i="162" s="1"/>
  <c r="GF52" i="162" s="1"/>
  <c r="GG53" i="162" s="1"/>
  <c r="GH54" i="162" s="1"/>
  <c r="GI55" i="162" s="1"/>
  <c r="GJ56" i="162" s="1"/>
  <c r="GK57" i="162" s="1"/>
  <c r="GL58" i="162" s="1"/>
  <c r="GM59" i="162" s="1"/>
  <c r="GN60" i="162" s="1"/>
  <c r="GO61" i="162" s="1"/>
  <c r="GP62" i="162" s="1"/>
  <c r="GQ63" i="162" s="1"/>
  <c r="GR64" i="162" s="1"/>
  <c r="GS65" i="162" s="1"/>
  <c r="GT66" i="162" s="1"/>
  <c r="GU67" i="162" s="1"/>
  <c r="GV68" i="162" s="1"/>
  <c r="GW69" i="162" s="1"/>
  <c r="GX70" i="162" s="1"/>
  <c r="GY71" i="162" s="1"/>
  <c r="GZ72" i="162" s="1"/>
  <c r="HA73" i="162" s="1"/>
  <c r="HB74" i="162" s="1"/>
  <c r="HC75" i="162" s="1"/>
  <c r="GC48" i="162"/>
  <c r="GD49" i="162" s="1"/>
  <c r="GE50" i="162" s="1"/>
  <c r="GF51" i="162" s="1"/>
  <c r="GG52" i="162" s="1"/>
  <c r="GH53" i="162" s="1"/>
  <c r="GI54" i="162" s="1"/>
  <c r="GJ55" i="162" s="1"/>
  <c r="GK56" i="162" s="1"/>
  <c r="GL57" i="162" s="1"/>
  <c r="GM58" i="162" s="1"/>
  <c r="GN59" i="162" s="1"/>
  <c r="GO60" i="162" s="1"/>
  <c r="GP61" i="162" s="1"/>
  <c r="GQ62" i="162" s="1"/>
  <c r="GR63" i="162" s="1"/>
  <c r="GS64" i="162" s="1"/>
  <c r="GT65" i="162" s="1"/>
  <c r="GU66" i="162" s="1"/>
  <c r="GV67" i="162" s="1"/>
  <c r="GW68" i="162" s="1"/>
  <c r="GX69" i="162" s="1"/>
  <c r="GY70" i="162" s="1"/>
  <c r="GZ71" i="162" s="1"/>
  <c r="HA72" i="162" s="1"/>
  <c r="HB73" i="162" s="1"/>
  <c r="HC74" i="162" s="1"/>
  <c r="HD75" i="162" s="1"/>
  <c r="GD48" i="162"/>
  <c r="GE49" i="162" s="1"/>
  <c r="GF50" i="162" s="1"/>
  <c r="GG51" i="162" s="1"/>
  <c r="GH52" i="162" s="1"/>
  <c r="GI53" i="162" s="1"/>
  <c r="GJ54" i="162" s="1"/>
  <c r="GK55" i="162" s="1"/>
  <c r="GL56" i="162" s="1"/>
  <c r="GM57" i="162" s="1"/>
  <c r="GN58" i="162" s="1"/>
  <c r="GO59" i="162" s="1"/>
  <c r="GP60" i="162" s="1"/>
  <c r="GQ61" i="162" s="1"/>
  <c r="GR62" i="162" s="1"/>
  <c r="GS63" i="162" s="1"/>
  <c r="GT64" i="162" s="1"/>
  <c r="GU65" i="162" s="1"/>
  <c r="GV66" i="162" s="1"/>
  <c r="GW67" i="162" s="1"/>
  <c r="GX68" i="162" s="1"/>
  <c r="GY69" i="162" s="1"/>
  <c r="GZ70" i="162" s="1"/>
  <c r="HA71" i="162" s="1"/>
  <c r="HB72" i="162" s="1"/>
  <c r="HC73" i="162" s="1"/>
  <c r="HD74" i="162" s="1"/>
  <c r="HE75" i="162" s="1"/>
  <c r="GE48" i="162"/>
  <c r="GF49" i="162" s="1"/>
  <c r="GG50" i="162" s="1"/>
  <c r="GH51" i="162" s="1"/>
  <c r="GI52" i="162" s="1"/>
  <c r="GJ53" i="162" s="1"/>
  <c r="GK54" i="162" s="1"/>
  <c r="GL55" i="162" s="1"/>
  <c r="GM56" i="162" s="1"/>
  <c r="GN57" i="162" s="1"/>
  <c r="GO58" i="162" s="1"/>
  <c r="GP59" i="162" s="1"/>
  <c r="GQ60" i="162" s="1"/>
  <c r="GR61" i="162" s="1"/>
  <c r="GS62" i="162" s="1"/>
  <c r="GT63" i="162" s="1"/>
  <c r="GU64" i="162" s="1"/>
  <c r="GV65" i="162" s="1"/>
  <c r="GW66" i="162" s="1"/>
  <c r="GX67" i="162" s="1"/>
  <c r="GY68" i="162" s="1"/>
  <c r="GZ69" i="162" s="1"/>
  <c r="HA70" i="162" s="1"/>
  <c r="HB71" i="162" s="1"/>
  <c r="HC72" i="162" s="1"/>
  <c r="HD73" i="162" s="1"/>
  <c r="HE74" i="162" s="1"/>
  <c r="HF75" i="162" s="1"/>
  <c r="GF48" i="162"/>
  <c r="GG49" i="162" s="1"/>
  <c r="GH50" i="162" s="1"/>
  <c r="GI51" i="162" s="1"/>
  <c r="GJ52" i="162" s="1"/>
  <c r="GK53" i="162" s="1"/>
  <c r="GL54" i="162" s="1"/>
  <c r="GM55" i="162" s="1"/>
  <c r="GN56" i="162" s="1"/>
  <c r="GO57" i="162" s="1"/>
  <c r="GP58" i="162" s="1"/>
  <c r="GQ59" i="162" s="1"/>
  <c r="GR60" i="162" s="1"/>
  <c r="GS61" i="162" s="1"/>
  <c r="GT62" i="162" s="1"/>
  <c r="GU63" i="162" s="1"/>
  <c r="GV64" i="162" s="1"/>
  <c r="GW65" i="162" s="1"/>
  <c r="GX66" i="162" s="1"/>
  <c r="GY67" i="162" s="1"/>
  <c r="GZ68" i="162" s="1"/>
  <c r="HA69" i="162" s="1"/>
  <c r="HB70" i="162" s="1"/>
  <c r="HC71" i="162" s="1"/>
  <c r="HD72" i="162" s="1"/>
  <c r="HE73" i="162" s="1"/>
  <c r="HF74" i="162" s="1"/>
  <c r="HG75" i="162" s="1"/>
  <c r="GG48" i="162"/>
  <c r="GH49" i="162" s="1"/>
  <c r="GI50" i="162" s="1"/>
  <c r="GJ51" i="162" s="1"/>
  <c r="GK52" i="162" s="1"/>
  <c r="GL53" i="162" s="1"/>
  <c r="GM54" i="162" s="1"/>
  <c r="GN55" i="162" s="1"/>
  <c r="GO56" i="162" s="1"/>
  <c r="GP57" i="162" s="1"/>
  <c r="GQ58" i="162" s="1"/>
  <c r="GR59" i="162" s="1"/>
  <c r="GS60" i="162" s="1"/>
  <c r="GT61" i="162" s="1"/>
  <c r="GU62" i="162" s="1"/>
  <c r="GV63" i="162" s="1"/>
  <c r="GW64" i="162" s="1"/>
  <c r="GX65" i="162" s="1"/>
  <c r="GY66" i="162" s="1"/>
  <c r="GZ67" i="162" s="1"/>
  <c r="HA68" i="162" s="1"/>
  <c r="HB69" i="162" s="1"/>
  <c r="HC70" i="162" s="1"/>
  <c r="HD71" i="162" s="1"/>
  <c r="HE72" i="162" s="1"/>
  <c r="HF73" i="162" s="1"/>
  <c r="HG74" i="162" s="1"/>
  <c r="HH75" i="162" s="1"/>
  <c r="GH48" i="162"/>
  <c r="GI49" i="162" s="1"/>
  <c r="GJ50" i="162" s="1"/>
  <c r="GK51" i="162" s="1"/>
  <c r="GL52" i="162" s="1"/>
  <c r="GM53" i="162" s="1"/>
  <c r="GN54" i="162" s="1"/>
  <c r="GO55" i="162" s="1"/>
  <c r="GP56" i="162" s="1"/>
  <c r="GQ57" i="162" s="1"/>
  <c r="GR58" i="162" s="1"/>
  <c r="GS59" i="162" s="1"/>
  <c r="GT60" i="162" s="1"/>
  <c r="GU61" i="162" s="1"/>
  <c r="GV62" i="162" s="1"/>
  <c r="GW63" i="162" s="1"/>
  <c r="GX64" i="162" s="1"/>
  <c r="GY65" i="162" s="1"/>
  <c r="GZ66" i="162" s="1"/>
  <c r="HA67" i="162" s="1"/>
  <c r="HB68" i="162" s="1"/>
  <c r="HC69" i="162" s="1"/>
  <c r="HD70" i="162" s="1"/>
  <c r="HE71" i="162" s="1"/>
  <c r="HF72" i="162" s="1"/>
  <c r="HG73" i="162" s="1"/>
  <c r="HH74" i="162" s="1"/>
  <c r="HI75" i="162" s="1"/>
  <c r="GI48" i="162"/>
  <c r="GJ49" i="162" s="1"/>
  <c r="GK50" i="162" s="1"/>
  <c r="GL51" i="162" s="1"/>
  <c r="GM52" i="162" s="1"/>
  <c r="GN53" i="162" s="1"/>
  <c r="GO54" i="162" s="1"/>
  <c r="GP55" i="162" s="1"/>
  <c r="GQ56" i="162" s="1"/>
  <c r="GR57" i="162" s="1"/>
  <c r="GS58" i="162" s="1"/>
  <c r="GT59" i="162" s="1"/>
  <c r="GU60" i="162" s="1"/>
  <c r="GV61" i="162" s="1"/>
  <c r="GW62" i="162" s="1"/>
  <c r="GX63" i="162" s="1"/>
  <c r="GY64" i="162" s="1"/>
  <c r="GZ65" i="162" s="1"/>
  <c r="HA66" i="162" s="1"/>
  <c r="HB67" i="162" s="1"/>
  <c r="HC68" i="162" s="1"/>
  <c r="HD69" i="162" s="1"/>
  <c r="HE70" i="162" s="1"/>
  <c r="HF71" i="162" s="1"/>
  <c r="HG72" i="162" s="1"/>
  <c r="HH73" i="162" s="1"/>
  <c r="HI74" i="162" s="1"/>
  <c r="HJ75" i="162" s="1"/>
  <c r="GJ48" i="162"/>
  <c r="GK49" i="162" s="1"/>
  <c r="GL50" i="162" s="1"/>
  <c r="GM51" i="162" s="1"/>
  <c r="GN52" i="162" s="1"/>
  <c r="GO53" i="162" s="1"/>
  <c r="GP54" i="162" s="1"/>
  <c r="GQ55" i="162" s="1"/>
  <c r="GR56" i="162" s="1"/>
  <c r="GS57" i="162" s="1"/>
  <c r="GT58" i="162" s="1"/>
  <c r="GU59" i="162" s="1"/>
  <c r="GV60" i="162" s="1"/>
  <c r="GW61" i="162" s="1"/>
  <c r="GX62" i="162" s="1"/>
  <c r="GY63" i="162" s="1"/>
  <c r="GZ64" i="162" s="1"/>
  <c r="HA65" i="162" s="1"/>
  <c r="HB66" i="162" s="1"/>
  <c r="HC67" i="162" s="1"/>
  <c r="HD68" i="162" s="1"/>
  <c r="HE69" i="162" s="1"/>
  <c r="HF70" i="162" s="1"/>
  <c r="HG71" i="162" s="1"/>
  <c r="HH72" i="162" s="1"/>
  <c r="HI73" i="162" s="1"/>
  <c r="HJ74" i="162" s="1"/>
  <c r="HK75" i="162" s="1"/>
  <c r="GK48" i="162"/>
  <c r="GL49" i="162" s="1"/>
  <c r="GM50" i="162" s="1"/>
  <c r="GN51" i="162" s="1"/>
  <c r="GO52" i="162" s="1"/>
  <c r="GP53" i="162" s="1"/>
  <c r="GQ54" i="162" s="1"/>
  <c r="GR55" i="162" s="1"/>
  <c r="GS56" i="162" s="1"/>
  <c r="GT57" i="162" s="1"/>
  <c r="GU58" i="162" s="1"/>
  <c r="GV59" i="162" s="1"/>
  <c r="GW60" i="162" s="1"/>
  <c r="GX61" i="162" s="1"/>
  <c r="GY62" i="162" s="1"/>
  <c r="GZ63" i="162" s="1"/>
  <c r="HA64" i="162" s="1"/>
  <c r="HB65" i="162" s="1"/>
  <c r="HC66" i="162" s="1"/>
  <c r="HD67" i="162" s="1"/>
  <c r="HE68" i="162" s="1"/>
  <c r="HF69" i="162" s="1"/>
  <c r="HG70" i="162" s="1"/>
  <c r="HH71" i="162" s="1"/>
  <c r="HI72" i="162" s="1"/>
  <c r="HJ73" i="162" s="1"/>
  <c r="HK74" i="162" s="1"/>
  <c r="HL75" i="162" s="1"/>
  <c r="GL48" i="162"/>
  <c r="GM49" i="162" s="1"/>
  <c r="GN50" i="162" s="1"/>
  <c r="GO51" i="162" s="1"/>
  <c r="GP52" i="162" s="1"/>
  <c r="GQ53" i="162" s="1"/>
  <c r="GR54" i="162" s="1"/>
  <c r="GS55" i="162" s="1"/>
  <c r="GT56" i="162" s="1"/>
  <c r="GU57" i="162" s="1"/>
  <c r="GV58" i="162" s="1"/>
  <c r="GW59" i="162" s="1"/>
  <c r="GX60" i="162" s="1"/>
  <c r="GY61" i="162" s="1"/>
  <c r="GZ62" i="162" s="1"/>
  <c r="HA63" i="162" s="1"/>
  <c r="HB64" i="162" s="1"/>
  <c r="HC65" i="162" s="1"/>
  <c r="HD66" i="162" s="1"/>
  <c r="HE67" i="162" s="1"/>
  <c r="HF68" i="162" s="1"/>
  <c r="HG69" i="162" s="1"/>
  <c r="HH70" i="162" s="1"/>
  <c r="HI71" i="162" s="1"/>
  <c r="HJ72" i="162" s="1"/>
  <c r="HK73" i="162" s="1"/>
  <c r="HL74" i="162" s="1"/>
  <c r="HM75" i="162" s="1"/>
  <c r="GM48" i="162"/>
  <c r="GN49" i="162" s="1"/>
  <c r="GO50" i="162" s="1"/>
  <c r="GP51" i="162" s="1"/>
  <c r="GQ52" i="162" s="1"/>
  <c r="GR53" i="162" s="1"/>
  <c r="GS54" i="162" s="1"/>
  <c r="GT55" i="162" s="1"/>
  <c r="GU56" i="162" s="1"/>
  <c r="GV57" i="162" s="1"/>
  <c r="GW58" i="162" s="1"/>
  <c r="GX59" i="162" s="1"/>
  <c r="GY60" i="162" s="1"/>
  <c r="GZ61" i="162" s="1"/>
  <c r="HA62" i="162" s="1"/>
  <c r="HB63" i="162" s="1"/>
  <c r="HC64" i="162" s="1"/>
  <c r="HD65" i="162" s="1"/>
  <c r="HE66" i="162" s="1"/>
  <c r="HF67" i="162" s="1"/>
  <c r="HG68" i="162" s="1"/>
  <c r="HH69" i="162" s="1"/>
  <c r="HI70" i="162" s="1"/>
  <c r="HJ71" i="162" s="1"/>
  <c r="HK72" i="162" s="1"/>
  <c r="HL73" i="162" s="1"/>
  <c r="HM74" i="162" s="1"/>
  <c r="HN75" i="162" s="1"/>
  <c r="GN48" i="162"/>
  <c r="GO49" i="162" s="1"/>
  <c r="GP50" i="162" s="1"/>
  <c r="GQ51" i="162" s="1"/>
  <c r="GR52" i="162" s="1"/>
  <c r="GS53" i="162" s="1"/>
  <c r="GT54" i="162" s="1"/>
  <c r="GU55" i="162" s="1"/>
  <c r="GV56" i="162" s="1"/>
  <c r="GW57" i="162" s="1"/>
  <c r="GX58" i="162" s="1"/>
  <c r="GY59" i="162" s="1"/>
  <c r="GZ60" i="162" s="1"/>
  <c r="HA61" i="162" s="1"/>
  <c r="HB62" i="162" s="1"/>
  <c r="HC63" i="162" s="1"/>
  <c r="HD64" i="162" s="1"/>
  <c r="HE65" i="162" s="1"/>
  <c r="HF66" i="162" s="1"/>
  <c r="HG67" i="162" s="1"/>
  <c r="HH68" i="162" s="1"/>
  <c r="HI69" i="162" s="1"/>
  <c r="HJ70" i="162" s="1"/>
  <c r="HK71" i="162" s="1"/>
  <c r="HL72" i="162" s="1"/>
  <c r="HM73" i="162" s="1"/>
  <c r="HN74" i="162" s="1"/>
  <c r="HO75" i="162" s="1"/>
  <c r="GO48" i="162"/>
  <c r="GP49" i="162" s="1"/>
  <c r="GQ50" i="162" s="1"/>
  <c r="GR51" i="162" s="1"/>
  <c r="GS52" i="162" s="1"/>
  <c r="GT53" i="162" s="1"/>
  <c r="GU54" i="162" s="1"/>
  <c r="GV55" i="162" s="1"/>
  <c r="GW56" i="162" s="1"/>
  <c r="GX57" i="162" s="1"/>
  <c r="GY58" i="162" s="1"/>
  <c r="GZ59" i="162" s="1"/>
  <c r="HA60" i="162" s="1"/>
  <c r="HB61" i="162" s="1"/>
  <c r="HC62" i="162" s="1"/>
  <c r="HD63" i="162" s="1"/>
  <c r="HE64" i="162" s="1"/>
  <c r="HF65" i="162" s="1"/>
  <c r="HG66" i="162" s="1"/>
  <c r="HH67" i="162" s="1"/>
  <c r="HI68" i="162" s="1"/>
  <c r="HJ69" i="162" s="1"/>
  <c r="HK70" i="162" s="1"/>
  <c r="HL71" i="162" s="1"/>
  <c r="HM72" i="162" s="1"/>
  <c r="HN73" i="162" s="1"/>
  <c r="HO74" i="162" s="1"/>
  <c r="HP75" i="162" s="1"/>
  <c r="GP48" i="162"/>
  <c r="GQ49" i="162" s="1"/>
  <c r="GR50" i="162" s="1"/>
  <c r="GS51" i="162" s="1"/>
  <c r="GT52" i="162" s="1"/>
  <c r="GU53" i="162" s="1"/>
  <c r="GV54" i="162" s="1"/>
  <c r="GW55" i="162" s="1"/>
  <c r="GX56" i="162" s="1"/>
  <c r="GY57" i="162" s="1"/>
  <c r="GZ58" i="162" s="1"/>
  <c r="HA59" i="162" s="1"/>
  <c r="HB60" i="162" s="1"/>
  <c r="HC61" i="162" s="1"/>
  <c r="HD62" i="162" s="1"/>
  <c r="HE63" i="162" s="1"/>
  <c r="HF64" i="162" s="1"/>
  <c r="HG65" i="162" s="1"/>
  <c r="HH66" i="162" s="1"/>
  <c r="HI67" i="162" s="1"/>
  <c r="HJ68" i="162" s="1"/>
  <c r="HK69" i="162" s="1"/>
  <c r="HL70" i="162" s="1"/>
  <c r="HM71" i="162" s="1"/>
  <c r="HN72" i="162" s="1"/>
  <c r="HO73" i="162" s="1"/>
  <c r="HP74" i="162" s="1"/>
  <c r="HQ75" i="162" s="1"/>
  <c r="GQ48" i="162"/>
  <c r="GR49" i="162" s="1"/>
  <c r="GS50" i="162" s="1"/>
  <c r="GT51" i="162" s="1"/>
  <c r="GU52" i="162" s="1"/>
  <c r="GV53" i="162" s="1"/>
  <c r="GW54" i="162" s="1"/>
  <c r="GX55" i="162" s="1"/>
  <c r="GY56" i="162" s="1"/>
  <c r="GZ57" i="162" s="1"/>
  <c r="HA58" i="162" s="1"/>
  <c r="HB59" i="162" s="1"/>
  <c r="HC60" i="162" s="1"/>
  <c r="HD61" i="162" s="1"/>
  <c r="HE62" i="162" s="1"/>
  <c r="HF63" i="162" s="1"/>
  <c r="HG64" i="162" s="1"/>
  <c r="HH65" i="162" s="1"/>
  <c r="HI66" i="162" s="1"/>
  <c r="HJ67" i="162" s="1"/>
  <c r="HK68" i="162" s="1"/>
  <c r="HL69" i="162" s="1"/>
  <c r="HM70" i="162" s="1"/>
  <c r="HN71" i="162" s="1"/>
  <c r="HO72" i="162" s="1"/>
  <c r="HP73" i="162" s="1"/>
  <c r="HQ74" i="162" s="1"/>
  <c r="GR48" i="162"/>
  <c r="GS49" i="162" s="1"/>
  <c r="GT50" i="162" s="1"/>
  <c r="GU51" i="162" s="1"/>
  <c r="GV52" i="162" s="1"/>
  <c r="GW53" i="162" s="1"/>
  <c r="GX54" i="162" s="1"/>
  <c r="GY55" i="162" s="1"/>
  <c r="GZ56" i="162" s="1"/>
  <c r="HA57" i="162" s="1"/>
  <c r="HB58" i="162" s="1"/>
  <c r="HC59" i="162" s="1"/>
  <c r="HD60" i="162" s="1"/>
  <c r="HE61" i="162" s="1"/>
  <c r="HF62" i="162" s="1"/>
  <c r="HG63" i="162" s="1"/>
  <c r="HH64" i="162" s="1"/>
  <c r="HI65" i="162" s="1"/>
  <c r="HJ66" i="162" s="1"/>
  <c r="HK67" i="162" s="1"/>
  <c r="HL68" i="162" s="1"/>
  <c r="HM69" i="162" s="1"/>
  <c r="HN70" i="162" s="1"/>
  <c r="HO71" i="162" s="1"/>
  <c r="HP72" i="162" s="1"/>
  <c r="HQ73" i="162" s="1"/>
  <c r="GS48" i="162"/>
  <c r="GT49" i="162" s="1"/>
  <c r="GU50" i="162" s="1"/>
  <c r="GV51" i="162" s="1"/>
  <c r="GW52" i="162" s="1"/>
  <c r="GX53" i="162" s="1"/>
  <c r="GY54" i="162" s="1"/>
  <c r="GZ55" i="162" s="1"/>
  <c r="HA56" i="162" s="1"/>
  <c r="HB57" i="162" s="1"/>
  <c r="HC58" i="162" s="1"/>
  <c r="HD59" i="162" s="1"/>
  <c r="HE60" i="162" s="1"/>
  <c r="HF61" i="162" s="1"/>
  <c r="HG62" i="162" s="1"/>
  <c r="HH63" i="162" s="1"/>
  <c r="HI64" i="162" s="1"/>
  <c r="HJ65" i="162" s="1"/>
  <c r="HK66" i="162" s="1"/>
  <c r="HL67" i="162" s="1"/>
  <c r="HM68" i="162" s="1"/>
  <c r="HN69" i="162" s="1"/>
  <c r="HO70" i="162" s="1"/>
  <c r="HP71" i="162" s="1"/>
  <c r="HQ72" i="162" s="1"/>
  <c r="GT48" i="162"/>
  <c r="GU49" i="162" s="1"/>
  <c r="GV50" i="162" s="1"/>
  <c r="GW51" i="162" s="1"/>
  <c r="GX52" i="162" s="1"/>
  <c r="GY53" i="162" s="1"/>
  <c r="GZ54" i="162" s="1"/>
  <c r="HA55" i="162" s="1"/>
  <c r="HB56" i="162" s="1"/>
  <c r="HC57" i="162" s="1"/>
  <c r="HD58" i="162" s="1"/>
  <c r="HE59" i="162" s="1"/>
  <c r="HF60" i="162" s="1"/>
  <c r="HG61" i="162" s="1"/>
  <c r="HH62" i="162" s="1"/>
  <c r="HI63" i="162" s="1"/>
  <c r="HJ64" i="162" s="1"/>
  <c r="HK65" i="162" s="1"/>
  <c r="HL66" i="162" s="1"/>
  <c r="HM67" i="162" s="1"/>
  <c r="HN68" i="162" s="1"/>
  <c r="HO69" i="162" s="1"/>
  <c r="HP70" i="162" s="1"/>
  <c r="HQ71" i="162" s="1"/>
  <c r="GU48" i="162"/>
  <c r="GV49" i="162" s="1"/>
  <c r="GW50" i="162" s="1"/>
  <c r="GX51" i="162" s="1"/>
  <c r="GY52" i="162" s="1"/>
  <c r="GZ53" i="162" s="1"/>
  <c r="HA54" i="162" s="1"/>
  <c r="HB55" i="162" s="1"/>
  <c r="HC56" i="162" s="1"/>
  <c r="HD57" i="162" s="1"/>
  <c r="HE58" i="162" s="1"/>
  <c r="HF59" i="162" s="1"/>
  <c r="HG60" i="162" s="1"/>
  <c r="HH61" i="162" s="1"/>
  <c r="HI62" i="162" s="1"/>
  <c r="HJ63" i="162" s="1"/>
  <c r="HK64" i="162" s="1"/>
  <c r="HL65" i="162" s="1"/>
  <c r="HM66" i="162" s="1"/>
  <c r="HN67" i="162" s="1"/>
  <c r="HO68" i="162" s="1"/>
  <c r="HP69" i="162" s="1"/>
  <c r="HQ70" i="162" s="1"/>
  <c r="GV48" i="162"/>
  <c r="GW49" i="162" s="1"/>
  <c r="GX50" i="162" s="1"/>
  <c r="GY51" i="162" s="1"/>
  <c r="GZ52" i="162" s="1"/>
  <c r="HA53" i="162" s="1"/>
  <c r="HB54" i="162" s="1"/>
  <c r="HC55" i="162" s="1"/>
  <c r="HD56" i="162" s="1"/>
  <c r="HE57" i="162" s="1"/>
  <c r="HF58" i="162" s="1"/>
  <c r="HG59" i="162" s="1"/>
  <c r="HH60" i="162" s="1"/>
  <c r="HI61" i="162" s="1"/>
  <c r="HJ62" i="162" s="1"/>
  <c r="HK63" i="162" s="1"/>
  <c r="HL64" i="162" s="1"/>
  <c r="HM65" i="162" s="1"/>
  <c r="HN66" i="162" s="1"/>
  <c r="HO67" i="162" s="1"/>
  <c r="HP68" i="162" s="1"/>
  <c r="HQ69" i="162" s="1"/>
  <c r="GW48" i="162"/>
  <c r="GX49" i="162" s="1"/>
  <c r="GY50" i="162" s="1"/>
  <c r="GZ51" i="162" s="1"/>
  <c r="HA52" i="162" s="1"/>
  <c r="HB53" i="162" s="1"/>
  <c r="HC54" i="162" s="1"/>
  <c r="HD55" i="162" s="1"/>
  <c r="HE56" i="162" s="1"/>
  <c r="HF57" i="162" s="1"/>
  <c r="HG58" i="162" s="1"/>
  <c r="HH59" i="162" s="1"/>
  <c r="HI60" i="162" s="1"/>
  <c r="HJ61" i="162" s="1"/>
  <c r="HK62" i="162" s="1"/>
  <c r="HL63" i="162" s="1"/>
  <c r="HM64" i="162" s="1"/>
  <c r="HN65" i="162" s="1"/>
  <c r="HO66" i="162" s="1"/>
  <c r="HP67" i="162" s="1"/>
  <c r="HQ68" i="162" s="1"/>
  <c r="GX48" i="162"/>
  <c r="GY49" i="162" s="1"/>
  <c r="GZ50" i="162" s="1"/>
  <c r="HA51" i="162" s="1"/>
  <c r="HB52" i="162" s="1"/>
  <c r="HC53" i="162" s="1"/>
  <c r="HD54" i="162" s="1"/>
  <c r="HE55" i="162" s="1"/>
  <c r="HF56" i="162" s="1"/>
  <c r="HG57" i="162" s="1"/>
  <c r="HH58" i="162" s="1"/>
  <c r="HI59" i="162" s="1"/>
  <c r="HJ60" i="162" s="1"/>
  <c r="HK61" i="162" s="1"/>
  <c r="HL62" i="162" s="1"/>
  <c r="HM63" i="162" s="1"/>
  <c r="HN64" i="162" s="1"/>
  <c r="HO65" i="162" s="1"/>
  <c r="HP66" i="162" s="1"/>
  <c r="HQ67" i="162" s="1"/>
  <c r="GY48" i="162"/>
  <c r="GZ49" i="162" s="1"/>
  <c r="HA50" i="162" s="1"/>
  <c r="HB51" i="162" s="1"/>
  <c r="HC52" i="162" s="1"/>
  <c r="HD53" i="162" s="1"/>
  <c r="HE54" i="162" s="1"/>
  <c r="HF55" i="162" s="1"/>
  <c r="HG56" i="162" s="1"/>
  <c r="HH57" i="162" s="1"/>
  <c r="HI58" i="162" s="1"/>
  <c r="HJ59" i="162" s="1"/>
  <c r="HK60" i="162" s="1"/>
  <c r="HL61" i="162" s="1"/>
  <c r="HM62" i="162" s="1"/>
  <c r="HN63" i="162" s="1"/>
  <c r="HO64" i="162" s="1"/>
  <c r="HP65" i="162" s="1"/>
  <c r="HQ66" i="162" s="1"/>
  <c r="GZ48" i="162"/>
  <c r="HA49" i="162" s="1"/>
  <c r="HB50" i="162" s="1"/>
  <c r="HC51" i="162" s="1"/>
  <c r="HD52" i="162" s="1"/>
  <c r="HE53" i="162" s="1"/>
  <c r="HF54" i="162" s="1"/>
  <c r="HG55" i="162" s="1"/>
  <c r="HH56" i="162" s="1"/>
  <c r="HI57" i="162" s="1"/>
  <c r="HJ58" i="162" s="1"/>
  <c r="HK59" i="162" s="1"/>
  <c r="HL60" i="162" s="1"/>
  <c r="HM61" i="162" s="1"/>
  <c r="HN62" i="162" s="1"/>
  <c r="HO63" i="162" s="1"/>
  <c r="HP64" i="162" s="1"/>
  <c r="HQ65" i="162" s="1"/>
  <c r="HA48" i="162"/>
  <c r="HB49" i="162" s="1"/>
  <c r="HC50" i="162" s="1"/>
  <c r="HD51" i="162" s="1"/>
  <c r="HE52" i="162" s="1"/>
  <c r="HF53" i="162" s="1"/>
  <c r="HG54" i="162" s="1"/>
  <c r="HH55" i="162" s="1"/>
  <c r="HI56" i="162" s="1"/>
  <c r="HJ57" i="162" s="1"/>
  <c r="HK58" i="162" s="1"/>
  <c r="HL59" i="162" s="1"/>
  <c r="HM60" i="162" s="1"/>
  <c r="HN61" i="162" s="1"/>
  <c r="HO62" i="162" s="1"/>
  <c r="HP63" i="162" s="1"/>
  <c r="HQ64" i="162" s="1"/>
  <c r="HB48" i="162"/>
  <c r="HC49" i="162" s="1"/>
  <c r="HD50" i="162" s="1"/>
  <c r="HE51" i="162" s="1"/>
  <c r="HF52" i="162" s="1"/>
  <c r="HG53" i="162" s="1"/>
  <c r="HH54" i="162" s="1"/>
  <c r="HI55" i="162" s="1"/>
  <c r="HJ56" i="162" s="1"/>
  <c r="HK57" i="162" s="1"/>
  <c r="HL58" i="162" s="1"/>
  <c r="HM59" i="162" s="1"/>
  <c r="HN60" i="162" s="1"/>
  <c r="HO61" i="162" s="1"/>
  <c r="HP62" i="162" s="1"/>
  <c r="HQ63" i="162" s="1"/>
  <c r="HC48" i="162"/>
  <c r="HD49" i="162" s="1"/>
  <c r="HE50" i="162" s="1"/>
  <c r="HF51" i="162" s="1"/>
  <c r="HG52" i="162" s="1"/>
  <c r="HH53" i="162" s="1"/>
  <c r="HI54" i="162" s="1"/>
  <c r="HJ55" i="162" s="1"/>
  <c r="HK56" i="162" s="1"/>
  <c r="HL57" i="162" s="1"/>
  <c r="HM58" i="162" s="1"/>
  <c r="HN59" i="162" s="1"/>
  <c r="HO60" i="162" s="1"/>
  <c r="HP61" i="162" s="1"/>
  <c r="HQ62" i="162" s="1"/>
  <c r="HD48" i="162"/>
  <c r="HE49" i="162" s="1"/>
  <c r="HF50" i="162" s="1"/>
  <c r="HG51" i="162" s="1"/>
  <c r="HH52" i="162" s="1"/>
  <c r="HI53" i="162" s="1"/>
  <c r="HJ54" i="162" s="1"/>
  <c r="HK55" i="162" s="1"/>
  <c r="HL56" i="162" s="1"/>
  <c r="HM57" i="162" s="1"/>
  <c r="HN58" i="162" s="1"/>
  <c r="HO59" i="162" s="1"/>
  <c r="HP60" i="162" s="1"/>
  <c r="HQ61" i="162" s="1"/>
  <c r="HE48" i="162"/>
  <c r="HF49" i="162" s="1"/>
  <c r="HG50" i="162" s="1"/>
  <c r="HH51" i="162" s="1"/>
  <c r="HI52" i="162" s="1"/>
  <c r="HJ53" i="162" s="1"/>
  <c r="HK54" i="162" s="1"/>
  <c r="HL55" i="162" s="1"/>
  <c r="HM56" i="162" s="1"/>
  <c r="HN57" i="162" s="1"/>
  <c r="HO58" i="162" s="1"/>
  <c r="HP59" i="162" s="1"/>
  <c r="HQ60" i="162" s="1"/>
  <c r="HF48" i="162"/>
  <c r="HG49" i="162" s="1"/>
  <c r="HH50" i="162" s="1"/>
  <c r="HI51" i="162" s="1"/>
  <c r="HJ52" i="162" s="1"/>
  <c r="HK53" i="162" s="1"/>
  <c r="HL54" i="162" s="1"/>
  <c r="HM55" i="162" s="1"/>
  <c r="HN56" i="162" s="1"/>
  <c r="HO57" i="162" s="1"/>
  <c r="HP58" i="162" s="1"/>
  <c r="HQ59" i="162" s="1"/>
  <c r="HG48" i="162"/>
  <c r="HH49" i="162" s="1"/>
  <c r="HI50" i="162" s="1"/>
  <c r="HJ51" i="162" s="1"/>
  <c r="HK52" i="162" s="1"/>
  <c r="HL53" i="162" s="1"/>
  <c r="HM54" i="162" s="1"/>
  <c r="HN55" i="162" s="1"/>
  <c r="HO56" i="162" s="1"/>
  <c r="HP57" i="162" s="1"/>
  <c r="HQ58" i="162" s="1"/>
  <c r="HH48" i="162"/>
  <c r="HI49" i="162" s="1"/>
  <c r="HJ50" i="162" s="1"/>
  <c r="HK51" i="162" s="1"/>
  <c r="HL52" i="162" s="1"/>
  <c r="HM53" i="162" s="1"/>
  <c r="HN54" i="162" s="1"/>
  <c r="HO55" i="162" s="1"/>
  <c r="HP56" i="162" s="1"/>
  <c r="HQ57" i="162" s="1"/>
  <c r="HI48" i="162"/>
  <c r="HJ49" i="162" s="1"/>
  <c r="HK50" i="162" s="1"/>
  <c r="HL51" i="162" s="1"/>
  <c r="HM52" i="162" s="1"/>
  <c r="HN53" i="162" s="1"/>
  <c r="HO54" i="162" s="1"/>
  <c r="HP55" i="162" s="1"/>
  <c r="HQ56" i="162" s="1"/>
  <c r="HJ48" i="162"/>
  <c r="HK49" i="162" s="1"/>
  <c r="HL50" i="162" s="1"/>
  <c r="HM51" i="162" s="1"/>
  <c r="HN52" i="162" s="1"/>
  <c r="HO53" i="162" s="1"/>
  <c r="HP54" i="162" s="1"/>
  <c r="HQ55" i="162" s="1"/>
  <c r="HK48" i="162"/>
  <c r="HL49" i="162" s="1"/>
  <c r="HM50" i="162" s="1"/>
  <c r="HN51" i="162" s="1"/>
  <c r="HO52" i="162" s="1"/>
  <c r="HP53" i="162" s="1"/>
  <c r="HQ54" i="162" s="1"/>
  <c r="HL48" i="162"/>
  <c r="HM49" i="162" s="1"/>
  <c r="HN50" i="162" s="1"/>
  <c r="HO51" i="162" s="1"/>
  <c r="HP52" i="162" s="1"/>
  <c r="HQ53" i="162" s="1"/>
  <c r="HM48" i="162"/>
  <c r="HN49" i="162" s="1"/>
  <c r="HO50" i="162" s="1"/>
  <c r="HP51" i="162" s="1"/>
  <c r="HQ52" i="162" s="1"/>
  <c r="HN48" i="162"/>
  <c r="HO49" i="162" s="1"/>
  <c r="HP50" i="162" s="1"/>
  <c r="HQ51" i="162" s="1"/>
  <c r="HO48" i="162"/>
  <c r="HP49" i="162" s="1"/>
  <c r="HQ50" i="162" s="1"/>
  <c r="HP48" i="162"/>
  <c r="HQ49" i="162" s="1"/>
  <c r="HQ48" i="162"/>
  <c r="AA48" i="162"/>
  <c r="AB49" i="162" s="1"/>
  <c r="AC50" i="162" s="1"/>
  <c r="AD51" i="162" s="1"/>
  <c r="AE52" i="162" s="1"/>
  <c r="AF53" i="162" s="1"/>
  <c r="AG54" i="162" s="1"/>
  <c r="AH55" i="162" s="1"/>
  <c r="AI56" i="162" s="1"/>
  <c r="AJ57" i="162" s="1"/>
  <c r="AK58" i="162" s="1"/>
  <c r="AL59" i="162" s="1"/>
  <c r="AM60" i="162" s="1"/>
  <c r="AN61" i="162" s="1"/>
  <c r="AO62" i="162" s="1"/>
  <c r="AP63" i="162" s="1"/>
  <c r="AQ64" i="162" s="1"/>
  <c r="AR65" i="162" s="1"/>
  <c r="AS66" i="162" s="1"/>
  <c r="AT67" i="162" s="1"/>
  <c r="AU68" i="162" s="1"/>
  <c r="AV69" i="162" s="1"/>
  <c r="AW70" i="162" s="1"/>
  <c r="AX71" i="162" s="1"/>
  <c r="AY72" i="162" s="1"/>
  <c r="AZ73" i="162" s="1"/>
  <c r="BA74" i="162" s="1"/>
  <c r="BB75" i="162" s="1"/>
  <c r="AB48" i="162"/>
  <c r="AC49" i="162" s="1"/>
  <c r="AD50" i="162" s="1"/>
  <c r="AE51" i="162" s="1"/>
  <c r="AF52" i="162" s="1"/>
  <c r="AG53" i="162" s="1"/>
  <c r="AH54" i="162" s="1"/>
  <c r="AI55" i="162" s="1"/>
  <c r="AJ56" i="162" s="1"/>
  <c r="AK57" i="162" s="1"/>
  <c r="AL58" i="162" s="1"/>
  <c r="AM59" i="162" s="1"/>
  <c r="AN60" i="162" s="1"/>
  <c r="AO61" i="162" s="1"/>
  <c r="AP62" i="162" s="1"/>
  <c r="AQ63" i="162" s="1"/>
  <c r="AR64" i="162" s="1"/>
  <c r="AS65" i="162" s="1"/>
  <c r="AT66" i="162" s="1"/>
  <c r="AU67" i="162" s="1"/>
  <c r="AV68" i="162" s="1"/>
  <c r="AW69" i="162" s="1"/>
  <c r="AX70" i="162" s="1"/>
  <c r="AY71" i="162" s="1"/>
  <c r="AZ72" i="162" s="1"/>
  <c r="BA73" i="162" s="1"/>
  <c r="BB74" i="162" s="1"/>
  <c r="BC75" i="162" s="1"/>
  <c r="AC48" i="162"/>
  <c r="AD49" i="162" s="1"/>
  <c r="AE50" i="162" s="1"/>
  <c r="AF51" i="162" s="1"/>
  <c r="AG52" i="162" s="1"/>
  <c r="AH53" i="162" s="1"/>
  <c r="AI54" i="162" s="1"/>
  <c r="AJ55" i="162" s="1"/>
  <c r="AK56" i="162" s="1"/>
  <c r="AL57" i="162" s="1"/>
  <c r="AM58" i="162" s="1"/>
  <c r="AN59" i="162" s="1"/>
  <c r="AO60" i="162" s="1"/>
  <c r="AP61" i="162" s="1"/>
  <c r="AQ62" i="162" s="1"/>
  <c r="AR63" i="162" s="1"/>
  <c r="AS64" i="162" s="1"/>
  <c r="AT65" i="162" s="1"/>
  <c r="AU66" i="162" s="1"/>
  <c r="AV67" i="162" s="1"/>
  <c r="AW68" i="162" s="1"/>
  <c r="AX69" i="162" s="1"/>
  <c r="AY70" i="162" s="1"/>
  <c r="AZ71" i="162" s="1"/>
  <c r="BA72" i="162" s="1"/>
  <c r="BB73" i="162" s="1"/>
  <c r="BC74" i="162" s="1"/>
  <c r="BD75" i="162" s="1"/>
  <c r="AD48" i="162"/>
  <c r="AE49" i="162" s="1"/>
  <c r="AF50" i="162" s="1"/>
  <c r="AG51" i="162" s="1"/>
  <c r="AH52" i="162" s="1"/>
  <c r="AI53" i="162" s="1"/>
  <c r="AJ54" i="162" s="1"/>
  <c r="AK55" i="162" s="1"/>
  <c r="AL56" i="162" s="1"/>
  <c r="AM57" i="162" s="1"/>
  <c r="AN58" i="162" s="1"/>
  <c r="AO59" i="162" s="1"/>
  <c r="AP60" i="162" s="1"/>
  <c r="AQ61" i="162" s="1"/>
  <c r="AR62" i="162" s="1"/>
  <c r="AS63" i="162" s="1"/>
  <c r="AT64" i="162" s="1"/>
  <c r="AU65" i="162" s="1"/>
  <c r="AV66" i="162" s="1"/>
  <c r="AW67" i="162" s="1"/>
  <c r="AX68" i="162" s="1"/>
  <c r="AY69" i="162" s="1"/>
  <c r="AZ70" i="162" s="1"/>
  <c r="BA71" i="162" s="1"/>
  <c r="BB72" i="162" s="1"/>
  <c r="BC73" i="162" s="1"/>
  <c r="BD74" i="162" s="1"/>
  <c r="BE75" i="162" s="1"/>
  <c r="AE48" i="162"/>
  <c r="AF49" i="162" s="1"/>
  <c r="AG50" i="162" s="1"/>
  <c r="AH51" i="162" s="1"/>
  <c r="AI52" i="162" s="1"/>
  <c r="AJ53" i="162" s="1"/>
  <c r="AK54" i="162" s="1"/>
  <c r="AL55" i="162" s="1"/>
  <c r="AM56" i="162" s="1"/>
  <c r="AN57" i="162" s="1"/>
  <c r="AO58" i="162" s="1"/>
  <c r="AP59" i="162" s="1"/>
  <c r="AQ60" i="162" s="1"/>
  <c r="AR61" i="162" s="1"/>
  <c r="AS62" i="162" s="1"/>
  <c r="AT63" i="162" s="1"/>
  <c r="AU64" i="162" s="1"/>
  <c r="AV65" i="162" s="1"/>
  <c r="AW66" i="162" s="1"/>
  <c r="AX67" i="162" s="1"/>
  <c r="AY68" i="162" s="1"/>
  <c r="AZ69" i="162" s="1"/>
  <c r="BA70" i="162" s="1"/>
  <c r="BB71" i="162" s="1"/>
  <c r="BC72" i="162" s="1"/>
  <c r="BD73" i="162" s="1"/>
  <c r="BE74" i="162" s="1"/>
  <c r="BF75" i="162" s="1"/>
  <c r="AF48" i="162"/>
  <c r="AG49" i="162" s="1"/>
  <c r="AH50" i="162" s="1"/>
  <c r="AI51" i="162" s="1"/>
  <c r="AJ52" i="162" s="1"/>
  <c r="AK53" i="162" s="1"/>
  <c r="AL54" i="162" s="1"/>
  <c r="AM55" i="162" s="1"/>
  <c r="AN56" i="162" s="1"/>
  <c r="AO57" i="162" s="1"/>
  <c r="AP58" i="162" s="1"/>
  <c r="AQ59" i="162" s="1"/>
  <c r="AR60" i="162" s="1"/>
  <c r="AS61" i="162" s="1"/>
  <c r="AT62" i="162" s="1"/>
  <c r="AU63" i="162" s="1"/>
  <c r="AV64" i="162" s="1"/>
  <c r="AW65" i="162" s="1"/>
  <c r="AX66" i="162" s="1"/>
  <c r="AY67" i="162" s="1"/>
  <c r="AZ68" i="162" s="1"/>
  <c r="BA69" i="162" s="1"/>
  <c r="BB70" i="162" s="1"/>
  <c r="BC71" i="162" s="1"/>
  <c r="BD72" i="162" s="1"/>
  <c r="BE73" i="162" s="1"/>
  <c r="BF74" i="162" s="1"/>
  <c r="BG75" i="162" s="1"/>
  <c r="AG48" i="162"/>
  <c r="AH49" i="162" s="1"/>
  <c r="AI50" i="162" s="1"/>
  <c r="AJ51" i="162" s="1"/>
  <c r="AK52" i="162" s="1"/>
  <c r="AL53" i="162" s="1"/>
  <c r="AM54" i="162" s="1"/>
  <c r="AN55" i="162" s="1"/>
  <c r="AO56" i="162" s="1"/>
  <c r="AP57" i="162" s="1"/>
  <c r="AQ58" i="162" s="1"/>
  <c r="AR59" i="162" s="1"/>
  <c r="AS60" i="162" s="1"/>
  <c r="AT61" i="162" s="1"/>
  <c r="AU62" i="162" s="1"/>
  <c r="AV63" i="162" s="1"/>
  <c r="AW64" i="162" s="1"/>
  <c r="AX65" i="162" s="1"/>
  <c r="AY66" i="162" s="1"/>
  <c r="AZ67" i="162" s="1"/>
  <c r="BA68" i="162" s="1"/>
  <c r="BB69" i="162" s="1"/>
  <c r="BC70" i="162" s="1"/>
  <c r="BD71" i="162" s="1"/>
  <c r="BE72" i="162" s="1"/>
  <c r="BF73" i="162" s="1"/>
  <c r="BG74" i="162" s="1"/>
  <c r="BH75" i="162" s="1"/>
  <c r="AH48" i="162"/>
  <c r="AI49" i="162" s="1"/>
  <c r="AJ50" i="162" s="1"/>
  <c r="AK51" i="162" s="1"/>
  <c r="AL52" i="162" s="1"/>
  <c r="AM53" i="162" s="1"/>
  <c r="AN54" i="162" s="1"/>
  <c r="AO55" i="162" s="1"/>
  <c r="AP56" i="162" s="1"/>
  <c r="AQ57" i="162" s="1"/>
  <c r="AR58" i="162" s="1"/>
  <c r="AS59" i="162" s="1"/>
  <c r="AT60" i="162" s="1"/>
  <c r="AU61" i="162" s="1"/>
  <c r="AV62" i="162" s="1"/>
  <c r="AW63" i="162" s="1"/>
  <c r="AX64" i="162" s="1"/>
  <c r="AY65" i="162" s="1"/>
  <c r="AZ66" i="162" s="1"/>
  <c r="BA67" i="162" s="1"/>
  <c r="BB68" i="162" s="1"/>
  <c r="BC69" i="162" s="1"/>
  <c r="BD70" i="162" s="1"/>
  <c r="BE71" i="162" s="1"/>
  <c r="BF72" i="162" s="1"/>
  <c r="BG73" i="162" s="1"/>
  <c r="BH74" i="162" s="1"/>
  <c r="BI75" i="162" s="1"/>
  <c r="AI48" i="162"/>
  <c r="AJ49" i="162" s="1"/>
  <c r="AK50" i="162" s="1"/>
  <c r="AL51" i="162" s="1"/>
  <c r="AM52" i="162" s="1"/>
  <c r="AN53" i="162" s="1"/>
  <c r="AO54" i="162" s="1"/>
  <c r="AP55" i="162" s="1"/>
  <c r="AQ56" i="162" s="1"/>
  <c r="AR57" i="162" s="1"/>
  <c r="AS58" i="162" s="1"/>
  <c r="AT59" i="162" s="1"/>
  <c r="AU60" i="162" s="1"/>
  <c r="AV61" i="162" s="1"/>
  <c r="AW62" i="162" s="1"/>
  <c r="AX63" i="162" s="1"/>
  <c r="AY64" i="162" s="1"/>
  <c r="AZ65" i="162" s="1"/>
  <c r="BA66" i="162" s="1"/>
  <c r="BB67" i="162" s="1"/>
  <c r="BC68" i="162" s="1"/>
  <c r="BD69" i="162" s="1"/>
  <c r="BE70" i="162" s="1"/>
  <c r="BF71" i="162" s="1"/>
  <c r="BG72" i="162" s="1"/>
  <c r="BH73" i="162" s="1"/>
  <c r="BI74" i="162" s="1"/>
  <c r="BJ75" i="162" s="1"/>
  <c r="AJ48" i="162"/>
  <c r="AK49" i="162" s="1"/>
  <c r="AL50" i="162" s="1"/>
  <c r="AM51" i="162" s="1"/>
  <c r="AN52" i="162" s="1"/>
  <c r="AO53" i="162" s="1"/>
  <c r="AP54" i="162" s="1"/>
  <c r="AQ55" i="162" s="1"/>
  <c r="AR56" i="162" s="1"/>
  <c r="AS57" i="162" s="1"/>
  <c r="AT58" i="162" s="1"/>
  <c r="AU59" i="162" s="1"/>
  <c r="AV60" i="162" s="1"/>
  <c r="AW61" i="162" s="1"/>
  <c r="AX62" i="162" s="1"/>
  <c r="AY63" i="162" s="1"/>
  <c r="AZ64" i="162" s="1"/>
  <c r="BA65" i="162" s="1"/>
  <c r="BB66" i="162" s="1"/>
  <c r="BC67" i="162" s="1"/>
  <c r="BD68" i="162" s="1"/>
  <c r="BE69" i="162" s="1"/>
  <c r="BF70" i="162" s="1"/>
  <c r="BG71" i="162" s="1"/>
  <c r="BH72" i="162" s="1"/>
  <c r="BI73" i="162" s="1"/>
  <c r="BJ74" i="162" s="1"/>
  <c r="BK75" i="162" s="1"/>
  <c r="AK48" i="162"/>
  <c r="AL49" i="162" s="1"/>
  <c r="AM50" i="162" s="1"/>
  <c r="AN51" i="162" s="1"/>
  <c r="AO52" i="162" s="1"/>
  <c r="AP53" i="162" s="1"/>
  <c r="AQ54" i="162" s="1"/>
  <c r="AR55" i="162" s="1"/>
  <c r="AS56" i="162" s="1"/>
  <c r="AT57" i="162" s="1"/>
  <c r="AU58" i="162" s="1"/>
  <c r="AV59" i="162" s="1"/>
  <c r="AW60" i="162" s="1"/>
  <c r="AX61" i="162" s="1"/>
  <c r="AY62" i="162" s="1"/>
  <c r="AZ63" i="162" s="1"/>
  <c r="BA64" i="162" s="1"/>
  <c r="BB65" i="162" s="1"/>
  <c r="BC66" i="162" s="1"/>
  <c r="BD67" i="162" s="1"/>
  <c r="BE68" i="162" s="1"/>
  <c r="BF69" i="162" s="1"/>
  <c r="BG70" i="162" s="1"/>
  <c r="BH71" i="162" s="1"/>
  <c r="BI72" i="162" s="1"/>
  <c r="BJ73" i="162" s="1"/>
  <c r="BK74" i="162" s="1"/>
  <c r="BL75" i="162" s="1"/>
  <c r="AL48" i="162"/>
  <c r="AM49" i="162" s="1"/>
  <c r="AN50" i="162" s="1"/>
  <c r="AO51" i="162" s="1"/>
  <c r="AP52" i="162" s="1"/>
  <c r="AQ53" i="162" s="1"/>
  <c r="AR54" i="162" s="1"/>
  <c r="AS55" i="162" s="1"/>
  <c r="AT56" i="162" s="1"/>
  <c r="AU57" i="162" s="1"/>
  <c r="AV58" i="162" s="1"/>
  <c r="AW59" i="162" s="1"/>
  <c r="AX60" i="162" s="1"/>
  <c r="AY61" i="162" s="1"/>
  <c r="AZ62" i="162" s="1"/>
  <c r="BA63" i="162" s="1"/>
  <c r="BB64" i="162" s="1"/>
  <c r="BC65" i="162" s="1"/>
  <c r="BD66" i="162" s="1"/>
  <c r="BE67" i="162" s="1"/>
  <c r="BF68" i="162" s="1"/>
  <c r="BG69" i="162" s="1"/>
  <c r="BH70" i="162" s="1"/>
  <c r="BI71" i="162" s="1"/>
  <c r="BJ72" i="162" s="1"/>
  <c r="BK73" i="162" s="1"/>
  <c r="BL74" i="162" s="1"/>
  <c r="BM75" i="162" s="1"/>
  <c r="AM48" i="162"/>
  <c r="AN49" i="162" s="1"/>
  <c r="AO50" i="162" s="1"/>
  <c r="AP51" i="162" s="1"/>
  <c r="AQ52" i="162" s="1"/>
  <c r="AR53" i="162" s="1"/>
  <c r="AS54" i="162" s="1"/>
  <c r="AT55" i="162" s="1"/>
  <c r="AU56" i="162" s="1"/>
  <c r="AV57" i="162" s="1"/>
  <c r="AW58" i="162" s="1"/>
  <c r="AX59" i="162" s="1"/>
  <c r="AY60" i="162" s="1"/>
  <c r="AZ61" i="162" s="1"/>
  <c r="BA62" i="162" s="1"/>
  <c r="BB63" i="162" s="1"/>
  <c r="BC64" i="162" s="1"/>
  <c r="BD65" i="162" s="1"/>
  <c r="BE66" i="162" s="1"/>
  <c r="BF67" i="162" s="1"/>
  <c r="BG68" i="162" s="1"/>
  <c r="BH69" i="162" s="1"/>
  <c r="BI70" i="162" s="1"/>
  <c r="BJ71" i="162" s="1"/>
  <c r="BK72" i="162" s="1"/>
  <c r="BL73" i="162" s="1"/>
  <c r="BM74" i="162" s="1"/>
  <c r="BN75" i="162" s="1"/>
  <c r="Z48" i="162"/>
  <c r="AA49" i="162" s="1"/>
  <c r="AB50" i="162" s="1"/>
  <c r="AC51" i="162" s="1"/>
  <c r="AD52" i="162" s="1"/>
  <c r="AE53" i="162" s="1"/>
  <c r="AF54" i="162" s="1"/>
  <c r="AG55" i="162" s="1"/>
  <c r="AH56" i="162" s="1"/>
  <c r="AI57" i="162" s="1"/>
  <c r="AJ58" i="162" s="1"/>
  <c r="AK59" i="162" s="1"/>
  <c r="AL60" i="162" s="1"/>
  <c r="AM61" i="162" s="1"/>
  <c r="AN62" i="162" s="1"/>
  <c r="AO63" i="162" s="1"/>
  <c r="AP64" i="162" s="1"/>
  <c r="AQ65" i="162" s="1"/>
  <c r="AR66" i="162" s="1"/>
  <c r="AS67" i="162" s="1"/>
  <c r="AT68" i="162" s="1"/>
  <c r="AU69" i="162" s="1"/>
  <c r="AV70" i="162" s="1"/>
  <c r="AW71" i="162" s="1"/>
  <c r="AX72" i="162" s="1"/>
  <c r="AY73" i="162" s="1"/>
  <c r="AZ74" i="162" s="1"/>
  <c r="BA75" i="162" s="1"/>
  <c r="AO47" i="162"/>
  <c r="AP47" i="162"/>
  <c r="AQ47" i="162"/>
  <c r="AR47" i="162"/>
  <c r="AS47" i="162"/>
  <c r="AT47" i="162"/>
  <c r="AU47" i="162"/>
  <c r="AV47" i="162"/>
  <c r="AW47" i="162"/>
  <c r="AX47" i="162"/>
  <c r="AY47" i="162"/>
  <c r="AZ47" i="162"/>
  <c r="BA47" i="162"/>
  <c r="BB47" i="162"/>
  <c r="BC47" i="162"/>
  <c r="BD47" i="162"/>
  <c r="BE47" i="162"/>
  <c r="BF47" i="162"/>
  <c r="BG47" i="162"/>
  <c r="BH47" i="162"/>
  <c r="BI47" i="162"/>
  <c r="BJ47" i="162"/>
  <c r="BK47" i="162"/>
  <c r="BL47" i="162"/>
  <c r="BM47" i="162"/>
  <c r="BN47" i="162"/>
  <c r="BO47" i="162"/>
  <c r="BP47" i="162"/>
  <c r="BQ47" i="162"/>
  <c r="BR47" i="162"/>
  <c r="BS47" i="162"/>
  <c r="BT47" i="162"/>
  <c r="BU47" i="162"/>
  <c r="BV47" i="162"/>
  <c r="BW47" i="162"/>
  <c r="BX47" i="162"/>
  <c r="BY47" i="162"/>
  <c r="BZ47" i="162"/>
  <c r="CA47" i="162"/>
  <c r="CB47" i="162"/>
  <c r="CC47" i="162"/>
  <c r="CD47" i="162"/>
  <c r="CE47" i="162"/>
  <c r="CF47" i="162"/>
  <c r="CG47" i="162"/>
  <c r="CH47" i="162"/>
  <c r="CI47" i="162"/>
  <c r="CJ47" i="162"/>
  <c r="CK47" i="162"/>
  <c r="CL47" i="162"/>
  <c r="CM47" i="162"/>
  <c r="CN47" i="162"/>
  <c r="CO47" i="162"/>
  <c r="CP47" i="162"/>
  <c r="CQ47" i="162"/>
  <c r="CR47" i="162"/>
  <c r="CS47" i="162"/>
  <c r="CT47" i="162"/>
  <c r="CU47" i="162"/>
  <c r="CV47" i="162"/>
  <c r="CW47" i="162"/>
  <c r="CX47" i="162"/>
  <c r="CY47" i="162"/>
  <c r="CZ47" i="162"/>
  <c r="DA47" i="162"/>
  <c r="DB47" i="162"/>
  <c r="DC47" i="162"/>
  <c r="DD47" i="162"/>
  <c r="DE47" i="162"/>
  <c r="DF47" i="162"/>
  <c r="DG47" i="162"/>
  <c r="DH47" i="162"/>
  <c r="DI47" i="162"/>
  <c r="DJ47" i="162"/>
  <c r="DK47" i="162"/>
  <c r="DL47" i="162"/>
  <c r="DM47" i="162"/>
  <c r="DN47" i="162"/>
  <c r="DO47" i="162"/>
  <c r="DP47" i="162"/>
  <c r="DQ47" i="162"/>
  <c r="DR47" i="162"/>
  <c r="DS47" i="162"/>
  <c r="DT47" i="162"/>
  <c r="DU47" i="162"/>
  <c r="DV47" i="162"/>
  <c r="DW47" i="162"/>
  <c r="DX47" i="162"/>
  <c r="DY47" i="162"/>
  <c r="DZ47" i="162"/>
  <c r="EA47" i="162"/>
  <c r="EB47" i="162"/>
  <c r="EC47" i="162"/>
  <c r="ED47" i="162"/>
  <c r="EE47" i="162"/>
  <c r="EF47" i="162"/>
  <c r="EG47" i="162"/>
  <c r="EH47" i="162"/>
  <c r="EI47" i="162"/>
  <c r="EJ47" i="162"/>
  <c r="EK47" i="162"/>
  <c r="EL47" i="162"/>
  <c r="EM47" i="162"/>
  <c r="EN47" i="162"/>
  <c r="EO47" i="162"/>
  <c r="EP47" i="162"/>
  <c r="EQ47" i="162"/>
  <c r="ER47" i="162"/>
  <c r="ES47" i="162"/>
  <c r="ET47" i="162"/>
  <c r="EU47" i="162"/>
  <c r="EV47" i="162"/>
  <c r="EW47" i="162"/>
  <c r="EX47" i="162"/>
  <c r="EY47" i="162"/>
  <c r="EZ47" i="162"/>
  <c r="FA47" i="162"/>
  <c r="FB47" i="162"/>
  <c r="FC47" i="162"/>
  <c r="FD47" i="162"/>
  <c r="FE47" i="162"/>
  <c r="FF47" i="162"/>
  <c r="FG47" i="162"/>
  <c r="FH47" i="162"/>
  <c r="FI47" i="162"/>
  <c r="FJ47" i="162"/>
  <c r="FK47" i="162"/>
  <c r="FL47" i="162"/>
  <c r="FM47" i="162"/>
  <c r="FN47" i="162"/>
  <c r="FO47" i="162"/>
  <c r="FP47" i="162"/>
  <c r="FQ47" i="162"/>
  <c r="FR47" i="162"/>
  <c r="FS47" i="162"/>
  <c r="FT47" i="162"/>
  <c r="FU47" i="162"/>
  <c r="FV47" i="162"/>
  <c r="FW47" i="162"/>
  <c r="FX47" i="162"/>
  <c r="FY47" i="162"/>
  <c r="FZ47" i="162"/>
  <c r="GA47" i="162"/>
  <c r="GB47" i="162"/>
  <c r="GC47" i="162"/>
  <c r="GD47" i="162"/>
  <c r="GE47" i="162"/>
  <c r="GF47" i="162"/>
  <c r="GG47" i="162"/>
  <c r="GH47" i="162"/>
  <c r="GI47" i="162"/>
  <c r="GJ47" i="162"/>
  <c r="GK47" i="162"/>
  <c r="GL47" i="162"/>
  <c r="GM47" i="162"/>
  <c r="GN47" i="162"/>
  <c r="GO47" i="162"/>
  <c r="GP47" i="162"/>
  <c r="GQ47" i="162"/>
  <c r="GR47" i="162"/>
  <c r="GS47" i="162"/>
  <c r="GT47" i="162"/>
  <c r="GU47" i="162"/>
  <c r="GV47" i="162"/>
  <c r="GW47" i="162"/>
  <c r="GX47" i="162"/>
  <c r="GY47" i="162"/>
  <c r="GZ47" i="162"/>
  <c r="HA47" i="162"/>
  <c r="HB47" i="162"/>
  <c r="HC47" i="162"/>
  <c r="HD47" i="162"/>
  <c r="HE47" i="162"/>
  <c r="HF47" i="162"/>
  <c r="HG47" i="162"/>
  <c r="HH47" i="162"/>
  <c r="HI47" i="162"/>
  <c r="HJ47" i="162"/>
  <c r="HK47" i="162"/>
  <c r="HL47" i="162"/>
  <c r="HM47" i="162"/>
  <c r="HN47" i="162"/>
  <c r="HO47" i="162"/>
  <c r="HP47" i="162"/>
  <c r="HQ47" i="162"/>
  <c r="AA47" i="162"/>
  <c r="AB47" i="162"/>
  <c r="AC47" i="162"/>
  <c r="AD47" i="162"/>
  <c r="AE47" i="162"/>
  <c r="AF47" i="162"/>
  <c r="AG47" i="162"/>
  <c r="AH47" i="162"/>
  <c r="AI47" i="162"/>
  <c r="AJ47" i="162"/>
  <c r="AK47" i="162"/>
  <c r="AL47" i="162"/>
  <c r="AM47" i="162"/>
  <c r="AN47" i="162"/>
  <c r="Z47" i="162"/>
  <c r="Z6" i="162"/>
  <c r="AE7" i="162" s="1"/>
  <c r="AJ8" i="162" s="1"/>
  <c r="AA6" i="162"/>
  <c r="AF7" i="162" s="1"/>
  <c r="AK8" i="162" s="1"/>
  <c r="AB6" i="162"/>
  <c r="AG7" i="162" s="1"/>
  <c r="AL8" i="162" s="1"/>
  <c r="AC6" i="162"/>
  <c r="AH7" i="162" s="1"/>
  <c r="AM8" i="162" s="1"/>
  <c r="AD6" i="162"/>
  <c r="AI7" i="162" s="1"/>
  <c r="AN8" i="162" s="1"/>
  <c r="Z7" i="162"/>
  <c r="AE8" i="162" s="1"/>
  <c r="AA7" i="162"/>
  <c r="AF8" i="162" s="1"/>
  <c r="AB7" i="162"/>
  <c r="AG8" i="162" s="1"/>
  <c r="AC7" i="162"/>
  <c r="AH8" i="162" s="1"/>
  <c r="AD7" i="162"/>
  <c r="AI8" i="162" s="1"/>
  <c r="Z8" i="162"/>
  <c r="AA8" i="162"/>
  <c r="AB8" i="162"/>
  <c r="AC8" i="162"/>
  <c r="AD8" i="162"/>
  <c r="Z9" i="162"/>
  <c r="AA9" i="162"/>
  <c r="AB9" i="162"/>
  <c r="AC9" i="162"/>
  <c r="AD9" i="162"/>
  <c r="AE9" i="162"/>
  <c r="AF9" i="162"/>
  <c r="AG9" i="162"/>
  <c r="AH9" i="162"/>
  <c r="AI9" i="162"/>
  <c r="AJ9" i="162"/>
  <c r="AK9" i="162"/>
  <c r="AL9" i="162"/>
  <c r="AM9" i="162"/>
  <c r="AN9" i="162"/>
  <c r="AO9" i="162"/>
  <c r="AP9" i="162"/>
  <c r="AQ9" i="162"/>
  <c r="AR9" i="162"/>
  <c r="AS9" i="162"/>
  <c r="AT9" i="162"/>
  <c r="AU9" i="162"/>
  <c r="AV9" i="162"/>
  <c r="AW9" i="162"/>
  <c r="AX9" i="162"/>
  <c r="AY9" i="162"/>
  <c r="AZ9" i="162"/>
  <c r="BA9" i="162"/>
  <c r="BB9" i="162"/>
  <c r="BC9" i="162"/>
  <c r="BD9" i="162"/>
  <c r="BE9" i="162"/>
  <c r="BF9" i="162"/>
  <c r="BG9" i="162"/>
  <c r="BH9" i="162"/>
  <c r="BI9" i="162"/>
  <c r="BJ9" i="162"/>
  <c r="BK9" i="162"/>
  <c r="BL9" i="162"/>
  <c r="BM9" i="162"/>
  <c r="BN9" i="162"/>
  <c r="BO9" i="162"/>
  <c r="BP9" i="162"/>
  <c r="BQ9" i="162"/>
  <c r="BR9" i="162"/>
  <c r="BS9" i="162"/>
  <c r="BT9" i="162"/>
  <c r="BU9" i="162"/>
  <c r="BV9" i="162"/>
  <c r="BW9" i="162"/>
  <c r="BX9" i="162"/>
  <c r="BY9" i="162"/>
  <c r="BZ9" i="162"/>
  <c r="CA9" i="162"/>
  <c r="CB9" i="162"/>
  <c r="CC9" i="162"/>
  <c r="CD9" i="162"/>
  <c r="CE9" i="162"/>
  <c r="CF9" i="162"/>
  <c r="CG9" i="162"/>
  <c r="CH9" i="162"/>
  <c r="CI9" i="162"/>
  <c r="CJ9" i="162"/>
  <c r="CK9" i="162"/>
  <c r="CL9" i="162"/>
  <c r="CM9" i="162"/>
  <c r="CN9" i="162"/>
  <c r="CO9" i="162"/>
  <c r="CP9" i="162"/>
  <c r="CQ9" i="162"/>
  <c r="CR9" i="162"/>
  <c r="CS9" i="162"/>
  <c r="CT9" i="162"/>
  <c r="CU9" i="162"/>
  <c r="CV9" i="162"/>
  <c r="CW9" i="162"/>
  <c r="CX9" i="162"/>
  <c r="CY9" i="162"/>
  <c r="CZ9" i="162"/>
  <c r="DA9" i="162"/>
  <c r="DB9" i="162"/>
  <c r="DC9" i="162"/>
  <c r="DD9" i="162"/>
  <c r="DE9" i="162"/>
  <c r="DF9" i="162"/>
  <c r="DG9" i="162"/>
  <c r="DH9" i="162"/>
  <c r="DI9" i="162"/>
  <c r="DJ9" i="162"/>
  <c r="DK9" i="162"/>
  <c r="DL9" i="162"/>
  <c r="DM9" i="162"/>
  <c r="DN9" i="162"/>
  <c r="DO9" i="162"/>
  <c r="DP9" i="162"/>
  <c r="DQ9" i="162"/>
  <c r="DR9" i="162"/>
  <c r="DS9" i="162"/>
  <c r="DT9" i="162"/>
  <c r="DU9" i="162"/>
  <c r="DV9" i="162"/>
  <c r="DW9" i="162"/>
  <c r="DX9" i="162"/>
  <c r="DY9" i="162"/>
  <c r="DZ9" i="162"/>
  <c r="EA9" i="162"/>
  <c r="EB9" i="162"/>
  <c r="EC9" i="162"/>
  <c r="ED9" i="162"/>
  <c r="EE9" i="162"/>
  <c r="EF9" i="162"/>
  <c r="EG9" i="162"/>
  <c r="EH9" i="162"/>
  <c r="EI9" i="162"/>
  <c r="EJ9" i="162"/>
  <c r="EK9" i="162"/>
  <c r="EL9" i="162"/>
  <c r="EM9" i="162"/>
  <c r="EN9" i="162"/>
  <c r="EO9" i="162"/>
  <c r="EP9" i="162"/>
  <c r="EQ9" i="162"/>
  <c r="ER9" i="162"/>
  <c r="ES9" i="162"/>
  <c r="ET9" i="162"/>
  <c r="EU9" i="162"/>
  <c r="EV9" i="162"/>
  <c r="EW9" i="162"/>
  <c r="EX9" i="162"/>
  <c r="EY9" i="162"/>
  <c r="EZ9" i="162"/>
  <c r="FA9" i="162"/>
  <c r="FB9" i="162"/>
  <c r="FC9" i="162"/>
  <c r="FD9" i="162"/>
  <c r="FE9" i="162"/>
  <c r="FF9" i="162"/>
  <c r="FG9" i="162"/>
  <c r="FH9" i="162"/>
  <c r="FI9" i="162"/>
  <c r="FJ9" i="162"/>
  <c r="FK9" i="162"/>
  <c r="FL9" i="162"/>
  <c r="FM9" i="162"/>
  <c r="FN9" i="162"/>
  <c r="FO9" i="162"/>
  <c r="FP9" i="162"/>
  <c r="FQ9" i="162"/>
  <c r="FR9" i="162"/>
  <c r="FS9" i="162"/>
  <c r="FT9" i="162"/>
  <c r="FU9" i="162"/>
  <c r="FV9" i="162"/>
  <c r="FW9" i="162"/>
  <c r="FX9" i="162"/>
  <c r="FY9" i="162"/>
  <c r="FZ9" i="162"/>
  <c r="GA9" i="162"/>
  <c r="GB9" i="162"/>
  <c r="GC9" i="162"/>
  <c r="GD9" i="162"/>
  <c r="GE9" i="162"/>
  <c r="GF9" i="162"/>
  <c r="GG9" i="162"/>
  <c r="GH9" i="162"/>
  <c r="GI9" i="162"/>
  <c r="GJ9" i="162"/>
  <c r="GK9" i="162"/>
  <c r="GL9" i="162"/>
  <c r="GM9" i="162"/>
  <c r="GN9" i="162"/>
  <c r="GO9" i="162"/>
  <c r="GP9" i="162"/>
  <c r="GQ9" i="162"/>
  <c r="GR9" i="162"/>
  <c r="GS9" i="162"/>
  <c r="GT9" i="162"/>
  <c r="GU9" i="162"/>
  <c r="GV9" i="162"/>
  <c r="GW9" i="162"/>
  <c r="GX9" i="162"/>
  <c r="GY9" i="162"/>
  <c r="GZ9" i="162"/>
  <c r="HA9" i="162"/>
  <c r="HB9" i="162"/>
  <c r="HC9" i="162"/>
  <c r="HD9" i="162"/>
  <c r="HE9" i="162"/>
  <c r="HF9" i="162"/>
  <c r="HG9" i="162"/>
  <c r="HH9" i="162"/>
  <c r="HI9" i="162"/>
  <c r="HJ9" i="162"/>
  <c r="HK9" i="162"/>
  <c r="HL9" i="162"/>
  <c r="HM9" i="162"/>
  <c r="HN9" i="162"/>
  <c r="HO9" i="162"/>
  <c r="HP9" i="162"/>
  <c r="HQ9" i="162"/>
  <c r="Z10" i="162"/>
  <c r="AA10" i="162"/>
  <c r="AB10" i="162"/>
  <c r="AC10" i="162"/>
  <c r="AD10" i="162"/>
  <c r="AE10" i="162"/>
  <c r="AF10" i="162"/>
  <c r="AG10" i="162"/>
  <c r="AH10" i="162"/>
  <c r="AI10" i="162"/>
  <c r="AJ10" i="162"/>
  <c r="AK10" i="162"/>
  <c r="AL10" i="162"/>
  <c r="AM10" i="162"/>
  <c r="AN10" i="162"/>
  <c r="AO10" i="162"/>
  <c r="AP10" i="162"/>
  <c r="AQ10" i="162"/>
  <c r="AR10" i="162"/>
  <c r="AS10" i="162"/>
  <c r="AT10" i="162"/>
  <c r="AU10" i="162"/>
  <c r="AV10" i="162"/>
  <c r="AW10" i="162"/>
  <c r="AX10" i="162"/>
  <c r="AY10" i="162"/>
  <c r="AZ10" i="162"/>
  <c r="BA10" i="162"/>
  <c r="BB10" i="162"/>
  <c r="BC10" i="162"/>
  <c r="BD10" i="162"/>
  <c r="BE10" i="162"/>
  <c r="BF10" i="162"/>
  <c r="BG10" i="162"/>
  <c r="BH10" i="162"/>
  <c r="BI10" i="162"/>
  <c r="BJ10" i="162"/>
  <c r="BK10" i="162"/>
  <c r="BL10" i="162"/>
  <c r="BM10" i="162"/>
  <c r="BN10" i="162"/>
  <c r="BO10" i="162"/>
  <c r="BP10" i="162"/>
  <c r="BQ10" i="162"/>
  <c r="BR10" i="162"/>
  <c r="BS10" i="162"/>
  <c r="BT10" i="162"/>
  <c r="BU10" i="162"/>
  <c r="BV10" i="162"/>
  <c r="BW10" i="162"/>
  <c r="BX10" i="162"/>
  <c r="BY10" i="162"/>
  <c r="BZ10" i="162"/>
  <c r="CA10" i="162"/>
  <c r="CB10" i="162"/>
  <c r="CC10" i="162"/>
  <c r="CD10" i="162"/>
  <c r="CE10" i="162"/>
  <c r="CF10" i="162"/>
  <c r="CG10" i="162"/>
  <c r="CH10" i="162"/>
  <c r="CI10" i="162"/>
  <c r="CJ10" i="162"/>
  <c r="CK10" i="162"/>
  <c r="CL10" i="162"/>
  <c r="CM10" i="162"/>
  <c r="CN10" i="162"/>
  <c r="CO10" i="162"/>
  <c r="CP10" i="162"/>
  <c r="CQ10" i="162"/>
  <c r="CR10" i="162"/>
  <c r="CS10" i="162"/>
  <c r="CT10" i="162"/>
  <c r="CU10" i="162"/>
  <c r="CV10" i="162"/>
  <c r="CW10" i="162"/>
  <c r="CX10" i="162"/>
  <c r="CY10" i="162"/>
  <c r="CZ10" i="162"/>
  <c r="DA10" i="162"/>
  <c r="DB10" i="162"/>
  <c r="DC10" i="162"/>
  <c r="DD10" i="162"/>
  <c r="DE10" i="162"/>
  <c r="DF10" i="162"/>
  <c r="DG10" i="162"/>
  <c r="DH10" i="162"/>
  <c r="DI10" i="162"/>
  <c r="DJ10" i="162"/>
  <c r="DK10" i="162"/>
  <c r="DL10" i="162"/>
  <c r="DM10" i="162"/>
  <c r="DN10" i="162"/>
  <c r="DO10" i="162"/>
  <c r="DP10" i="162"/>
  <c r="DQ10" i="162"/>
  <c r="DR10" i="162"/>
  <c r="DS10" i="162"/>
  <c r="DT10" i="162"/>
  <c r="DU10" i="162"/>
  <c r="DV10" i="162"/>
  <c r="DW10" i="162"/>
  <c r="DX10" i="162"/>
  <c r="DY10" i="162"/>
  <c r="DZ10" i="162"/>
  <c r="EA10" i="162"/>
  <c r="EB10" i="162"/>
  <c r="EC10" i="162"/>
  <c r="ED10" i="162"/>
  <c r="EE10" i="162"/>
  <c r="EF10" i="162"/>
  <c r="EG10" i="162"/>
  <c r="EH10" i="162"/>
  <c r="EI10" i="162"/>
  <c r="EJ10" i="162"/>
  <c r="EK10" i="162"/>
  <c r="EL10" i="162"/>
  <c r="EM10" i="162"/>
  <c r="EN10" i="162"/>
  <c r="EO10" i="162"/>
  <c r="EP10" i="162"/>
  <c r="EQ10" i="162"/>
  <c r="ER10" i="162"/>
  <c r="ES10" i="162"/>
  <c r="ET10" i="162"/>
  <c r="EU10" i="162"/>
  <c r="EV10" i="162"/>
  <c r="EW10" i="162"/>
  <c r="EX10" i="162"/>
  <c r="EY10" i="162"/>
  <c r="EZ10" i="162"/>
  <c r="FA10" i="162"/>
  <c r="FB10" i="162"/>
  <c r="FC10" i="162"/>
  <c r="FD10" i="162"/>
  <c r="FE10" i="162"/>
  <c r="FF10" i="162"/>
  <c r="FG10" i="162"/>
  <c r="FH10" i="162"/>
  <c r="FI10" i="162"/>
  <c r="FJ10" i="162"/>
  <c r="FK10" i="162"/>
  <c r="FL10" i="162"/>
  <c r="FM10" i="162"/>
  <c r="FN10" i="162"/>
  <c r="FO10" i="162"/>
  <c r="FP10" i="162"/>
  <c r="FQ10" i="162"/>
  <c r="FR10" i="162"/>
  <c r="FS10" i="162"/>
  <c r="FT10" i="162"/>
  <c r="FU10" i="162"/>
  <c r="FV10" i="162"/>
  <c r="FW10" i="162"/>
  <c r="FX10" i="162"/>
  <c r="FY10" i="162"/>
  <c r="FZ10" i="162"/>
  <c r="GA10" i="162"/>
  <c r="GB10" i="162"/>
  <c r="GC10" i="162"/>
  <c r="GD10" i="162"/>
  <c r="GE10" i="162"/>
  <c r="GF10" i="162"/>
  <c r="GG10" i="162"/>
  <c r="GH10" i="162"/>
  <c r="GI10" i="162"/>
  <c r="GJ10" i="162"/>
  <c r="GK10" i="162"/>
  <c r="GL10" i="162"/>
  <c r="GM10" i="162"/>
  <c r="GN10" i="162"/>
  <c r="GO10" i="162"/>
  <c r="GP10" i="162"/>
  <c r="GQ10" i="162"/>
  <c r="GR10" i="162"/>
  <c r="GS10" i="162"/>
  <c r="GT10" i="162"/>
  <c r="GU10" i="162"/>
  <c r="GV10" i="162"/>
  <c r="GW10" i="162"/>
  <c r="GX10" i="162"/>
  <c r="GY10" i="162"/>
  <c r="GZ10" i="162"/>
  <c r="HA10" i="162"/>
  <c r="HB10" i="162"/>
  <c r="HC10" i="162"/>
  <c r="HD10" i="162"/>
  <c r="HE10" i="162"/>
  <c r="HF10" i="162"/>
  <c r="HG10" i="162"/>
  <c r="HH10" i="162"/>
  <c r="HI10" i="162"/>
  <c r="HJ10" i="162"/>
  <c r="HK10" i="162"/>
  <c r="HL10" i="162"/>
  <c r="HM10" i="162"/>
  <c r="HN10" i="162"/>
  <c r="HO10" i="162"/>
  <c r="HP10" i="162"/>
  <c r="HQ10" i="162"/>
  <c r="Z11" i="162"/>
  <c r="AA11" i="162"/>
  <c r="AB11" i="162"/>
  <c r="AC11" i="162"/>
  <c r="AD11" i="162"/>
  <c r="AE11" i="162"/>
  <c r="AF11" i="162"/>
  <c r="AG11" i="162"/>
  <c r="AH11" i="162"/>
  <c r="AI11" i="162"/>
  <c r="AJ11" i="162"/>
  <c r="AK11" i="162"/>
  <c r="AL11" i="162"/>
  <c r="AM11" i="162"/>
  <c r="AN11" i="162"/>
  <c r="AO11" i="162"/>
  <c r="AP11" i="162"/>
  <c r="AQ11" i="162"/>
  <c r="AR11" i="162"/>
  <c r="AS11" i="162"/>
  <c r="AT11" i="162"/>
  <c r="AU11" i="162"/>
  <c r="AV11" i="162"/>
  <c r="AW11" i="162"/>
  <c r="AX11" i="162"/>
  <c r="AY11" i="162"/>
  <c r="AZ11" i="162"/>
  <c r="BA11" i="162"/>
  <c r="BB11" i="162"/>
  <c r="BC11" i="162"/>
  <c r="BD11" i="162"/>
  <c r="BE11" i="162"/>
  <c r="BF11" i="162"/>
  <c r="BG11" i="162"/>
  <c r="BH11" i="162"/>
  <c r="BI11" i="162"/>
  <c r="BJ11" i="162"/>
  <c r="BK11" i="162"/>
  <c r="BL11" i="162"/>
  <c r="BM11" i="162"/>
  <c r="BN11" i="162"/>
  <c r="BO11" i="162"/>
  <c r="BP11" i="162"/>
  <c r="BQ11" i="162"/>
  <c r="BR11" i="162"/>
  <c r="BS11" i="162"/>
  <c r="BT11" i="162"/>
  <c r="BU11" i="162"/>
  <c r="BV11" i="162"/>
  <c r="BW11" i="162"/>
  <c r="BX11" i="162"/>
  <c r="BY11" i="162"/>
  <c r="BZ11" i="162"/>
  <c r="CA11" i="162"/>
  <c r="CB11" i="162"/>
  <c r="CC11" i="162"/>
  <c r="CD11" i="162"/>
  <c r="CE11" i="162"/>
  <c r="CF11" i="162"/>
  <c r="CG11" i="162"/>
  <c r="CH11" i="162"/>
  <c r="CI11" i="162"/>
  <c r="CJ11" i="162"/>
  <c r="CK11" i="162"/>
  <c r="CL11" i="162"/>
  <c r="CM11" i="162"/>
  <c r="CN11" i="162"/>
  <c r="CO11" i="162"/>
  <c r="CP11" i="162"/>
  <c r="CQ11" i="162"/>
  <c r="CR11" i="162"/>
  <c r="CS11" i="162"/>
  <c r="CT11" i="162"/>
  <c r="CU11" i="162"/>
  <c r="CV11" i="162"/>
  <c r="CW11" i="162"/>
  <c r="CX11" i="162"/>
  <c r="CY11" i="162"/>
  <c r="CZ11" i="162"/>
  <c r="DA11" i="162"/>
  <c r="DB11" i="162"/>
  <c r="DC11" i="162"/>
  <c r="DD11" i="162"/>
  <c r="DE11" i="162"/>
  <c r="DF11" i="162"/>
  <c r="DG11" i="162"/>
  <c r="DH11" i="162"/>
  <c r="DI11" i="162"/>
  <c r="DJ11" i="162"/>
  <c r="DK11" i="162"/>
  <c r="DL11" i="162"/>
  <c r="DM11" i="162"/>
  <c r="DN11" i="162"/>
  <c r="DO11" i="162"/>
  <c r="DP11" i="162"/>
  <c r="DQ11" i="162"/>
  <c r="DR11" i="162"/>
  <c r="DS11" i="162"/>
  <c r="DT11" i="162"/>
  <c r="DU11" i="162"/>
  <c r="DV11" i="162"/>
  <c r="DW11" i="162"/>
  <c r="DX11" i="162"/>
  <c r="DY11" i="162"/>
  <c r="DZ11" i="162"/>
  <c r="EA11" i="162"/>
  <c r="EB11" i="162"/>
  <c r="EC11" i="162"/>
  <c r="ED11" i="162"/>
  <c r="EE11" i="162"/>
  <c r="EF11" i="162"/>
  <c r="EG11" i="162"/>
  <c r="EH11" i="162"/>
  <c r="EI11" i="162"/>
  <c r="EJ11" i="162"/>
  <c r="EK11" i="162"/>
  <c r="EL11" i="162"/>
  <c r="EM11" i="162"/>
  <c r="EN11" i="162"/>
  <c r="EO11" i="162"/>
  <c r="EP11" i="162"/>
  <c r="EQ11" i="162"/>
  <c r="ER11" i="162"/>
  <c r="ES11" i="162"/>
  <c r="ET11" i="162"/>
  <c r="EU11" i="162"/>
  <c r="EV11" i="162"/>
  <c r="EW11" i="162"/>
  <c r="EX11" i="162"/>
  <c r="EY11" i="162"/>
  <c r="EZ11" i="162"/>
  <c r="FA11" i="162"/>
  <c r="FB11" i="162"/>
  <c r="FC11" i="162"/>
  <c r="FD11" i="162"/>
  <c r="FE11" i="162"/>
  <c r="FF11" i="162"/>
  <c r="FG11" i="162"/>
  <c r="FH11" i="162"/>
  <c r="FI11" i="162"/>
  <c r="FJ11" i="162"/>
  <c r="FK11" i="162"/>
  <c r="FL11" i="162"/>
  <c r="FM11" i="162"/>
  <c r="FN11" i="162"/>
  <c r="FO11" i="162"/>
  <c r="FP11" i="162"/>
  <c r="FQ11" i="162"/>
  <c r="FR11" i="162"/>
  <c r="FS11" i="162"/>
  <c r="FT11" i="162"/>
  <c r="FU11" i="162"/>
  <c r="FV11" i="162"/>
  <c r="FW11" i="162"/>
  <c r="FX11" i="162"/>
  <c r="FY11" i="162"/>
  <c r="FZ11" i="162"/>
  <c r="GA11" i="162"/>
  <c r="GB11" i="162"/>
  <c r="GC11" i="162"/>
  <c r="GD11" i="162"/>
  <c r="GE11" i="162"/>
  <c r="GF11" i="162"/>
  <c r="GG11" i="162"/>
  <c r="GH11" i="162"/>
  <c r="GI11" i="162"/>
  <c r="GJ11" i="162"/>
  <c r="GK11" i="162"/>
  <c r="GL11" i="162"/>
  <c r="GM11" i="162"/>
  <c r="GN11" i="162"/>
  <c r="GO11" i="162"/>
  <c r="GP11" i="162"/>
  <c r="GQ11" i="162"/>
  <c r="GR11" i="162"/>
  <c r="GS11" i="162"/>
  <c r="GT11" i="162"/>
  <c r="GU11" i="162"/>
  <c r="GV11" i="162"/>
  <c r="GW11" i="162"/>
  <c r="GX11" i="162"/>
  <c r="GY11" i="162"/>
  <c r="GZ11" i="162"/>
  <c r="HA11" i="162"/>
  <c r="HB11" i="162"/>
  <c r="HC11" i="162"/>
  <c r="HD11" i="162"/>
  <c r="HE11" i="162"/>
  <c r="HF11" i="162"/>
  <c r="HG11" i="162"/>
  <c r="HH11" i="162"/>
  <c r="HI11" i="162"/>
  <c r="HJ11" i="162"/>
  <c r="HK11" i="162"/>
  <c r="HL11" i="162"/>
  <c r="HM11" i="162"/>
  <c r="HN11" i="162"/>
  <c r="HO11" i="162"/>
  <c r="HP11" i="162"/>
  <c r="HQ11" i="162"/>
  <c r="Z12" i="162"/>
  <c r="AA12" i="162"/>
  <c r="AB12" i="162"/>
  <c r="AC12" i="162"/>
  <c r="AD12" i="162"/>
  <c r="AE12" i="162"/>
  <c r="AF12" i="162"/>
  <c r="AG12" i="162"/>
  <c r="AH12" i="162"/>
  <c r="AI12" i="162"/>
  <c r="AJ12" i="162"/>
  <c r="AK12" i="162"/>
  <c r="AL12" i="162"/>
  <c r="AM12" i="162"/>
  <c r="AN12" i="162"/>
  <c r="AO12" i="162"/>
  <c r="AP12" i="162"/>
  <c r="AQ12" i="162"/>
  <c r="AR12" i="162"/>
  <c r="AS12" i="162"/>
  <c r="AT12" i="162"/>
  <c r="AU12" i="162"/>
  <c r="AV12" i="162"/>
  <c r="AW12" i="162"/>
  <c r="AX12" i="162"/>
  <c r="AY12" i="162"/>
  <c r="AZ12" i="162"/>
  <c r="BA12" i="162"/>
  <c r="BB12" i="162"/>
  <c r="BC12" i="162"/>
  <c r="BD12" i="162"/>
  <c r="BE12" i="162"/>
  <c r="BF12" i="162"/>
  <c r="BG12" i="162"/>
  <c r="BH12" i="162"/>
  <c r="BI12" i="162"/>
  <c r="BJ12" i="162"/>
  <c r="BK12" i="162"/>
  <c r="BL12" i="162"/>
  <c r="BM12" i="162"/>
  <c r="BN12" i="162"/>
  <c r="BO12" i="162"/>
  <c r="BP12" i="162"/>
  <c r="BQ12" i="162"/>
  <c r="BR12" i="162"/>
  <c r="BS12" i="162"/>
  <c r="BT12" i="162"/>
  <c r="BU12" i="162"/>
  <c r="BV12" i="162"/>
  <c r="BW12" i="162"/>
  <c r="BX12" i="162"/>
  <c r="BY12" i="162"/>
  <c r="BZ12" i="162"/>
  <c r="CA12" i="162"/>
  <c r="CB12" i="162"/>
  <c r="CC12" i="162"/>
  <c r="CD12" i="162"/>
  <c r="CE12" i="162"/>
  <c r="CF12" i="162"/>
  <c r="CG12" i="162"/>
  <c r="CH12" i="162"/>
  <c r="CI12" i="162"/>
  <c r="CJ12" i="162"/>
  <c r="CK12" i="162"/>
  <c r="CL12" i="162"/>
  <c r="CM12" i="162"/>
  <c r="CN12" i="162"/>
  <c r="CO12" i="162"/>
  <c r="CP12" i="162"/>
  <c r="CQ12" i="162"/>
  <c r="CR12" i="162"/>
  <c r="CS12" i="162"/>
  <c r="CT12" i="162"/>
  <c r="CU12" i="162"/>
  <c r="CV12" i="162"/>
  <c r="CW12" i="162"/>
  <c r="CX12" i="162"/>
  <c r="CY12" i="162"/>
  <c r="CZ12" i="162"/>
  <c r="DA12" i="162"/>
  <c r="DB12" i="162"/>
  <c r="DC12" i="162"/>
  <c r="DD12" i="162"/>
  <c r="DE12" i="162"/>
  <c r="DF12" i="162"/>
  <c r="DG12" i="162"/>
  <c r="DH12" i="162"/>
  <c r="DI12" i="162"/>
  <c r="DJ12" i="162"/>
  <c r="DK12" i="162"/>
  <c r="DL12" i="162"/>
  <c r="DM12" i="162"/>
  <c r="DN12" i="162"/>
  <c r="DO12" i="162"/>
  <c r="DP12" i="162"/>
  <c r="DQ12" i="162"/>
  <c r="DR12" i="162"/>
  <c r="DS12" i="162"/>
  <c r="DT12" i="162"/>
  <c r="DU12" i="162"/>
  <c r="DV12" i="162"/>
  <c r="DW12" i="162"/>
  <c r="DX12" i="162"/>
  <c r="DY12" i="162"/>
  <c r="DZ12" i="162"/>
  <c r="EA12" i="162"/>
  <c r="EB12" i="162"/>
  <c r="EC12" i="162"/>
  <c r="ED12" i="162"/>
  <c r="EE12" i="162"/>
  <c r="EF12" i="162"/>
  <c r="EG12" i="162"/>
  <c r="EH12" i="162"/>
  <c r="EI12" i="162"/>
  <c r="EJ12" i="162"/>
  <c r="EK12" i="162"/>
  <c r="EL12" i="162"/>
  <c r="EM12" i="162"/>
  <c r="EN12" i="162"/>
  <c r="EO12" i="162"/>
  <c r="EP12" i="162"/>
  <c r="EQ12" i="162"/>
  <c r="ER12" i="162"/>
  <c r="ES12" i="162"/>
  <c r="ET12" i="162"/>
  <c r="EU12" i="162"/>
  <c r="EV12" i="162"/>
  <c r="EW12" i="162"/>
  <c r="EX12" i="162"/>
  <c r="EY12" i="162"/>
  <c r="EZ12" i="162"/>
  <c r="FA12" i="162"/>
  <c r="FB12" i="162"/>
  <c r="FC12" i="162"/>
  <c r="FD12" i="162"/>
  <c r="FE12" i="162"/>
  <c r="FF12" i="162"/>
  <c r="FG12" i="162"/>
  <c r="FH12" i="162"/>
  <c r="FI12" i="162"/>
  <c r="FJ12" i="162"/>
  <c r="FK12" i="162"/>
  <c r="FL12" i="162"/>
  <c r="FM12" i="162"/>
  <c r="FN12" i="162"/>
  <c r="FO12" i="162"/>
  <c r="FP12" i="162"/>
  <c r="FQ12" i="162"/>
  <c r="FR12" i="162"/>
  <c r="FS12" i="162"/>
  <c r="FT12" i="162"/>
  <c r="FU12" i="162"/>
  <c r="FV12" i="162"/>
  <c r="FW12" i="162"/>
  <c r="FX12" i="162"/>
  <c r="FY12" i="162"/>
  <c r="FZ12" i="162"/>
  <c r="GA12" i="162"/>
  <c r="GB12" i="162"/>
  <c r="GC12" i="162"/>
  <c r="GD12" i="162"/>
  <c r="GE12" i="162"/>
  <c r="GF12" i="162"/>
  <c r="GG12" i="162"/>
  <c r="GH12" i="162"/>
  <c r="GI12" i="162"/>
  <c r="GJ12" i="162"/>
  <c r="GK12" i="162"/>
  <c r="GL12" i="162"/>
  <c r="GM12" i="162"/>
  <c r="GN12" i="162"/>
  <c r="GO12" i="162"/>
  <c r="GP12" i="162"/>
  <c r="GQ12" i="162"/>
  <c r="GR12" i="162"/>
  <c r="GS12" i="162"/>
  <c r="GT12" i="162"/>
  <c r="GU12" i="162"/>
  <c r="GV12" i="162"/>
  <c r="GW12" i="162"/>
  <c r="GX12" i="162"/>
  <c r="GY12" i="162"/>
  <c r="GZ12" i="162"/>
  <c r="HA12" i="162"/>
  <c r="HB12" i="162"/>
  <c r="HC12" i="162"/>
  <c r="HD12" i="162"/>
  <c r="HE12" i="162"/>
  <c r="HF12" i="162"/>
  <c r="HG12" i="162"/>
  <c r="HH12" i="162"/>
  <c r="HI12" i="162"/>
  <c r="HJ12" i="162"/>
  <c r="HK12" i="162"/>
  <c r="HL12" i="162"/>
  <c r="HM12" i="162"/>
  <c r="HN12" i="162"/>
  <c r="HO12" i="162"/>
  <c r="HP12" i="162"/>
  <c r="HQ12" i="162"/>
  <c r="Z13" i="162"/>
  <c r="AA13" i="162"/>
  <c r="AB13" i="162"/>
  <c r="AC13" i="162"/>
  <c r="AD13" i="162"/>
  <c r="AE13" i="162"/>
  <c r="AF13" i="162"/>
  <c r="AG13" i="162"/>
  <c r="AH13" i="162"/>
  <c r="AI13" i="162"/>
  <c r="AJ13" i="162"/>
  <c r="AK13" i="162"/>
  <c r="AL13" i="162"/>
  <c r="AM13" i="162"/>
  <c r="AN13" i="162"/>
  <c r="AO13" i="162"/>
  <c r="AP13" i="162"/>
  <c r="AQ13" i="162"/>
  <c r="AR13" i="162"/>
  <c r="AS13" i="162"/>
  <c r="AT13" i="162"/>
  <c r="AU13" i="162"/>
  <c r="AV13" i="162"/>
  <c r="AW13" i="162"/>
  <c r="AX13" i="162"/>
  <c r="AY13" i="162"/>
  <c r="AZ13" i="162"/>
  <c r="BA13" i="162"/>
  <c r="BB13" i="162"/>
  <c r="BC13" i="162"/>
  <c r="BD13" i="162"/>
  <c r="BE13" i="162"/>
  <c r="BF13" i="162"/>
  <c r="BG13" i="162"/>
  <c r="BH13" i="162"/>
  <c r="BI13" i="162"/>
  <c r="BJ13" i="162"/>
  <c r="BK13" i="162"/>
  <c r="BL13" i="162"/>
  <c r="BM13" i="162"/>
  <c r="BN13" i="162"/>
  <c r="BO13" i="162"/>
  <c r="BP13" i="162"/>
  <c r="BQ13" i="162"/>
  <c r="BR13" i="162"/>
  <c r="BS13" i="162"/>
  <c r="BT13" i="162"/>
  <c r="BU13" i="162"/>
  <c r="BV13" i="162"/>
  <c r="BW13" i="162"/>
  <c r="BX13" i="162"/>
  <c r="BY13" i="162"/>
  <c r="BZ13" i="162"/>
  <c r="CA13" i="162"/>
  <c r="CB13" i="162"/>
  <c r="CC13" i="162"/>
  <c r="CD13" i="162"/>
  <c r="CE13" i="162"/>
  <c r="CF13" i="162"/>
  <c r="CG13" i="162"/>
  <c r="CH13" i="162"/>
  <c r="CI13" i="162"/>
  <c r="CJ13" i="162"/>
  <c r="CK13" i="162"/>
  <c r="CL13" i="162"/>
  <c r="CM13" i="162"/>
  <c r="CN13" i="162"/>
  <c r="CO13" i="162"/>
  <c r="CP13" i="162"/>
  <c r="CQ13" i="162"/>
  <c r="CR13" i="162"/>
  <c r="CS13" i="162"/>
  <c r="CT13" i="162"/>
  <c r="CU13" i="162"/>
  <c r="CV13" i="162"/>
  <c r="CW13" i="162"/>
  <c r="CX13" i="162"/>
  <c r="CY13" i="162"/>
  <c r="CZ13" i="162"/>
  <c r="DA13" i="162"/>
  <c r="DB13" i="162"/>
  <c r="DC13" i="162"/>
  <c r="DD13" i="162"/>
  <c r="DE13" i="162"/>
  <c r="DF13" i="162"/>
  <c r="DG13" i="162"/>
  <c r="DH13" i="162"/>
  <c r="DI13" i="162"/>
  <c r="DJ13" i="162"/>
  <c r="DK13" i="162"/>
  <c r="DL13" i="162"/>
  <c r="DM13" i="162"/>
  <c r="DN13" i="162"/>
  <c r="DO13" i="162"/>
  <c r="DP13" i="162"/>
  <c r="DQ13" i="162"/>
  <c r="DR13" i="162"/>
  <c r="DS13" i="162"/>
  <c r="DT13" i="162"/>
  <c r="DU13" i="162"/>
  <c r="DV13" i="162"/>
  <c r="DW13" i="162"/>
  <c r="DX13" i="162"/>
  <c r="DY13" i="162"/>
  <c r="DZ13" i="162"/>
  <c r="EA13" i="162"/>
  <c r="EB13" i="162"/>
  <c r="EC13" i="162"/>
  <c r="ED13" i="162"/>
  <c r="EE13" i="162"/>
  <c r="EF13" i="162"/>
  <c r="EG13" i="162"/>
  <c r="EH13" i="162"/>
  <c r="EI13" i="162"/>
  <c r="EJ13" i="162"/>
  <c r="EK13" i="162"/>
  <c r="EL13" i="162"/>
  <c r="EM13" i="162"/>
  <c r="EN13" i="162"/>
  <c r="EO13" i="162"/>
  <c r="EP13" i="162"/>
  <c r="EQ13" i="162"/>
  <c r="ER13" i="162"/>
  <c r="ES13" i="162"/>
  <c r="ET13" i="162"/>
  <c r="EU13" i="162"/>
  <c r="EV13" i="162"/>
  <c r="EW13" i="162"/>
  <c r="EX13" i="162"/>
  <c r="EY13" i="162"/>
  <c r="EZ13" i="162"/>
  <c r="FA13" i="162"/>
  <c r="FB13" i="162"/>
  <c r="FC13" i="162"/>
  <c r="FD13" i="162"/>
  <c r="FE13" i="162"/>
  <c r="FF13" i="162"/>
  <c r="FG13" i="162"/>
  <c r="FH13" i="162"/>
  <c r="FI13" i="162"/>
  <c r="FJ13" i="162"/>
  <c r="FK13" i="162"/>
  <c r="FL13" i="162"/>
  <c r="FM13" i="162"/>
  <c r="FN13" i="162"/>
  <c r="FO13" i="162"/>
  <c r="FP13" i="162"/>
  <c r="FQ13" i="162"/>
  <c r="FR13" i="162"/>
  <c r="FS13" i="162"/>
  <c r="FT13" i="162"/>
  <c r="FU13" i="162"/>
  <c r="FV13" i="162"/>
  <c r="FW13" i="162"/>
  <c r="FX13" i="162"/>
  <c r="FY13" i="162"/>
  <c r="FZ13" i="162"/>
  <c r="GA13" i="162"/>
  <c r="GB13" i="162"/>
  <c r="GC13" i="162"/>
  <c r="GD13" i="162"/>
  <c r="GE13" i="162"/>
  <c r="GF13" i="162"/>
  <c r="GG13" i="162"/>
  <c r="GH13" i="162"/>
  <c r="GI13" i="162"/>
  <c r="GJ13" i="162"/>
  <c r="GK13" i="162"/>
  <c r="GL13" i="162"/>
  <c r="GM13" i="162"/>
  <c r="GN13" i="162"/>
  <c r="GO13" i="162"/>
  <c r="GP13" i="162"/>
  <c r="GQ13" i="162"/>
  <c r="GR13" i="162"/>
  <c r="GS13" i="162"/>
  <c r="GT13" i="162"/>
  <c r="GU13" i="162"/>
  <c r="GV13" i="162"/>
  <c r="GW13" i="162"/>
  <c r="GX13" i="162"/>
  <c r="GY13" i="162"/>
  <c r="GZ13" i="162"/>
  <c r="HA13" i="162"/>
  <c r="HB13" i="162"/>
  <c r="HC13" i="162"/>
  <c r="HD13" i="162"/>
  <c r="HE13" i="162"/>
  <c r="HF13" i="162"/>
  <c r="HG13" i="162"/>
  <c r="HH13" i="162"/>
  <c r="HI13" i="162"/>
  <c r="HJ13" i="162"/>
  <c r="HK13" i="162"/>
  <c r="HL13" i="162"/>
  <c r="HM13" i="162"/>
  <c r="HN13" i="162"/>
  <c r="HO13" i="162"/>
  <c r="HP13" i="162"/>
  <c r="HQ13" i="162"/>
  <c r="Z14" i="162"/>
  <c r="AA14" i="162"/>
  <c r="AB14" i="162"/>
  <c r="AC14" i="162"/>
  <c r="AD14" i="162"/>
  <c r="AE14" i="162"/>
  <c r="AF14" i="162"/>
  <c r="AG14" i="162"/>
  <c r="AH14" i="162"/>
  <c r="AI14" i="162"/>
  <c r="AJ14" i="162"/>
  <c r="AK14" i="162"/>
  <c r="AL14" i="162"/>
  <c r="AM14" i="162"/>
  <c r="AN14" i="162"/>
  <c r="AO14" i="162"/>
  <c r="AP14" i="162"/>
  <c r="AQ14" i="162"/>
  <c r="AR14" i="162"/>
  <c r="AS14" i="162"/>
  <c r="AT14" i="162"/>
  <c r="AU14" i="162"/>
  <c r="AV14" i="162"/>
  <c r="AW14" i="162"/>
  <c r="AX14" i="162"/>
  <c r="AY14" i="162"/>
  <c r="AZ14" i="162"/>
  <c r="BA14" i="162"/>
  <c r="BB14" i="162"/>
  <c r="BC14" i="162"/>
  <c r="BD14" i="162"/>
  <c r="BE14" i="162"/>
  <c r="BF14" i="162"/>
  <c r="BG14" i="162"/>
  <c r="BH14" i="162"/>
  <c r="BI14" i="162"/>
  <c r="BJ14" i="162"/>
  <c r="BK14" i="162"/>
  <c r="BL14" i="162"/>
  <c r="BM14" i="162"/>
  <c r="BN14" i="162"/>
  <c r="BO14" i="162"/>
  <c r="BP14" i="162"/>
  <c r="BQ14" i="162"/>
  <c r="BR14" i="162"/>
  <c r="BS14" i="162"/>
  <c r="BT14" i="162"/>
  <c r="BU14" i="162"/>
  <c r="BV14" i="162"/>
  <c r="BW14" i="162"/>
  <c r="BX14" i="162"/>
  <c r="BY14" i="162"/>
  <c r="BZ14" i="162"/>
  <c r="CA14" i="162"/>
  <c r="CB14" i="162"/>
  <c r="CC14" i="162"/>
  <c r="CD14" i="162"/>
  <c r="CE14" i="162"/>
  <c r="CF14" i="162"/>
  <c r="CG14" i="162"/>
  <c r="CH14" i="162"/>
  <c r="CI14" i="162"/>
  <c r="CJ14" i="162"/>
  <c r="CK14" i="162"/>
  <c r="CL14" i="162"/>
  <c r="CM14" i="162"/>
  <c r="CN14" i="162"/>
  <c r="CO14" i="162"/>
  <c r="CP14" i="162"/>
  <c r="CQ14" i="162"/>
  <c r="CR14" i="162"/>
  <c r="CS14" i="162"/>
  <c r="CT14" i="162"/>
  <c r="CU14" i="162"/>
  <c r="CV14" i="162"/>
  <c r="CW14" i="162"/>
  <c r="CX14" i="162"/>
  <c r="CY14" i="162"/>
  <c r="CZ14" i="162"/>
  <c r="DA14" i="162"/>
  <c r="DB14" i="162"/>
  <c r="DC14" i="162"/>
  <c r="DD14" i="162"/>
  <c r="DE14" i="162"/>
  <c r="DF14" i="162"/>
  <c r="DG14" i="162"/>
  <c r="DH14" i="162"/>
  <c r="DI14" i="162"/>
  <c r="DJ14" i="162"/>
  <c r="DK14" i="162"/>
  <c r="DL14" i="162"/>
  <c r="DM14" i="162"/>
  <c r="DN14" i="162"/>
  <c r="DO14" i="162"/>
  <c r="DP14" i="162"/>
  <c r="DQ14" i="162"/>
  <c r="DR14" i="162"/>
  <c r="DS14" i="162"/>
  <c r="DT14" i="162"/>
  <c r="DU14" i="162"/>
  <c r="DV14" i="162"/>
  <c r="DW14" i="162"/>
  <c r="DX14" i="162"/>
  <c r="DY14" i="162"/>
  <c r="DZ14" i="162"/>
  <c r="EA14" i="162"/>
  <c r="EB14" i="162"/>
  <c r="EC14" i="162"/>
  <c r="ED14" i="162"/>
  <c r="EE14" i="162"/>
  <c r="EF14" i="162"/>
  <c r="EG14" i="162"/>
  <c r="EH14" i="162"/>
  <c r="EI14" i="162"/>
  <c r="EJ14" i="162"/>
  <c r="EK14" i="162"/>
  <c r="EL14" i="162"/>
  <c r="EM14" i="162"/>
  <c r="EN14" i="162"/>
  <c r="EO14" i="162"/>
  <c r="EP14" i="162"/>
  <c r="EQ14" i="162"/>
  <c r="ER14" i="162"/>
  <c r="ES14" i="162"/>
  <c r="ET14" i="162"/>
  <c r="EU14" i="162"/>
  <c r="EV14" i="162"/>
  <c r="EW14" i="162"/>
  <c r="EX14" i="162"/>
  <c r="EY14" i="162"/>
  <c r="EZ14" i="162"/>
  <c r="FA14" i="162"/>
  <c r="FB14" i="162"/>
  <c r="FC14" i="162"/>
  <c r="FD14" i="162"/>
  <c r="FE14" i="162"/>
  <c r="FF14" i="162"/>
  <c r="FG14" i="162"/>
  <c r="FH14" i="162"/>
  <c r="FI14" i="162"/>
  <c r="FJ14" i="162"/>
  <c r="FK14" i="162"/>
  <c r="FL14" i="162"/>
  <c r="FM14" i="162"/>
  <c r="FN14" i="162"/>
  <c r="FO14" i="162"/>
  <c r="FP14" i="162"/>
  <c r="FQ14" i="162"/>
  <c r="FR14" i="162"/>
  <c r="FS14" i="162"/>
  <c r="FT14" i="162"/>
  <c r="FU14" i="162"/>
  <c r="FV14" i="162"/>
  <c r="FW14" i="162"/>
  <c r="FX14" i="162"/>
  <c r="FY14" i="162"/>
  <c r="FZ14" i="162"/>
  <c r="GA14" i="162"/>
  <c r="GB14" i="162"/>
  <c r="GC14" i="162"/>
  <c r="GD14" i="162"/>
  <c r="GE14" i="162"/>
  <c r="GF14" i="162"/>
  <c r="GG14" i="162"/>
  <c r="GH14" i="162"/>
  <c r="GI14" i="162"/>
  <c r="GJ14" i="162"/>
  <c r="GK14" i="162"/>
  <c r="GL14" i="162"/>
  <c r="GM14" i="162"/>
  <c r="GN14" i="162"/>
  <c r="GO14" i="162"/>
  <c r="GP14" i="162"/>
  <c r="GQ14" i="162"/>
  <c r="GR14" i="162"/>
  <c r="GS14" i="162"/>
  <c r="GT14" i="162"/>
  <c r="GU14" i="162"/>
  <c r="GV14" i="162"/>
  <c r="GW14" i="162"/>
  <c r="GX14" i="162"/>
  <c r="GY14" i="162"/>
  <c r="GZ14" i="162"/>
  <c r="HA14" i="162"/>
  <c r="HB14" i="162"/>
  <c r="HC14" i="162"/>
  <c r="HD14" i="162"/>
  <c r="HE14" i="162"/>
  <c r="HF14" i="162"/>
  <c r="HG14" i="162"/>
  <c r="HH14" i="162"/>
  <c r="HI14" i="162"/>
  <c r="HJ14" i="162"/>
  <c r="HK14" i="162"/>
  <c r="HL14" i="162"/>
  <c r="HM14" i="162"/>
  <c r="HN14" i="162"/>
  <c r="HO14" i="162"/>
  <c r="HP14" i="162"/>
  <c r="HQ14" i="162"/>
  <c r="Z15" i="162"/>
  <c r="AA15" i="162"/>
  <c r="AB15" i="162"/>
  <c r="AC15" i="162"/>
  <c r="AD15" i="162"/>
  <c r="AE15" i="162"/>
  <c r="AF15" i="162"/>
  <c r="AG15" i="162"/>
  <c r="AH15" i="162"/>
  <c r="AI15" i="162"/>
  <c r="AJ15" i="162"/>
  <c r="AK15" i="162"/>
  <c r="AL15" i="162"/>
  <c r="AM15" i="162"/>
  <c r="AN15" i="162"/>
  <c r="AO15" i="162"/>
  <c r="AP15" i="162"/>
  <c r="AQ15" i="162"/>
  <c r="AR15" i="162"/>
  <c r="AS15" i="162"/>
  <c r="AT15" i="162"/>
  <c r="AU15" i="162"/>
  <c r="AV15" i="162"/>
  <c r="AW15" i="162"/>
  <c r="AX15" i="162"/>
  <c r="AY15" i="162"/>
  <c r="AZ15" i="162"/>
  <c r="BA15" i="162"/>
  <c r="BB15" i="162"/>
  <c r="BC15" i="162"/>
  <c r="BD15" i="162"/>
  <c r="BE15" i="162"/>
  <c r="BF15" i="162"/>
  <c r="BG15" i="162"/>
  <c r="BH15" i="162"/>
  <c r="BI15" i="162"/>
  <c r="BJ15" i="162"/>
  <c r="BK15" i="162"/>
  <c r="BL15" i="162"/>
  <c r="BM15" i="162"/>
  <c r="BN15" i="162"/>
  <c r="BO15" i="162"/>
  <c r="BP15" i="162"/>
  <c r="BQ15" i="162"/>
  <c r="BR15" i="162"/>
  <c r="BS15" i="162"/>
  <c r="BT15" i="162"/>
  <c r="BU15" i="162"/>
  <c r="BV15" i="162"/>
  <c r="BW15" i="162"/>
  <c r="BX15" i="162"/>
  <c r="BY15" i="162"/>
  <c r="BZ15" i="162"/>
  <c r="CA15" i="162"/>
  <c r="CB15" i="162"/>
  <c r="CC15" i="162"/>
  <c r="CD15" i="162"/>
  <c r="CE15" i="162"/>
  <c r="CF15" i="162"/>
  <c r="CG15" i="162"/>
  <c r="CH15" i="162"/>
  <c r="CI15" i="162"/>
  <c r="CJ15" i="162"/>
  <c r="CK15" i="162"/>
  <c r="CL15" i="162"/>
  <c r="CM15" i="162"/>
  <c r="CN15" i="162"/>
  <c r="CO15" i="162"/>
  <c r="CP15" i="162"/>
  <c r="CQ15" i="162"/>
  <c r="CR15" i="162"/>
  <c r="CS15" i="162"/>
  <c r="CT15" i="162"/>
  <c r="CU15" i="162"/>
  <c r="CV15" i="162"/>
  <c r="CW15" i="162"/>
  <c r="CX15" i="162"/>
  <c r="CY15" i="162"/>
  <c r="CZ15" i="162"/>
  <c r="DA15" i="162"/>
  <c r="DB15" i="162"/>
  <c r="DC15" i="162"/>
  <c r="DD15" i="162"/>
  <c r="DE15" i="162"/>
  <c r="DF15" i="162"/>
  <c r="DG15" i="162"/>
  <c r="DH15" i="162"/>
  <c r="DI15" i="162"/>
  <c r="DJ15" i="162"/>
  <c r="DK15" i="162"/>
  <c r="DL15" i="162"/>
  <c r="DM15" i="162"/>
  <c r="DN15" i="162"/>
  <c r="DO15" i="162"/>
  <c r="DP15" i="162"/>
  <c r="DQ15" i="162"/>
  <c r="DR15" i="162"/>
  <c r="DS15" i="162"/>
  <c r="DT15" i="162"/>
  <c r="DU15" i="162"/>
  <c r="DV15" i="162"/>
  <c r="DW15" i="162"/>
  <c r="DX15" i="162"/>
  <c r="DY15" i="162"/>
  <c r="DZ15" i="162"/>
  <c r="EA15" i="162"/>
  <c r="EB15" i="162"/>
  <c r="EC15" i="162"/>
  <c r="ED15" i="162"/>
  <c r="EE15" i="162"/>
  <c r="EF15" i="162"/>
  <c r="EG15" i="162"/>
  <c r="EH15" i="162"/>
  <c r="EI15" i="162"/>
  <c r="EJ15" i="162"/>
  <c r="EK15" i="162"/>
  <c r="EL15" i="162"/>
  <c r="EM15" i="162"/>
  <c r="EN15" i="162"/>
  <c r="EO15" i="162"/>
  <c r="EP15" i="162"/>
  <c r="EQ15" i="162"/>
  <c r="ER15" i="162"/>
  <c r="ES15" i="162"/>
  <c r="ET15" i="162"/>
  <c r="EU15" i="162"/>
  <c r="EV15" i="162"/>
  <c r="EW15" i="162"/>
  <c r="EX15" i="162"/>
  <c r="EY15" i="162"/>
  <c r="EZ15" i="162"/>
  <c r="FA15" i="162"/>
  <c r="FB15" i="162"/>
  <c r="FC15" i="162"/>
  <c r="FD15" i="162"/>
  <c r="FE15" i="162"/>
  <c r="FF15" i="162"/>
  <c r="FG15" i="162"/>
  <c r="FH15" i="162"/>
  <c r="FI15" i="162"/>
  <c r="FJ15" i="162"/>
  <c r="FK15" i="162"/>
  <c r="FL15" i="162"/>
  <c r="FM15" i="162"/>
  <c r="FN15" i="162"/>
  <c r="FO15" i="162"/>
  <c r="FP15" i="162"/>
  <c r="FQ15" i="162"/>
  <c r="FR15" i="162"/>
  <c r="FS15" i="162"/>
  <c r="FT15" i="162"/>
  <c r="FU15" i="162"/>
  <c r="FV15" i="162"/>
  <c r="FW15" i="162"/>
  <c r="FX15" i="162"/>
  <c r="FY15" i="162"/>
  <c r="FZ15" i="162"/>
  <c r="GA15" i="162"/>
  <c r="GB15" i="162"/>
  <c r="GC15" i="162"/>
  <c r="GD15" i="162"/>
  <c r="GE15" i="162"/>
  <c r="GF15" i="162"/>
  <c r="GG15" i="162"/>
  <c r="GH15" i="162"/>
  <c r="GI15" i="162"/>
  <c r="GJ15" i="162"/>
  <c r="GK15" i="162"/>
  <c r="GL15" i="162"/>
  <c r="GM15" i="162"/>
  <c r="GN15" i="162"/>
  <c r="GO15" i="162"/>
  <c r="GP15" i="162"/>
  <c r="GQ15" i="162"/>
  <c r="GR15" i="162"/>
  <c r="GS15" i="162"/>
  <c r="GT15" i="162"/>
  <c r="GU15" i="162"/>
  <c r="GV15" i="162"/>
  <c r="GW15" i="162"/>
  <c r="GX15" i="162"/>
  <c r="GY15" i="162"/>
  <c r="GZ15" i="162"/>
  <c r="HA15" i="162"/>
  <c r="HB15" i="162"/>
  <c r="HC15" i="162"/>
  <c r="HD15" i="162"/>
  <c r="HE15" i="162"/>
  <c r="HF15" i="162"/>
  <c r="HG15" i="162"/>
  <c r="HH15" i="162"/>
  <c r="HI15" i="162"/>
  <c r="HJ15" i="162"/>
  <c r="HK15" i="162"/>
  <c r="HL15" i="162"/>
  <c r="HM15" i="162"/>
  <c r="HN15" i="162"/>
  <c r="HO15" i="162"/>
  <c r="HP15" i="162"/>
  <c r="HQ15" i="162"/>
  <c r="Z16" i="162"/>
  <c r="AA16" i="162"/>
  <c r="AB16" i="162"/>
  <c r="AC16" i="162"/>
  <c r="AD16" i="162"/>
  <c r="AE16" i="162"/>
  <c r="AF16" i="162"/>
  <c r="AG16" i="162"/>
  <c r="AH16" i="162"/>
  <c r="AI16" i="162"/>
  <c r="AJ16" i="162"/>
  <c r="AK16" i="162"/>
  <c r="AL16" i="162"/>
  <c r="AM16" i="162"/>
  <c r="AN16" i="162"/>
  <c r="AO16" i="162"/>
  <c r="AP16" i="162"/>
  <c r="AQ16" i="162"/>
  <c r="AR16" i="162"/>
  <c r="AS16" i="162"/>
  <c r="AT16" i="162"/>
  <c r="AU16" i="162"/>
  <c r="AV16" i="162"/>
  <c r="AW16" i="162"/>
  <c r="AX16" i="162"/>
  <c r="AY16" i="162"/>
  <c r="AZ16" i="162"/>
  <c r="BA16" i="162"/>
  <c r="BB16" i="162"/>
  <c r="BC16" i="162"/>
  <c r="BD16" i="162"/>
  <c r="BE16" i="162"/>
  <c r="BF16" i="162"/>
  <c r="BG16" i="162"/>
  <c r="BH16" i="162"/>
  <c r="BI16" i="162"/>
  <c r="BJ16" i="162"/>
  <c r="BK16" i="162"/>
  <c r="BL16" i="162"/>
  <c r="BM16" i="162"/>
  <c r="BN16" i="162"/>
  <c r="BO16" i="162"/>
  <c r="BP16" i="162"/>
  <c r="BQ16" i="162"/>
  <c r="BR16" i="162"/>
  <c r="BS16" i="162"/>
  <c r="BT16" i="162"/>
  <c r="BU16" i="162"/>
  <c r="BV16" i="162"/>
  <c r="BW16" i="162"/>
  <c r="BX16" i="162"/>
  <c r="BY16" i="162"/>
  <c r="BZ16" i="162"/>
  <c r="CA16" i="162"/>
  <c r="CB16" i="162"/>
  <c r="CC16" i="162"/>
  <c r="CD16" i="162"/>
  <c r="CE16" i="162"/>
  <c r="CF16" i="162"/>
  <c r="CG16" i="162"/>
  <c r="CH16" i="162"/>
  <c r="CI16" i="162"/>
  <c r="CJ16" i="162"/>
  <c r="CK16" i="162"/>
  <c r="CL16" i="162"/>
  <c r="CM16" i="162"/>
  <c r="CN16" i="162"/>
  <c r="CO16" i="162"/>
  <c r="CP16" i="162"/>
  <c r="CQ16" i="162"/>
  <c r="CR16" i="162"/>
  <c r="CS16" i="162"/>
  <c r="CT16" i="162"/>
  <c r="CU16" i="162"/>
  <c r="CV16" i="162"/>
  <c r="CW16" i="162"/>
  <c r="CX16" i="162"/>
  <c r="CY16" i="162"/>
  <c r="CZ16" i="162"/>
  <c r="DA16" i="162"/>
  <c r="DB16" i="162"/>
  <c r="DC16" i="162"/>
  <c r="DD16" i="162"/>
  <c r="DE16" i="162"/>
  <c r="DF16" i="162"/>
  <c r="DG16" i="162"/>
  <c r="DH16" i="162"/>
  <c r="DI16" i="162"/>
  <c r="DJ16" i="162"/>
  <c r="DK16" i="162"/>
  <c r="DL16" i="162"/>
  <c r="DM16" i="162"/>
  <c r="DN16" i="162"/>
  <c r="DO16" i="162"/>
  <c r="DP16" i="162"/>
  <c r="DQ16" i="162"/>
  <c r="DR16" i="162"/>
  <c r="DS16" i="162"/>
  <c r="DT16" i="162"/>
  <c r="DU16" i="162"/>
  <c r="DV16" i="162"/>
  <c r="DW16" i="162"/>
  <c r="DX16" i="162"/>
  <c r="DY16" i="162"/>
  <c r="DZ16" i="162"/>
  <c r="EA16" i="162"/>
  <c r="EB16" i="162"/>
  <c r="EC16" i="162"/>
  <c r="ED16" i="162"/>
  <c r="EE16" i="162"/>
  <c r="EF16" i="162"/>
  <c r="EG16" i="162"/>
  <c r="EH16" i="162"/>
  <c r="EI16" i="162"/>
  <c r="EJ16" i="162"/>
  <c r="EK16" i="162"/>
  <c r="EL16" i="162"/>
  <c r="EM16" i="162"/>
  <c r="EN16" i="162"/>
  <c r="EO16" i="162"/>
  <c r="EP16" i="162"/>
  <c r="EQ16" i="162"/>
  <c r="ER16" i="162"/>
  <c r="ES16" i="162"/>
  <c r="ET16" i="162"/>
  <c r="EU16" i="162"/>
  <c r="EV16" i="162"/>
  <c r="EW16" i="162"/>
  <c r="EX16" i="162"/>
  <c r="EY16" i="162"/>
  <c r="EZ16" i="162"/>
  <c r="FA16" i="162"/>
  <c r="FB16" i="162"/>
  <c r="FC16" i="162"/>
  <c r="FD16" i="162"/>
  <c r="FE16" i="162"/>
  <c r="FF16" i="162"/>
  <c r="FG16" i="162"/>
  <c r="FH16" i="162"/>
  <c r="FI16" i="162"/>
  <c r="FJ16" i="162"/>
  <c r="FK16" i="162"/>
  <c r="FL16" i="162"/>
  <c r="FM16" i="162"/>
  <c r="FN16" i="162"/>
  <c r="FO16" i="162"/>
  <c r="FP16" i="162"/>
  <c r="FQ16" i="162"/>
  <c r="FR16" i="162"/>
  <c r="FS16" i="162"/>
  <c r="FT16" i="162"/>
  <c r="FU16" i="162"/>
  <c r="FV16" i="162"/>
  <c r="FW16" i="162"/>
  <c r="FX16" i="162"/>
  <c r="FY16" i="162"/>
  <c r="FZ16" i="162"/>
  <c r="GA16" i="162"/>
  <c r="GB16" i="162"/>
  <c r="GC16" i="162"/>
  <c r="GD16" i="162"/>
  <c r="GE16" i="162"/>
  <c r="GF16" i="162"/>
  <c r="GG16" i="162"/>
  <c r="GH16" i="162"/>
  <c r="GI16" i="162"/>
  <c r="GJ16" i="162"/>
  <c r="GK16" i="162"/>
  <c r="GL16" i="162"/>
  <c r="GM16" i="162"/>
  <c r="GN16" i="162"/>
  <c r="GO16" i="162"/>
  <c r="GP16" i="162"/>
  <c r="GQ16" i="162"/>
  <c r="GR16" i="162"/>
  <c r="GS16" i="162"/>
  <c r="GT16" i="162"/>
  <c r="GU16" i="162"/>
  <c r="GV16" i="162"/>
  <c r="GW16" i="162"/>
  <c r="GX16" i="162"/>
  <c r="GY16" i="162"/>
  <c r="GZ16" i="162"/>
  <c r="HA16" i="162"/>
  <c r="HB16" i="162"/>
  <c r="HC16" i="162"/>
  <c r="HD16" i="162"/>
  <c r="HE16" i="162"/>
  <c r="HF16" i="162"/>
  <c r="HG16" i="162"/>
  <c r="HH16" i="162"/>
  <c r="HI16" i="162"/>
  <c r="HJ16" i="162"/>
  <c r="HK16" i="162"/>
  <c r="HL16" i="162"/>
  <c r="HM16" i="162"/>
  <c r="HN16" i="162"/>
  <c r="HO16" i="162"/>
  <c r="HP16" i="162"/>
  <c r="HQ16" i="162"/>
  <c r="Z17" i="162"/>
  <c r="AA17" i="162"/>
  <c r="AB17" i="162"/>
  <c r="AC17" i="162"/>
  <c r="AD17" i="162"/>
  <c r="AE17" i="162"/>
  <c r="AF17" i="162"/>
  <c r="AG17" i="162"/>
  <c r="AH17" i="162"/>
  <c r="AI17" i="162"/>
  <c r="AJ17" i="162"/>
  <c r="AK17" i="162"/>
  <c r="AL17" i="162"/>
  <c r="AM17" i="162"/>
  <c r="AN17" i="162"/>
  <c r="AO17" i="162"/>
  <c r="AP17" i="162"/>
  <c r="AQ17" i="162"/>
  <c r="AR17" i="162"/>
  <c r="AS17" i="162"/>
  <c r="AT17" i="162"/>
  <c r="AU17" i="162"/>
  <c r="AV17" i="162"/>
  <c r="AW17" i="162"/>
  <c r="AX17" i="162"/>
  <c r="AY17" i="162"/>
  <c r="AZ17" i="162"/>
  <c r="BA17" i="162"/>
  <c r="BB17" i="162"/>
  <c r="BC17" i="162"/>
  <c r="BD17" i="162"/>
  <c r="BE17" i="162"/>
  <c r="BF17" i="162"/>
  <c r="BG17" i="162"/>
  <c r="BH17" i="162"/>
  <c r="BI17" i="162"/>
  <c r="BJ17" i="162"/>
  <c r="BK17" i="162"/>
  <c r="BL17" i="162"/>
  <c r="BM17" i="162"/>
  <c r="BN17" i="162"/>
  <c r="BO17" i="162"/>
  <c r="BP17" i="162"/>
  <c r="BQ17" i="162"/>
  <c r="BR17" i="162"/>
  <c r="BS17" i="162"/>
  <c r="BT17" i="162"/>
  <c r="BU17" i="162"/>
  <c r="BV17" i="162"/>
  <c r="BW17" i="162"/>
  <c r="BX17" i="162"/>
  <c r="BY17" i="162"/>
  <c r="BZ17" i="162"/>
  <c r="CA17" i="162"/>
  <c r="CB17" i="162"/>
  <c r="CC17" i="162"/>
  <c r="CD17" i="162"/>
  <c r="CE17" i="162"/>
  <c r="CF17" i="162"/>
  <c r="CG17" i="162"/>
  <c r="CH17" i="162"/>
  <c r="CI17" i="162"/>
  <c r="CJ17" i="162"/>
  <c r="CK17" i="162"/>
  <c r="CL17" i="162"/>
  <c r="CM17" i="162"/>
  <c r="CN17" i="162"/>
  <c r="CO17" i="162"/>
  <c r="CP17" i="162"/>
  <c r="CQ17" i="162"/>
  <c r="CR17" i="162"/>
  <c r="CS17" i="162"/>
  <c r="CT17" i="162"/>
  <c r="CU17" i="162"/>
  <c r="CV17" i="162"/>
  <c r="CW17" i="162"/>
  <c r="CX17" i="162"/>
  <c r="CY17" i="162"/>
  <c r="CZ17" i="162"/>
  <c r="DA17" i="162"/>
  <c r="DB17" i="162"/>
  <c r="DC17" i="162"/>
  <c r="DD17" i="162"/>
  <c r="DE17" i="162"/>
  <c r="DF17" i="162"/>
  <c r="DG17" i="162"/>
  <c r="DH17" i="162"/>
  <c r="DI17" i="162"/>
  <c r="DJ17" i="162"/>
  <c r="DK17" i="162"/>
  <c r="DL17" i="162"/>
  <c r="DM17" i="162"/>
  <c r="DN17" i="162"/>
  <c r="DO17" i="162"/>
  <c r="DP17" i="162"/>
  <c r="DQ17" i="162"/>
  <c r="DR17" i="162"/>
  <c r="DS17" i="162"/>
  <c r="DT17" i="162"/>
  <c r="DU17" i="162"/>
  <c r="DV17" i="162"/>
  <c r="DW17" i="162"/>
  <c r="DX17" i="162"/>
  <c r="DY17" i="162"/>
  <c r="DZ17" i="162"/>
  <c r="EA17" i="162"/>
  <c r="EB17" i="162"/>
  <c r="EC17" i="162"/>
  <c r="ED17" i="162"/>
  <c r="EE17" i="162"/>
  <c r="EF17" i="162"/>
  <c r="EG17" i="162"/>
  <c r="EH17" i="162"/>
  <c r="EI17" i="162"/>
  <c r="EJ17" i="162"/>
  <c r="EK17" i="162"/>
  <c r="EL17" i="162"/>
  <c r="EM17" i="162"/>
  <c r="EN17" i="162"/>
  <c r="EO17" i="162"/>
  <c r="EP17" i="162"/>
  <c r="EQ17" i="162"/>
  <c r="ER17" i="162"/>
  <c r="ES17" i="162"/>
  <c r="ET17" i="162"/>
  <c r="EU17" i="162"/>
  <c r="EV17" i="162"/>
  <c r="EW17" i="162"/>
  <c r="EX17" i="162"/>
  <c r="EY17" i="162"/>
  <c r="EZ17" i="162"/>
  <c r="FA17" i="162"/>
  <c r="FB17" i="162"/>
  <c r="FC17" i="162"/>
  <c r="FD17" i="162"/>
  <c r="FE17" i="162"/>
  <c r="FF17" i="162"/>
  <c r="FG17" i="162"/>
  <c r="FH17" i="162"/>
  <c r="FI17" i="162"/>
  <c r="FJ17" i="162"/>
  <c r="FK17" i="162"/>
  <c r="FL17" i="162"/>
  <c r="FM17" i="162"/>
  <c r="FN17" i="162"/>
  <c r="FO17" i="162"/>
  <c r="FP17" i="162"/>
  <c r="FQ17" i="162"/>
  <c r="FR17" i="162"/>
  <c r="FS17" i="162"/>
  <c r="FT17" i="162"/>
  <c r="FU17" i="162"/>
  <c r="FV17" i="162"/>
  <c r="FW17" i="162"/>
  <c r="FX17" i="162"/>
  <c r="FY17" i="162"/>
  <c r="FZ17" i="162"/>
  <c r="GA17" i="162"/>
  <c r="GB17" i="162"/>
  <c r="GC17" i="162"/>
  <c r="GD17" i="162"/>
  <c r="GE17" i="162"/>
  <c r="GF17" i="162"/>
  <c r="GG17" i="162"/>
  <c r="GH17" i="162"/>
  <c r="GI17" i="162"/>
  <c r="GJ17" i="162"/>
  <c r="GK17" i="162"/>
  <c r="GL17" i="162"/>
  <c r="GM17" i="162"/>
  <c r="GN17" i="162"/>
  <c r="GO17" i="162"/>
  <c r="GP17" i="162"/>
  <c r="GQ17" i="162"/>
  <c r="GR17" i="162"/>
  <c r="GS17" i="162"/>
  <c r="GT17" i="162"/>
  <c r="GU17" i="162"/>
  <c r="GV17" i="162"/>
  <c r="GW17" i="162"/>
  <c r="GX17" i="162"/>
  <c r="GY17" i="162"/>
  <c r="GZ17" i="162"/>
  <c r="HA17" i="162"/>
  <c r="HB17" i="162"/>
  <c r="HC17" i="162"/>
  <c r="HD17" i="162"/>
  <c r="HE17" i="162"/>
  <c r="HF17" i="162"/>
  <c r="HG17" i="162"/>
  <c r="HH17" i="162"/>
  <c r="HI17" i="162"/>
  <c r="HJ17" i="162"/>
  <c r="HK17" i="162"/>
  <c r="HL17" i="162"/>
  <c r="HM17" i="162"/>
  <c r="HN17" i="162"/>
  <c r="HO17" i="162"/>
  <c r="HP17" i="162"/>
  <c r="HQ17" i="162"/>
  <c r="Z18" i="162"/>
  <c r="AA18" i="162"/>
  <c r="AB18" i="162"/>
  <c r="AC18" i="162"/>
  <c r="AD18" i="162"/>
  <c r="AE18" i="162"/>
  <c r="AF18" i="162"/>
  <c r="AG18" i="162"/>
  <c r="AH18" i="162"/>
  <c r="AI18" i="162"/>
  <c r="AJ18" i="162"/>
  <c r="AK18" i="162"/>
  <c r="AL18" i="162"/>
  <c r="AM18" i="162"/>
  <c r="AN18" i="162"/>
  <c r="AO18" i="162"/>
  <c r="AP18" i="162"/>
  <c r="AQ18" i="162"/>
  <c r="AR18" i="162"/>
  <c r="AS18" i="162"/>
  <c r="AT18" i="162"/>
  <c r="AU18" i="162"/>
  <c r="AV18" i="162"/>
  <c r="AW18" i="162"/>
  <c r="AX18" i="162"/>
  <c r="AY18" i="162"/>
  <c r="AZ18" i="162"/>
  <c r="BA18" i="162"/>
  <c r="BB18" i="162"/>
  <c r="BC18" i="162"/>
  <c r="BD18" i="162"/>
  <c r="BE18" i="162"/>
  <c r="BF18" i="162"/>
  <c r="BG18" i="162"/>
  <c r="BH18" i="162"/>
  <c r="BI18" i="162"/>
  <c r="BJ18" i="162"/>
  <c r="BK18" i="162"/>
  <c r="BL18" i="162"/>
  <c r="BM18" i="162"/>
  <c r="BN18" i="162"/>
  <c r="BO18" i="162"/>
  <c r="BP18" i="162"/>
  <c r="BQ18" i="162"/>
  <c r="BR18" i="162"/>
  <c r="BS18" i="162"/>
  <c r="BT18" i="162"/>
  <c r="BU18" i="162"/>
  <c r="BV18" i="162"/>
  <c r="BW18" i="162"/>
  <c r="BX18" i="162"/>
  <c r="BY18" i="162"/>
  <c r="BZ18" i="162"/>
  <c r="CA18" i="162"/>
  <c r="CB18" i="162"/>
  <c r="CC18" i="162"/>
  <c r="CD18" i="162"/>
  <c r="CE18" i="162"/>
  <c r="CF18" i="162"/>
  <c r="CG18" i="162"/>
  <c r="CH18" i="162"/>
  <c r="CI18" i="162"/>
  <c r="CJ18" i="162"/>
  <c r="CK18" i="162"/>
  <c r="CL18" i="162"/>
  <c r="CM18" i="162"/>
  <c r="CN18" i="162"/>
  <c r="CO18" i="162"/>
  <c r="CP18" i="162"/>
  <c r="CQ18" i="162"/>
  <c r="CR18" i="162"/>
  <c r="CS18" i="162"/>
  <c r="CT18" i="162"/>
  <c r="CU18" i="162"/>
  <c r="CV18" i="162"/>
  <c r="CW18" i="162"/>
  <c r="CX18" i="162"/>
  <c r="CY18" i="162"/>
  <c r="CZ18" i="162"/>
  <c r="DA18" i="162"/>
  <c r="DB18" i="162"/>
  <c r="DC18" i="162"/>
  <c r="DD18" i="162"/>
  <c r="DE18" i="162"/>
  <c r="DF18" i="162"/>
  <c r="DG18" i="162"/>
  <c r="DH18" i="162"/>
  <c r="DI18" i="162"/>
  <c r="DJ18" i="162"/>
  <c r="DK18" i="162"/>
  <c r="DL18" i="162"/>
  <c r="DM18" i="162"/>
  <c r="DN18" i="162"/>
  <c r="DO18" i="162"/>
  <c r="DP18" i="162"/>
  <c r="DQ18" i="162"/>
  <c r="DR18" i="162"/>
  <c r="DS18" i="162"/>
  <c r="DT18" i="162"/>
  <c r="DU18" i="162"/>
  <c r="DV18" i="162"/>
  <c r="DW18" i="162"/>
  <c r="DX18" i="162"/>
  <c r="DY18" i="162"/>
  <c r="DZ18" i="162"/>
  <c r="EA18" i="162"/>
  <c r="EB18" i="162"/>
  <c r="EC18" i="162"/>
  <c r="ED18" i="162"/>
  <c r="EE18" i="162"/>
  <c r="EF18" i="162"/>
  <c r="EG18" i="162"/>
  <c r="EH18" i="162"/>
  <c r="EI18" i="162"/>
  <c r="EJ18" i="162"/>
  <c r="EK18" i="162"/>
  <c r="EL18" i="162"/>
  <c r="EM18" i="162"/>
  <c r="EN18" i="162"/>
  <c r="EO18" i="162"/>
  <c r="EP18" i="162"/>
  <c r="EQ18" i="162"/>
  <c r="ER18" i="162"/>
  <c r="ES18" i="162"/>
  <c r="ET18" i="162"/>
  <c r="EU18" i="162"/>
  <c r="EV18" i="162"/>
  <c r="EW18" i="162"/>
  <c r="EX18" i="162"/>
  <c r="EY18" i="162"/>
  <c r="EZ18" i="162"/>
  <c r="FA18" i="162"/>
  <c r="FB18" i="162"/>
  <c r="FC18" i="162"/>
  <c r="FD18" i="162"/>
  <c r="FE18" i="162"/>
  <c r="FF18" i="162"/>
  <c r="FG18" i="162"/>
  <c r="FH18" i="162"/>
  <c r="FI18" i="162"/>
  <c r="FJ18" i="162"/>
  <c r="FK18" i="162"/>
  <c r="FL18" i="162"/>
  <c r="FM18" i="162"/>
  <c r="FN18" i="162"/>
  <c r="FO18" i="162"/>
  <c r="FP18" i="162"/>
  <c r="FQ18" i="162"/>
  <c r="FR18" i="162"/>
  <c r="FS18" i="162"/>
  <c r="FT18" i="162"/>
  <c r="FU18" i="162"/>
  <c r="FV18" i="162"/>
  <c r="FW18" i="162"/>
  <c r="FX18" i="162"/>
  <c r="FY18" i="162"/>
  <c r="FZ18" i="162"/>
  <c r="GA18" i="162"/>
  <c r="GB18" i="162"/>
  <c r="GC18" i="162"/>
  <c r="GD18" i="162"/>
  <c r="GE18" i="162"/>
  <c r="GF18" i="162"/>
  <c r="GG18" i="162"/>
  <c r="GH18" i="162"/>
  <c r="GI18" i="162"/>
  <c r="GJ18" i="162"/>
  <c r="GK18" i="162"/>
  <c r="GL18" i="162"/>
  <c r="GM18" i="162"/>
  <c r="GN18" i="162"/>
  <c r="GO18" i="162"/>
  <c r="GP18" i="162"/>
  <c r="GQ18" i="162"/>
  <c r="GR18" i="162"/>
  <c r="GS18" i="162"/>
  <c r="GT18" i="162"/>
  <c r="GU18" i="162"/>
  <c r="GV18" i="162"/>
  <c r="GW18" i="162"/>
  <c r="GX18" i="162"/>
  <c r="GY18" i="162"/>
  <c r="GZ18" i="162"/>
  <c r="HA18" i="162"/>
  <c r="HB18" i="162"/>
  <c r="HC18" i="162"/>
  <c r="HD18" i="162"/>
  <c r="HE18" i="162"/>
  <c r="HF18" i="162"/>
  <c r="HG18" i="162"/>
  <c r="HH18" i="162"/>
  <c r="HI18" i="162"/>
  <c r="HJ18" i="162"/>
  <c r="HK18" i="162"/>
  <c r="HL18" i="162"/>
  <c r="HM18" i="162"/>
  <c r="HN18" i="162"/>
  <c r="HO18" i="162"/>
  <c r="HP18" i="162"/>
  <c r="HQ18" i="162"/>
  <c r="Z19" i="162"/>
  <c r="AA19" i="162"/>
  <c r="AB19" i="162"/>
  <c r="AC19" i="162"/>
  <c r="AD19" i="162"/>
  <c r="AE19" i="162"/>
  <c r="AF19" i="162"/>
  <c r="AG19" i="162"/>
  <c r="AH19" i="162"/>
  <c r="AI19" i="162"/>
  <c r="AJ19" i="162"/>
  <c r="AK19" i="162"/>
  <c r="AL19" i="162"/>
  <c r="AM19" i="162"/>
  <c r="AN19" i="162"/>
  <c r="AO19" i="162"/>
  <c r="AP19" i="162"/>
  <c r="AQ19" i="162"/>
  <c r="AR19" i="162"/>
  <c r="AS19" i="162"/>
  <c r="AT19" i="162"/>
  <c r="AU19" i="162"/>
  <c r="AV19" i="162"/>
  <c r="AW19" i="162"/>
  <c r="AX19" i="162"/>
  <c r="AY19" i="162"/>
  <c r="AZ19" i="162"/>
  <c r="BA19" i="162"/>
  <c r="BB19" i="162"/>
  <c r="BC19" i="162"/>
  <c r="BD19" i="162"/>
  <c r="BE19" i="162"/>
  <c r="BF19" i="162"/>
  <c r="BG19" i="162"/>
  <c r="BH19" i="162"/>
  <c r="BI19" i="162"/>
  <c r="BJ19" i="162"/>
  <c r="BK19" i="162"/>
  <c r="BL19" i="162"/>
  <c r="BM19" i="162"/>
  <c r="BN19" i="162"/>
  <c r="BO19" i="162"/>
  <c r="BP19" i="162"/>
  <c r="BQ19" i="162"/>
  <c r="BR19" i="162"/>
  <c r="BS19" i="162"/>
  <c r="BT19" i="162"/>
  <c r="BU19" i="162"/>
  <c r="BV19" i="162"/>
  <c r="BW19" i="162"/>
  <c r="BX19" i="162"/>
  <c r="BY19" i="162"/>
  <c r="BZ19" i="162"/>
  <c r="CA19" i="162"/>
  <c r="CB19" i="162"/>
  <c r="CC19" i="162"/>
  <c r="CD19" i="162"/>
  <c r="CE19" i="162"/>
  <c r="CF19" i="162"/>
  <c r="CG19" i="162"/>
  <c r="CH19" i="162"/>
  <c r="CI19" i="162"/>
  <c r="CJ19" i="162"/>
  <c r="CK19" i="162"/>
  <c r="CL19" i="162"/>
  <c r="CM19" i="162"/>
  <c r="CN19" i="162"/>
  <c r="CO19" i="162"/>
  <c r="CP19" i="162"/>
  <c r="CQ19" i="162"/>
  <c r="CR19" i="162"/>
  <c r="CS19" i="162"/>
  <c r="CT19" i="162"/>
  <c r="CU19" i="162"/>
  <c r="CV19" i="162"/>
  <c r="CW19" i="162"/>
  <c r="CX19" i="162"/>
  <c r="CY19" i="162"/>
  <c r="CZ19" i="162"/>
  <c r="DA19" i="162"/>
  <c r="DB19" i="162"/>
  <c r="DC19" i="162"/>
  <c r="DD19" i="162"/>
  <c r="DE19" i="162"/>
  <c r="DF19" i="162"/>
  <c r="DG19" i="162"/>
  <c r="DH19" i="162"/>
  <c r="DI19" i="162"/>
  <c r="DJ19" i="162"/>
  <c r="DK19" i="162"/>
  <c r="DL19" i="162"/>
  <c r="DM19" i="162"/>
  <c r="DN19" i="162"/>
  <c r="DO19" i="162"/>
  <c r="DP19" i="162"/>
  <c r="DQ19" i="162"/>
  <c r="DR19" i="162"/>
  <c r="DS19" i="162"/>
  <c r="DT19" i="162"/>
  <c r="DU19" i="162"/>
  <c r="DV19" i="162"/>
  <c r="DW19" i="162"/>
  <c r="DX19" i="162"/>
  <c r="DY19" i="162"/>
  <c r="DZ19" i="162"/>
  <c r="EA19" i="162"/>
  <c r="EB19" i="162"/>
  <c r="EC19" i="162"/>
  <c r="ED19" i="162"/>
  <c r="EE19" i="162"/>
  <c r="EF19" i="162"/>
  <c r="EG19" i="162"/>
  <c r="EH19" i="162"/>
  <c r="EI19" i="162"/>
  <c r="EJ19" i="162"/>
  <c r="EK19" i="162"/>
  <c r="EL19" i="162"/>
  <c r="EM19" i="162"/>
  <c r="EN19" i="162"/>
  <c r="EO19" i="162"/>
  <c r="EP19" i="162"/>
  <c r="EQ19" i="162"/>
  <c r="ER19" i="162"/>
  <c r="ES19" i="162"/>
  <c r="ET19" i="162"/>
  <c r="EU19" i="162"/>
  <c r="EV19" i="162"/>
  <c r="EW19" i="162"/>
  <c r="EX19" i="162"/>
  <c r="EY19" i="162"/>
  <c r="EZ19" i="162"/>
  <c r="FA19" i="162"/>
  <c r="FB19" i="162"/>
  <c r="FC19" i="162"/>
  <c r="FD19" i="162"/>
  <c r="FE19" i="162"/>
  <c r="FF19" i="162"/>
  <c r="FG19" i="162"/>
  <c r="FH19" i="162"/>
  <c r="FI19" i="162"/>
  <c r="FJ19" i="162"/>
  <c r="FK19" i="162"/>
  <c r="FL19" i="162"/>
  <c r="FM19" i="162"/>
  <c r="FN19" i="162"/>
  <c r="FO19" i="162"/>
  <c r="FP19" i="162"/>
  <c r="FQ19" i="162"/>
  <c r="FR19" i="162"/>
  <c r="FS19" i="162"/>
  <c r="FT19" i="162"/>
  <c r="FU19" i="162"/>
  <c r="FV19" i="162"/>
  <c r="FW19" i="162"/>
  <c r="FX19" i="162"/>
  <c r="FY19" i="162"/>
  <c r="FZ19" i="162"/>
  <c r="GA19" i="162"/>
  <c r="GB19" i="162"/>
  <c r="GC19" i="162"/>
  <c r="GD19" i="162"/>
  <c r="GE19" i="162"/>
  <c r="GF19" i="162"/>
  <c r="GG19" i="162"/>
  <c r="GH19" i="162"/>
  <c r="GI19" i="162"/>
  <c r="GJ19" i="162"/>
  <c r="GK19" i="162"/>
  <c r="GL19" i="162"/>
  <c r="GM19" i="162"/>
  <c r="GN19" i="162"/>
  <c r="GO19" i="162"/>
  <c r="GP19" i="162"/>
  <c r="GQ19" i="162"/>
  <c r="GR19" i="162"/>
  <c r="GS19" i="162"/>
  <c r="GT19" i="162"/>
  <c r="GU19" i="162"/>
  <c r="GV19" i="162"/>
  <c r="GW19" i="162"/>
  <c r="GX19" i="162"/>
  <c r="GY19" i="162"/>
  <c r="GZ19" i="162"/>
  <c r="HA19" i="162"/>
  <c r="HB19" i="162"/>
  <c r="HC19" i="162"/>
  <c r="HD19" i="162"/>
  <c r="HE19" i="162"/>
  <c r="HF19" i="162"/>
  <c r="HG19" i="162"/>
  <c r="HH19" i="162"/>
  <c r="HI19" i="162"/>
  <c r="HJ19" i="162"/>
  <c r="HK19" i="162"/>
  <c r="HL19" i="162"/>
  <c r="HM19" i="162"/>
  <c r="HN19" i="162"/>
  <c r="HO19" i="162"/>
  <c r="HP19" i="162"/>
  <c r="HQ19" i="162"/>
  <c r="Z20" i="162"/>
  <c r="AA20" i="162"/>
  <c r="AB20" i="162"/>
  <c r="AC20" i="162"/>
  <c r="AD20" i="162"/>
  <c r="AE20" i="162"/>
  <c r="AF20" i="162"/>
  <c r="AG20" i="162"/>
  <c r="AH20" i="162"/>
  <c r="AI20" i="162"/>
  <c r="AJ20" i="162"/>
  <c r="AK20" i="162"/>
  <c r="AL20" i="162"/>
  <c r="AM20" i="162"/>
  <c r="AN20" i="162"/>
  <c r="AO20" i="162"/>
  <c r="AP20" i="162"/>
  <c r="AQ20" i="162"/>
  <c r="AR20" i="162"/>
  <c r="AS20" i="162"/>
  <c r="AT20" i="162"/>
  <c r="AU20" i="162"/>
  <c r="AV20" i="162"/>
  <c r="AW20" i="162"/>
  <c r="AX20" i="162"/>
  <c r="AY20" i="162"/>
  <c r="AZ20" i="162"/>
  <c r="BA20" i="162"/>
  <c r="BB20" i="162"/>
  <c r="BC20" i="162"/>
  <c r="BD20" i="162"/>
  <c r="BE20" i="162"/>
  <c r="BF20" i="162"/>
  <c r="BG20" i="162"/>
  <c r="BH20" i="162"/>
  <c r="BI20" i="162"/>
  <c r="BJ20" i="162"/>
  <c r="BK20" i="162"/>
  <c r="BL20" i="162"/>
  <c r="BM20" i="162"/>
  <c r="BN20" i="162"/>
  <c r="BO20" i="162"/>
  <c r="BP20" i="162"/>
  <c r="BQ20" i="162"/>
  <c r="BR20" i="162"/>
  <c r="BS20" i="162"/>
  <c r="BT20" i="162"/>
  <c r="BU20" i="162"/>
  <c r="BV20" i="162"/>
  <c r="BW20" i="162"/>
  <c r="BX20" i="162"/>
  <c r="BY20" i="162"/>
  <c r="BZ20" i="162"/>
  <c r="CA20" i="162"/>
  <c r="CB20" i="162"/>
  <c r="CC20" i="162"/>
  <c r="CD20" i="162"/>
  <c r="CE20" i="162"/>
  <c r="CF20" i="162"/>
  <c r="CG20" i="162"/>
  <c r="CH20" i="162"/>
  <c r="CI20" i="162"/>
  <c r="CJ20" i="162"/>
  <c r="CK20" i="162"/>
  <c r="CL20" i="162"/>
  <c r="CM20" i="162"/>
  <c r="CN20" i="162"/>
  <c r="CO20" i="162"/>
  <c r="CP20" i="162"/>
  <c r="CQ20" i="162"/>
  <c r="CR20" i="162"/>
  <c r="CS20" i="162"/>
  <c r="CT20" i="162"/>
  <c r="CU20" i="162"/>
  <c r="CV20" i="162"/>
  <c r="CW20" i="162"/>
  <c r="CX20" i="162"/>
  <c r="CY20" i="162"/>
  <c r="CZ20" i="162"/>
  <c r="DA20" i="162"/>
  <c r="DB20" i="162"/>
  <c r="DC20" i="162"/>
  <c r="DD20" i="162"/>
  <c r="DE20" i="162"/>
  <c r="DF20" i="162"/>
  <c r="DG20" i="162"/>
  <c r="DH20" i="162"/>
  <c r="DI20" i="162"/>
  <c r="DJ20" i="162"/>
  <c r="DK20" i="162"/>
  <c r="DL20" i="162"/>
  <c r="DM20" i="162"/>
  <c r="DN20" i="162"/>
  <c r="DO20" i="162"/>
  <c r="DP20" i="162"/>
  <c r="DQ20" i="162"/>
  <c r="DR20" i="162"/>
  <c r="DS20" i="162"/>
  <c r="DT20" i="162"/>
  <c r="DU20" i="162"/>
  <c r="DV20" i="162"/>
  <c r="DW20" i="162"/>
  <c r="DX20" i="162"/>
  <c r="DY20" i="162"/>
  <c r="DZ20" i="162"/>
  <c r="EA20" i="162"/>
  <c r="EB20" i="162"/>
  <c r="EC20" i="162"/>
  <c r="ED20" i="162"/>
  <c r="EE20" i="162"/>
  <c r="EF20" i="162"/>
  <c r="EG20" i="162"/>
  <c r="EH20" i="162"/>
  <c r="EI20" i="162"/>
  <c r="EJ20" i="162"/>
  <c r="EK20" i="162"/>
  <c r="EL20" i="162"/>
  <c r="EM20" i="162"/>
  <c r="EN20" i="162"/>
  <c r="EO20" i="162"/>
  <c r="EP20" i="162"/>
  <c r="EQ20" i="162"/>
  <c r="ER20" i="162"/>
  <c r="ES20" i="162"/>
  <c r="ET20" i="162"/>
  <c r="EU20" i="162"/>
  <c r="EV20" i="162"/>
  <c r="EW20" i="162"/>
  <c r="EX20" i="162"/>
  <c r="EY20" i="162"/>
  <c r="EZ20" i="162"/>
  <c r="FA20" i="162"/>
  <c r="FB20" i="162"/>
  <c r="FC20" i="162"/>
  <c r="FD20" i="162"/>
  <c r="FE20" i="162"/>
  <c r="FF20" i="162"/>
  <c r="FG20" i="162"/>
  <c r="FH20" i="162"/>
  <c r="FI20" i="162"/>
  <c r="FJ20" i="162"/>
  <c r="FK20" i="162"/>
  <c r="FL20" i="162"/>
  <c r="FM20" i="162"/>
  <c r="FN20" i="162"/>
  <c r="FO20" i="162"/>
  <c r="FP20" i="162"/>
  <c r="FQ20" i="162"/>
  <c r="FR20" i="162"/>
  <c r="FS20" i="162"/>
  <c r="FT20" i="162"/>
  <c r="FU20" i="162"/>
  <c r="FV20" i="162"/>
  <c r="FW20" i="162"/>
  <c r="FX20" i="162"/>
  <c r="FY20" i="162"/>
  <c r="FZ20" i="162"/>
  <c r="GA20" i="162"/>
  <c r="GB20" i="162"/>
  <c r="GC20" i="162"/>
  <c r="GD20" i="162"/>
  <c r="GE20" i="162"/>
  <c r="GF20" i="162"/>
  <c r="GG20" i="162"/>
  <c r="GH20" i="162"/>
  <c r="GI20" i="162"/>
  <c r="GJ20" i="162"/>
  <c r="GK20" i="162"/>
  <c r="GL20" i="162"/>
  <c r="GM20" i="162"/>
  <c r="GN20" i="162"/>
  <c r="GO20" i="162"/>
  <c r="GP20" i="162"/>
  <c r="GQ20" i="162"/>
  <c r="GR20" i="162"/>
  <c r="GS20" i="162"/>
  <c r="GT20" i="162"/>
  <c r="GU20" i="162"/>
  <c r="GV20" i="162"/>
  <c r="GW20" i="162"/>
  <c r="GX20" i="162"/>
  <c r="GY20" i="162"/>
  <c r="GZ20" i="162"/>
  <c r="HA20" i="162"/>
  <c r="HB20" i="162"/>
  <c r="HC20" i="162"/>
  <c r="HD20" i="162"/>
  <c r="HE20" i="162"/>
  <c r="HF20" i="162"/>
  <c r="HG20" i="162"/>
  <c r="HH20" i="162"/>
  <c r="HI20" i="162"/>
  <c r="HJ20" i="162"/>
  <c r="HK20" i="162"/>
  <c r="HL20" i="162"/>
  <c r="HM20" i="162"/>
  <c r="HN20" i="162"/>
  <c r="HO20" i="162"/>
  <c r="HP20" i="162"/>
  <c r="HQ20" i="162"/>
  <c r="Z21" i="162"/>
  <c r="AA21" i="162"/>
  <c r="AB21" i="162"/>
  <c r="AC21" i="162"/>
  <c r="AD21" i="162"/>
  <c r="AE21" i="162"/>
  <c r="AF21" i="162"/>
  <c r="AG21" i="162"/>
  <c r="AH21" i="162"/>
  <c r="AI21" i="162"/>
  <c r="AJ21" i="162"/>
  <c r="AK21" i="162"/>
  <c r="AL21" i="162"/>
  <c r="AM21" i="162"/>
  <c r="AN21" i="162"/>
  <c r="AO21" i="162"/>
  <c r="AP21" i="162"/>
  <c r="AQ21" i="162"/>
  <c r="AR21" i="162"/>
  <c r="AS21" i="162"/>
  <c r="AT21" i="162"/>
  <c r="AU21" i="162"/>
  <c r="AV21" i="162"/>
  <c r="AW21" i="162"/>
  <c r="AX21" i="162"/>
  <c r="AY21" i="162"/>
  <c r="AZ21" i="162"/>
  <c r="BA21" i="162"/>
  <c r="BB21" i="162"/>
  <c r="BC21" i="162"/>
  <c r="BD21" i="162"/>
  <c r="BE21" i="162"/>
  <c r="BF21" i="162"/>
  <c r="BG21" i="162"/>
  <c r="BH21" i="162"/>
  <c r="BI21" i="162"/>
  <c r="BJ21" i="162"/>
  <c r="BK21" i="162"/>
  <c r="BL21" i="162"/>
  <c r="BM21" i="162"/>
  <c r="BN21" i="162"/>
  <c r="BO21" i="162"/>
  <c r="BP21" i="162"/>
  <c r="BQ21" i="162"/>
  <c r="BR21" i="162"/>
  <c r="BS21" i="162"/>
  <c r="BT21" i="162"/>
  <c r="BU21" i="162"/>
  <c r="BV21" i="162"/>
  <c r="BW21" i="162"/>
  <c r="BX21" i="162"/>
  <c r="BY21" i="162"/>
  <c r="BZ21" i="162"/>
  <c r="CA21" i="162"/>
  <c r="CB21" i="162"/>
  <c r="CC21" i="162"/>
  <c r="CD21" i="162"/>
  <c r="CE21" i="162"/>
  <c r="CF21" i="162"/>
  <c r="CG21" i="162"/>
  <c r="CH21" i="162"/>
  <c r="CI21" i="162"/>
  <c r="CJ21" i="162"/>
  <c r="CK21" i="162"/>
  <c r="CL21" i="162"/>
  <c r="CM21" i="162"/>
  <c r="CN21" i="162"/>
  <c r="CO21" i="162"/>
  <c r="CP21" i="162"/>
  <c r="CQ21" i="162"/>
  <c r="CR21" i="162"/>
  <c r="CS21" i="162"/>
  <c r="CT21" i="162"/>
  <c r="CU21" i="162"/>
  <c r="CV21" i="162"/>
  <c r="CW21" i="162"/>
  <c r="CX21" i="162"/>
  <c r="CY21" i="162"/>
  <c r="CZ21" i="162"/>
  <c r="DA21" i="162"/>
  <c r="DB21" i="162"/>
  <c r="DC21" i="162"/>
  <c r="DD21" i="162"/>
  <c r="DE21" i="162"/>
  <c r="DF21" i="162"/>
  <c r="DG21" i="162"/>
  <c r="DH21" i="162"/>
  <c r="DI21" i="162"/>
  <c r="DJ21" i="162"/>
  <c r="DK21" i="162"/>
  <c r="DL21" i="162"/>
  <c r="DM21" i="162"/>
  <c r="DN21" i="162"/>
  <c r="DO21" i="162"/>
  <c r="DP21" i="162"/>
  <c r="DQ21" i="162"/>
  <c r="DR21" i="162"/>
  <c r="DS21" i="162"/>
  <c r="DT21" i="162"/>
  <c r="DU21" i="162"/>
  <c r="DV21" i="162"/>
  <c r="DW21" i="162"/>
  <c r="DX21" i="162"/>
  <c r="DY21" i="162"/>
  <c r="DZ21" i="162"/>
  <c r="EA21" i="162"/>
  <c r="EB21" i="162"/>
  <c r="EC21" i="162"/>
  <c r="ED21" i="162"/>
  <c r="EE21" i="162"/>
  <c r="EF21" i="162"/>
  <c r="EG21" i="162"/>
  <c r="EH21" i="162"/>
  <c r="EI21" i="162"/>
  <c r="EJ21" i="162"/>
  <c r="EK21" i="162"/>
  <c r="EL21" i="162"/>
  <c r="EM21" i="162"/>
  <c r="EN21" i="162"/>
  <c r="EO21" i="162"/>
  <c r="EP21" i="162"/>
  <c r="EQ21" i="162"/>
  <c r="ER21" i="162"/>
  <c r="ES21" i="162"/>
  <c r="ET21" i="162"/>
  <c r="EU21" i="162"/>
  <c r="EV21" i="162"/>
  <c r="EW21" i="162"/>
  <c r="EX21" i="162"/>
  <c r="EY21" i="162"/>
  <c r="EZ21" i="162"/>
  <c r="FA21" i="162"/>
  <c r="FB21" i="162"/>
  <c r="FC21" i="162"/>
  <c r="FD21" i="162"/>
  <c r="FE21" i="162"/>
  <c r="FF21" i="162"/>
  <c r="FG21" i="162"/>
  <c r="FH21" i="162"/>
  <c r="FI21" i="162"/>
  <c r="FJ21" i="162"/>
  <c r="FK21" i="162"/>
  <c r="FL21" i="162"/>
  <c r="FM21" i="162"/>
  <c r="FN21" i="162"/>
  <c r="FO21" i="162"/>
  <c r="FP21" i="162"/>
  <c r="FQ21" i="162"/>
  <c r="FR21" i="162"/>
  <c r="FS21" i="162"/>
  <c r="FT21" i="162"/>
  <c r="FU21" i="162"/>
  <c r="FV21" i="162"/>
  <c r="FW21" i="162"/>
  <c r="FX21" i="162"/>
  <c r="FY21" i="162"/>
  <c r="FZ21" i="162"/>
  <c r="GA21" i="162"/>
  <c r="GB21" i="162"/>
  <c r="GC21" i="162"/>
  <c r="GD21" i="162"/>
  <c r="GE21" i="162"/>
  <c r="GF21" i="162"/>
  <c r="GG21" i="162"/>
  <c r="GH21" i="162"/>
  <c r="GI21" i="162"/>
  <c r="GJ21" i="162"/>
  <c r="GK21" i="162"/>
  <c r="GL21" i="162"/>
  <c r="GM21" i="162"/>
  <c r="GN21" i="162"/>
  <c r="GO21" i="162"/>
  <c r="GP21" i="162"/>
  <c r="GQ21" i="162"/>
  <c r="GR21" i="162"/>
  <c r="GS21" i="162"/>
  <c r="GT21" i="162"/>
  <c r="GU21" i="162"/>
  <c r="GV21" i="162"/>
  <c r="GW21" i="162"/>
  <c r="GX21" i="162"/>
  <c r="GY21" i="162"/>
  <c r="GZ21" i="162"/>
  <c r="HA21" i="162"/>
  <c r="HB21" i="162"/>
  <c r="HC21" i="162"/>
  <c r="HD21" i="162"/>
  <c r="HE21" i="162"/>
  <c r="HF21" i="162"/>
  <c r="HG21" i="162"/>
  <c r="HH21" i="162"/>
  <c r="HI21" i="162"/>
  <c r="HJ21" i="162"/>
  <c r="HK21" i="162"/>
  <c r="HL21" i="162"/>
  <c r="HM21" i="162"/>
  <c r="HN21" i="162"/>
  <c r="HO21" i="162"/>
  <c r="HP21" i="162"/>
  <c r="HQ21" i="162"/>
  <c r="Z22" i="162"/>
  <c r="AA22" i="162"/>
  <c r="AB22" i="162"/>
  <c r="AC22" i="162"/>
  <c r="AD22" i="162"/>
  <c r="AE22" i="162"/>
  <c r="AF22" i="162"/>
  <c r="AG22" i="162"/>
  <c r="AH22" i="162"/>
  <c r="AI22" i="162"/>
  <c r="AJ22" i="162"/>
  <c r="AK22" i="162"/>
  <c r="AL22" i="162"/>
  <c r="AM22" i="162"/>
  <c r="AN22" i="162"/>
  <c r="AO22" i="162"/>
  <c r="AP22" i="162"/>
  <c r="AQ22" i="162"/>
  <c r="AR22" i="162"/>
  <c r="AS22" i="162"/>
  <c r="AT22" i="162"/>
  <c r="AU22" i="162"/>
  <c r="AV22" i="162"/>
  <c r="AW22" i="162"/>
  <c r="AX22" i="162"/>
  <c r="AY22" i="162"/>
  <c r="AZ22" i="162"/>
  <c r="BA22" i="162"/>
  <c r="BB22" i="162"/>
  <c r="BC22" i="162"/>
  <c r="BD22" i="162"/>
  <c r="BE22" i="162"/>
  <c r="BF22" i="162"/>
  <c r="BG22" i="162"/>
  <c r="BH22" i="162"/>
  <c r="BI22" i="162"/>
  <c r="BJ22" i="162"/>
  <c r="BK22" i="162"/>
  <c r="BL22" i="162"/>
  <c r="BM22" i="162"/>
  <c r="BN22" i="162"/>
  <c r="BO22" i="162"/>
  <c r="BP22" i="162"/>
  <c r="BQ22" i="162"/>
  <c r="BR22" i="162"/>
  <c r="BS22" i="162"/>
  <c r="BT22" i="162"/>
  <c r="BU22" i="162"/>
  <c r="BV22" i="162"/>
  <c r="BW22" i="162"/>
  <c r="BX22" i="162"/>
  <c r="BY22" i="162"/>
  <c r="BZ22" i="162"/>
  <c r="CA22" i="162"/>
  <c r="CB22" i="162"/>
  <c r="CC22" i="162"/>
  <c r="CD22" i="162"/>
  <c r="CE22" i="162"/>
  <c r="CF22" i="162"/>
  <c r="CG22" i="162"/>
  <c r="CH22" i="162"/>
  <c r="CI22" i="162"/>
  <c r="CJ22" i="162"/>
  <c r="CK22" i="162"/>
  <c r="CL22" i="162"/>
  <c r="CM22" i="162"/>
  <c r="CN22" i="162"/>
  <c r="CO22" i="162"/>
  <c r="CP22" i="162"/>
  <c r="CQ22" i="162"/>
  <c r="CR22" i="162"/>
  <c r="CS22" i="162"/>
  <c r="CT22" i="162"/>
  <c r="CU22" i="162"/>
  <c r="CV22" i="162"/>
  <c r="CW22" i="162"/>
  <c r="CX22" i="162"/>
  <c r="CY22" i="162"/>
  <c r="CZ22" i="162"/>
  <c r="DA22" i="162"/>
  <c r="DB22" i="162"/>
  <c r="DC22" i="162"/>
  <c r="DD22" i="162"/>
  <c r="DE22" i="162"/>
  <c r="DF22" i="162"/>
  <c r="DG22" i="162"/>
  <c r="DH22" i="162"/>
  <c r="DI22" i="162"/>
  <c r="DJ22" i="162"/>
  <c r="DK22" i="162"/>
  <c r="DL22" i="162"/>
  <c r="DM22" i="162"/>
  <c r="DN22" i="162"/>
  <c r="DO22" i="162"/>
  <c r="DP22" i="162"/>
  <c r="DQ22" i="162"/>
  <c r="DR22" i="162"/>
  <c r="DS22" i="162"/>
  <c r="DT22" i="162"/>
  <c r="DU22" i="162"/>
  <c r="DV22" i="162"/>
  <c r="DW22" i="162"/>
  <c r="DX22" i="162"/>
  <c r="DY22" i="162"/>
  <c r="DZ22" i="162"/>
  <c r="EA22" i="162"/>
  <c r="EB22" i="162"/>
  <c r="EC22" i="162"/>
  <c r="ED22" i="162"/>
  <c r="EE22" i="162"/>
  <c r="EF22" i="162"/>
  <c r="EG22" i="162"/>
  <c r="EH22" i="162"/>
  <c r="EI22" i="162"/>
  <c r="EJ22" i="162"/>
  <c r="EK22" i="162"/>
  <c r="EL22" i="162"/>
  <c r="EM22" i="162"/>
  <c r="EN22" i="162"/>
  <c r="EO22" i="162"/>
  <c r="EP22" i="162"/>
  <c r="EQ22" i="162"/>
  <c r="ER22" i="162"/>
  <c r="ES22" i="162"/>
  <c r="ET22" i="162"/>
  <c r="EU22" i="162"/>
  <c r="EV22" i="162"/>
  <c r="EW22" i="162"/>
  <c r="EX22" i="162"/>
  <c r="EY22" i="162"/>
  <c r="EZ22" i="162"/>
  <c r="FA22" i="162"/>
  <c r="FB22" i="162"/>
  <c r="FC22" i="162"/>
  <c r="FD22" i="162"/>
  <c r="FE22" i="162"/>
  <c r="FF22" i="162"/>
  <c r="FG22" i="162"/>
  <c r="FH22" i="162"/>
  <c r="FI22" i="162"/>
  <c r="FJ22" i="162"/>
  <c r="FK22" i="162"/>
  <c r="FL22" i="162"/>
  <c r="FM22" i="162"/>
  <c r="FN22" i="162"/>
  <c r="FO22" i="162"/>
  <c r="FP22" i="162"/>
  <c r="FQ22" i="162"/>
  <c r="FR22" i="162"/>
  <c r="FS22" i="162"/>
  <c r="FT22" i="162"/>
  <c r="FU22" i="162"/>
  <c r="FV22" i="162"/>
  <c r="FW22" i="162"/>
  <c r="FX22" i="162"/>
  <c r="FY22" i="162"/>
  <c r="FZ22" i="162"/>
  <c r="GA22" i="162"/>
  <c r="GB22" i="162"/>
  <c r="GC22" i="162"/>
  <c r="GD22" i="162"/>
  <c r="GE22" i="162"/>
  <c r="GF22" i="162"/>
  <c r="GG22" i="162"/>
  <c r="GH22" i="162"/>
  <c r="GI22" i="162"/>
  <c r="GJ22" i="162"/>
  <c r="GK22" i="162"/>
  <c r="GL22" i="162"/>
  <c r="GM22" i="162"/>
  <c r="GN22" i="162"/>
  <c r="GO22" i="162"/>
  <c r="GP22" i="162"/>
  <c r="GQ22" i="162"/>
  <c r="GR22" i="162"/>
  <c r="GS22" i="162"/>
  <c r="GT22" i="162"/>
  <c r="GU22" i="162"/>
  <c r="GV22" i="162"/>
  <c r="GW22" i="162"/>
  <c r="GX22" i="162"/>
  <c r="GY22" i="162"/>
  <c r="GZ22" i="162"/>
  <c r="HA22" i="162"/>
  <c r="HB22" i="162"/>
  <c r="HC22" i="162"/>
  <c r="HD22" i="162"/>
  <c r="HE22" i="162"/>
  <c r="HF22" i="162"/>
  <c r="HG22" i="162"/>
  <c r="HH22" i="162"/>
  <c r="HI22" i="162"/>
  <c r="HJ22" i="162"/>
  <c r="HK22" i="162"/>
  <c r="HL22" i="162"/>
  <c r="HM22" i="162"/>
  <c r="HN22" i="162"/>
  <c r="HO22" i="162"/>
  <c r="HP22" i="162"/>
  <c r="HQ22" i="162"/>
  <c r="Z23" i="162"/>
  <c r="AA23" i="162"/>
  <c r="AB23" i="162"/>
  <c r="AC23" i="162"/>
  <c r="AD23" i="162"/>
  <c r="AE23" i="162"/>
  <c r="AF23" i="162"/>
  <c r="AG23" i="162"/>
  <c r="AH23" i="162"/>
  <c r="AI23" i="162"/>
  <c r="AJ23" i="162"/>
  <c r="AK23" i="162"/>
  <c r="AL23" i="162"/>
  <c r="AM23" i="162"/>
  <c r="AN23" i="162"/>
  <c r="AO23" i="162"/>
  <c r="AP23" i="162"/>
  <c r="AQ23" i="162"/>
  <c r="AR23" i="162"/>
  <c r="AS23" i="162"/>
  <c r="AT23" i="162"/>
  <c r="AU23" i="162"/>
  <c r="AV23" i="162"/>
  <c r="AW23" i="162"/>
  <c r="AX23" i="162"/>
  <c r="AY23" i="162"/>
  <c r="AZ23" i="162"/>
  <c r="BA23" i="162"/>
  <c r="BB23" i="162"/>
  <c r="BC23" i="162"/>
  <c r="BD23" i="162"/>
  <c r="BE23" i="162"/>
  <c r="BF23" i="162"/>
  <c r="BG23" i="162"/>
  <c r="BH23" i="162"/>
  <c r="BI23" i="162"/>
  <c r="BJ23" i="162"/>
  <c r="BK23" i="162"/>
  <c r="BL23" i="162"/>
  <c r="BM23" i="162"/>
  <c r="BN23" i="162"/>
  <c r="BO23" i="162"/>
  <c r="BP23" i="162"/>
  <c r="BQ23" i="162"/>
  <c r="BR23" i="162"/>
  <c r="BS23" i="162"/>
  <c r="BT23" i="162"/>
  <c r="BU23" i="162"/>
  <c r="BV23" i="162"/>
  <c r="BW23" i="162"/>
  <c r="BX23" i="162"/>
  <c r="BY23" i="162"/>
  <c r="BZ23" i="162"/>
  <c r="CA23" i="162"/>
  <c r="CB23" i="162"/>
  <c r="CC23" i="162"/>
  <c r="CD23" i="162"/>
  <c r="CE23" i="162"/>
  <c r="CF23" i="162"/>
  <c r="CG23" i="162"/>
  <c r="CH23" i="162"/>
  <c r="CI23" i="162"/>
  <c r="CJ23" i="162"/>
  <c r="CK23" i="162"/>
  <c r="CL23" i="162"/>
  <c r="CM23" i="162"/>
  <c r="CN23" i="162"/>
  <c r="CO23" i="162"/>
  <c r="CP23" i="162"/>
  <c r="CQ23" i="162"/>
  <c r="CR23" i="162"/>
  <c r="CS23" i="162"/>
  <c r="CT23" i="162"/>
  <c r="CU23" i="162"/>
  <c r="CV23" i="162"/>
  <c r="CW23" i="162"/>
  <c r="CX23" i="162"/>
  <c r="CY23" i="162"/>
  <c r="CZ23" i="162"/>
  <c r="DA23" i="162"/>
  <c r="DB23" i="162"/>
  <c r="DC23" i="162"/>
  <c r="DD23" i="162"/>
  <c r="DE23" i="162"/>
  <c r="DF23" i="162"/>
  <c r="DG23" i="162"/>
  <c r="DH23" i="162"/>
  <c r="DI23" i="162"/>
  <c r="DJ23" i="162"/>
  <c r="DK23" i="162"/>
  <c r="DL23" i="162"/>
  <c r="DM23" i="162"/>
  <c r="DN23" i="162"/>
  <c r="DO23" i="162"/>
  <c r="DP23" i="162"/>
  <c r="DQ23" i="162"/>
  <c r="DR23" i="162"/>
  <c r="DS23" i="162"/>
  <c r="DT23" i="162"/>
  <c r="DU23" i="162"/>
  <c r="DV23" i="162"/>
  <c r="DW23" i="162"/>
  <c r="DX23" i="162"/>
  <c r="DY23" i="162"/>
  <c r="DZ23" i="162"/>
  <c r="EA23" i="162"/>
  <c r="EB23" i="162"/>
  <c r="EC23" i="162"/>
  <c r="ED23" i="162"/>
  <c r="EE23" i="162"/>
  <c r="EF23" i="162"/>
  <c r="EG23" i="162"/>
  <c r="EH23" i="162"/>
  <c r="EI23" i="162"/>
  <c r="EJ23" i="162"/>
  <c r="EK23" i="162"/>
  <c r="EL23" i="162"/>
  <c r="EM23" i="162"/>
  <c r="EN23" i="162"/>
  <c r="EO23" i="162"/>
  <c r="EP23" i="162"/>
  <c r="EQ23" i="162"/>
  <c r="ER23" i="162"/>
  <c r="ES23" i="162"/>
  <c r="ET23" i="162"/>
  <c r="EU23" i="162"/>
  <c r="EV23" i="162"/>
  <c r="EW23" i="162"/>
  <c r="EX23" i="162"/>
  <c r="EY23" i="162"/>
  <c r="EZ23" i="162"/>
  <c r="FA23" i="162"/>
  <c r="FB23" i="162"/>
  <c r="FC23" i="162"/>
  <c r="FD23" i="162"/>
  <c r="FE23" i="162"/>
  <c r="FF23" i="162"/>
  <c r="FG23" i="162"/>
  <c r="FH23" i="162"/>
  <c r="FI23" i="162"/>
  <c r="FJ23" i="162"/>
  <c r="FK23" i="162"/>
  <c r="FL23" i="162"/>
  <c r="FM23" i="162"/>
  <c r="FN23" i="162"/>
  <c r="FO23" i="162"/>
  <c r="FP23" i="162"/>
  <c r="FQ23" i="162"/>
  <c r="FR23" i="162"/>
  <c r="FS23" i="162"/>
  <c r="FT23" i="162"/>
  <c r="FU23" i="162"/>
  <c r="FV23" i="162"/>
  <c r="FW23" i="162"/>
  <c r="FX23" i="162"/>
  <c r="FY23" i="162"/>
  <c r="FZ23" i="162"/>
  <c r="GA23" i="162"/>
  <c r="GB23" i="162"/>
  <c r="GC23" i="162"/>
  <c r="GD23" i="162"/>
  <c r="GE23" i="162"/>
  <c r="GF23" i="162"/>
  <c r="GG23" i="162"/>
  <c r="GH23" i="162"/>
  <c r="GI23" i="162"/>
  <c r="GJ23" i="162"/>
  <c r="GK23" i="162"/>
  <c r="GL23" i="162"/>
  <c r="GM23" i="162"/>
  <c r="GN23" i="162"/>
  <c r="GO23" i="162"/>
  <c r="GP23" i="162"/>
  <c r="GQ23" i="162"/>
  <c r="GR23" i="162"/>
  <c r="GS23" i="162"/>
  <c r="GT23" i="162"/>
  <c r="GU23" i="162"/>
  <c r="GV23" i="162"/>
  <c r="GW23" i="162"/>
  <c r="GX23" i="162"/>
  <c r="GY23" i="162"/>
  <c r="GZ23" i="162"/>
  <c r="HA23" i="162"/>
  <c r="HB23" i="162"/>
  <c r="HC23" i="162"/>
  <c r="HD23" i="162"/>
  <c r="HE23" i="162"/>
  <c r="HF23" i="162"/>
  <c r="HG23" i="162"/>
  <c r="HH23" i="162"/>
  <c r="HI23" i="162"/>
  <c r="HJ23" i="162"/>
  <c r="HK23" i="162"/>
  <c r="HL23" i="162"/>
  <c r="HM23" i="162"/>
  <c r="HN23" i="162"/>
  <c r="HO23" i="162"/>
  <c r="HP23" i="162"/>
  <c r="HQ23" i="162"/>
  <c r="Z24" i="162"/>
  <c r="AA24" i="162"/>
  <c r="AB24" i="162"/>
  <c r="AC24" i="162"/>
  <c r="AD24" i="162"/>
  <c r="AE24" i="162"/>
  <c r="AF24" i="162"/>
  <c r="AG24" i="162"/>
  <c r="AH24" i="162"/>
  <c r="AI24" i="162"/>
  <c r="AJ24" i="162"/>
  <c r="AK24" i="162"/>
  <c r="AL24" i="162"/>
  <c r="AM24" i="162"/>
  <c r="AN24" i="162"/>
  <c r="AO24" i="162"/>
  <c r="AP24" i="162"/>
  <c r="AQ24" i="162"/>
  <c r="AR24" i="162"/>
  <c r="AS24" i="162"/>
  <c r="AT24" i="162"/>
  <c r="AU24" i="162"/>
  <c r="AV24" i="162"/>
  <c r="AW24" i="162"/>
  <c r="AX24" i="162"/>
  <c r="AY24" i="162"/>
  <c r="AZ24" i="162"/>
  <c r="BA24" i="162"/>
  <c r="BB24" i="162"/>
  <c r="BC24" i="162"/>
  <c r="BD24" i="162"/>
  <c r="BE24" i="162"/>
  <c r="BF24" i="162"/>
  <c r="BG24" i="162"/>
  <c r="BH24" i="162"/>
  <c r="BI24" i="162"/>
  <c r="BJ24" i="162"/>
  <c r="BK24" i="162"/>
  <c r="BL24" i="162"/>
  <c r="BM24" i="162"/>
  <c r="BN24" i="162"/>
  <c r="BO24" i="162"/>
  <c r="BP24" i="162"/>
  <c r="BQ24" i="162"/>
  <c r="BR24" i="162"/>
  <c r="BS24" i="162"/>
  <c r="BT24" i="162"/>
  <c r="BU24" i="162"/>
  <c r="BV24" i="162"/>
  <c r="BW24" i="162"/>
  <c r="BX24" i="162"/>
  <c r="BY24" i="162"/>
  <c r="BZ24" i="162"/>
  <c r="CA24" i="162"/>
  <c r="CB24" i="162"/>
  <c r="CC24" i="162"/>
  <c r="CD24" i="162"/>
  <c r="CE24" i="162"/>
  <c r="CF24" i="162"/>
  <c r="CG24" i="162"/>
  <c r="CH24" i="162"/>
  <c r="CI24" i="162"/>
  <c r="CJ24" i="162"/>
  <c r="CK24" i="162"/>
  <c r="CL24" i="162"/>
  <c r="CM24" i="162"/>
  <c r="CN24" i="162"/>
  <c r="CO24" i="162"/>
  <c r="CP24" i="162"/>
  <c r="CQ24" i="162"/>
  <c r="CR24" i="162"/>
  <c r="CS24" i="162"/>
  <c r="CT24" i="162"/>
  <c r="CU24" i="162"/>
  <c r="CV24" i="162"/>
  <c r="CW24" i="162"/>
  <c r="CX24" i="162"/>
  <c r="CY24" i="162"/>
  <c r="CZ24" i="162"/>
  <c r="DA24" i="162"/>
  <c r="DB24" i="162"/>
  <c r="DC24" i="162"/>
  <c r="DD24" i="162"/>
  <c r="DE24" i="162"/>
  <c r="DF24" i="162"/>
  <c r="DG24" i="162"/>
  <c r="DH24" i="162"/>
  <c r="DI24" i="162"/>
  <c r="DJ24" i="162"/>
  <c r="DK24" i="162"/>
  <c r="DL24" i="162"/>
  <c r="DM24" i="162"/>
  <c r="DN24" i="162"/>
  <c r="DO24" i="162"/>
  <c r="DP24" i="162"/>
  <c r="DQ24" i="162"/>
  <c r="DR24" i="162"/>
  <c r="DS24" i="162"/>
  <c r="DT24" i="162"/>
  <c r="DU24" i="162"/>
  <c r="DV24" i="162"/>
  <c r="DW24" i="162"/>
  <c r="DX24" i="162"/>
  <c r="DY24" i="162"/>
  <c r="DZ24" i="162"/>
  <c r="EA24" i="162"/>
  <c r="EB24" i="162"/>
  <c r="EC24" i="162"/>
  <c r="ED24" i="162"/>
  <c r="EE24" i="162"/>
  <c r="EF24" i="162"/>
  <c r="EG24" i="162"/>
  <c r="EH24" i="162"/>
  <c r="EI24" i="162"/>
  <c r="EJ24" i="162"/>
  <c r="EK24" i="162"/>
  <c r="EL24" i="162"/>
  <c r="EM24" i="162"/>
  <c r="EN24" i="162"/>
  <c r="EO24" i="162"/>
  <c r="EP24" i="162"/>
  <c r="EQ24" i="162"/>
  <c r="ER24" i="162"/>
  <c r="ES24" i="162"/>
  <c r="ET24" i="162"/>
  <c r="EU24" i="162"/>
  <c r="EV24" i="162"/>
  <c r="EW24" i="162"/>
  <c r="EX24" i="162"/>
  <c r="EY24" i="162"/>
  <c r="EZ24" i="162"/>
  <c r="FA24" i="162"/>
  <c r="FB24" i="162"/>
  <c r="FC24" i="162"/>
  <c r="FD24" i="162"/>
  <c r="FE24" i="162"/>
  <c r="FF24" i="162"/>
  <c r="FG24" i="162"/>
  <c r="FH24" i="162"/>
  <c r="FI24" i="162"/>
  <c r="FJ24" i="162"/>
  <c r="FK24" i="162"/>
  <c r="FL24" i="162"/>
  <c r="FM24" i="162"/>
  <c r="FN24" i="162"/>
  <c r="FO24" i="162"/>
  <c r="FP24" i="162"/>
  <c r="FQ24" i="162"/>
  <c r="FR24" i="162"/>
  <c r="FS24" i="162"/>
  <c r="FT24" i="162"/>
  <c r="FU24" i="162"/>
  <c r="FV24" i="162"/>
  <c r="FW24" i="162"/>
  <c r="FX24" i="162"/>
  <c r="FY24" i="162"/>
  <c r="FZ24" i="162"/>
  <c r="GA24" i="162"/>
  <c r="GB24" i="162"/>
  <c r="GC24" i="162"/>
  <c r="GD24" i="162"/>
  <c r="GE24" i="162"/>
  <c r="GF24" i="162"/>
  <c r="GG24" i="162"/>
  <c r="GH24" i="162"/>
  <c r="GI24" i="162"/>
  <c r="GJ24" i="162"/>
  <c r="GK24" i="162"/>
  <c r="GL24" i="162"/>
  <c r="GM24" i="162"/>
  <c r="GN24" i="162"/>
  <c r="GO24" i="162"/>
  <c r="GP24" i="162"/>
  <c r="GQ24" i="162"/>
  <c r="GR24" i="162"/>
  <c r="GS24" i="162"/>
  <c r="GT24" i="162"/>
  <c r="GU24" i="162"/>
  <c r="GV24" i="162"/>
  <c r="GW24" i="162"/>
  <c r="GX24" i="162"/>
  <c r="GY24" i="162"/>
  <c r="GZ24" i="162"/>
  <c r="HA24" i="162"/>
  <c r="HB24" i="162"/>
  <c r="HC24" i="162"/>
  <c r="HD24" i="162"/>
  <c r="HE24" i="162"/>
  <c r="HF24" i="162"/>
  <c r="HG24" i="162"/>
  <c r="HH24" i="162"/>
  <c r="HI24" i="162"/>
  <c r="HJ24" i="162"/>
  <c r="HK24" i="162"/>
  <c r="HL24" i="162"/>
  <c r="HM24" i="162"/>
  <c r="HN24" i="162"/>
  <c r="HO24" i="162"/>
  <c r="HP24" i="162"/>
  <c r="HQ24" i="162"/>
  <c r="Z25" i="162"/>
  <c r="AA25" i="162"/>
  <c r="AB25" i="162"/>
  <c r="AC25" i="162"/>
  <c r="AD25" i="162"/>
  <c r="AE25" i="162"/>
  <c r="AF25" i="162"/>
  <c r="AG25" i="162"/>
  <c r="AH25" i="162"/>
  <c r="AI25" i="162"/>
  <c r="AJ25" i="162"/>
  <c r="AK25" i="162"/>
  <c r="AL25" i="162"/>
  <c r="AM25" i="162"/>
  <c r="AN25" i="162"/>
  <c r="AO25" i="162"/>
  <c r="AP25" i="162"/>
  <c r="AQ25" i="162"/>
  <c r="AR25" i="162"/>
  <c r="AS25" i="162"/>
  <c r="AT25" i="162"/>
  <c r="AU25" i="162"/>
  <c r="AV25" i="162"/>
  <c r="AW25" i="162"/>
  <c r="AX25" i="162"/>
  <c r="AY25" i="162"/>
  <c r="AZ25" i="162"/>
  <c r="BA25" i="162"/>
  <c r="BB25" i="162"/>
  <c r="BC25" i="162"/>
  <c r="BD25" i="162"/>
  <c r="BE25" i="162"/>
  <c r="BF25" i="162"/>
  <c r="BG25" i="162"/>
  <c r="BH25" i="162"/>
  <c r="BI25" i="162"/>
  <c r="BJ25" i="162"/>
  <c r="BK25" i="162"/>
  <c r="BL25" i="162"/>
  <c r="BM25" i="162"/>
  <c r="BN25" i="162"/>
  <c r="BO25" i="162"/>
  <c r="BP25" i="162"/>
  <c r="BQ25" i="162"/>
  <c r="BR25" i="162"/>
  <c r="BS25" i="162"/>
  <c r="BT25" i="162"/>
  <c r="BU25" i="162"/>
  <c r="BV25" i="162"/>
  <c r="BW25" i="162"/>
  <c r="BX25" i="162"/>
  <c r="BY25" i="162"/>
  <c r="BZ25" i="162"/>
  <c r="CA25" i="162"/>
  <c r="CB25" i="162"/>
  <c r="CC25" i="162"/>
  <c r="CD25" i="162"/>
  <c r="CE25" i="162"/>
  <c r="CF25" i="162"/>
  <c r="CG25" i="162"/>
  <c r="CH25" i="162"/>
  <c r="CI25" i="162"/>
  <c r="CJ25" i="162"/>
  <c r="CK25" i="162"/>
  <c r="CL25" i="162"/>
  <c r="CM25" i="162"/>
  <c r="CN25" i="162"/>
  <c r="CO25" i="162"/>
  <c r="CP25" i="162"/>
  <c r="CQ25" i="162"/>
  <c r="CR25" i="162"/>
  <c r="CS25" i="162"/>
  <c r="CT25" i="162"/>
  <c r="CU25" i="162"/>
  <c r="CV25" i="162"/>
  <c r="CW25" i="162"/>
  <c r="CX25" i="162"/>
  <c r="CY25" i="162"/>
  <c r="CZ25" i="162"/>
  <c r="DA25" i="162"/>
  <c r="DB25" i="162"/>
  <c r="DC25" i="162"/>
  <c r="DD25" i="162"/>
  <c r="DE25" i="162"/>
  <c r="DF25" i="162"/>
  <c r="DG25" i="162"/>
  <c r="DH25" i="162"/>
  <c r="DI25" i="162"/>
  <c r="DJ25" i="162"/>
  <c r="DK25" i="162"/>
  <c r="DL25" i="162"/>
  <c r="DM25" i="162"/>
  <c r="DN25" i="162"/>
  <c r="DO25" i="162"/>
  <c r="DP25" i="162"/>
  <c r="DQ25" i="162"/>
  <c r="DR25" i="162"/>
  <c r="DS25" i="162"/>
  <c r="DT25" i="162"/>
  <c r="DU25" i="162"/>
  <c r="DV25" i="162"/>
  <c r="DW25" i="162"/>
  <c r="DX25" i="162"/>
  <c r="DY25" i="162"/>
  <c r="DZ25" i="162"/>
  <c r="EA25" i="162"/>
  <c r="EB25" i="162"/>
  <c r="EC25" i="162"/>
  <c r="ED25" i="162"/>
  <c r="EE25" i="162"/>
  <c r="EF25" i="162"/>
  <c r="EG25" i="162"/>
  <c r="EH25" i="162"/>
  <c r="EI25" i="162"/>
  <c r="EJ25" i="162"/>
  <c r="EK25" i="162"/>
  <c r="EL25" i="162"/>
  <c r="EM25" i="162"/>
  <c r="EN25" i="162"/>
  <c r="EO25" i="162"/>
  <c r="EP25" i="162"/>
  <c r="EQ25" i="162"/>
  <c r="ER25" i="162"/>
  <c r="ES25" i="162"/>
  <c r="ET25" i="162"/>
  <c r="EU25" i="162"/>
  <c r="EV25" i="162"/>
  <c r="EW25" i="162"/>
  <c r="EX25" i="162"/>
  <c r="EY25" i="162"/>
  <c r="EZ25" i="162"/>
  <c r="FA25" i="162"/>
  <c r="FB25" i="162"/>
  <c r="FC25" i="162"/>
  <c r="FD25" i="162"/>
  <c r="FE25" i="162"/>
  <c r="FF25" i="162"/>
  <c r="FG25" i="162"/>
  <c r="FH25" i="162"/>
  <c r="FI25" i="162"/>
  <c r="FJ25" i="162"/>
  <c r="FK25" i="162"/>
  <c r="FL25" i="162"/>
  <c r="FM25" i="162"/>
  <c r="FN25" i="162"/>
  <c r="FO25" i="162"/>
  <c r="FP25" i="162"/>
  <c r="FQ25" i="162"/>
  <c r="FR25" i="162"/>
  <c r="FS25" i="162"/>
  <c r="FT25" i="162"/>
  <c r="FU25" i="162"/>
  <c r="FV25" i="162"/>
  <c r="FW25" i="162"/>
  <c r="FX25" i="162"/>
  <c r="FY25" i="162"/>
  <c r="FZ25" i="162"/>
  <c r="GA25" i="162"/>
  <c r="GB25" i="162"/>
  <c r="GC25" i="162"/>
  <c r="GD25" i="162"/>
  <c r="GE25" i="162"/>
  <c r="GF25" i="162"/>
  <c r="GG25" i="162"/>
  <c r="GH25" i="162"/>
  <c r="GI25" i="162"/>
  <c r="GJ25" i="162"/>
  <c r="GK25" i="162"/>
  <c r="GL25" i="162"/>
  <c r="GM25" i="162"/>
  <c r="GN25" i="162"/>
  <c r="GO25" i="162"/>
  <c r="GP25" i="162"/>
  <c r="GQ25" i="162"/>
  <c r="GR25" i="162"/>
  <c r="GS25" i="162"/>
  <c r="GT25" i="162"/>
  <c r="GU25" i="162"/>
  <c r="GV25" i="162"/>
  <c r="GW25" i="162"/>
  <c r="GX25" i="162"/>
  <c r="GY25" i="162"/>
  <c r="GZ25" i="162"/>
  <c r="HA25" i="162"/>
  <c r="HB25" i="162"/>
  <c r="HC25" i="162"/>
  <c r="HD25" i="162"/>
  <c r="HE25" i="162"/>
  <c r="HF25" i="162"/>
  <c r="HG25" i="162"/>
  <c r="HH25" i="162"/>
  <c r="HI25" i="162"/>
  <c r="HJ25" i="162"/>
  <c r="HK25" i="162"/>
  <c r="HL25" i="162"/>
  <c r="HM25" i="162"/>
  <c r="HN25" i="162"/>
  <c r="HO25" i="162"/>
  <c r="HP25" i="162"/>
  <c r="HQ25" i="162"/>
  <c r="Z26" i="162"/>
  <c r="AA26" i="162"/>
  <c r="AB26" i="162"/>
  <c r="AC26" i="162"/>
  <c r="AD26" i="162"/>
  <c r="AE26" i="162"/>
  <c r="AF26" i="162"/>
  <c r="AG26" i="162"/>
  <c r="AH26" i="162"/>
  <c r="AI26" i="162"/>
  <c r="AJ26" i="162"/>
  <c r="AK26" i="162"/>
  <c r="AL26" i="162"/>
  <c r="AM26" i="162"/>
  <c r="AN26" i="162"/>
  <c r="AO26" i="162"/>
  <c r="AP26" i="162"/>
  <c r="AQ26" i="162"/>
  <c r="AR26" i="162"/>
  <c r="AS26" i="162"/>
  <c r="AT26" i="162"/>
  <c r="AU26" i="162"/>
  <c r="AV26" i="162"/>
  <c r="AW26" i="162"/>
  <c r="AX26" i="162"/>
  <c r="AY26" i="162"/>
  <c r="AZ26" i="162"/>
  <c r="BA26" i="162"/>
  <c r="BB26" i="162"/>
  <c r="BC26" i="162"/>
  <c r="BD26" i="162"/>
  <c r="BE26" i="162"/>
  <c r="BF26" i="162"/>
  <c r="BG26" i="162"/>
  <c r="BH26" i="162"/>
  <c r="BI26" i="162"/>
  <c r="BJ26" i="162"/>
  <c r="BK26" i="162"/>
  <c r="BL26" i="162"/>
  <c r="BM26" i="162"/>
  <c r="BN26" i="162"/>
  <c r="BO26" i="162"/>
  <c r="BP26" i="162"/>
  <c r="BQ26" i="162"/>
  <c r="BR26" i="162"/>
  <c r="BS26" i="162"/>
  <c r="BT26" i="162"/>
  <c r="BU26" i="162"/>
  <c r="BV26" i="162"/>
  <c r="BW26" i="162"/>
  <c r="BX26" i="162"/>
  <c r="BY26" i="162"/>
  <c r="BZ26" i="162"/>
  <c r="CA26" i="162"/>
  <c r="CB26" i="162"/>
  <c r="CC26" i="162"/>
  <c r="CD26" i="162"/>
  <c r="CE26" i="162"/>
  <c r="CF26" i="162"/>
  <c r="CG26" i="162"/>
  <c r="CH26" i="162"/>
  <c r="CI26" i="162"/>
  <c r="CJ26" i="162"/>
  <c r="CK26" i="162"/>
  <c r="CL26" i="162"/>
  <c r="CM26" i="162"/>
  <c r="CN26" i="162"/>
  <c r="CO26" i="162"/>
  <c r="CP26" i="162"/>
  <c r="CQ26" i="162"/>
  <c r="CR26" i="162"/>
  <c r="CS26" i="162"/>
  <c r="CT26" i="162"/>
  <c r="CU26" i="162"/>
  <c r="CV26" i="162"/>
  <c r="CW26" i="162"/>
  <c r="CX26" i="162"/>
  <c r="CY26" i="162"/>
  <c r="CZ26" i="162"/>
  <c r="DA26" i="162"/>
  <c r="DB26" i="162"/>
  <c r="DC26" i="162"/>
  <c r="DD26" i="162"/>
  <c r="DE26" i="162"/>
  <c r="DF26" i="162"/>
  <c r="DG26" i="162"/>
  <c r="DH26" i="162"/>
  <c r="DI26" i="162"/>
  <c r="DJ26" i="162"/>
  <c r="DK26" i="162"/>
  <c r="DL26" i="162"/>
  <c r="DM26" i="162"/>
  <c r="DN26" i="162"/>
  <c r="DO26" i="162"/>
  <c r="DP26" i="162"/>
  <c r="DQ26" i="162"/>
  <c r="DR26" i="162"/>
  <c r="DS26" i="162"/>
  <c r="DT26" i="162"/>
  <c r="DU26" i="162"/>
  <c r="DV26" i="162"/>
  <c r="DW26" i="162"/>
  <c r="DX26" i="162"/>
  <c r="DY26" i="162"/>
  <c r="DZ26" i="162"/>
  <c r="EA26" i="162"/>
  <c r="EB26" i="162"/>
  <c r="EC26" i="162"/>
  <c r="ED26" i="162"/>
  <c r="EE26" i="162"/>
  <c r="EF26" i="162"/>
  <c r="EG26" i="162"/>
  <c r="EH26" i="162"/>
  <c r="EI26" i="162"/>
  <c r="EJ26" i="162"/>
  <c r="EK26" i="162"/>
  <c r="EL26" i="162"/>
  <c r="EM26" i="162"/>
  <c r="EN26" i="162"/>
  <c r="EO26" i="162"/>
  <c r="EP26" i="162"/>
  <c r="EQ26" i="162"/>
  <c r="ER26" i="162"/>
  <c r="ES26" i="162"/>
  <c r="ET26" i="162"/>
  <c r="EU26" i="162"/>
  <c r="EV26" i="162"/>
  <c r="EW26" i="162"/>
  <c r="EX26" i="162"/>
  <c r="EY26" i="162"/>
  <c r="EZ26" i="162"/>
  <c r="FA26" i="162"/>
  <c r="FB26" i="162"/>
  <c r="FC26" i="162"/>
  <c r="FD26" i="162"/>
  <c r="FE26" i="162"/>
  <c r="FF26" i="162"/>
  <c r="FG26" i="162"/>
  <c r="FH26" i="162"/>
  <c r="FI26" i="162"/>
  <c r="FJ26" i="162"/>
  <c r="FK26" i="162"/>
  <c r="FL26" i="162"/>
  <c r="FM26" i="162"/>
  <c r="FN26" i="162"/>
  <c r="FO26" i="162"/>
  <c r="FP26" i="162"/>
  <c r="FQ26" i="162"/>
  <c r="FR26" i="162"/>
  <c r="FS26" i="162"/>
  <c r="FT26" i="162"/>
  <c r="FU26" i="162"/>
  <c r="FV26" i="162"/>
  <c r="FW26" i="162"/>
  <c r="FX26" i="162"/>
  <c r="FY26" i="162"/>
  <c r="FZ26" i="162"/>
  <c r="GA26" i="162"/>
  <c r="GB26" i="162"/>
  <c r="GC26" i="162"/>
  <c r="GD26" i="162"/>
  <c r="GE26" i="162"/>
  <c r="GF26" i="162"/>
  <c r="GG26" i="162"/>
  <c r="GH26" i="162"/>
  <c r="GI26" i="162"/>
  <c r="GJ26" i="162"/>
  <c r="GK26" i="162"/>
  <c r="GL26" i="162"/>
  <c r="GM26" i="162"/>
  <c r="GN26" i="162"/>
  <c r="GO26" i="162"/>
  <c r="GP26" i="162"/>
  <c r="GQ26" i="162"/>
  <c r="GR26" i="162"/>
  <c r="GS26" i="162"/>
  <c r="GT26" i="162"/>
  <c r="GU26" i="162"/>
  <c r="GV26" i="162"/>
  <c r="GW26" i="162"/>
  <c r="GX26" i="162"/>
  <c r="GY26" i="162"/>
  <c r="GZ26" i="162"/>
  <c r="HA26" i="162"/>
  <c r="HB26" i="162"/>
  <c r="HC26" i="162"/>
  <c r="HD26" i="162"/>
  <c r="HE26" i="162"/>
  <c r="HF26" i="162"/>
  <c r="HG26" i="162"/>
  <c r="HH26" i="162"/>
  <c r="HI26" i="162"/>
  <c r="HJ26" i="162"/>
  <c r="HK26" i="162"/>
  <c r="HL26" i="162"/>
  <c r="HM26" i="162"/>
  <c r="HN26" i="162"/>
  <c r="HO26" i="162"/>
  <c r="HP26" i="162"/>
  <c r="HQ26" i="162"/>
  <c r="Z27" i="162"/>
  <c r="AA27" i="162"/>
  <c r="AB27" i="162"/>
  <c r="AC27" i="162"/>
  <c r="AD27" i="162"/>
  <c r="AE27" i="162"/>
  <c r="AF27" i="162"/>
  <c r="AG27" i="162"/>
  <c r="AH27" i="162"/>
  <c r="AI27" i="162"/>
  <c r="AJ27" i="162"/>
  <c r="AK27" i="162"/>
  <c r="AL27" i="162"/>
  <c r="AM27" i="162"/>
  <c r="AN27" i="162"/>
  <c r="AO27" i="162"/>
  <c r="AP27" i="162"/>
  <c r="AQ27" i="162"/>
  <c r="AR27" i="162"/>
  <c r="AS27" i="162"/>
  <c r="AT27" i="162"/>
  <c r="AU27" i="162"/>
  <c r="AV27" i="162"/>
  <c r="AW27" i="162"/>
  <c r="AX27" i="162"/>
  <c r="AY27" i="162"/>
  <c r="AZ27" i="162"/>
  <c r="BA27" i="162"/>
  <c r="BB27" i="162"/>
  <c r="BC27" i="162"/>
  <c r="BD27" i="162"/>
  <c r="BE27" i="162"/>
  <c r="BF27" i="162"/>
  <c r="BG27" i="162"/>
  <c r="BH27" i="162"/>
  <c r="BI27" i="162"/>
  <c r="BJ27" i="162"/>
  <c r="BK27" i="162"/>
  <c r="BL27" i="162"/>
  <c r="BM27" i="162"/>
  <c r="BN27" i="162"/>
  <c r="BO27" i="162"/>
  <c r="BP27" i="162"/>
  <c r="BQ27" i="162"/>
  <c r="BR27" i="162"/>
  <c r="BS27" i="162"/>
  <c r="BT27" i="162"/>
  <c r="BU27" i="162"/>
  <c r="BV27" i="162"/>
  <c r="BW27" i="162"/>
  <c r="BX27" i="162"/>
  <c r="BY27" i="162"/>
  <c r="BZ27" i="162"/>
  <c r="CA27" i="162"/>
  <c r="CB27" i="162"/>
  <c r="CC27" i="162"/>
  <c r="CD27" i="162"/>
  <c r="CE27" i="162"/>
  <c r="CF27" i="162"/>
  <c r="CG27" i="162"/>
  <c r="CH27" i="162"/>
  <c r="CI27" i="162"/>
  <c r="CJ27" i="162"/>
  <c r="CK27" i="162"/>
  <c r="CL27" i="162"/>
  <c r="CM27" i="162"/>
  <c r="CN27" i="162"/>
  <c r="CO27" i="162"/>
  <c r="CP27" i="162"/>
  <c r="CQ27" i="162"/>
  <c r="CR27" i="162"/>
  <c r="CS27" i="162"/>
  <c r="CT27" i="162"/>
  <c r="CU27" i="162"/>
  <c r="CV27" i="162"/>
  <c r="CW27" i="162"/>
  <c r="CX27" i="162"/>
  <c r="CY27" i="162"/>
  <c r="CZ27" i="162"/>
  <c r="DA27" i="162"/>
  <c r="DB27" i="162"/>
  <c r="DC27" i="162"/>
  <c r="DD27" i="162"/>
  <c r="DE27" i="162"/>
  <c r="DF27" i="162"/>
  <c r="DG27" i="162"/>
  <c r="DH27" i="162"/>
  <c r="DI27" i="162"/>
  <c r="DJ27" i="162"/>
  <c r="DK27" i="162"/>
  <c r="DL27" i="162"/>
  <c r="DM27" i="162"/>
  <c r="DN27" i="162"/>
  <c r="DO27" i="162"/>
  <c r="DP27" i="162"/>
  <c r="DQ27" i="162"/>
  <c r="DR27" i="162"/>
  <c r="DS27" i="162"/>
  <c r="DT27" i="162"/>
  <c r="DU27" i="162"/>
  <c r="DV27" i="162"/>
  <c r="DW27" i="162"/>
  <c r="DX27" i="162"/>
  <c r="DY27" i="162"/>
  <c r="DZ27" i="162"/>
  <c r="EA27" i="162"/>
  <c r="EB27" i="162"/>
  <c r="EC27" i="162"/>
  <c r="ED27" i="162"/>
  <c r="EE27" i="162"/>
  <c r="EF27" i="162"/>
  <c r="EG27" i="162"/>
  <c r="EH27" i="162"/>
  <c r="EI27" i="162"/>
  <c r="EJ27" i="162"/>
  <c r="EK27" i="162"/>
  <c r="EL27" i="162"/>
  <c r="EM27" i="162"/>
  <c r="EN27" i="162"/>
  <c r="EO27" i="162"/>
  <c r="EP27" i="162"/>
  <c r="EQ27" i="162"/>
  <c r="ER27" i="162"/>
  <c r="ES27" i="162"/>
  <c r="ET27" i="162"/>
  <c r="EU27" i="162"/>
  <c r="EV27" i="162"/>
  <c r="EW27" i="162"/>
  <c r="EX27" i="162"/>
  <c r="EY27" i="162"/>
  <c r="EZ27" i="162"/>
  <c r="FA27" i="162"/>
  <c r="FB27" i="162"/>
  <c r="FC27" i="162"/>
  <c r="FD27" i="162"/>
  <c r="FE27" i="162"/>
  <c r="FF27" i="162"/>
  <c r="FG27" i="162"/>
  <c r="FH27" i="162"/>
  <c r="FI27" i="162"/>
  <c r="FJ27" i="162"/>
  <c r="FK27" i="162"/>
  <c r="FL27" i="162"/>
  <c r="FM27" i="162"/>
  <c r="FN27" i="162"/>
  <c r="FO27" i="162"/>
  <c r="FP27" i="162"/>
  <c r="FQ27" i="162"/>
  <c r="FR27" i="162"/>
  <c r="FS27" i="162"/>
  <c r="FT27" i="162"/>
  <c r="FU27" i="162"/>
  <c r="FV27" i="162"/>
  <c r="FW27" i="162"/>
  <c r="FX27" i="162"/>
  <c r="FY27" i="162"/>
  <c r="FZ27" i="162"/>
  <c r="GA27" i="162"/>
  <c r="GB27" i="162"/>
  <c r="GC27" i="162"/>
  <c r="GD27" i="162"/>
  <c r="GE27" i="162"/>
  <c r="GF27" i="162"/>
  <c r="GG27" i="162"/>
  <c r="GH27" i="162"/>
  <c r="GI27" i="162"/>
  <c r="GJ27" i="162"/>
  <c r="GK27" i="162"/>
  <c r="GL27" i="162"/>
  <c r="GM27" i="162"/>
  <c r="GN27" i="162"/>
  <c r="GO27" i="162"/>
  <c r="GP27" i="162"/>
  <c r="GQ27" i="162"/>
  <c r="GR27" i="162"/>
  <c r="GS27" i="162"/>
  <c r="GT27" i="162"/>
  <c r="GU27" i="162"/>
  <c r="GV27" i="162"/>
  <c r="GW27" i="162"/>
  <c r="GX27" i="162"/>
  <c r="GY27" i="162"/>
  <c r="GZ27" i="162"/>
  <c r="HA27" i="162"/>
  <c r="HB27" i="162"/>
  <c r="HC27" i="162"/>
  <c r="HD27" i="162"/>
  <c r="HE27" i="162"/>
  <c r="HF27" i="162"/>
  <c r="HG27" i="162"/>
  <c r="HH27" i="162"/>
  <c r="HI27" i="162"/>
  <c r="HJ27" i="162"/>
  <c r="HK27" i="162"/>
  <c r="HL27" i="162"/>
  <c r="HM27" i="162"/>
  <c r="HN27" i="162"/>
  <c r="HO27" i="162"/>
  <c r="HP27" i="162"/>
  <c r="HQ27" i="162"/>
  <c r="Z28" i="162"/>
  <c r="AA28" i="162"/>
  <c r="AB28" i="162"/>
  <c r="AC28" i="162"/>
  <c r="AD28" i="162"/>
  <c r="AE28" i="162"/>
  <c r="AF28" i="162"/>
  <c r="AG28" i="162"/>
  <c r="AH28" i="162"/>
  <c r="AI28" i="162"/>
  <c r="AJ28" i="162"/>
  <c r="AK28" i="162"/>
  <c r="AL28" i="162"/>
  <c r="AM28" i="162"/>
  <c r="AN28" i="162"/>
  <c r="AO28" i="162"/>
  <c r="AP28" i="162"/>
  <c r="AQ28" i="162"/>
  <c r="AR28" i="162"/>
  <c r="AS28" i="162"/>
  <c r="AT28" i="162"/>
  <c r="AU28" i="162"/>
  <c r="AV28" i="162"/>
  <c r="AW28" i="162"/>
  <c r="AX28" i="162"/>
  <c r="AY28" i="162"/>
  <c r="AZ28" i="162"/>
  <c r="BA28" i="162"/>
  <c r="BB28" i="162"/>
  <c r="BC28" i="162"/>
  <c r="BD28" i="162"/>
  <c r="BE28" i="162"/>
  <c r="BF28" i="162"/>
  <c r="BG28" i="162"/>
  <c r="BH28" i="162"/>
  <c r="BI28" i="162"/>
  <c r="BJ28" i="162"/>
  <c r="BK28" i="162"/>
  <c r="BL28" i="162"/>
  <c r="BM28" i="162"/>
  <c r="BN28" i="162"/>
  <c r="BO28" i="162"/>
  <c r="BP28" i="162"/>
  <c r="BQ28" i="162"/>
  <c r="BR28" i="162"/>
  <c r="BS28" i="162"/>
  <c r="BT28" i="162"/>
  <c r="BU28" i="162"/>
  <c r="BV28" i="162"/>
  <c r="BW28" i="162"/>
  <c r="BX28" i="162"/>
  <c r="BY28" i="162"/>
  <c r="BZ28" i="162"/>
  <c r="CA28" i="162"/>
  <c r="CB28" i="162"/>
  <c r="CC28" i="162"/>
  <c r="CD28" i="162"/>
  <c r="CE28" i="162"/>
  <c r="CF28" i="162"/>
  <c r="CG28" i="162"/>
  <c r="CH28" i="162"/>
  <c r="CI28" i="162"/>
  <c r="CJ28" i="162"/>
  <c r="CK28" i="162"/>
  <c r="CL28" i="162"/>
  <c r="CM28" i="162"/>
  <c r="CN28" i="162"/>
  <c r="CO28" i="162"/>
  <c r="CP28" i="162"/>
  <c r="CQ28" i="162"/>
  <c r="CR28" i="162"/>
  <c r="CS28" i="162"/>
  <c r="CT28" i="162"/>
  <c r="CU28" i="162"/>
  <c r="CV28" i="162"/>
  <c r="CW28" i="162"/>
  <c r="CX28" i="162"/>
  <c r="CY28" i="162"/>
  <c r="CZ28" i="162"/>
  <c r="DA28" i="162"/>
  <c r="DB28" i="162"/>
  <c r="DC28" i="162"/>
  <c r="DD28" i="162"/>
  <c r="DE28" i="162"/>
  <c r="DF28" i="162"/>
  <c r="DG28" i="162"/>
  <c r="DH28" i="162"/>
  <c r="DI28" i="162"/>
  <c r="DJ28" i="162"/>
  <c r="DK28" i="162"/>
  <c r="DL28" i="162"/>
  <c r="DM28" i="162"/>
  <c r="DN28" i="162"/>
  <c r="DO28" i="162"/>
  <c r="DP28" i="162"/>
  <c r="DQ28" i="162"/>
  <c r="DR28" i="162"/>
  <c r="DS28" i="162"/>
  <c r="DT28" i="162"/>
  <c r="DU28" i="162"/>
  <c r="DV28" i="162"/>
  <c r="DW28" i="162"/>
  <c r="DX28" i="162"/>
  <c r="DY28" i="162"/>
  <c r="DZ28" i="162"/>
  <c r="EA28" i="162"/>
  <c r="EB28" i="162"/>
  <c r="EC28" i="162"/>
  <c r="ED28" i="162"/>
  <c r="EE28" i="162"/>
  <c r="EF28" i="162"/>
  <c r="EG28" i="162"/>
  <c r="EH28" i="162"/>
  <c r="EI28" i="162"/>
  <c r="EJ28" i="162"/>
  <c r="EK28" i="162"/>
  <c r="EL28" i="162"/>
  <c r="EM28" i="162"/>
  <c r="EN28" i="162"/>
  <c r="EO28" i="162"/>
  <c r="EP28" i="162"/>
  <c r="EQ28" i="162"/>
  <c r="ER28" i="162"/>
  <c r="ES28" i="162"/>
  <c r="ET28" i="162"/>
  <c r="EU28" i="162"/>
  <c r="EV28" i="162"/>
  <c r="EW28" i="162"/>
  <c r="EX28" i="162"/>
  <c r="EY28" i="162"/>
  <c r="EZ28" i="162"/>
  <c r="FA28" i="162"/>
  <c r="FB28" i="162"/>
  <c r="FC28" i="162"/>
  <c r="FD28" i="162"/>
  <c r="FE28" i="162"/>
  <c r="FF28" i="162"/>
  <c r="FG28" i="162"/>
  <c r="FH28" i="162"/>
  <c r="FI28" i="162"/>
  <c r="FJ28" i="162"/>
  <c r="FK28" i="162"/>
  <c r="FL28" i="162"/>
  <c r="FM28" i="162"/>
  <c r="FN28" i="162"/>
  <c r="FO28" i="162"/>
  <c r="FP28" i="162"/>
  <c r="FQ28" i="162"/>
  <c r="FR28" i="162"/>
  <c r="FS28" i="162"/>
  <c r="FT28" i="162"/>
  <c r="FU28" i="162"/>
  <c r="FV28" i="162"/>
  <c r="FW28" i="162"/>
  <c r="FX28" i="162"/>
  <c r="FY28" i="162"/>
  <c r="FZ28" i="162"/>
  <c r="GA28" i="162"/>
  <c r="GB28" i="162"/>
  <c r="GC28" i="162"/>
  <c r="GD28" i="162"/>
  <c r="GE28" i="162"/>
  <c r="GF28" i="162"/>
  <c r="GG28" i="162"/>
  <c r="GH28" i="162"/>
  <c r="GI28" i="162"/>
  <c r="GJ28" i="162"/>
  <c r="GK28" i="162"/>
  <c r="GL28" i="162"/>
  <c r="GM28" i="162"/>
  <c r="GN28" i="162"/>
  <c r="GO28" i="162"/>
  <c r="GP28" i="162"/>
  <c r="GQ28" i="162"/>
  <c r="GR28" i="162"/>
  <c r="GS28" i="162"/>
  <c r="GT28" i="162"/>
  <c r="GU28" i="162"/>
  <c r="GV28" i="162"/>
  <c r="GW28" i="162"/>
  <c r="GX28" i="162"/>
  <c r="GY28" i="162"/>
  <c r="GZ28" i="162"/>
  <c r="HA28" i="162"/>
  <c r="HB28" i="162"/>
  <c r="HC28" i="162"/>
  <c r="HD28" i="162"/>
  <c r="HE28" i="162"/>
  <c r="HF28" i="162"/>
  <c r="HG28" i="162"/>
  <c r="HH28" i="162"/>
  <c r="HI28" i="162"/>
  <c r="HJ28" i="162"/>
  <c r="HK28" i="162"/>
  <c r="HL28" i="162"/>
  <c r="HM28" i="162"/>
  <c r="HN28" i="162"/>
  <c r="HO28" i="162"/>
  <c r="HP28" i="162"/>
  <c r="HQ28" i="162"/>
  <c r="Z29" i="162"/>
  <c r="AA29" i="162"/>
  <c r="AB29" i="162"/>
  <c r="AC29" i="162"/>
  <c r="AD29" i="162"/>
  <c r="AE29" i="162"/>
  <c r="AF29" i="162"/>
  <c r="AG29" i="162"/>
  <c r="AH29" i="162"/>
  <c r="AI29" i="162"/>
  <c r="AJ29" i="162"/>
  <c r="AK29" i="162"/>
  <c r="AL29" i="162"/>
  <c r="AM29" i="162"/>
  <c r="AN29" i="162"/>
  <c r="AO29" i="162"/>
  <c r="AP29" i="162"/>
  <c r="AQ29" i="162"/>
  <c r="AR29" i="162"/>
  <c r="AS29" i="162"/>
  <c r="AT29" i="162"/>
  <c r="AU29" i="162"/>
  <c r="AV29" i="162"/>
  <c r="AW29" i="162"/>
  <c r="AX29" i="162"/>
  <c r="AY29" i="162"/>
  <c r="AZ29" i="162"/>
  <c r="BA29" i="162"/>
  <c r="BB29" i="162"/>
  <c r="BC29" i="162"/>
  <c r="BD29" i="162"/>
  <c r="BE29" i="162"/>
  <c r="BF29" i="162"/>
  <c r="BG29" i="162"/>
  <c r="BH29" i="162"/>
  <c r="BI29" i="162"/>
  <c r="BJ29" i="162"/>
  <c r="BK29" i="162"/>
  <c r="BL29" i="162"/>
  <c r="BM29" i="162"/>
  <c r="BN29" i="162"/>
  <c r="BO29" i="162"/>
  <c r="BP29" i="162"/>
  <c r="BQ29" i="162"/>
  <c r="BR29" i="162"/>
  <c r="BS29" i="162"/>
  <c r="BT29" i="162"/>
  <c r="BU29" i="162"/>
  <c r="BV29" i="162"/>
  <c r="BW29" i="162"/>
  <c r="BX29" i="162"/>
  <c r="BY29" i="162"/>
  <c r="BZ29" i="162"/>
  <c r="CA29" i="162"/>
  <c r="CB29" i="162"/>
  <c r="CC29" i="162"/>
  <c r="CD29" i="162"/>
  <c r="CE29" i="162"/>
  <c r="CF29" i="162"/>
  <c r="CG29" i="162"/>
  <c r="CH29" i="162"/>
  <c r="CI29" i="162"/>
  <c r="CJ29" i="162"/>
  <c r="CK29" i="162"/>
  <c r="CL29" i="162"/>
  <c r="CM29" i="162"/>
  <c r="CN29" i="162"/>
  <c r="CO29" i="162"/>
  <c r="CP29" i="162"/>
  <c r="CQ29" i="162"/>
  <c r="CR29" i="162"/>
  <c r="CS29" i="162"/>
  <c r="CT29" i="162"/>
  <c r="CU29" i="162"/>
  <c r="CV29" i="162"/>
  <c r="CW29" i="162"/>
  <c r="CX29" i="162"/>
  <c r="CY29" i="162"/>
  <c r="CZ29" i="162"/>
  <c r="DA29" i="162"/>
  <c r="DB29" i="162"/>
  <c r="DC29" i="162"/>
  <c r="DD29" i="162"/>
  <c r="DE29" i="162"/>
  <c r="DF29" i="162"/>
  <c r="DG29" i="162"/>
  <c r="DH29" i="162"/>
  <c r="DI29" i="162"/>
  <c r="DJ29" i="162"/>
  <c r="DK29" i="162"/>
  <c r="DL29" i="162"/>
  <c r="DM29" i="162"/>
  <c r="DN29" i="162"/>
  <c r="DO29" i="162"/>
  <c r="DP29" i="162"/>
  <c r="DQ29" i="162"/>
  <c r="DR29" i="162"/>
  <c r="DS29" i="162"/>
  <c r="DT29" i="162"/>
  <c r="DU29" i="162"/>
  <c r="DV29" i="162"/>
  <c r="DW29" i="162"/>
  <c r="DX29" i="162"/>
  <c r="DY29" i="162"/>
  <c r="DZ29" i="162"/>
  <c r="EA29" i="162"/>
  <c r="EB29" i="162"/>
  <c r="EC29" i="162"/>
  <c r="ED29" i="162"/>
  <c r="EE29" i="162"/>
  <c r="EF29" i="162"/>
  <c r="EG29" i="162"/>
  <c r="EH29" i="162"/>
  <c r="EI29" i="162"/>
  <c r="EJ29" i="162"/>
  <c r="EK29" i="162"/>
  <c r="EL29" i="162"/>
  <c r="EM29" i="162"/>
  <c r="EN29" i="162"/>
  <c r="EO29" i="162"/>
  <c r="EP29" i="162"/>
  <c r="EQ29" i="162"/>
  <c r="ER29" i="162"/>
  <c r="ES29" i="162"/>
  <c r="ET29" i="162"/>
  <c r="EU29" i="162"/>
  <c r="EV29" i="162"/>
  <c r="EW29" i="162"/>
  <c r="EX29" i="162"/>
  <c r="EY29" i="162"/>
  <c r="EZ29" i="162"/>
  <c r="FA29" i="162"/>
  <c r="FB29" i="162"/>
  <c r="FC29" i="162"/>
  <c r="FD29" i="162"/>
  <c r="FE29" i="162"/>
  <c r="FF29" i="162"/>
  <c r="FG29" i="162"/>
  <c r="FH29" i="162"/>
  <c r="FI29" i="162"/>
  <c r="FJ29" i="162"/>
  <c r="FK29" i="162"/>
  <c r="FL29" i="162"/>
  <c r="FM29" i="162"/>
  <c r="FN29" i="162"/>
  <c r="FO29" i="162"/>
  <c r="FP29" i="162"/>
  <c r="FQ29" i="162"/>
  <c r="FR29" i="162"/>
  <c r="FS29" i="162"/>
  <c r="FT29" i="162"/>
  <c r="FU29" i="162"/>
  <c r="FV29" i="162"/>
  <c r="FW29" i="162"/>
  <c r="FX29" i="162"/>
  <c r="FY29" i="162"/>
  <c r="FZ29" i="162"/>
  <c r="GA29" i="162"/>
  <c r="GB29" i="162"/>
  <c r="GC29" i="162"/>
  <c r="GD29" i="162"/>
  <c r="GE29" i="162"/>
  <c r="GF29" i="162"/>
  <c r="GG29" i="162"/>
  <c r="GH29" i="162"/>
  <c r="GI29" i="162"/>
  <c r="GJ29" i="162"/>
  <c r="GK29" i="162"/>
  <c r="GL29" i="162"/>
  <c r="GM29" i="162"/>
  <c r="GN29" i="162"/>
  <c r="GO29" i="162"/>
  <c r="GP29" i="162"/>
  <c r="GQ29" i="162"/>
  <c r="GR29" i="162"/>
  <c r="GS29" i="162"/>
  <c r="GT29" i="162"/>
  <c r="GU29" i="162"/>
  <c r="GV29" i="162"/>
  <c r="GW29" i="162"/>
  <c r="GX29" i="162"/>
  <c r="GY29" i="162"/>
  <c r="GZ29" i="162"/>
  <c r="HA29" i="162"/>
  <c r="HB29" i="162"/>
  <c r="HC29" i="162"/>
  <c r="HD29" i="162"/>
  <c r="HE29" i="162"/>
  <c r="HF29" i="162"/>
  <c r="HG29" i="162"/>
  <c r="HH29" i="162"/>
  <c r="HI29" i="162"/>
  <c r="HJ29" i="162"/>
  <c r="HK29" i="162"/>
  <c r="HL29" i="162"/>
  <c r="HM29" i="162"/>
  <c r="HN29" i="162"/>
  <c r="HO29" i="162"/>
  <c r="HP29" i="162"/>
  <c r="HQ29" i="162"/>
  <c r="Z30" i="162"/>
  <c r="AA30" i="162"/>
  <c r="AB30" i="162"/>
  <c r="AC30" i="162"/>
  <c r="AD30" i="162"/>
  <c r="AE30" i="162"/>
  <c r="AF30" i="162"/>
  <c r="AG30" i="162"/>
  <c r="AH30" i="162"/>
  <c r="AI30" i="162"/>
  <c r="AJ30" i="162"/>
  <c r="AK30" i="162"/>
  <c r="AL30" i="162"/>
  <c r="AM30" i="162"/>
  <c r="AN30" i="162"/>
  <c r="AO30" i="162"/>
  <c r="AP30" i="162"/>
  <c r="AQ30" i="162"/>
  <c r="AR30" i="162"/>
  <c r="AS30" i="162"/>
  <c r="AT30" i="162"/>
  <c r="AU30" i="162"/>
  <c r="AV30" i="162"/>
  <c r="AW30" i="162"/>
  <c r="AX30" i="162"/>
  <c r="AY30" i="162"/>
  <c r="AZ30" i="162"/>
  <c r="BA30" i="162"/>
  <c r="BB30" i="162"/>
  <c r="BC30" i="162"/>
  <c r="BD30" i="162"/>
  <c r="BE30" i="162"/>
  <c r="BF30" i="162"/>
  <c r="BG30" i="162"/>
  <c r="BH30" i="162"/>
  <c r="BI30" i="162"/>
  <c r="BJ30" i="162"/>
  <c r="BK30" i="162"/>
  <c r="BL30" i="162"/>
  <c r="BM30" i="162"/>
  <c r="BN30" i="162"/>
  <c r="BO30" i="162"/>
  <c r="BP30" i="162"/>
  <c r="BQ30" i="162"/>
  <c r="BR30" i="162"/>
  <c r="BS30" i="162"/>
  <c r="BT30" i="162"/>
  <c r="BU30" i="162"/>
  <c r="BV30" i="162"/>
  <c r="BW30" i="162"/>
  <c r="BX30" i="162"/>
  <c r="BY30" i="162"/>
  <c r="BZ30" i="162"/>
  <c r="CA30" i="162"/>
  <c r="CB30" i="162"/>
  <c r="CC30" i="162"/>
  <c r="CD30" i="162"/>
  <c r="CE30" i="162"/>
  <c r="CF30" i="162"/>
  <c r="CG30" i="162"/>
  <c r="CH30" i="162"/>
  <c r="CI30" i="162"/>
  <c r="CJ30" i="162"/>
  <c r="CK30" i="162"/>
  <c r="CL30" i="162"/>
  <c r="CM30" i="162"/>
  <c r="CN30" i="162"/>
  <c r="CO30" i="162"/>
  <c r="CP30" i="162"/>
  <c r="CQ30" i="162"/>
  <c r="CR30" i="162"/>
  <c r="CS30" i="162"/>
  <c r="CT30" i="162"/>
  <c r="CU30" i="162"/>
  <c r="CV30" i="162"/>
  <c r="CW30" i="162"/>
  <c r="CX30" i="162"/>
  <c r="CY30" i="162"/>
  <c r="CZ30" i="162"/>
  <c r="DA30" i="162"/>
  <c r="DB30" i="162"/>
  <c r="DC30" i="162"/>
  <c r="DD30" i="162"/>
  <c r="DE30" i="162"/>
  <c r="DF30" i="162"/>
  <c r="DG30" i="162"/>
  <c r="DH30" i="162"/>
  <c r="DI30" i="162"/>
  <c r="DJ30" i="162"/>
  <c r="DK30" i="162"/>
  <c r="DL30" i="162"/>
  <c r="DM30" i="162"/>
  <c r="DN30" i="162"/>
  <c r="DO30" i="162"/>
  <c r="DP30" i="162"/>
  <c r="DQ30" i="162"/>
  <c r="DR30" i="162"/>
  <c r="DS30" i="162"/>
  <c r="DT30" i="162"/>
  <c r="DU30" i="162"/>
  <c r="DV30" i="162"/>
  <c r="DW30" i="162"/>
  <c r="DX30" i="162"/>
  <c r="DY30" i="162"/>
  <c r="DZ30" i="162"/>
  <c r="EA30" i="162"/>
  <c r="EB30" i="162"/>
  <c r="EC30" i="162"/>
  <c r="ED30" i="162"/>
  <c r="EE30" i="162"/>
  <c r="EF30" i="162"/>
  <c r="EG30" i="162"/>
  <c r="EH30" i="162"/>
  <c r="EI30" i="162"/>
  <c r="EJ30" i="162"/>
  <c r="EK30" i="162"/>
  <c r="EL30" i="162"/>
  <c r="EM30" i="162"/>
  <c r="EN30" i="162"/>
  <c r="EO30" i="162"/>
  <c r="EP30" i="162"/>
  <c r="EQ30" i="162"/>
  <c r="ER30" i="162"/>
  <c r="ES30" i="162"/>
  <c r="ET30" i="162"/>
  <c r="EU30" i="162"/>
  <c r="EV30" i="162"/>
  <c r="EW30" i="162"/>
  <c r="EX30" i="162"/>
  <c r="EY30" i="162"/>
  <c r="EZ30" i="162"/>
  <c r="FA30" i="162"/>
  <c r="FB30" i="162"/>
  <c r="FC30" i="162"/>
  <c r="FD30" i="162"/>
  <c r="FE30" i="162"/>
  <c r="FF30" i="162"/>
  <c r="FG30" i="162"/>
  <c r="FH30" i="162"/>
  <c r="FI30" i="162"/>
  <c r="FJ30" i="162"/>
  <c r="FK30" i="162"/>
  <c r="FL30" i="162"/>
  <c r="FM30" i="162"/>
  <c r="FN30" i="162"/>
  <c r="FO30" i="162"/>
  <c r="FP30" i="162"/>
  <c r="FQ30" i="162"/>
  <c r="FR30" i="162"/>
  <c r="FS30" i="162"/>
  <c r="FT30" i="162"/>
  <c r="FU30" i="162"/>
  <c r="FV30" i="162"/>
  <c r="FW30" i="162"/>
  <c r="FX30" i="162"/>
  <c r="FY30" i="162"/>
  <c r="FZ30" i="162"/>
  <c r="GA30" i="162"/>
  <c r="GB30" i="162"/>
  <c r="GC30" i="162"/>
  <c r="GD30" i="162"/>
  <c r="GE30" i="162"/>
  <c r="GF30" i="162"/>
  <c r="GG30" i="162"/>
  <c r="GH30" i="162"/>
  <c r="GI30" i="162"/>
  <c r="GJ30" i="162"/>
  <c r="GK30" i="162"/>
  <c r="GL30" i="162"/>
  <c r="GM30" i="162"/>
  <c r="GN30" i="162"/>
  <c r="GO30" i="162"/>
  <c r="GP30" i="162"/>
  <c r="GQ30" i="162"/>
  <c r="GR30" i="162"/>
  <c r="GS30" i="162"/>
  <c r="GT30" i="162"/>
  <c r="GU30" i="162"/>
  <c r="GV30" i="162"/>
  <c r="GW30" i="162"/>
  <c r="GX30" i="162"/>
  <c r="GY30" i="162"/>
  <c r="GZ30" i="162"/>
  <c r="HA30" i="162"/>
  <c r="HB30" i="162"/>
  <c r="HC30" i="162"/>
  <c r="HD30" i="162"/>
  <c r="HE30" i="162"/>
  <c r="HF30" i="162"/>
  <c r="HG30" i="162"/>
  <c r="HH30" i="162"/>
  <c r="HI30" i="162"/>
  <c r="HJ30" i="162"/>
  <c r="HK30" i="162"/>
  <c r="HL30" i="162"/>
  <c r="HM30" i="162"/>
  <c r="HN30" i="162"/>
  <c r="HO30" i="162"/>
  <c r="HP30" i="162"/>
  <c r="HQ30" i="162"/>
  <c r="Z31" i="162"/>
  <c r="AA31" i="162"/>
  <c r="AB31" i="162"/>
  <c r="AC31" i="162"/>
  <c r="AD31" i="162"/>
  <c r="AE31" i="162"/>
  <c r="AF31" i="162"/>
  <c r="AG31" i="162"/>
  <c r="AH31" i="162"/>
  <c r="AI31" i="162"/>
  <c r="AJ31" i="162"/>
  <c r="AK31" i="162"/>
  <c r="AL31" i="162"/>
  <c r="AM31" i="162"/>
  <c r="AN31" i="162"/>
  <c r="AO31" i="162"/>
  <c r="AP31" i="162"/>
  <c r="AQ31" i="162"/>
  <c r="AR31" i="162"/>
  <c r="AS31" i="162"/>
  <c r="AT31" i="162"/>
  <c r="AU31" i="162"/>
  <c r="AV31" i="162"/>
  <c r="AW31" i="162"/>
  <c r="AX31" i="162"/>
  <c r="AY31" i="162"/>
  <c r="AZ31" i="162"/>
  <c r="BA31" i="162"/>
  <c r="BB31" i="162"/>
  <c r="BC31" i="162"/>
  <c r="BD31" i="162"/>
  <c r="BE31" i="162"/>
  <c r="BF31" i="162"/>
  <c r="BG31" i="162"/>
  <c r="BH31" i="162"/>
  <c r="BI31" i="162"/>
  <c r="BJ31" i="162"/>
  <c r="BK31" i="162"/>
  <c r="BL31" i="162"/>
  <c r="BM31" i="162"/>
  <c r="BN31" i="162"/>
  <c r="BO31" i="162"/>
  <c r="BP31" i="162"/>
  <c r="BQ31" i="162"/>
  <c r="BR31" i="162"/>
  <c r="BS31" i="162"/>
  <c r="BT31" i="162"/>
  <c r="BU31" i="162"/>
  <c r="BV31" i="162"/>
  <c r="BW31" i="162"/>
  <c r="BX31" i="162"/>
  <c r="BY31" i="162"/>
  <c r="BZ31" i="162"/>
  <c r="CA31" i="162"/>
  <c r="CB31" i="162"/>
  <c r="CC31" i="162"/>
  <c r="CD31" i="162"/>
  <c r="CE31" i="162"/>
  <c r="CF31" i="162"/>
  <c r="CG31" i="162"/>
  <c r="CH31" i="162"/>
  <c r="CI31" i="162"/>
  <c r="CJ31" i="162"/>
  <c r="CK31" i="162"/>
  <c r="CL31" i="162"/>
  <c r="CM31" i="162"/>
  <c r="CN31" i="162"/>
  <c r="CO31" i="162"/>
  <c r="CP31" i="162"/>
  <c r="CQ31" i="162"/>
  <c r="CR31" i="162"/>
  <c r="CS31" i="162"/>
  <c r="CT31" i="162"/>
  <c r="CU31" i="162"/>
  <c r="CV31" i="162"/>
  <c r="CW31" i="162"/>
  <c r="CX31" i="162"/>
  <c r="CY31" i="162"/>
  <c r="CZ31" i="162"/>
  <c r="DA31" i="162"/>
  <c r="DB31" i="162"/>
  <c r="DC31" i="162"/>
  <c r="DD31" i="162"/>
  <c r="DE31" i="162"/>
  <c r="DF31" i="162"/>
  <c r="DG31" i="162"/>
  <c r="DH31" i="162"/>
  <c r="DI31" i="162"/>
  <c r="DJ31" i="162"/>
  <c r="DK31" i="162"/>
  <c r="DL31" i="162"/>
  <c r="DM31" i="162"/>
  <c r="DN31" i="162"/>
  <c r="DO31" i="162"/>
  <c r="DP31" i="162"/>
  <c r="DQ31" i="162"/>
  <c r="DR31" i="162"/>
  <c r="DS31" i="162"/>
  <c r="DT31" i="162"/>
  <c r="DU31" i="162"/>
  <c r="DV31" i="162"/>
  <c r="DW31" i="162"/>
  <c r="DX31" i="162"/>
  <c r="DY31" i="162"/>
  <c r="DZ31" i="162"/>
  <c r="EA31" i="162"/>
  <c r="EB31" i="162"/>
  <c r="EC31" i="162"/>
  <c r="ED31" i="162"/>
  <c r="EE31" i="162"/>
  <c r="EF31" i="162"/>
  <c r="EG31" i="162"/>
  <c r="EH31" i="162"/>
  <c r="EI31" i="162"/>
  <c r="EJ31" i="162"/>
  <c r="EK31" i="162"/>
  <c r="EL31" i="162"/>
  <c r="EM31" i="162"/>
  <c r="EN31" i="162"/>
  <c r="EO31" i="162"/>
  <c r="EP31" i="162"/>
  <c r="EQ31" i="162"/>
  <c r="ER31" i="162"/>
  <c r="ES31" i="162"/>
  <c r="ET31" i="162"/>
  <c r="EU31" i="162"/>
  <c r="EV31" i="162"/>
  <c r="EW31" i="162"/>
  <c r="EX31" i="162"/>
  <c r="EY31" i="162"/>
  <c r="EZ31" i="162"/>
  <c r="FA31" i="162"/>
  <c r="FB31" i="162"/>
  <c r="FC31" i="162"/>
  <c r="FD31" i="162"/>
  <c r="FE31" i="162"/>
  <c r="FF31" i="162"/>
  <c r="FG31" i="162"/>
  <c r="FH31" i="162"/>
  <c r="FI31" i="162"/>
  <c r="FJ31" i="162"/>
  <c r="FK31" i="162"/>
  <c r="FL31" i="162"/>
  <c r="FM31" i="162"/>
  <c r="FN31" i="162"/>
  <c r="FO31" i="162"/>
  <c r="FP31" i="162"/>
  <c r="FQ31" i="162"/>
  <c r="FR31" i="162"/>
  <c r="FS31" i="162"/>
  <c r="FT31" i="162"/>
  <c r="FU31" i="162"/>
  <c r="FV31" i="162"/>
  <c r="FW31" i="162"/>
  <c r="FX31" i="162"/>
  <c r="FY31" i="162"/>
  <c r="FZ31" i="162"/>
  <c r="GA31" i="162"/>
  <c r="GB31" i="162"/>
  <c r="GC31" i="162"/>
  <c r="GD31" i="162"/>
  <c r="GE31" i="162"/>
  <c r="GF31" i="162"/>
  <c r="GG31" i="162"/>
  <c r="GH31" i="162"/>
  <c r="GI31" i="162"/>
  <c r="GJ31" i="162"/>
  <c r="GK31" i="162"/>
  <c r="GL31" i="162"/>
  <c r="GM31" i="162"/>
  <c r="GN31" i="162"/>
  <c r="GO31" i="162"/>
  <c r="GP31" i="162"/>
  <c r="GQ31" i="162"/>
  <c r="GR31" i="162"/>
  <c r="GS31" i="162"/>
  <c r="GT31" i="162"/>
  <c r="GU31" i="162"/>
  <c r="GV31" i="162"/>
  <c r="GW31" i="162"/>
  <c r="GX31" i="162"/>
  <c r="GY31" i="162"/>
  <c r="GZ31" i="162"/>
  <c r="HA31" i="162"/>
  <c r="HB31" i="162"/>
  <c r="HC31" i="162"/>
  <c r="HD31" i="162"/>
  <c r="HE31" i="162"/>
  <c r="HF31" i="162"/>
  <c r="HG31" i="162"/>
  <c r="HH31" i="162"/>
  <c r="HI31" i="162"/>
  <c r="HJ31" i="162"/>
  <c r="HK31" i="162"/>
  <c r="HL31" i="162"/>
  <c r="HM31" i="162"/>
  <c r="HN31" i="162"/>
  <c r="HO31" i="162"/>
  <c r="HP31" i="162"/>
  <c r="HQ31" i="162"/>
  <c r="Z32" i="162"/>
  <c r="AA32" i="162"/>
  <c r="AB32" i="162"/>
  <c r="AC32" i="162"/>
  <c r="AD32" i="162"/>
  <c r="AE32" i="162"/>
  <c r="AF32" i="162"/>
  <c r="AG32" i="162"/>
  <c r="AH32" i="162"/>
  <c r="AI32" i="162"/>
  <c r="AJ32" i="162"/>
  <c r="AK32" i="162"/>
  <c r="AL32" i="162"/>
  <c r="AM32" i="162"/>
  <c r="AN32" i="162"/>
  <c r="AO32" i="162"/>
  <c r="AP32" i="162"/>
  <c r="AQ32" i="162"/>
  <c r="AR32" i="162"/>
  <c r="AS32" i="162"/>
  <c r="AT32" i="162"/>
  <c r="AU32" i="162"/>
  <c r="AV32" i="162"/>
  <c r="AW32" i="162"/>
  <c r="AX32" i="162"/>
  <c r="AY32" i="162"/>
  <c r="AZ32" i="162"/>
  <c r="BA32" i="162"/>
  <c r="BB32" i="162"/>
  <c r="BC32" i="162"/>
  <c r="BD32" i="162"/>
  <c r="BE32" i="162"/>
  <c r="BF32" i="162"/>
  <c r="BG32" i="162"/>
  <c r="BH32" i="162"/>
  <c r="BI32" i="162"/>
  <c r="BJ32" i="162"/>
  <c r="BK32" i="162"/>
  <c r="BL32" i="162"/>
  <c r="BM32" i="162"/>
  <c r="BN32" i="162"/>
  <c r="BO32" i="162"/>
  <c r="BP32" i="162"/>
  <c r="BQ32" i="162"/>
  <c r="BR32" i="162"/>
  <c r="BS32" i="162"/>
  <c r="BT32" i="162"/>
  <c r="BU32" i="162"/>
  <c r="BV32" i="162"/>
  <c r="BW32" i="162"/>
  <c r="BX32" i="162"/>
  <c r="BY32" i="162"/>
  <c r="BZ32" i="162"/>
  <c r="CA32" i="162"/>
  <c r="CB32" i="162"/>
  <c r="CC32" i="162"/>
  <c r="CD32" i="162"/>
  <c r="CE32" i="162"/>
  <c r="CF32" i="162"/>
  <c r="CG32" i="162"/>
  <c r="CH32" i="162"/>
  <c r="CI32" i="162"/>
  <c r="CJ32" i="162"/>
  <c r="CK32" i="162"/>
  <c r="CL32" i="162"/>
  <c r="CM32" i="162"/>
  <c r="CN32" i="162"/>
  <c r="CO32" i="162"/>
  <c r="CP32" i="162"/>
  <c r="CQ32" i="162"/>
  <c r="CR32" i="162"/>
  <c r="CS32" i="162"/>
  <c r="CT32" i="162"/>
  <c r="CU32" i="162"/>
  <c r="CV32" i="162"/>
  <c r="CW32" i="162"/>
  <c r="CX32" i="162"/>
  <c r="CY32" i="162"/>
  <c r="CZ32" i="162"/>
  <c r="DA32" i="162"/>
  <c r="DB32" i="162"/>
  <c r="DC32" i="162"/>
  <c r="DD32" i="162"/>
  <c r="DE32" i="162"/>
  <c r="DF32" i="162"/>
  <c r="DG32" i="162"/>
  <c r="DH32" i="162"/>
  <c r="DI32" i="162"/>
  <c r="DJ32" i="162"/>
  <c r="DK32" i="162"/>
  <c r="DL32" i="162"/>
  <c r="DM32" i="162"/>
  <c r="DN32" i="162"/>
  <c r="DO32" i="162"/>
  <c r="DP32" i="162"/>
  <c r="DQ32" i="162"/>
  <c r="DR32" i="162"/>
  <c r="DS32" i="162"/>
  <c r="DT32" i="162"/>
  <c r="DU32" i="162"/>
  <c r="DV32" i="162"/>
  <c r="DW32" i="162"/>
  <c r="DX32" i="162"/>
  <c r="DY32" i="162"/>
  <c r="DZ32" i="162"/>
  <c r="EA32" i="162"/>
  <c r="EB32" i="162"/>
  <c r="EC32" i="162"/>
  <c r="ED32" i="162"/>
  <c r="EE32" i="162"/>
  <c r="EF32" i="162"/>
  <c r="EG32" i="162"/>
  <c r="EH32" i="162"/>
  <c r="EI32" i="162"/>
  <c r="EJ32" i="162"/>
  <c r="EK32" i="162"/>
  <c r="EL32" i="162"/>
  <c r="EM32" i="162"/>
  <c r="EN32" i="162"/>
  <c r="EO32" i="162"/>
  <c r="EP32" i="162"/>
  <c r="EQ32" i="162"/>
  <c r="ER32" i="162"/>
  <c r="ES32" i="162"/>
  <c r="ET32" i="162"/>
  <c r="EU32" i="162"/>
  <c r="EV32" i="162"/>
  <c r="EW32" i="162"/>
  <c r="EX32" i="162"/>
  <c r="EY32" i="162"/>
  <c r="EZ32" i="162"/>
  <c r="FA32" i="162"/>
  <c r="FB32" i="162"/>
  <c r="FC32" i="162"/>
  <c r="FD32" i="162"/>
  <c r="FE32" i="162"/>
  <c r="FF32" i="162"/>
  <c r="FG32" i="162"/>
  <c r="FH32" i="162"/>
  <c r="FI32" i="162"/>
  <c r="FJ32" i="162"/>
  <c r="FK32" i="162"/>
  <c r="FL32" i="162"/>
  <c r="FM32" i="162"/>
  <c r="FN32" i="162"/>
  <c r="FO32" i="162"/>
  <c r="FP32" i="162"/>
  <c r="FQ32" i="162"/>
  <c r="FR32" i="162"/>
  <c r="FS32" i="162"/>
  <c r="FT32" i="162"/>
  <c r="FU32" i="162"/>
  <c r="FV32" i="162"/>
  <c r="FW32" i="162"/>
  <c r="FX32" i="162"/>
  <c r="FY32" i="162"/>
  <c r="FZ32" i="162"/>
  <c r="GA32" i="162"/>
  <c r="GB32" i="162"/>
  <c r="GC32" i="162"/>
  <c r="GD32" i="162"/>
  <c r="GE32" i="162"/>
  <c r="GF32" i="162"/>
  <c r="GG32" i="162"/>
  <c r="GH32" i="162"/>
  <c r="GI32" i="162"/>
  <c r="GJ32" i="162"/>
  <c r="GK32" i="162"/>
  <c r="GL32" i="162"/>
  <c r="GM32" i="162"/>
  <c r="GN32" i="162"/>
  <c r="GO32" i="162"/>
  <c r="GP32" i="162"/>
  <c r="GQ32" i="162"/>
  <c r="GR32" i="162"/>
  <c r="GS32" i="162"/>
  <c r="GT32" i="162"/>
  <c r="GU32" i="162"/>
  <c r="GV32" i="162"/>
  <c r="GW32" i="162"/>
  <c r="GX32" i="162"/>
  <c r="GY32" i="162"/>
  <c r="GZ32" i="162"/>
  <c r="HA32" i="162"/>
  <c r="HB32" i="162"/>
  <c r="HC32" i="162"/>
  <c r="HD32" i="162"/>
  <c r="HE32" i="162"/>
  <c r="HF32" i="162"/>
  <c r="HG32" i="162"/>
  <c r="HH32" i="162"/>
  <c r="HI32" i="162"/>
  <c r="HJ32" i="162"/>
  <c r="HK32" i="162"/>
  <c r="HL32" i="162"/>
  <c r="HM32" i="162"/>
  <c r="HN32" i="162"/>
  <c r="HO32" i="162"/>
  <c r="HP32" i="162"/>
  <c r="HQ32" i="162"/>
  <c r="Z33" i="162"/>
  <c r="AA33" i="162"/>
  <c r="AB33" i="162"/>
  <c r="AC33" i="162"/>
  <c r="AD33" i="162"/>
  <c r="AE33" i="162"/>
  <c r="AF33" i="162"/>
  <c r="AG33" i="162"/>
  <c r="AH33" i="162"/>
  <c r="AI33" i="162"/>
  <c r="AJ33" i="162"/>
  <c r="AK33" i="162"/>
  <c r="AL33" i="162"/>
  <c r="AM33" i="162"/>
  <c r="AN33" i="162"/>
  <c r="AO33" i="162"/>
  <c r="AP33" i="162"/>
  <c r="AQ33" i="162"/>
  <c r="AR33" i="162"/>
  <c r="AS33" i="162"/>
  <c r="AT33" i="162"/>
  <c r="AU33" i="162"/>
  <c r="AV33" i="162"/>
  <c r="AW33" i="162"/>
  <c r="AX33" i="162"/>
  <c r="AY33" i="162"/>
  <c r="AZ33" i="162"/>
  <c r="BA33" i="162"/>
  <c r="BB33" i="162"/>
  <c r="BC33" i="162"/>
  <c r="BD33" i="162"/>
  <c r="BE33" i="162"/>
  <c r="BF33" i="162"/>
  <c r="BG33" i="162"/>
  <c r="BH33" i="162"/>
  <c r="BI33" i="162"/>
  <c r="BJ33" i="162"/>
  <c r="BK33" i="162"/>
  <c r="BL33" i="162"/>
  <c r="BM33" i="162"/>
  <c r="BN33" i="162"/>
  <c r="BO33" i="162"/>
  <c r="BP33" i="162"/>
  <c r="BQ33" i="162"/>
  <c r="BR33" i="162"/>
  <c r="BS33" i="162"/>
  <c r="BT33" i="162"/>
  <c r="BU33" i="162"/>
  <c r="BV33" i="162"/>
  <c r="BW33" i="162"/>
  <c r="BX33" i="162"/>
  <c r="BY33" i="162"/>
  <c r="BZ33" i="162"/>
  <c r="CA33" i="162"/>
  <c r="CB33" i="162"/>
  <c r="CC33" i="162"/>
  <c r="CD33" i="162"/>
  <c r="CE33" i="162"/>
  <c r="CF33" i="162"/>
  <c r="CG33" i="162"/>
  <c r="CH33" i="162"/>
  <c r="CI33" i="162"/>
  <c r="CJ33" i="162"/>
  <c r="CK33" i="162"/>
  <c r="CL33" i="162"/>
  <c r="CM33" i="162"/>
  <c r="CN33" i="162"/>
  <c r="CO33" i="162"/>
  <c r="CP33" i="162"/>
  <c r="CQ33" i="162"/>
  <c r="CR33" i="162"/>
  <c r="CS33" i="162"/>
  <c r="CT33" i="162"/>
  <c r="CU33" i="162"/>
  <c r="CV33" i="162"/>
  <c r="CW33" i="162"/>
  <c r="CX33" i="162"/>
  <c r="CY33" i="162"/>
  <c r="CZ33" i="162"/>
  <c r="DA33" i="162"/>
  <c r="DB33" i="162"/>
  <c r="DC33" i="162"/>
  <c r="DD33" i="162"/>
  <c r="DE33" i="162"/>
  <c r="DF33" i="162"/>
  <c r="DG33" i="162"/>
  <c r="DH33" i="162"/>
  <c r="DI33" i="162"/>
  <c r="DJ33" i="162"/>
  <c r="DK33" i="162"/>
  <c r="DL33" i="162"/>
  <c r="DM33" i="162"/>
  <c r="DN33" i="162"/>
  <c r="DO33" i="162"/>
  <c r="DP33" i="162"/>
  <c r="DQ33" i="162"/>
  <c r="DR33" i="162"/>
  <c r="DS33" i="162"/>
  <c r="DT33" i="162"/>
  <c r="DU33" i="162"/>
  <c r="DV33" i="162"/>
  <c r="DW33" i="162"/>
  <c r="DX33" i="162"/>
  <c r="DY33" i="162"/>
  <c r="DZ33" i="162"/>
  <c r="EA33" i="162"/>
  <c r="EB33" i="162"/>
  <c r="EC33" i="162"/>
  <c r="ED33" i="162"/>
  <c r="EE33" i="162"/>
  <c r="EF33" i="162"/>
  <c r="EG33" i="162"/>
  <c r="EH33" i="162"/>
  <c r="EI33" i="162"/>
  <c r="EJ33" i="162"/>
  <c r="EK33" i="162"/>
  <c r="EL33" i="162"/>
  <c r="EM33" i="162"/>
  <c r="EN33" i="162"/>
  <c r="EO33" i="162"/>
  <c r="EP33" i="162"/>
  <c r="EQ33" i="162"/>
  <c r="ER33" i="162"/>
  <c r="ES33" i="162"/>
  <c r="ET33" i="162"/>
  <c r="EU33" i="162"/>
  <c r="EV33" i="162"/>
  <c r="EW33" i="162"/>
  <c r="EX33" i="162"/>
  <c r="EY33" i="162"/>
  <c r="EZ33" i="162"/>
  <c r="FA33" i="162"/>
  <c r="FB33" i="162"/>
  <c r="FC33" i="162"/>
  <c r="FD33" i="162"/>
  <c r="FE33" i="162"/>
  <c r="FF33" i="162"/>
  <c r="FG33" i="162"/>
  <c r="FH33" i="162"/>
  <c r="FI33" i="162"/>
  <c r="FJ33" i="162"/>
  <c r="FK33" i="162"/>
  <c r="FL33" i="162"/>
  <c r="FM33" i="162"/>
  <c r="FN33" i="162"/>
  <c r="FO33" i="162"/>
  <c r="FP33" i="162"/>
  <c r="FQ33" i="162"/>
  <c r="FR33" i="162"/>
  <c r="FS33" i="162"/>
  <c r="FT33" i="162"/>
  <c r="FU33" i="162"/>
  <c r="FV33" i="162"/>
  <c r="FW33" i="162"/>
  <c r="FX33" i="162"/>
  <c r="FY33" i="162"/>
  <c r="FZ33" i="162"/>
  <c r="GA33" i="162"/>
  <c r="GB33" i="162"/>
  <c r="GC33" i="162"/>
  <c r="GD33" i="162"/>
  <c r="GE33" i="162"/>
  <c r="GF33" i="162"/>
  <c r="GG33" i="162"/>
  <c r="GH33" i="162"/>
  <c r="GI33" i="162"/>
  <c r="GJ33" i="162"/>
  <c r="GK33" i="162"/>
  <c r="GL33" i="162"/>
  <c r="GM33" i="162"/>
  <c r="GN33" i="162"/>
  <c r="GO33" i="162"/>
  <c r="GP33" i="162"/>
  <c r="GQ33" i="162"/>
  <c r="GR33" i="162"/>
  <c r="GS33" i="162"/>
  <c r="GT33" i="162"/>
  <c r="GU33" i="162"/>
  <c r="GV33" i="162"/>
  <c r="GW33" i="162"/>
  <c r="GX33" i="162"/>
  <c r="GY33" i="162"/>
  <c r="GZ33" i="162"/>
  <c r="HA33" i="162"/>
  <c r="HB33" i="162"/>
  <c r="HC33" i="162"/>
  <c r="HD33" i="162"/>
  <c r="HE33" i="162"/>
  <c r="HF33" i="162"/>
  <c r="HG33" i="162"/>
  <c r="HH33" i="162"/>
  <c r="HI33" i="162"/>
  <c r="HJ33" i="162"/>
  <c r="HK33" i="162"/>
  <c r="HL33" i="162"/>
  <c r="HM33" i="162"/>
  <c r="HN33" i="162"/>
  <c r="HO33" i="162"/>
  <c r="HP33" i="162"/>
  <c r="HQ33" i="162"/>
  <c r="Z34" i="162"/>
  <c r="AA34" i="162"/>
  <c r="AB34" i="162"/>
  <c r="AC34" i="162"/>
  <c r="AD34" i="162"/>
  <c r="AE34" i="162"/>
  <c r="AF34" i="162"/>
  <c r="AG34" i="162"/>
  <c r="AH34" i="162"/>
  <c r="AI34" i="162"/>
  <c r="AJ34" i="162"/>
  <c r="AK34" i="162"/>
  <c r="AL34" i="162"/>
  <c r="AM34" i="162"/>
  <c r="AN34" i="162"/>
  <c r="AO34" i="162"/>
  <c r="AP34" i="162"/>
  <c r="AQ34" i="162"/>
  <c r="AR34" i="162"/>
  <c r="AS34" i="162"/>
  <c r="AT34" i="162"/>
  <c r="AU34" i="162"/>
  <c r="AV34" i="162"/>
  <c r="AW34" i="162"/>
  <c r="AX34" i="162"/>
  <c r="AY34" i="162"/>
  <c r="AZ34" i="162"/>
  <c r="BA34" i="162"/>
  <c r="BB34" i="162"/>
  <c r="BC34" i="162"/>
  <c r="BD34" i="162"/>
  <c r="BE34" i="162"/>
  <c r="BF34" i="162"/>
  <c r="BG34" i="162"/>
  <c r="BH34" i="162"/>
  <c r="BI34" i="162"/>
  <c r="BJ34" i="162"/>
  <c r="BK34" i="162"/>
  <c r="BL34" i="162"/>
  <c r="BM34" i="162"/>
  <c r="BN34" i="162"/>
  <c r="BO34" i="162"/>
  <c r="BP34" i="162"/>
  <c r="BQ34" i="162"/>
  <c r="BR34" i="162"/>
  <c r="BS34" i="162"/>
  <c r="BT34" i="162"/>
  <c r="BU34" i="162"/>
  <c r="BV34" i="162"/>
  <c r="BW34" i="162"/>
  <c r="BX34" i="162"/>
  <c r="BY34" i="162"/>
  <c r="BZ34" i="162"/>
  <c r="CA34" i="162"/>
  <c r="CB34" i="162"/>
  <c r="CC34" i="162"/>
  <c r="CD34" i="162"/>
  <c r="CE34" i="162"/>
  <c r="CF34" i="162"/>
  <c r="CG34" i="162"/>
  <c r="CH34" i="162"/>
  <c r="CI34" i="162"/>
  <c r="CJ34" i="162"/>
  <c r="CK34" i="162"/>
  <c r="CL34" i="162"/>
  <c r="CM34" i="162"/>
  <c r="CN34" i="162"/>
  <c r="CO34" i="162"/>
  <c r="CP34" i="162"/>
  <c r="CQ34" i="162"/>
  <c r="CR34" i="162"/>
  <c r="CS34" i="162"/>
  <c r="CT34" i="162"/>
  <c r="CU34" i="162"/>
  <c r="CV34" i="162"/>
  <c r="CW34" i="162"/>
  <c r="CX34" i="162"/>
  <c r="CY34" i="162"/>
  <c r="CZ34" i="162"/>
  <c r="DA34" i="162"/>
  <c r="DB34" i="162"/>
  <c r="DC34" i="162"/>
  <c r="DD34" i="162"/>
  <c r="DE34" i="162"/>
  <c r="DF34" i="162"/>
  <c r="DG34" i="162"/>
  <c r="DH34" i="162"/>
  <c r="DI34" i="162"/>
  <c r="DJ34" i="162"/>
  <c r="DK34" i="162"/>
  <c r="DL34" i="162"/>
  <c r="DM34" i="162"/>
  <c r="DN34" i="162"/>
  <c r="DO34" i="162"/>
  <c r="DP34" i="162"/>
  <c r="DQ34" i="162"/>
  <c r="DR34" i="162"/>
  <c r="DS34" i="162"/>
  <c r="DT34" i="162"/>
  <c r="DU34" i="162"/>
  <c r="DV34" i="162"/>
  <c r="DW34" i="162"/>
  <c r="DX34" i="162"/>
  <c r="DY34" i="162"/>
  <c r="DZ34" i="162"/>
  <c r="EA34" i="162"/>
  <c r="EB34" i="162"/>
  <c r="EC34" i="162"/>
  <c r="ED34" i="162"/>
  <c r="EE34" i="162"/>
  <c r="EF34" i="162"/>
  <c r="EG34" i="162"/>
  <c r="EH34" i="162"/>
  <c r="EI34" i="162"/>
  <c r="EJ34" i="162"/>
  <c r="EK34" i="162"/>
  <c r="EL34" i="162"/>
  <c r="EM34" i="162"/>
  <c r="EN34" i="162"/>
  <c r="EO34" i="162"/>
  <c r="EP34" i="162"/>
  <c r="EQ34" i="162"/>
  <c r="ER34" i="162"/>
  <c r="ES34" i="162"/>
  <c r="ET34" i="162"/>
  <c r="EU34" i="162"/>
  <c r="EV34" i="162"/>
  <c r="EW34" i="162"/>
  <c r="EX34" i="162"/>
  <c r="EY34" i="162"/>
  <c r="EZ34" i="162"/>
  <c r="FA34" i="162"/>
  <c r="FB34" i="162"/>
  <c r="FC34" i="162"/>
  <c r="FD34" i="162"/>
  <c r="FE34" i="162"/>
  <c r="FF34" i="162"/>
  <c r="FG34" i="162"/>
  <c r="FH34" i="162"/>
  <c r="FI34" i="162"/>
  <c r="FJ34" i="162"/>
  <c r="FK34" i="162"/>
  <c r="FL34" i="162"/>
  <c r="FM34" i="162"/>
  <c r="FN34" i="162"/>
  <c r="FO34" i="162"/>
  <c r="FP34" i="162"/>
  <c r="FQ34" i="162"/>
  <c r="FR34" i="162"/>
  <c r="FS34" i="162"/>
  <c r="FT34" i="162"/>
  <c r="FU34" i="162"/>
  <c r="FV34" i="162"/>
  <c r="FW34" i="162"/>
  <c r="FX34" i="162"/>
  <c r="FY34" i="162"/>
  <c r="FZ34" i="162"/>
  <c r="GA34" i="162"/>
  <c r="GB34" i="162"/>
  <c r="GC34" i="162"/>
  <c r="GD34" i="162"/>
  <c r="GE34" i="162"/>
  <c r="GF34" i="162"/>
  <c r="GG34" i="162"/>
  <c r="GH34" i="162"/>
  <c r="GI34" i="162"/>
  <c r="GJ34" i="162"/>
  <c r="GK34" i="162"/>
  <c r="GL34" i="162"/>
  <c r="GM34" i="162"/>
  <c r="GN34" i="162"/>
  <c r="GO34" i="162"/>
  <c r="GP34" i="162"/>
  <c r="GQ34" i="162"/>
  <c r="GR34" i="162"/>
  <c r="GS34" i="162"/>
  <c r="GT34" i="162"/>
  <c r="GU34" i="162"/>
  <c r="GV34" i="162"/>
  <c r="GW34" i="162"/>
  <c r="GX34" i="162"/>
  <c r="GY34" i="162"/>
  <c r="GZ34" i="162"/>
  <c r="HA34" i="162"/>
  <c r="HB34" i="162"/>
  <c r="HC34" i="162"/>
  <c r="HD34" i="162"/>
  <c r="HE34" i="162"/>
  <c r="HF34" i="162"/>
  <c r="HG34" i="162"/>
  <c r="HH34" i="162"/>
  <c r="HI34" i="162"/>
  <c r="HJ34" i="162"/>
  <c r="HK34" i="162"/>
  <c r="HL34" i="162"/>
  <c r="HM34" i="162"/>
  <c r="HN34" i="162"/>
  <c r="HO34" i="162"/>
  <c r="HP34" i="162"/>
  <c r="HQ34" i="162"/>
  <c r="Z35" i="162"/>
  <c r="AA35" i="162"/>
  <c r="AB35" i="162"/>
  <c r="AC35" i="162"/>
  <c r="AD35" i="162"/>
  <c r="AE35" i="162"/>
  <c r="AF35" i="162"/>
  <c r="AG35" i="162"/>
  <c r="AH35" i="162"/>
  <c r="AI35" i="162"/>
  <c r="AJ35" i="162"/>
  <c r="AK35" i="162"/>
  <c r="AL35" i="162"/>
  <c r="AM35" i="162"/>
  <c r="AN35" i="162"/>
  <c r="AO35" i="162"/>
  <c r="AP35" i="162"/>
  <c r="AQ35" i="162"/>
  <c r="AR35" i="162"/>
  <c r="AS35" i="162"/>
  <c r="AT35" i="162"/>
  <c r="AU35" i="162"/>
  <c r="AV35" i="162"/>
  <c r="AW35" i="162"/>
  <c r="AX35" i="162"/>
  <c r="AY35" i="162"/>
  <c r="AZ35" i="162"/>
  <c r="BA35" i="162"/>
  <c r="BB35" i="162"/>
  <c r="BC35" i="162"/>
  <c r="BD35" i="162"/>
  <c r="BE35" i="162"/>
  <c r="BF35" i="162"/>
  <c r="BG35" i="162"/>
  <c r="BH35" i="162"/>
  <c r="BI35" i="162"/>
  <c r="BJ35" i="162"/>
  <c r="BK35" i="162"/>
  <c r="BL35" i="162"/>
  <c r="BM35" i="162"/>
  <c r="BN35" i="162"/>
  <c r="BO35" i="162"/>
  <c r="BP35" i="162"/>
  <c r="BQ35" i="162"/>
  <c r="BR35" i="162"/>
  <c r="BS35" i="162"/>
  <c r="BT35" i="162"/>
  <c r="BU35" i="162"/>
  <c r="BV35" i="162"/>
  <c r="BW35" i="162"/>
  <c r="BX35" i="162"/>
  <c r="BY35" i="162"/>
  <c r="BZ35" i="162"/>
  <c r="CA35" i="162"/>
  <c r="CB35" i="162"/>
  <c r="CC35" i="162"/>
  <c r="CD35" i="162"/>
  <c r="CE35" i="162"/>
  <c r="CF35" i="162"/>
  <c r="CG35" i="162"/>
  <c r="CH35" i="162"/>
  <c r="CI35" i="162"/>
  <c r="CJ35" i="162"/>
  <c r="CK35" i="162"/>
  <c r="CL35" i="162"/>
  <c r="CM35" i="162"/>
  <c r="CN35" i="162"/>
  <c r="CO35" i="162"/>
  <c r="CP35" i="162"/>
  <c r="CQ35" i="162"/>
  <c r="CR35" i="162"/>
  <c r="CS35" i="162"/>
  <c r="CT35" i="162"/>
  <c r="CU35" i="162"/>
  <c r="CV35" i="162"/>
  <c r="CW35" i="162"/>
  <c r="CX35" i="162"/>
  <c r="CY35" i="162"/>
  <c r="CZ35" i="162"/>
  <c r="DA35" i="162"/>
  <c r="DB35" i="162"/>
  <c r="DC35" i="162"/>
  <c r="DD35" i="162"/>
  <c r="DE35" i="162"/>
  <c r="DF35" i="162"/>
  <c r="DG35" i="162"/>
  <c r="DH35" i="162"/>
  <c r="DI35" i="162"/>
  <c r="DJ35" i="162"/>
  <c r="DK35" i="162"/>
  <c r="DL35" i="162"/>
  <c r="DM35" i="162"/>
  <c r="DN35" i="162"/>
  <c r="DO35" i="162"/>
  <c r="DP35" i="162"/>
  <c r="DQ35" i="162"/>
  <c r="DR35" i="162"/>
  <c r="DS35" i="162"/>
  <c r="DT35" i="162"/>
  <c r="DU35" i="162"/>
  <c r="DV35" i="162"/>
  <c r="DW35" i="162"/>
  <c r="DX35" i="162"/>
  <c r="DY35" i="162"/>
  <c r="DZ35" i="162"/>
  <c r="EA35" i="162"/>
  <c r="EB35" i="162"/>
  <c r="EC35" i="162"/>
  <c r="ED35" i="162"/>
  <c r="EE35" i="162"/>
  <c r="EF35" i="162"/>
  <c r="EG35" i="162"/>
  <c r="EH35" i="162"/>
  <c r="EI35" i="162"/>
  <c r="EJ35" i="162"/>
  <c r="EK35" i="162"/>
  <c r="EL35" i="162"/>
  <c r="EM35" i="162"/>
  <c r="EN35" i="162"/>
  <c r="EO35" i="162"/>
  <c r="EP35" i="162"/>
  <c r="EQ35" i="162"/>
  <c r="ER35" i="162"/>
  <c r="ES35" i="162"/>
  <c r="ET35" i="162"/>
  <c r="EU35" i="162"/>
  <c r="EV35" i="162"/>
  <c r="EW35" i="162"/>
  <c r="EX35" i="162"/>
  <c r="EY35" i="162"/>
  <c r="EZ35" i="162"/>
  <c r="FA35" i="162"/>
  <c r="FB35" i="162"/>
  <c r="FC35" i="162"/>
  <c r="FD35" i="162"/>
  <c r="FE35" i="162"/>
  <c r="FF35" i="162"/>
  <c r="FG35" i="162"/>
  <c r="FH35" i="162"/>
  <c r="FI35" i="162"/>
  <c r="FJ35" i="162"/>
  <c r="FK35" i="162"/>
  <c r="FL35" i="162"/>
  <c r="FM35" i="162"/>
  <c r="FN35" i="162"/>
  <c r="FO35" i="162"/>
  <c r="FP35" i="162"/>
  <c r="FQ35" i="162"/>
  <c r="FR35" i="162"/>
  <c r="FS35" i="162"/>
  <c r="FT35" i="162"/>
  <c r="FU35" i="162"/>
  <c r="FV35" i="162"/>
  <c r="FW35" i="162"/>
  <c r="FX35" i="162"/>
  <c r="FY35" i="162"/>
  <c r="FZ35" i="162"/>
  <c r="GA35" i="162"/>
  <c r="GB35" i="162"/>
  <c r="GC35" i="162"/>
  <c r="GD35" i="162"/>
  <c r="GE35" i="162"/>
  <c r="GF35" i="162"/>
  <c r="GG35" i="162"/>
  <c r="GH35" i="162"/>
  <c r="GI35" i="162"/>
  <c r="GJ35" i="162"/>
  <c r="GK35" i="162"/>
  <c r="GL35" i="162"/>
  <c r="GM35" i="162"/>
  <c r="GN35" i="162"/>
  <c r="GO35" i="162"/>
  <c r="GP35" i="162"/>
  <c r="GQ35" i="162"/>
  <c r="GR35" i="162"/>
  <c r="GS35" i="162"/>
  <c r="GT35" i="162"/>
  <c r="GU35" i="162"/>
  <c r="GV35" i="162"/>
  <c r="GW35" i="162"/>
  <c r="GX35" i="162"/>
  <c r="GY35" i="162"/>
  <c r="GZ35" i="162"/>
  <c r="HA35" i="162"/>
  <c r="HB35" i="162"/>
  <c r="HC35" i="162"/>
  <c r="HD35" i="162"/>
  <c r="HE35" i="162"/>
  <c r="HF35" i="162"/>
  <c r="HG35" i="162"/>
  <c r="HH35" i="162"/>
  <c r="HI35" i="162"/>
  <c r="HJ35" i="162"/>
  <c r="HK35" i="162"/>
  <c r="HL35" i="162"/>
  <c r="HM35" i="162"/>
  <c r="HN35" i="162"/>
  <c r="HO35" i="162"/>
  <c r="HP35" i="162"/>
  <c r="HQ35" i="162"/>
  <c r="Z36" i="162"/>
  <c r="AA36" i="162"/>
  <c r="AB36" i="162"/>
  <c r="AC36" i="162"/>
  <c r="AD36" i="162"/>
  <c r="AE36" i="162"/>
  <c r="AF36" i="162"/>
  <c r="AG36" i="162"/>
  <c r="AH36" i="162"/>
  <c r="AI36" i="162"/>
  <c r="AJ36" i="162"/>
  <c r="AK36" i="162"/>
  <c r="AL36" i="162"/>
  <c r="AM36" i="162"/>
  <c r="AN36" i="162"/>
  <c r="AO36" i="162"/>
  <c r="AP36" i="162"/>
  <c r="AQ36" i="162"/>
  <c r="AR36" i="162"/>
  <c r="AS36" i="162"/>
  <c r="AT36" i="162"/>
  <c r="AU36" i="162"/>
  <c r="AV36" i="162"/>
  <c r="AW36" i="162"/>
  <c r="AX36" i="162"/>
  <c r="AY36" i="162"/>
  <c r="AZ36" i="162"/>
  <c r="BA36" i="162"/>
  <c r="BB36" i="162"/>
  <c r="BC36" i="162"/>
  <c r="BD36" i="162"/>
  <c r="BE36" i="162"/>
  <c r="BF36" i="162"/>
  <c r="BG36" i="162"/>
  <c r="BH36" i="162"/>
  <c r="BI36" i="162"/>
  <c r="BJ36" i="162"/>
  <c r="BK36" i="162"/>
  <c r="BL36" i="162"/>
  <c r="BM36" i="162"/>
  <c r="BN36" i="162"/>
  <c r="BO36" i="162"/>
  <c r="BP36" i="162"/>
  <c r="BQ36" i="162"/>
  <c r="BR36" i="162"/>
  <c r="BS36" i="162"/>
  <c r="BT36" i="162"/>
  <c r="BU36" i="162"/>
  <c r="BV36" i="162"/>
  <c r="BW36" i="162"/>
  <c r="BX36" i="162"/>
  <c r="BY36" i="162"/>
  <c r="BZ36" i="162"/>
  <c r="CA36" i="162"/>
  <c r="CB36" i="162"/>
  <c r="CC36" i="162"/>
  <c r="CD36" i="162"/>
  <c r="CE36" i="162"/>
  <c r="CF36" i="162"/>
  <c r="CG36" i="162"/>
  <c r="CH36" i="162"/>
  <c r="CI36" i="162"/>
  <c r="CJ36" i="162"/>
  <c r="CK36" i="162"/>
  <c r="CL36" i="162"/>
  <c r="CM36" i="162"/>
  <c r="CN36" i="162"/>
  <c r="CO36" i="162"/>
  <c r="CP36" i="162"/>
  <c r="CQ36" i="162"/>
  <c r="CR36" i="162"/>
  <c r="CS36" i="162"/>
  <c r="CT36" i="162"/>
  <c r="CU36" i="162"/>
  <c r="CV36" i="162"/>
  <c r="CW36" i="162"/>
  <c r="CX36" i="162"/>
  <c r="CY36" i="162"/>
  <c r="CZ36" i="162"/>
  <c r="DA36" i="162"/>
  <c r="DB36" i="162"/>
  <c r="DC36" i="162"/>
  <c r="DD36" i="162"/>
  <c r="DE36" i="162"/>
  <c r="DF36" i="162"/>
  <c r="DG36" i="162"/>
  <c r="DH36" i="162"/>
  <c r="DI36" i="162"/>
  <c r="DJ36" i="162"/>
  <c r="DK36" i="162"/>
  <c r="DL36" i="162"/>
  <c r="DM36" i="162"/>
  <c r="DN36" i="162"/>
  <c r="DO36" i="162"/>
  <c r="DP36" i="162"/>
  <c r="DQ36" i="162"/>
  <c r="DR36" i="162"/>
  <c r="DS36" i="162"/>
  <c r="DT36" i="162"/>
  <c r="DU36" i="162"/>
  <c r="DV36" i="162"/>
  <c r="DW36" i="162"/>
  <c r="DX36" i="162"/>
  <c r="DY36" i="162"/>
  <c r="DZ36" i="162"/>
  <c r="EA36" i="162"/>
  <c r="EB36" i="162"/>
  <c r="EC36" i="162"/>
  <c r="ED36" i="162"/>
  <c r="EE36" i="162"/>
  <c r="EF36" i="162"/>
  <c r="EG36" i="162"/>
  <c r="EH36" i="162"/>
  <c r="EI36" i="162"/>
  <c r="EJ36" i="162"/>
  <c r="EK36" i="162"/>
  <c r="EL36" i="162"/>
  <c r="EM36" i="162"/>
  <c r="EN36" i="162"/>
  <c r="EO36" i="162"/>
  <c r="EP36" i="162"/>
  <c r="EQ36" i="162"/>
  <c r="ER36" i="162"/>
  <c r="ES36" i="162"/>
  <c r="ET36" i="162"/>
  <c r="EU36" i="162"/>
  <c r="EV36" i="162"/>
  <c r="EW36" i="162"/>
  <c r="EX36" i="162"/>
  <c r="EY36" i="162"/>
  <c r="EZ36" i="162"/>
  <c r="FA36" i="162"/>
  <c r="FB36" i="162"/>
  <c r="FC36" i="162"/>
  <c r="FD36" i="162"/>
  <c r="FE36" i="162"/>
  <c r="FF36" i="162"/>
  <c r="FG36" i="162"/>
  <c r="FH36" i="162"/>
  <c r="FI36" i="162"/>
  <c r="FJ36" i="162"/>
  <c r="FK36" i="162"/>
  <c r="FL36" i="162"/>
  <c r="FM36" i="162"/>
  <c r="FN36" i="162"/>
  <c r="FO36" i="162"/>
  <c r="FP36" i="162"/>
  <c r="FQ36" i="162"/>
  <c r="FR36" i="162"/>
  <c r="FS36" i="162"/>
  <c r="FT36" i="162"/>
  <c r="FU36" i="162"/>
  <c r="FV36" i="162"/>
  <c r="FW36" i="162"/>
  <c r="FX36" i="162"/>
  <c r="FY36" i="162"/>
  <c r="FZ36" i="162"/>
  <c r="GA36" i="162"/>
  <c r="GB36" i="162"/>
  <c r="GC36" i="162"/>
  <c r="GD36" i="162"/>
  <c r="GE36" i="162"/>
  <c r="GF36" i="162"/>
  <c r="GG36" i="162"/>
  <c r="GH36" i="162"/>
  <c r="GI36" i="162"/>
  <c r="GJ36" i="162"/>
  <c r="GK36" i="162"/>
  <c r="GL36" i="162"/>
  <c r="GM36" i="162"/>
  <c r="GN36" i="162"/>
  <c r="GO36" i="162"/>
  <c r="GP36" i="162"/>
  <c r="GQ36" i="162"/>
  <c r="GR36" i="162"/>
  <c r="GS36" i="162"/>
  <c r="GT36" i="162"/>
  <c r="GU36" i="162"/>
  <c r="GV36" i="162"/>
  <c r="GW36" i="162"/>
  <c r="GX36" i="162"/>
  <c r="GY36" i="162"/>
  <c r="GZ36" i="162"/>
  <c r="HA36" i="162"/>
  <c r="HB36" i="162"/>
  <c r="HC36" i="162"/>
  <c r="HD36" i="162"/>
  <c r="HE36" i="162"/>
  <c r="HF36" i="162"/>
  <c r="HG36" i="162"/>
  <c r="HH36" i="162"/>
  <c r="HI36" i="162"/>
  <c r="HJ36" i="162"/>
  <c r="HK36" i="162"/>
  <c r="HL36" i="162"/>
  <c r="HM36" i="162"/>
  <c r="HN36" i="162"/>
  <c r="HO36" i="162"/>
  <c r="HP36" i="162"/>
  <c r="HQ36" i="162"/>
  <c r="Z37" i="162"/>
  <c r="AA37" i="162"/>
  <c r="AB37" i="162"/>
  <c r="AC37" i="162"/>
  <c r="AD37" i="162"/>
  <c r="AE37" i="162"/>
  <c r="AF37" i="162"/>
  <c r="AG37" i="162"/>
  <c r="AH37" i="162"/>
  <c r="AI37" i="162"/>
  <c r="AJ37" i="162"/>
  <c r="AK37" i="162"/>
  <c r="AL37" i="162"/>
  <c r="AM37" i="162"/>
  <c r="AN37" i="162"/>
  <c r="AO37" i="162"/>
  <c r="AP37" i="162"/>
  <c r="AQ37" i="162"/>
  <c r="AR37" i="162"/>
  <c r="AS37" i="162"/>
  <c r="AT37" i="162"/>
  <c r="AU37" i="162"/>
  <c r="AV37" i="162"/>
  <c r="AW37" i="162"/>
  <c r="AX37" i="162"/>
  <c r="AY37" i="162"/>
  <c r="AZ37" i="162"/>
  <c r="BA37" i="162"/>
  <c r="BB37" i="162"/>
  <c r="BC37" i="162"/>
  <c r="BD37" i="162"/>
  <c r="BE37" i="162"/>
  <c r="BF37" i="162"/>
  <c r="BG37" i="162"/>
  <c r="BH37" i="162"/>
  <c r="BI37" i="162"/>
  <c r="BJ37" i="162"/>
  <c r="BK37" i="162"/>
  <c r="BL37" i="162"/>
  <c r="BM37" i="162"/>
  <c r="BN37" i="162"/>
  <c r="BO37" i="162"/>
  <c r="BP37" i="162"/>
  <c r="BQ37" i="162"/>
  <c r="BR37" i="162"/>
  <c r="BS37" i="162"/>
  <c r="BT37" i="162"/>
  <c r="BU37" i="162"/>
  <c r="BV37" i="162"/>
  <c r="BW37" i="162"/>
  <c r="BX37" i="162"/>
  <c r="BY37" i="162"/>
  <c r="BZ37" i="162"/>
  <c r="CA37" i="162"/>
  <c r="CB37" i="162"/>
  <c r="CC37" i="162"/>
  <c r="CD37" i="162"/>
  <c r="CE37" i="162"/>
  <c r="CF37" i="162"/>
  <c r="CG37" i="162"/>
  <c r="CH37" i="162"/>
  <c r="CI37" i="162"/>
  <c r="CJ37" i="162"/>
  <c r="CK37" i="162"/>
  <c r="CL37" i="162"/>
  <c r="CM37" i="162"/>
  <c r="CN37" i="162"/>
  <c r="CO37" i="162"/>
  <c r="CP37" i="162"/>
  <c r="CQ37" i="162"/>
  <c r="CR37" i="162"/>
  <c r="CS37" i="162"/>
  <c r="CT37" i="162"/>
  <c r="CU37" i="162"/>
  <c r="CV37" i="162"/>
  <c r="CW37" i="162"/>
  <c r="CX37" i="162"/>
  <c r="CY37" i="162"/>
  <c r="CZ37" i="162"/>
  <c r="DA37" i="162"/>
  <c r="DB37" i="162"/>
  <c r="DC37" i="162"/>
  <c r="DD37" i="162"/>
  <c r="DE37" i="162"/>
  <c r="DF37" i="162"/>
  <c r="DG37" i="162"/>
  <c r="DH37" i="162"/>
  <c r="DI37" i="162"/>
  <c r="DJ37" i="162"/>
  <c r="DK37" i="162"/>
  <c r="DL37" i="162"/>
  <c r="DM37" i="162"/>
  <c r="DN37" i="162"/>
  <c r="DO37" i="162"/>
  <c r="DP37" i="162"/>
  <c r="DQ37" i="162"/>
  <c r="DR37" i="162"/>
  <c r="DS37" i="162"/>
  <c r="DT37" i="162"/>
  <c r="DU37" i="162"/>
  <c r="DV37" i="162"/>
  <c r="DW37" i="162"/>
  <c r="DX37" i="162"/>
  <c r="DY37" i="162"/>
  <c r="DZ37" i="162"/>
  <c r="EA37" i="162"/>
  <c r="EB37" i="162"/>
  <c r="EC37" i="162"/>
  <c r="ED37" i="162"/>
  <c r="EE37" i="162"/>
  <c r="EF37" i="162"/>
  <c r="EG37" i="162"/>
  <c r="EH37" i="162"/>
  <c r="EI37" i="162"/>
  <c r="EJ37" i="162"/>
  <c r="EK37" i="162"/>
  <c r="EL37" i="162"/>
  <c r="EM37" i="162"/>
  <c r="EN37" i="162"/>
  <c r="EO37" i="162"/>
  <c r="EP37" i="162"/>
  <c r="EQ37" i="162"/>
  <c r="ER37" i="162"/>
  <c r="ES37" i="162"/>
  <c r="ET37" i="162"/>
  <c r="EU37" i="162"/>
  <c r="EV37" i="162"/>
  <c r="EW37" i="162"/>
  <c r="EX37" i="162"/>
  <c r="EY37" i="162"/>
  <c r="EZ37" i="162"/>
  <c r="FA37" i="162"/>
  <c r="FB37" i="162"/>
  <c r="FC37" i="162"/>
  <c r="FD37" i="162"/>
  <c r="FE37" i="162"/>
  <c r="FF37" i="162"/>
  <c r="FG37" i="162"/>
  <c r="FH37" i="162"/>
  <c r="FI37" i="162"/>
  <c r="FJ37" i="162"/>
  <c r="FK37" i="162"/>
  <c r="FL37" i="162"/>
  <c r="FM37" i="162"/>
  <c r="FN37" i="162"/>
  <c r="FO37" i="162"/>
  <c r="FP37" i="162"/>
  <c r="FQ37" i="162"/>
  <c r="FR37" i="162"/>
  <c r="FS37" i="162"/>
  <c r="FT37" i="162"/>
  <c r="FU37" i="162"/>
  <c r="FV37" i="162"/>
  <c r="FW37" i="162"/>
  <c r="FX37" i="162"/>
  <c r="FY37" i="162"/>
  <c r="FZ37" i="162"/>
  <c r="GA37" i="162"/>
  <c r="GB37" i="162"/>
  <c r="GC37" i="162"/>
  <c r="GD37" i="162"/>
  <c r="GE37" i="162"/>
  <c r="GF37" i="162"/>
  <c r="GG37" i="162"/>
  <c r="GH37" i="162"/>
  <c r="GI37" i="162"/>
  <c r="GJ37" i="162"/>
  <c r="GK37" i="162"/>
  <c r="GL37" i="162"/>
  <c r="GM37" i="162"/>
  <c r="GN37" i="162"/>
  <c r="GO37" i="162"/>
  <c r="GP37" i="162"/>
  <c r="GQ37" i="162"/>
  <c r="GR37" i="162"/>
  <c r="GS37" i="162"/>
  <c r="GT37" i="162"/>
  <c r="GU37" i="162"/>
  <c r="GV37" i="162"/>
  <c r="GW37" i="162"/>
  <c r="GX37" i="162"/>
  <c r="GY37" i="162"/>
  <c r="GZ37" i="162"/>
  <c r="HA37" i="162"/>
  <c r="HB37" i="162"/>
  <c r="HC37" i="162"/>
  <c r="HD37" i="162"/>
  <c r="HE37" i="162"/>
  <c r="HF37" i="162"/>
  <c r="HG37" i="162"/>
  <c r="HH37" i="162"/>
  <c r="HI37" i="162"/>
  <c r="HJ37" i="162"/>
  <c r="HK37" i="162"/>
  <c r="HL37" i="162"/>
  <c r="HM37" i="162"/>
  <c r="HN37" i="162"/>
  <c r="HO37" i="162"/>
  <c r="HP37" i="162"/>
  <c r="HQ37" i="162"/>
  <c r="Z38" i="162"/>
  <c r="AA38" i="162"/>
  <c r="AB38" i="162"/>
  <c r="AC38" i="162"/>
  <c r="AD38" i="162"/>
  <c r="AE38" i="162"/>
  <c r="AF38" i="162"/>
  <c r="AG38" i="162"/>
  <c r="AH38" i="162"/>
  <c r="AI38" i="162"/>
  <c r="AJ38" i="162"/>
  <c r="AK38" i="162"/>
  <c r="AL38" i="162"/>
  <c r="AM38" i="162"/>
  <c r="AN38" i="162"/>
  <c r="AO38" i="162"/>
  <c r="AP38" i="162"/>
  <c r="AQ38" i="162"/>
  <c r="AR38" i="162"/>
  <c r="AS38" i="162"/>
  <c r="AT38" i="162"/>
  <c r="AU38" i="162"/>
  <c r="AV38" i="162"/>
  <c r="AW38" i="162"/>
  <c r="AX38" i="162"/>
  <c r="AY38" i="162"/>
  <c r="AZ38" i="162"/>
  <c r="BA38" i="162"/>
  <c r="BB38" i="162"/>
  <c r="BC38" i="162"/>
  <c r="BD38" i="162"/>
  <c r="BE38" i="162"/>
  <c r="BF38" i="162"/>
  <c r="BG38" i="162"/>
  <c r="BH38" i="162"/>
  <c r="BI38" i="162"/>
  <c r="BJ38" i="162"/>
  <c r="BK38" i="162"/>
  <c r="BL38" i="162"/>
  <c r="BM38" i="162"/>
  <c r="BN38" i="162"/>
  <c r="BO38" i="162"/>
  <c r="BP38" i="162"/>
  <c r="BQ38" i="162"/>
  <c r="BR38" i="162"/>
  <c r="BS38" i="162"/>
  <c r="BT38" i="162"/>
  <c r="BU38" i="162"/>
  <c r="BV38" i="162"/>
  <c r="BW38" i="162"/>
  <c r="BX38" i="162"/>
  <c r="BY38" i="162"/>
  <c r="BZ38" i="162"/>
  <c r="CA38" i="162"/>
  <c r="CB38" i="162"/>
  <c r="CC38" i="162"/>
  <c r="CD38" i="162"/>
  <c r="CE38" i="162"/>
  <c r="CF38" i="162"/>
  <c r="CG38" i="162"/>
  <c r="CH38" i="162"/>
  <c r="CI38" i="162"/>
  <c r="CJ38" i="162"/>
  <c r="CK38" i="162"/>
  <c r="CL38" i="162"/>
  <c r="CM38" i="162"/>
  <c r="CN38" i="162"/>
  <c r="CO38" i="162"/>
  <c r="CP38" i="162"/>
  <c r="CQ38" i="162"/>
  <c r="CR38" i="162"/>
  <c r="CS38" i="162"/>
  <c r="CT38" i="162"/>
  <c r="CU38" i="162"/>
  <c r="CV38" i="162"/>
  <c r="CW38" i="162"/>
  <c r="CX38" i="162"/>
  <c r="CY38" i="162"/>
  <c r="CZ38" i="162"/>
  <c r="DA38" i="162"/>
  <c r="DB38" i="162"/>
  <c r="DC38" i="162"/>
  <c r="DD38" i="162"/>
  <c r="DE38" i="162"/>
  <c r="DF38" i="162"/>
  <c r="DG38" i="162"/>
  <c r="DH38" i="162"/>
  <c r="DI38" i="162"/>
  <c r="DJ38" i="162"/>
  <c r="DK38" i="162"/>
  <c r="DL38" i="162"/>
  <c r="DM38" i="162"/>
  <c r="DN38" i="162"/>
  <c r="DO38" i="162"/>
  <c r="DP38" i="162"/>
  <c r="DQ38" i="162"/>
  <c r="DR38" i="162"/>
  <c r="DS38" i="162"/>
  <c r="DT38" i="162"/>
  <c r="DU38" i="162"/>
  <c r="DV38" i="162"/>
  <c r="DW38" i="162"/>
  <c r="DX38" i="162"/>
  <c r="DY38" i="162"/>
  <c r="DZ38" i="162"/>
  <c r="EA38" i="162"/>
  <c r="EB38" i="162"/>
  <c r="EC38" i="162"/>
  <c r="ED38" i="162"/>
  <c r="EE38" i="162"/>
  <c r="EF38" i="162"/>
  <c r="EG38" i="162"/>
  <c r="EH38" i="162"/>
  <c r="EI38" i="162"/>
  <c r="EJ38" i="162"/>
  <c r="EK38" i="162"/>
  <c r="EL38" i="162"/>
  <c r="EM38" i="162"/>
  <c r="EN38" i="162"/>
  <c r="EO38" i="162"/>
  <c r="EP38" i="162"/>
  <c r="EQ38" i="162"/>
  <c r="ER38" i="162"/>
  <c r="ES38" i="162"/>
  <c r="ET38" i="162"/>
  <c r="EU38" i="162"/>
  <c r="EV38" i="162"/>
  <c r="EW38" i="162"/>
  <c r="EX38" i="162"/>
  <c r="EY38" i="162"/>
  <c r="EZ38" i="162"/>
  <c r="FA38" i="162"/>
  <c r="FB38" i="162"/>
  <c r="FC38" i="162"/>
  <c r="FD38" i="162"/>
  <c r="FE38" i="162"/>
  <c r="FF38" i="162"/>
  <c r="FG38" i="162"/>
  <c r="FH38" i="162"/>
  <c r="FI38" i="162"/>
  <c r="FJ38" i="162"/>
  <c r="FK38" i="162"/>
  <c r="FL38" i="162"/>
  <c r="FM38" i="162"/>
  <c r="FN38" i="162"/>
  <c r="FO38" i="162"/>
  <c r="FP38" i="162"/>
  <c r="FQ38" i="162"/>
  <c r="FR38" i="162"/>
  <c r="FS38" i="162"/>
  <c r="FT38" i="162"/>
  <c r="FU38" i="162"/>
  <c r="FV38" i="162"/>
  <c r="FW38" i="162"/>
  <c r="FX38" i="162"/>
  <c r="FY38" i="162"/>
  <c r="FZ38" i="162"/>
  <c r="GA38" i="162"/>
  <c r="GB38" i="162"/>
  <c r="GC38" i="162"/>
  <c r="GD38" i="162"/>
  <c r="GE38" i="162"/>
  <c r="GF38" i="162"/>
  <c r="GG38" i="162"/>
  <c r="GH38" i="162"/>
  <c r="GI38" i="162"/>
  <c r="GJ38" i="162"/>
  <c r="GK38" i="162"/>
  <c r="GL38" i="162"/>
  <c r="GM38" i="162"/>
  <c r="GN38" i="162"/>
  <c r="GO38" i="162"/>
  <c r="GP38" i="162"/>
  <c r="GQ38" i="162"/>
  <c r="GR38" i="162"/>
  <c r="GS38" i="162"/>
  <c r="GT38" i="162"/>
  <c r="GU38" i="162"/>
  <c r="GV38" i="162"/>
  <c r="GW38" i="162"/>
  <c r="GX38" i="162"/>
  <c r="GY38" i="162"/>
  <c r="GZ38" i="162"/>
  <c r="HA38" i="162"/>
  <c r="HB38" i="162"/>
  <c r="HC38" i="162"/>
  <c r="HD38" i="162"/>
  <c r="HE38" i="162"/>
  <c r="HF38" i="162"/>
  <c r="HG38" i="162"/>
  <c r="HH38" i="162"/>
  <c r="HI38" i="162"/>
  <c r="HJ38" i="162"/>
  <c r="HK38" i="162"/>
  <c r="HL38" i="162"/>
  <c r="HM38" i="162"/>
  <c r="HN38" i="162"/>
  <c r="HO38" i="162"/>
  <c r="HP38" i="162"/>
  <c r="HQ38" i="162"/>
  <c r="Z39" i="162"/>
  <c r="AA39" i="162"/>
  <c r="AB39" i="162"/>
  <c r="AC39" i="162"/>
  <c r="AD39" i="162"/>
  <c r="AE39" i="162"/>
  <c r="AF39" i="162"/>
  <c r="AG39" i="162"/>
  <c r="AH39" i="162"/>
  <c r="AI39" i="162"/>
  <c r="AJ39" i="162"/>
  <c r="AK39" i="162"/>
  <c r="AL39" i="162"/>
  <c r="AM39" i="162"/>
  <c r="AN39" i="162"/>
  <c r="AO39" i="162"/>
  <c r="AP39" i="162"/>
  <c r="AQ39" i="162"/>
  <c r="AR39" i="162"/>
  <c r="AS39" i="162"/>
  <c r="AT39" i="162"/>
  <c r="AU39" i="162"/>
  <c r="AV39" i="162"/>
  <c r="AW39" i="162"/>
  <c r="AX39" i="162"/>
  <c r="AY39" i="162"/>
  <c r="AZ39" i="162"/>
  <c r="BA39" i="162"/>
  <c r="BB39" i="162"/>
  <c r="BC39" i="162"/>
  <c r="BD39" i="162"/>
  <c r="BE39" i="162"/>
  <c r="BF39" i="162"/>
  <c r="BG39" i="162"/>
  <c r="BH39" i="162"/>
  <c r="BI39" i="162"/>
  <c r="BJ39" i="162"/>
  <c r="BK39" i="162"/>
  <c r="BL39" i="162"/>
  <c r="BM39" i="162"/>
  <c r="BN39" i="162"/>
  <c r="BO39" i="162"/>
  <c r="BP39" i="162"/>
  <c r="BQ39" i="162"/>
  <c r="BR39" i="162"/>
  <c r="BS39" i="162"/>
  <c r="BT39" i="162"/>
  <c r="BU39" i="162"/>
  <c r="BV39" i="162"/>
  <c r="BW39" i="162"/>
  <c r="BX39" i="162"/>
  <c r="BY39" i="162"/>
  <c r="BZ39" i="162"/>
  <c r="CA39" i="162"/>
  <c r="CB39" i="162"/>
  <c r="CC39" i="162"/>
  <c r="CD39" i="162"/>
  <c r="CE39" i="162"/>
  <c r="CF39" i="162"/>
  <c r="CG39" i="162"/>
  <c r="CH39" i="162"/>
  <c r="CI39" i="162"/>
  <c r="CJ39" i="162"/>
  <c r="CK39" i="162"/>
  <c r="CL39" i="162"/>
  <c r="CM39" i="162"/>
  <c r="CN39" i="162"/>
  <c r="CO39" i="162"/>
  <c r="CP39" i="162"/>
  <c r="CQ39" i="162"/>
  <c r="CR39" i="162"/>
  <c r="CS39" i="162"/>
  <c r="CT39" i="162"/>
  <c r="CU39" i="162"/>
  <c r="CV39" i="162"/>
  <c r="CW39" i="162"/>
  <c r="CX39" i="162"/>
  <c r="CY39" i="162"/>
  <c r="CZ39" i="162"/>
  <c r="DA39" i="162"/>
  <c r="DB39" i="162"/>
  <c r="DC39" i="162"/>
  <c r="DD39" i="162"/>
  <c r="DE39" i="162"/>
  <c r="DF39" i="162"/>
  <c r="DG39" i="162"/>
  <c r="DH39" i="162"/>
  <c r="DI39" i="162"/>
  <c r="DJ39" i="162"/>
  <c r="DK39" i="162"/>
  <c r="DL39" i="162"/>
  <c r="DM39" i="162"/>
  <c r="DN39" i="162"/>
  <c r="DO39" i="162"/>
  <c r="DP39" i="162"/>
  <c r="DQ39" i="162"/>
  <c r="DR39" i="162"/>
  <c r="DS39" i="162"/>
  <c r="DT39" i="162"/>
  <c r="DU39" i="162"/>
  <c r="DV39" i="162"/>
  <c r="DW39" i="162"/>
  <c r="DX39" i="162"/>
  <c r="DY39" i="162"/>
  <c r="DZ39" i="162"/>
  <c r="EA39" i="162"/>
  <c r="EB39" i="162"/>
  <c r="EC39" i="162"/>
  <c r="ED39" i="162"/>
  <c r="EE39" i="162"/>
  <c r="EF39" i="162"/>
  <c r="EG39" i="162"/>
  <c r="EH39" i="162"/>
  <c r="EI39" i="162"/>
  <c r="EJ39" i="162"/>
  <c r="EK39" i="162"/>
  <c r="EL39" i="162"/>
  <c r="EM39" i="162"/>
  <c r="EN39" i="162"/>
  <c r="EO39" i="162"/>
  <c r="EP39" i="162"/>
  <c r="EQ39" i="162"/>
  <c r="ER39" i="162"/>
  <c r="ES39" i="162"/>
  <c r="ET39" i="162"/>
  <c r="EU39" i="162"/>
  <c r="EV39" i="162"/>
  <c r="EW39" i="162"/>
  <c r="EX39" i="162"/>
  <c r="EY39" i="162"/>
  <c r="EZ39" i="162"/>
  <c r="FA39" i="162"/>
  <c r="FB39" i="162"/>
  <c r="FC39" i="162"/>
  <c r="FD39" i="162"/>
  <c r="FE39" i="162"/>
  <c r="FF39" i="162"/>
  <c r="FG39" i="162"/>
  <c r="FH39" i="162"/>
  <c r="FI39" i="162"/>
  <c r="FJ39" i="162"/>
  <c r="FK39" i="162"/>
  <c r="FL39" i="162"/>
  <c r="FM39" i="162"/>
  <c r="FN39" i="162"/>
  <c r="FO39" i="162"/>
  <c r="FP39" i="162"/>
  <c r="FQ39" i="162"/>
  <c r="FR39" i="162"/>
  <c r="FS39" i="162"/>
  <c r="FT39" i="162"/>
  <c r="FU39" i="162"/>
  <c r="FV39" i="162"/>
  <c r="FW39" i="162"/>
  <c r="FX39" i="162"/>
  <c r="FY39" i="162"/>
  <c r="FZ39" i="162"/>
  <c r="GA39" i="162"/>
  <c r="GB39" i="162"/>
  <c r="GC39" i="162"/>
  <c r="GD39" i="162"/>
  <c r="GE39" i="162"/>
  <c r="GF39" i="162"/>
  <c r="GG39" i="162"/>
  <c r="GH39" i="162"/>
  <c r="GI39" i="162"/>
  <c r="GJ39" i="162"/>
  <c r="GK39" i="162"/>
  <c r="GL39" i="162"/>
  <c r="GM39" i="162"/>
  <c r="GN39" i="162"/>
  <c r="GO39" i="162"/>
  <c r="GP39" i="162"/>
  <c r="GQ39" i="162"/>
  <c r="GR39" i="162"/>
  <c r="GS39" i="162"/>
  <c r="GT39" i="162"/>
  <c r="GU39" i="162"/>
  <c r="GV39" i="162"/>
  <c r="GW39" i="162"/>
  <c r="GX39" i="162"/>
  <c r="GY39" i="162"/>
  <c r="GZ39" i="162"/>
  <c r="HA39" i="162"/>
  <c r="HB39" i="162"/>
  <c r="HC39" i="162"/>
  <c r="HD39" i="162"/>
  <c r="HE39" i="162"/>
  <c r="HF39" i="162"/>
  <c r="HG39" i="162"/>
  <c r="HH39" i="162"/>
  <c r="HI39" i="162"/>
  <c r="HJ39" i="162"/>
  <c r="HK39" i="162"/>
  <c r="HL39" i="162"/>
  <c r="HM39" i="162"/>
  <c r="HN39" i="162"/>
  <c r="HO39" i="162"/>
  <c r="HP39" i="162"/>
  <c r="HQ39" i="162"/>
  <c r="Z40" i="162"/>
  <c r="AA40" i="162"/>
  <c r="AB40" i="162"/>
  <c r="AC40" i="162"/>
  <c r="AD40" i="162"/>
  <c r="AE40" i="162"/>
  <c r="AF40" i="162"/>
  <c r="AG40" i="162"/>
  <c r="AH40" i="162"/>
  <c r="AI40" i="162"/>
  <c r="AJ40" i="162"/>
  <c r="AK40" i="162"/>
  <c r="AL40" i="162"/>
  <c r="AM40" i="162"/>
  <c r="AN40" i="162"/>
  <c r="AO40" i="162"/>
  <c r="AP40" i="162"/>
  <c r="AQ40" i="162"/>
  <c r="AR40" i="162"/>
  <c r="AS40" i="162"/>
  <c r="AT40" i="162"/>
  <c r="AU40" i="162"/>
  <c r="AV40" i="162"/>
  <c r="AW40" i="162"/>
  <c r="AX40" i="162"/>
  <c r="AY40" i="162"/>
  <c r="AZ40" i="162"/>
  <c r="BA40" i="162"/>
  <c r="BB40" i="162"/>
  <c r="BC40" i="162"/>
  <c r="BD40" i="162"/>
  <c r="BE40" i="162"/>
  <c r="BF40" i="162"/>
  <c r="BG40" i="162"/>
  <c r="BH40" i="162"/>
  <c r="BI40" i="162"/>
  <c r="BJ40" i="162"/>
  <c r="BK40" i="162"/>
  <c r="BL40" i="162"/>
  <c r="BM40" i="162"/>
  <c r="BN40" i="162"/>
  <c r="BO40" i="162"/>
  <c r="BP40" i="162"/>
  <c r="BQ40" i="162"/>
  <c r="BR40" i="162"/>
  <c r="BS40" i="162"/>
  <c r="BT40" i="162"/>
  <c r="BU40" i="162"/>
  <c r="BV40" i="162"/>
  <c r="BW40" i="162"/>
  <c r="BX40" i="162"/>
  <c r="BY40" i="162"/>
  <c r="BZ40" i="162"/>
  <c r="CA40" i="162"/>
  <c r="CB40" i="162"/>
  <c r="CC40" i="162"/>
  <c r="CD40" i="162"/>
  <c r="CE40" i="162"/>
  <c r="CF40" i="162"/>
  <c r="CG40" i="162"/>
  <c r="CH40" i="162"/>
  <c r="CI40" i="162"/>
  <c r="CJ40" i="162"/>
  <c r="CK40" i="162"/>
  <c r="CL40" i="162"/>
  <c r="CM40" i="162"/>
  <c r="CN40" i="162"/>
  <c r="CO40" i="162"/>
  <c r="CP40" i="162"/>
  <c r="CQ40" i="162"/>
  <c r="CR40" i="162"/>
  <c r="CS40" i="162"/>
  <c r="CT40" i="162"/>
  <c r="CU40" i="162"/>
  <c r="CV40" i="162"/>
  <c r="CW40" i="162"/>
  <c r="CX40" i="162"/>
  <c r="CY40" i="162"/>
  <c r="CZ40" i="162"/>
  <c r="DA40" i="162"/>
  <c r="DB40" i="162"/>
  <c r="DC40" i="162"/>
  <c r="DD40" i="162"/>
  <c r="DE40" i="162"/>
  <c r="DF40" i="162"/>
  <c r="DG40" i="162"/>
  <c r="DH40" i="162"/>
  <c r="DI40" i="162"/>
  <c r="DJ40" i="162"/>
  <c r="DK40" i="162"/>
  <c r="DL40" i="162"/>
  <c r="DM40" i="162"/>
  <c r="DN40" i="162"/>
  <c r="DO40" i="162"/>
  <c r="DP40" i="162"/>
  <c r="DQ40" i="162"/>
  <c r="DR40" i="162"/>
  <c r="DS40" i="162"/>
  <c r="DT40" i="162"/>
  <c r="DU40" i="162"/>
  <c r="DV40" i="162"/>
  <c r="DW40" i="162"/>
  <c r="DX40" i="162"/>
  <c r="DY40" i="162"/>
  <c r="DZ40" i="162"/>
  <c r="EA40" i="162"/>
  <c r="EB40" i="162"/>
  <c r="EC40" i="162"/>
  <c r="ED40" i="162"/>
  <c r="EE40" i="162"/>
  <c r="EF40" i="162"/>
  <c r="EG40" i="162"/>
  <c r="EH40" i="162"/>
  <c r="EI40" i="162"/>
  <c r="EJ40" i="162"/>
  <c r="EK40" i="162"/>
  <c r="EL40" i="162"/>
  <c r="EM40" i="162"/>
  <c r="EN40" i="162"/>
  <c r="EO40" i="162"/>
  <c r="EP40" i="162"/>
  <c r="EQ40" i="162"/>
  <c r="ER40" i="162"/>
  <c r="ES40" i="162"/>
  <c r="ET40" i="162"/>
  <c r="EU40" i="162"/>
  <c r="EV40" i="162"/>
  <c r="EW40" i="162"/>
  <c r="EX40" i="162"/>
  <c r="EY40" i="162"/>
  <c r="EZ40" i="162"/>
  <c r="FA40" i="162"/>
  <c r="FB40" i="162"/>
  <c r="FC40" i="162"/>
  <c r="FD40" i="162"/>
  <c r="FE40" i="162"/>
  <c r="FF40" i="162"/>
  <c r="FG40" i="162"/>
  <c r="FH40" i="162"/>
  <c r="FI40" i="162"/>
  <c r="FJ40" i="162"/>
  <c r="FK40" i="162"/>
  <c r="FL40" i="162"/>
  <c r="FM40" i="162"/>
  <c r="FN40" i="162"/>
  <c r="FO40" i="162"/>
  <c r="FP40" i="162"/>
  <c r="FQ40" i="162"/>
  <c r="FR40" i="162"/>
  <c r="FS40" i="162"/>
  <c r="FT40" i="162"/>
  <c r="FU40" i="162"/>
  <c r="FV40" i="162"/>
  <c r="FW40" i="162"/>
  <c r="FX40" i="162"/>
  <c r="FY40" i="162"/>
  <c r="FZ40" i="162"/>
  <c r="GA40" i="162"/>
  <c r="GB40" i="162"/>
  <c r="GC40" i="162"/>
  <c r="GD40" i="162"/>
  <c r="GE40" i="162"/>
  <c r="GF40" i="162"/>
  <c r="GG40" i="162"/>
  <c r="GH40" i="162"/>
  <c r="GI40" i="162"/>
  <c r="GJ40" i="162"/>
  <c r="GK40" i="162"/>
  <c r="GL40" i="162"/>
  <c r="GM40" i="162"/>
  <c r="GN40" i="162"/>
  <c r="GO40" i="162"/>
  <c r="GP40" i="162"/>
  <c r="GQ40" i="162"/>
  <c r="GR40" i="162"/>
  <c r="GS40" i="162"/>
  <c r="GT40" i="162"/>
  <c r="GU40" i="162"/>
  <c r="GV40" i="162"/>
  <c r="GW40" i="162"/>
  <c r="GX40" i="162"/>
  <c r="GY40" i="162"/>
  <c r="GZ40" i="162"/>
  <c r="HA40" i="162"/>
  <c r="HB40" i="162"/>
  <c r="HC40" i="162"/>
  <c r="HD40" i="162"/>
  <c r="HE40" i="162"/>
  <c r="HF40" i="162"/>
  <c r="HG40" i="162"/>
  <c r="HH40" i="162"/>
  <c r="HI40" i="162"/>
  <c r="HJ40" i="162"/>
  <c r="HK40" i="162"/>
  <c r="HL40" i="162"/>
  <c r="HM40" i="162"/>
  <c r="HN40" i="162"/>
  <c r="HO40" i="162"/>
  <c r="HP40" i="162"/>
  <c r="HQ40" i="162"/>
  <c r="AF5" i="162"/>
  <c r="AK6" i="162" s="1"/>
  <c r="AP7" i="162" s="1"/>
  <c r="AU8" i="162" s="1"/>
  <c r="AG5" i="162"/>
  <c r="AL6" i="162" s="1"/>
  <c r="AQ7" i="162" s="1"/>
  <c r="AV8" i="162" s="1"/>
  <c r="AH5" i="162"/>
  <c r="AM6" i="162" s="1"/>
  <c r="AR7" i="162" s="1"/>
  <c r="AW8" i="162" s="1"/>
  <c r="AI5" i="162"/>
  <c r="AN6" i="162" s="1"/>
  <c r="AS7" i="162" s="1"/>
  <c r="AX8" i="162" s="1"/>
  <c r="AJ5" i="162"/>
  <c r="AO6" i="162" s="1"/>
  <c r="AT7" i="162" s="1"/>
  <c r="AY8" i="162" s="1"/>
  <c r="AK5" i="162"/>
  <c r="AP6" i="162" s="1"/>
  <c r="AU7" i="162" s="1"/>
  <c r="AZ8" i="162" s="1"/>
  <c r="AL5" i="162"/>
  <c r="AQ6" i="162" s="1"/>
  <c r="AV7" i="162" s="1"/>
  <c r="BA8" i="162" s="1"/>
  <c r="AM5" i="162"/>
  <c r="AR6" i="162" s="1"/>
  <c r="AW7" i="162" s="1"/>
  <c r="BB8" i="162" s="1"/>
  <c r="AN5" i="162"/>
  <c r="AS6" i="162" s="1"/>
  <c r="AX7" i="162" s="1"/>
  <c r="BC8" i="162" s="1"/>
  <c r="AO5" i="162"/>
  <c r="AT6" i="162" s="1"/>
  <c r="AY7" i="162" s="1"/>
  <c r="BD8" i="162" s="1"/>
  <c r="AP5" i="162"/>
  <c r="AU6" i="162" s="1"/>
  <c r="AZ7" i="162" s="1"/>
  <c r="BE8" i="162" s="1"/>
  <c r="AQ5" i="162"/>
  <c r="AV6" i="162" s="1"/>
  <c r="BA7" i="162" s="1"/>
  <c r="BF8" i="162" s="1"/>
  <c r="AR5" i="162"/>
  <c r="AW6" i="162" s="1"/>
  <c r="BB7" i="162" s="1"/>
  <c r="BG8" i="162" s="1"/>
  <c r="AS5" i="162"/>
  <c r="AX6" i="162" s="1"/>
  <c r="BC7" i="162" s="1"/>
  <c r="BH8" i="162" s="1"/>
  <c r="AT5" i="162"/>
  <c r="AY6" i="162" s="1"/>
  <c r="BD7" i="162" s="1"/>
  <c r="BI8" i="162" s="1"/>
  <c r="AU5" i="162"/>
  <c r="AZ6" i="162" s="1"/>
  <c r="BE7" i="162" s="1"/>
  <c r="BJ8" i="162" s="1"/>
  <c r="AV5" i="162"/>
  <c r="BA6" i="162" s="1"/>
  <c r="BF7" i="162" s="1"/>
  <c r="BK8" i="162" s="1"/>
  <c r="AW5" i="162"/>
  <c r="BB6" i="162" s="1"/>
  <c r="BG7" i="162" s="1"/>
  <c r="BL8" i="162" s="1"/>
  <c r="AX5" i="162"/>
  <c r="BC6" i="162" s="1"/>
  <c r="BH7" i="162" s="1"/>
  <c r="BM8" i="162" s="1"/>
  <c r="AY5" i="162"/>
  <c r="BD6" i="162" s="1"/>
  <c r="BI7" i="162" s="1"/>
  <c r="BN8" i="162" s="1"/>
  <c r="AZ5" i="162"/>
  <c r="BE6" i="162" s="1"/>
  <c r="BJ7" i="162" s="1"/>
  <c r="BO8" i="162" s="1"/>
  <c r="BA5" i="162"/>
  <c r="BF6" i="162" s="1"/>
  <c r="BK7" i="162" s="1"/>
  <c r="BP8" i="162" s="1"/>
  <c r="BB5" i="162"/>
  <c r="BG6" i="162" s="1"/>
  <c r="BL7" i="162" s="1"/>
  <c r="BQ8" i="162" s="1"/>
  <c r="BC5" i="162"/>
  <c r="BH6" i="162" s="1"/>
  <c r="BM7" i="162" s="1"/>
  <c r="BR8" i="162" s="1"/>
  <c r="BD5" i="162"/>
  <c r="BI6" i="162" s="1"/>
  <c r="BN7" i="162" s="1"/>
  <c r="BS8" i="162" s="1"/>
  <c r="BE5" i="162"/>
  <c r="BJ6" i="162" s="1"/>
  <c r="BO7" i="162" s="1"/>
  <c r="BT8" i="162" s="1"/>
  <c r="BF5" i="162"/>
  <c r="BK6" i="162" s="1"/>
  <c r="BP7" i="162" s="1"/>
  <c r="BU8" i="162" s="1"/>
  <c r="BG5" i="162"/>
  <c r="BL6" i="162" s="1"/>
  <c r="BQ7" i="162" s="1"/>
  <c r="BV8" i="162" s="1"/>
  <c r="BH5" i="162"/>
  <c r="BM6" i="162" s="1"/>
  <c r="BR7" i="162" s="1"/>
  <c r="BW8" i="162" s="1"/>
  <c r="BI5" i="162"/>
  <c r="BN6" i="162" s="1"/>
  <c r="BS7" i="162" s="1"/>
  <c r="BX8" i="162" s="1"/>
  <c r="BJ5" i="162"/>
  <c r="BO6" i="162" s="1"/>
  <c r="BT7" i="162" s="1"/>
  <c r="BY8" i="162" s="1"/>
  <c r="BK5" i="162"/>
  <c r="BP6" i="162" s="1"/>
  <c r="BU7" i="162" s="1"/>
  <c r="BZ8" i="162" s="1"/>
  <c r="BL5" i="162"/>
  <c r="BQ6" i="162" s="1"/>
  <c r="BV7" i="162" s="1"/>
  <c r="CA8" i="162" s="1"/>
  <c r="BM5" i="162"/>
  <c r="BR6" i="162" s="1"/>
  <c r="BW7" i="162" s="1"/>
  <c r="CB8" i="162" s="1"/>
  <c r="BN5" i="162"/>
  <c r="BS6" i="162" s="1"/>
  <c r="BX7" i="162" s="1"/>
  <c r="CC8" i="162" s="1"/>
  <c r="BO5" i="162"/>
  <c r="BT6" i="162" s="1"/>
  <c r="BY7" i="162" s="1"/>
  <c r="CD8" i="162" s="1"/>
  <c r="BP5" i="162"/>
  <c r="BU6" i="162" s="1"/>
  <c r="BZ7" i="162" s="1"/>
  <c r="CE8" i="162" s="1"/>
  <c r="BQ5" i="162"/>
  <c r="BV6" i="162" s="1"/>
  <c r="CA7" i="162" s="1"/>
  <c r="CF8" i="162" s="1"/>
  <c r="BR5" i="162"/>
  <c r="BW6" i="162" s="1"/>
  <c r="CB7" i="162" s="1"/>
  <c r="CG8" i="162" s="1"/>
  <c r="BS5" i="162"/>
  <c r="BX6" i="162" s="1"/>
  <c r="CC7" i="162" s="1"/>
  <c r="CH8" i="162" s="1"/>
  <c r="BT5" i="162"/>
  <c r="BY6" i="162" s="1"/>
  <c r="CD7" i="162" s="1"/>
  <c r="CI8" i="162" s="1"/>
  <c r="BU5" i="162"/>
  <c r="BZ6" i="162" s="1"/>
  <c r="CE7" i="162" s="1"/>
  <c r="CJ8" i="162" s="1"/>
  <c r="BV5" i="162"/>
  <c r="CA6" i="162" s="1"/>
  <c r="CF7" i="162" s="1"/>
  <c r="CK8" i="162" s="1"/>
  <c r="BW5" i="162"/>
  <c r="CB6" i="162" s="1"/>
  <c r="CG7" i="162" s="1"/>
  <c r="CL8" i="162" s="1"/>
  <c r="BX5" i="162"/>
  <c r="CC6" i="162" s="1"/>
  <c r="CH7" i="162" s="1"/>
  <c r="CM8" i="162" s="1"/>
  <c r="BY5" i="162"/>
  <c r="CD6" i="162" s="1"/>
  <c r="CI7" i="162" s="1"/>
  <c r="CN8" i="162" s="1"/>
  <c r="BZ5" i="162"/>
  <c r="CE6" i="162" s="1"/>
  <c r="CJ7" i="162" s="1"/>
  <c r="CO8" i="162" s="1"/>
  <c r="CA5" i="162"/>
  <c r="CF6" i="162" s="1"/>
  <c r="CK7" i="162" s="1"/>
  <c r="CP8" i="162" s="1"/>
  <c r="CB5" i="162"/>
  <c r="CG6" i="162" s="1"/>
  <c r="CL7" i="162" s="1"/>
  <c r="CQ8" i="162" s="1"/>
  <c r="CC5" i="162"/>
  <c r="CH6" i="162" s="1"/>
  <c r="CM7" i="162" s="1"/>
  <c r="CR8" i="162" s="1"/>
  <c r="CD5" i="162"/>
  <c r="CI6" i="162" s="1"/>
  <c r="CN7" i="162" s="1"/>
  <c r="CS8" i="162" s="1"/>
  <c r="CE5" i="162"/>
  <c r="CJ6" i="162" s="1"/>
  <c r="CO7" i="162" s="1"/>
  <c r="CT8" i="162" s="1"/>
  <c r="CF5" i="162"/>
  <c r="CK6" i="162" s="1"/>
  <c r="CP7" i="162" s="1"/>
  <c r="CU8" i="162" s="1"/>
  <c r="CG5" i="162"/>
  <c r="CL6" i="162" s="1"/>
  <c r="CQ7" i="162" s="1"/>
  <c r="CV8" i="162" s="1"/>
  <c r="CH5" i="162"/>
  <c r="CM6" i="162" s="1"/>
  <c r="CR7" i="162" s="1"/>
  <c r="CW8" i="162" s="1"/>
  <c r="CI5" i="162"/>
  <c r="CN6" i="162" s="1"/>
  <c r="CS7" i="162" s="1"/>
  <c r="CX8" i="162" s="1"/>
  <c r="CJ5" i="162"/>
  <c r="CO6" i="162" s="1"/>
  <c r="CT7" i="162" s="1"/>
  <c r="CY8" i="162" s="1"/>
  <c r="CK5" i="162"/>
  <c r="CP6" i="162" s="1"/>
  <c r="CU7" i="162" s="1"/>
  <c r="CZ8" i="162" s="1"/>
  <c r="CL5" i="162"/>
  <c r="CQ6" i="162" s="1"/>
  <c r="CV7" i="162" s="1"/>
  <c r="DA8" i="162" s="1"/>
  <c r="CM5" i="162"/>
  <c r="CR6" i="162" s="1"/>
  <c r="CW7" i="162" s="1"/>
  <c r="DB8" i="162" s="1"/>
  <c r="CN5" i="162"/>
  <c r="CS6" i="162" s="1"/>
  <c r="CX7" i="162" s="1"/>
  <c r="DC8" i="162" s="1"/>
  <c r="CO5" i="162"/>
  <c r="CT6" i="162" s="1"/>
  <c r="CY7" i="162" s="1"/>
  <c r="DD8" i="162" s="1"/>
  <c r="CP5" i="162"/>
  <c r="CU6" i="162" s="1"/>
  <c r="CZ7" i="162" s="1"/>
  <c r="DE8" i="162" s="1"/>
  <c r="CQ5" i="162"/>
  <c r="CV6" i="162" s="1"/>
  <c r="DA7" i="162" s="1"/>
  <c r="DF8" i="162" s="1"/>
  <c r="CR5" i="162"/>
  <c r="CW6" i="162" s="1"/>
  <c r="DB7" i="162" s="1"/>
  <c r="DG8" i="162" s="1"/>
  <c r="CS5" i="162"/>
  <c r="CX6" i="162" s="1"/>
  <c r="DC7" i="162" s="1"/>
  <c r="DH8" i="162" s="1"/>
  <c r="CT5" i="162"/>
  <c r="CY6" i="162" s="1"/>
  <c r="DD7" i="162" s="1"/>
  <c r="DI8" i="162" s="1"/>
  <c r="CU5" i="162"/>
  <c r="CZ6" i="162" s="1"/>
  <c r="DE7" i="162" s="1"/>
  <c r="DJ8" i="162" s="1"/>
  <c r="CV5" i="162"/>
  <c r="DA6" i="162" s="1"/>
  <c r="DF7" i="162" s="1"/>
  <c r="DK8" i="162" s="1"/>
  <c r="CW5" i="162"/>
  <c r="DB6" i="162" s="1"/>
  <c r="DG7" i="162" s="1"/>
  <c r="DL8" i="162" s="1"/>
  <c r="CX5" i="162"/>
  <c r="DC6" i="162" s="1"/>
  <c r="DH7" i="162" s="1"/>
  <c r="DM8" i="162" s="1"/>
  <c r="CY5" i="162"/>
  <c r="DD6" i="162" s="1"/>
  <c r="DI7" i="162" s="1"/>
  <c r="DN8" i="162" s="1"/>
  <c r="CZ5" i="162"/>
  <c r="DE6" i="162" s="1"/>
  <c r="DJ7" i="162" s="1"/>
  <c r="DO8" i="162" s="1"/>
  <c r="DA5" i="162"/>
  <c r="DF6" i="162" s="1"/>
  <c r="DK7" i="162" s="1"/>
  <c r="DP8" i="162" s="1"/>
  <c r="DB5" i="162"/>
  <c r="DG6" i="162" s="1"/>
  <c r="DL7" i="162" s="1"/>
  <c r="DQ8" i="162" s="1"/>
  <c r="DC5" i="162"/>
  <c r="DH6" i="162" s="1"/>
  <c r="DM7" i="162" s="1"/>
  <c r="DR8" i="162" s="1"/>
  <c r="DD5" i="162"/>
  <c r="DI6" i="162" s="1"/>
  <c r="DN7" i="162" s="1"/>
  <c r="DS8" i="162" s="1"/>
  <c r="DE5" i="162"/>
  <c r="DJ6" i="162" s="1"/>
  <c r="DO7" i="162" s="1"/>
  <c r="DT8" i="162" s="1"/>
  <c r="DF5" i="162"/>
  <c r="DK6" i="162" s="1"/>
  <c r="DP7" i="162" s="1"/>
  <c r="DU8" i="162" s="1"/>
  <c r="DG5" i="162"/>
  <c r="DL6" i="162" s="1"/>
  <c r="DQ7" i="162" s="1"/>
  <c r="DV8" i="162" s="1"/>
  <c r="DH5" i="162"/>
  <c r="DM6" i="162" s="1"/>
  <c r="DR7" i="162" s="1"/>
  <c r="DW8" i="162" s="1"/>
  <c r="DI5" i="162"/>
  <c r="DN6" i="162" s="1"/>
  <c r="DS7" i="162" s="1"/>
  <c r="DX8" i="162" s="1"/>
  <c r="DJ5" i="162"/>
  <c r="DO6" i="162" s="1"/>
  <c r="DT7" i="162" s="1"/>
  <c r="DY8" i="162" s="1"/>
  <c r="DK5" i="162"/>
  <c r="DP6" i="162" s="1"/>
  <c r="DU7" i="162" s="1"/>
  <c r="DZ8" i="162" s="1"/>
  <c r="DL5" i="162"/>
  <c r="DQ6" i="162" s="1"/>
  <c r="DV7" i="162" s="1"/>
  <c r="EA8" i="162" s="1"/>
  <c r="DM5" i="162"/>
  <c r="DR6" i="162" s="1"/>
  <c r="DW7" i="162" s="1"/>
  <c r="EB8" i="162" s="1"/>
  <c r="DN5" i="162"/>
  <c r="DS6" i="162" s="1"/>
  <c r="DX7" i="162" s="1"/>
  <c r="EC8" i="162" s="1"/>
  <c r="DO5" i="162"/>
  <c r="DT6" i="162" s="1"/>
  <c r="DY7" i="162" s="1"/>
  <c r="ED8" i="162" s="1"/>
  <c r="DP5" i="162"/>
  <c r="DU6" i="162" s="1"/>
  <c r="DZ7" i="162" s="1"/>
  <c r="EE8" i="162" s="1"/>
  <c r="DQ5" i="162"/>
  <c r="DV6" i="162" s="1"/>
  <c r="EA7" i="162" s="1"/>
  <c r="EF8" i="162" s="1"/>
  <c r="DR5" i="162"/>
  <c r="DW6" i="162" s="1"/>
  <c r="EB7" i="162" s="1"/>
  <c r="EG8" i="162" s="1"/>
  <c r="DS5" i="162"/>
  <c r="DX6" i="162" s="1"/>
  <c r="EC7" i="162" s="1"/>
  <c r="EH8" i="162" s="1"/>
  <c r="DT5" i="162"/>
  <c r="DY6" i="162" s="1"/>
  <c r="ED7" i="162" s="1"/>
  <c r="EI8" i="162" s="1"/>
  <c r="DU5" i="162"/>
  <c r="DZ6" i="162" s="1"/>
  <c r="EE7" i="162" s="1"/>
  <c r="EJ8" i="162" s="1"/>
  <c r="DV5" i="162"/>
  <c r="EA6" i="162" s="1"/>
  <c r="EF7" i="162" s="1"/>
  <c r="EK8" i="162" s="1"/>
  <c r="DW5" i="162"/>
  <c r="EB6" i="162" s="1"/>
  <c r="EG7" i="162" s="1"/>
  <c r="EL8" i="162" s="1"/>
  <c r="DX5" i="162"/>
  <c r="EC6" i="162" s="1"/>
  <c r="EH7" i="162" s="1"/>
  <c r="EM8" i="162" s="1"/>
  <c r="DY5" i="162"/>
  <c r="ED6" i="162" s="1"/>
  <c r="EI7" i="162" s="1"/>
  <c r="EN8" i="162" s="1"/>
  <c r="DZ5" i="162"/>
  <c r="EE6" i="162" s="1"/>
  <c r="EJ7" i="162" s="1"/>
  <c r="EO8" i="162" s="1"/>
  <c r="EA5" i="162"/>
  <c r="EF6" i="162" s="1"/>
  <c r="EK7" i="162" s="1"/>
  <c r="EP8" i="162" s="1"/>
  <c r="EB5" i="162"/>
  <c r="EG6" i="162" s="1"/>
  <c r="EL7" i="162" s="1"/>
  <c r="EQ8" i="162" s="1"/>
  <c r="EC5" i="162"/>
  <c r="EH6" i="162" s="1"/>
  <c r="EM7" i="162" s="1"/>
  <c r="ER8" i="162" s="1"/>
  <c r="ED5" i="162"/>
  <c r="EI6" i="162" s="1"/>
  <c r="EN7" i="162" s="1"/>
  <c r="ES8" i="162" s="1"/>
  <c r="EE5" i="162"/>
  <c r="EJ6" i="162" s="1"/>
  <c r="EO7" i="162" s="1"/>
  <c r="ET8" i="162" s="1"/>
  <c r="EF5" i="162"/>
  <c r="EK6" i="162" s="1"/>
  <c r="EP7" i="162" s="1"/>
  <c r="EU8" i="162" s="1"/>
  <c r="EG5" i="162"/>
  <c r="EL6" i="162" s="1"/>
  <c r="EQ7" i="162" s="1"/>
  <c r="EV8" i="162" s="1"/>
  <c r="EH5" i="162"/>
  <c r="EM6" i="162" s="1"/>
  <c r="ER7" i="162" s="1"/>
  <c r="EW8" i="162" s="1"/>
  <c r="EI5" i="162"/>
  <c r="EN6" i="162" s="1"/>
  <c r="ES7" i="162" s="1"/>
  <c r="EX8" i="162" s="1"/>
  <c r="EJ5" i="162"/>
  <c r="EO6" i="162" s="1"/>
  <c r="ET7" i="162" s="1"/>
  <c r="EY8" i="162" s="1"/>
  <c r="EK5" i="162"/>
  <c r="EP6" i="162" s="1"/>
  <c r="EU7" i="162" s="1"/>
  <c r="EZ8" i="162" s="1"/>
  <c r="EL5" i="162"/>
  <c r="EQ6" i="162" s="1"/>
  <c r="EV7" i="162" s="1"/>
  <c r="FA8" i="162" s="1"/>
  <c r="EM5" i="162"/>
  <c r="ER6" i="162" s="1"/>
  <c r="EW7" i="162" s="1"/>
  <c r="FB8" i="162" s="1"/>
  <c r="EN5" i="162"/>
  <c r="ES6" i="162" s="1"/>
  <c r="EX7" i="162" s="1"/>
  <c r="FC8" i="162" s="1"/>
  <c r="EO5" i="162"/>
  <c r="ET6" i="162" s="1"/>
  <c r="EY7" i="162" s="1"/>
  <c r="FD8" i="162" s="1"/>
  <c r="EP5" i="162"/>
  <c r="EU6" i="162" s="1"/>
  <c r="EZ7" i="162" s="1"/>
  <c r="FE8" i="162" s="1"/>
  <c r="EQ5" i="162"/>
  <c r="EV6" i="162" s="1"/>
  <c r="FA7" i="162" s="1"/>
  <c r="FF8" i="162" s="1"/>
  <c r="ER5" i="162"/>
  <c r="EW6" i="162" s="1"/>
  <c r="FB7" i="162" s="1"/>
  <c r="FG8" i="162" s="1"/>
  <c r="ES5" i="162"/>
  <c r="EX6" i="162" s="1"/>
  <c r="FC7" i="162" s="1"/>
  <c r="FH8" i="162" s="1"/>
  <c r="ET5" i="162"/>
  <c r="EY6" i="162" s="1"/>
  <c r="FD7" i="162" s="1"/>
  <c r="FI8" i="162" s="1"/>
  <c r="EU5" i="162"/>
  <c r="EZ6" i="162" s="1"/>
  <c r="FE7" i="162" s="1"/>
  <c r="FJ8" i="162" s="1"/>
  <c r="EV5" i="162"/>
  <c r="FA6" i="162" s="1"/>
  <c r="FF7" i="162" s="1"/>
  <c r="FK8" i="162" s="1"/>
  <c r="EW5" i="162"/>
  <c r="FB6" i="162" s="1"/>
  <c r="FG7" i="162" s="1"/>
  <c r="FL8" i="162" s="1"/>
  <c r="EX5" i="162"/>
  <c r="FC6" i="162" s="1"/>
  <c r="FH7" i="162" s="1"/>
  <c r="FM8" i="162" s="1"/>
  <c r="EY5" i="162"/>
  <c r="FD6" i="162" s="1"/>
  <c r="FI7" i="162" s="1"/>
  <c r="FN8" i="162" s="1"/>
  <c r="EZ5" i="162"/>
  <c r="FE6" i="162" s="1"/>
  <c r="FJ7" i="162" s="1"/>
  <c r="FO8" i="162" s="1"/>
  <c r="FA5" i="162"/>
  <c r="FF6" i="162" s="1"/>
  <c r="FK7" i="162" s="1"/>
  <c r="FP8" i="162" s="1"/>
  <c r="FB5" i="162"/>
  <c r="FG6" i="162" s="1"/>
  <c r="FL7" i="162" s="1"/>
  <c r="FQ8" i="162" s="1"/>
  <c r="FC5" i="162"/>
  <c r="FH6" i="162" s="1"/>
  <c r="FM7" i="162" s="1"/>
  <c r="FR8" i="162" s="1"/>
  <c r="FD5" i="162"/>
  <c r="FI6" i="162" s="1"/>
  <c r="FN7" i="162" s="1"/>
  <c r="FS8" i="162" s="1"/>
  <c r="FE5" i="162"/>
  <c r="FJ6" i="162" s="1"/>
  <c r="FO7" i="162" s="1"/>
  <c r="FT8" i="162" s="1"/>
  <c r="FF5" i="162"/>
  <c r="FK6" i="162" s="1"/>
  <c r="FP7" i="162" s="1"/>
  <c r="FU8" i="162" s="1"/>
  <c r="FG5" i="162"/>
  <c r="FL6" i="162" s="1"/>
  <c r="FQ7" i="162" s="1"/>
  <c r="FV8" i="162" s="1"/>
  <c r="FH5" i="162"/>
  <c r="FM6" i="162" s="1"/>
  <c r="FR7" i="162" s="1"/>
  <c r="FW8" i="162" s="1"/>
  <c r="FI5" i="162"/>
  <c r="FN6" i="162" s="1"/>
  <c r="FS7" i="162" s="1"/>
  <c r="FX8" i="162" s="1"/>
  <c r="FJ5" i="162"/>
  <c r="FO6" i="162" s="1"/>
  <c r="FT7" i="162" s="1"/>
  <c r="FY8" i="162" s="1"/>
  <c r="FK5" i="162"/>
  <c r="FP6" i="162" s="1"/>
  <c r="FU7" i="162" s="1"/>
  <c r="FZ8" i="162" s="1"/>
  <c r="FL5" i="162"/>
  <c r="FQ6" i="162" s="1"/>
  <c r="FV7" i="162" s="1"/>
  <c r="GA8" i="162" s="1"/>
  <c r="FM5" i="162"/>
  <c r="FR6" i="162" s="1"/>
  <c r="FW7" i="162" s="1"/>
  <c r="GB8" i="162" s="1"/>
  <c r="FN5" i="162"/>
  <c r="FS6" i="162" s="1"/>
  <c r="FX7" i="162" s="1"/>
  <c r="GC8" i="162" s="1"/>
  <c r="FO5" i="162"/>
  <c r="FT6" i="162" s="1"/>
  <c r="FY7" i="162" s="1"/>
  <c r="GD8" i="162" s="1"/>
  <c r="FP5" i="162"/>
  <c r="FU6" i="162" s="1"/>
  <c r="FZ7" i="162" s="1"/>
  <c r="GE8" i="162" s="1"/>
  <c r="FQ5" i="162"/>
  <c r="FV6" i="162" s="1"/>
  <c r="GA7" i="162" s="1"/>
  <c r="GF8" i="162" s="1"/>
  <c r="FR5" i="162"/>
  <c r="FW6" i="162" s="1"/>
  <c r="GB7" i="162" s="1"/>
  <c r="GG8" i="162" s="1"/>
  <c r="FS5" i="162"/>
  <c r="FX6" i="162" s="1"/>
  <c r="GC7" i="162" s="1"/>
  <c r="GH8" i="162" s="1"/>
  <c r="FT5" i="162"/>
  <c r="FY6" i="162" s="1"/>
  <c r="GD7" i="162" s="1"/>
  <c r="GI8" i="162" s="1"/>
  <c r="FU5" i="162"/>
  <c r="FZ6" i="162" s="1"/>
  <c r="GE7" i="162" s="1"/>
  <c r="GJ8" i="162" s="1"/>
  <c r="FV5" i="162"/>
  <c r="GA6" i="162" s="1"/>
  <c r="GF7" i="162" s="1"/>
  <c r="GK8" i="162" s="1"/>
  <c r="FW5" i="162"/>
  <c r="GB6" i="162" s="1"/>
  <c r="GG7" i="162" s="1"/>
  <c r="GL8" i="162" s="1"/>
  <c r="FX5" i="162"/>
  <c r="GC6" i="162" s="1"/>
  <c r="GH7" i="162" s="1"/>
  <c r="GM8" i="162" s="1"/>
  <c r="FY5" i="162"/>
  <c r="GD6" i="162" s="1"/>
  <c r="GI7" i="162" s="1"/>
  <c r="GN8" i="162" s="1"/>
  <c r="FZ5" i="162"/>
  <c r="GE6" i="162" s="1"/>
  <c r="GJ7" i="162" s="1"/>
  <c r="GO8" i="162" s="1"/>
  <c r="GA5" i="162"/>
  <c r="GF6" i="162" s="1"/>
  <c r="GK7" i="162" s="1"/>
  <c r="GP8" i="162" s="1"/>
  <c r="GB5" i="162"/>
  <c r="GG6" i="162" s="1"/>
  <c r="GL7" i="162" s="1"/>
  <c r="GQ8" i="162" s="1"/>
  <c r="GC5" i="162"/>
  <c r="GH6" i="162" s="1"/>
  <c r="GM7" i="162" s="1"/>
  <c r="GR8" i="162" s="1"/>
  <c r="GD5" i="162"/>
  <c r="GI6" i="162" s="1"/>
  <c r="GN7" i="162" s="1"/>
  <c r="GS8" i="162" s="1"/>
  <c r="GE5" i="162"/>
  <c r="GJ6" i="162" s="1"/>
  <c r="GO7" i="162" s="1"/>
  <c r="GT8" i="162" s="1"/>
  <c r="GF5" i="162"/>
  <c r="GK6" i="162" s="1"/>
  <c r="GP7" i="162" s="1"/>
  <c r="GU8" i="162" s="1"/>
  <c r="GG5" i="162"/>
  <c r="GL6" i="162" s="1"/>
  <c r="GQ7" i="162" s="1"/>
  <c r="GV8" i="162" s="1"/>
  <c r="GH5" i="162"/>
  <c r="GM6" i="162" s="1"/>
  <c r="GR7" i="162" s="1"/>
  <c r="GW8" i="162" s="1"/>
  <c r="GI5" i="162"/>
  <c r="GN6" i="162" s="1"/>
  <c r="GS7" i="162" s="1"/>
  <c r="GX8" i="162" s="1"/>
  <c r="GJ5" i="162"/>
  <c r="GO6" i="162" s="1"/>
  <c r="GT7" i="162" s="1"/>
  <c r="GY8" i="162" s="1"/>
  <c r="GK5" i="162"/>
  <c r="GP6" i="162" s="1"/>
  <c r="GU7" i="162" s="1"/>
  <c r="GZ8" i="162" s="1"/>
  <c r="GL5" i="162"/>
  <c r="GQ6" i="162" s="1"/>
  <c r="GV7" i="162" s="1"/>
  <c r="HA8" i="162" s="1"/>
  <c r="GM5" i="162"/>
  <c r="GR6" i="162" s="1"/>
  <c r="GW7" i="162" s="1"/>
  <c r="HB8" i="162" s="1"/>
  <c r="GN5" i="162"/>
  <c r="GS6" i="162" s="1"/>
  <c r="GX7" i="162" s="1"/>
  <c r="HC8" i="162" s="1"/>
  <c r="GO5" i="162"/>
  <c r="GT6" i="162" s="1"/>
  <c r="GY7" i="162" s="1"/>
  <c r="HD8" i="162" s="1"/>
  <c r="GP5" i="162"/>
  <c r="GU6" i="162" s="1"/>
  <c r="GZ7" i="162" s="1"/>
  <c r="HE8" i="162" s="1"/>
  <c r="GQ5" i="162"/>
  <c r="GV6" i="162" s="1"/>
  <c r="HA7" i="162" s="1"/>
  <c r="HF8" i="162" s="1"/>
  <c r="GR5" i="162"/>
  <c r="GW6" i="162" s="1"/>
  <c r="HB7" i="162" s="1"/>
  <c r="HG8" i="162" s="1"/>
  <c r="GS5" i="162"/>
  <c r="GX6" i="162" s="1"/>
  <c r="HC7" i="162" s="1"/>
  <c r="HH8" i="162" s="1"/>
  <c r="GT5" i="162"/>
  <c r="GY6" i="162" s="1"/>
  <c r="HD7" i="162" s="1"/>
  <c r="HI8" i="162" s="1"/>
  <c r="GU5" i="162"/>
  <c r="GZ6" i="162" s="1"/>
  <c r="HE7" i="162" s="1"/>
  <c r="HJ8" i="162" s="1"/>
  <c r="GV5" i="162"/>
  <c r="HA6" i="162" s="1"/>
  <c r="HF7" i="162" s="1"/>
  <c r="HK8" i="162" s="1"/>
  <c r="GW5" i="162"/>
  <c r="HB6" i="162" s="1"/>
  <c r="HG7" i="162" s="1"/>
  <c r="HL8" i="162" s="1"/>
  <c r="GX5" i="162"/>
  <c r="HC6" i="162" s="1"/>
  <c r="HH7" i="162" s="1"/>
  <c r="HM8" i="162" s="1"/>
  <c r="GY5" i="162"/>
  <c r="HD6" i="162" s="1"/>
  <c r="HI7" i="162" s="1"/>
  <c r="HN8" i="162" s="1"/>
  <c r="GZ5" i="162"/>
  <c r="HE6" i="162" s="1"/>
  <c r="HJ7" i="162" s="1"/>
  <c r="HO8" i="162" s="1"/>
  <c r="HA5" i="162"/>
  <c r="HF6" i="162" s="1"/>
  <c r="HK7" i="162" s="1"/>
  <c r="HP8" i="162" s="1"/>
  <c r="HB5" i="162"/>
  <c r="HG6" i="162" s="1"/>
  <c r="HL7" i="162" s="1"/>
  <c r="HQ8" i="162" s="1"/>
  <c r="HC5" i="162"/>
  <c r="HH6" i="162" s="1"/>
  <c r="HM7" i="162" s="1"/>
  <c r="HD5" i="162"/>
  <c r="HI6" i="162" s="1"/>
  <c r="HN7" i="162" s="1"/>
  <c r="HE5" i="162"/>
  <c r="HJ6" i="162" s="1"/>
  <c r="HO7" i="162" s="1"/>
  <c r="HF5" i="162"/>
  <c r="HK6" i="162" s="1"/>
  <c r="HP7" i="162" s="1"/>
  <c r="HG5" i="162"/>
  <c r="HL6" i="162" s="1"/>
  <c r="HQ7" i="162" s="1"/>
  <c r="HH5" i="162"/>
  <c r="HM6" i="162" s="1"/>
  <c r="HI5" i="162"/>
  <c r="HN6" i="162" s="1"/>
  <c r="HJ5" i="162"/>
  <c r="HO6" i="162" s="1"/>
  <c r="HK5" i="162"/>
  <c r="HP6" i="162" s="1"/>
  <c r="HL5" i="162"/>
  <c r="HQ6" i="162" s="1"/>
  <c r="HM5" i="162"/>
  <c r="HN5" i="162"/>
  <c r="HO5" i="162"/>
  <c r="HP5" i="162"/>
  <c r="HQ5" i="162"/>
  <c r="AA5" i="162"/>
  <c r="AF6" i="162" s="1"/>
  <c r="AK7" i="162" s="1"/>
  <c r="AP8" i="162" s="1"/>
  <c r="AB5" i="162"/>
  <c r="AG6" i="162" s="1"/>
  <c r="AL7" i="162" s="1"/>
  <c r="AQ8" i="162" s="1"/>
  <c r="AC5" i="162"/>
  <c r="AH6" i="162" s="1"/>
  <c r="AM7" i="162" s="1"/>
  <c r="AR8" i="162" s="1"/>
  <c r="AD5" i="162"/>
  <c r="AI6" i="162" s="1"/>
  <c r="AN7" i="162" s="1"/>
  <c r="AS8" i="162" s="1"/>
  <c r="AE5" i="162"/>
  <c r="AJ6" i="162" s="1"/>
  <c r="AO7" i="162" s="1"/>
  <c r="AT8" i="162" s="1"/>
  <c r="Z5" i="162"/>
  <c r="AE6" i="162" s="1"/>
  <c r="AJ7" i="162" s="1"/>
  <c r="AO8" i="162" s="1"/>
  <c r="AF41" i="162"/>
  <c r="AG41" i="162"/>
  <c r="AH41" i="162"/>
  <c r="AI41" i="162"/>
  <c r="AJ41" i="162"/>
  <c r="AK41" i="162"/>
  <c r="AL41" i="162"/>
  <c r="AM41" i="162"/>
  <c r="AN41" i="162"/>
  <c r="AO41" i="162"/>
  <c r="AP41" i="162"/>
  <c r="AQ41" i="162"/>
  <c r="AR41" i="162"/>
  <c r="AS41" i="162"/>
  <c r="AT41" i="162"/>
  <c r="AU41" i="162"/>
  <c r="AV41" i="162"/>
  <c r="AW41" i="162"/>
  <c r="AX41" i="162"/>
  <c r="AY41" i="162"/>
  <c r="AZ41" i="162"/>
  <c r="BA41" i="162"/>
  <c r="BB41" i="162"/>
  <c r="BC41" i="162"/>
  <c r="BD41" i="162"/>
  <c r="BE41" i="162"/>
  <c r="BF41" i="162"/>
  <c r="BG41" i="162"/>
  <c r="BH41" i="162"/>
  <c r="BI41" i="162"/>
  <c r="BJ41" i="162"/>
  <c r="BK41" i="162"/>
  <c r="BL41" i="162"/>
  <c r="BM41" i="162"/>
  <c r="BN41" i="162"/>
  <c r="BO41" i="162"/>
  <c r="BP41" i="162"/>
  <c r="BQ41" i="162"/>
  <c r="BR41" i="162"/>
  <c r="BS41" i="162"/>
  <c r="BT41" i="162"/>
  <c r="BU41" i="162"/>
  <c r="BV41" i="162"/>
  <c r="BW41" i="162"/>
  <c r="BX41" i="162"/>
  <c r="BY41" i="162"/>
  <c r="BZ41" i="162"/>
  <c r="CA41" i="162"/>
  <c r="CB41" i="162"/>
  <c r="CC41" i="162"/>
  <c r="CD41" i="162"/>
  <c r="CE41" i="162"/>
  <c r="CF41" i="162"/>
  <c r="CG41" i="162"/>
  <c r="CH41" i="162"/>
  <c r="CI41" i="162"/>
  <c r="CJ41" i="162"/>
  <c r="CK41" i="162"/>
  <c r="CL41" i="162"/>
  <c r="CM41" i="162"/>
  <c r="CN41" i="162"/>
  <c r="CO41" i="162"/>
  <c r="CP41" i="162"/>
  <c r="CQ41" i="162"/>
  <c r="CR41" i="162"/>
  <c r="CS41" i="162"/>
  <c r="CT41" i="162"/>
  <c r="CU41" i="162"/>
  <c r="CV41" i="162"/>
  <c r="CW41" i="162"/>
  <c r="CX41" i="162"/>
  <c r="CY41" i="162"/>
  <c r="CZ41" i="162"/>
  <c r="DA41" i="162"/>
  <c r="DB41" i="162"/>
  <c r="DC41" i="162"/>
  <c r="DD41" i="162"/>
  <c r="DE41" i="162"/>
  <c r="DF41" i="162"/>
  <c r="DG41" i="162"/>
  <c r="DH41" i="162"/>
  <c r="DI41" i="162"/>
  <c r="DJ41" i="162"/>
  <c r="DK41" i="162"/>
  <c r="DL41" i="162"/>
  <c r="DM41" i="162"/>
  <c r="DN41" i="162"/>
  <c r="DO41" i="162"/>
  <c r="DP41" i="162"/>
  <c r="DQ41" i="162"/>
  <c r="DR41" i="162"/>
  <c r="DS41" i="162"/>
  <c r="DT41" i="162"/>
  <c r="DU41" i="162"/>
  <c r="DV41" i="162"/>
  <c r="DW41" i="162"/>
  <c r="DX41" i="162"/>
  <c r="DY41" i="162"/>
  <c r="DZ41" i="162"/>
  <c r="EA41" i="162"/>
  <c r="EB41" i="162"/>
  <c r="EC41" i="162"/>
  <c r="ED41" i="162"/>
  <c r="EE41" i="162"/>
  <c r="EF41" i="162"/>
  <c r="EG41" i="162"/>
  <c r="EH41" i="162"/>
  <c r="EI41" i="162"/>
  <c r="EJ41" i="162"/>
  <c r="EK41" i="162"/>
  <c r="EL41" i="162"/>
  <c r="EM41" i="162"/>
  <c r="EN41" i="162"/>
  <c r="EO41" i="162"/>
  <c r="EP41" i="162"/>
  <c r="EQ41" i="162"/>
  <c r="ER41" i="162"/>
  <c r="ES41" i="162"/>
  <c r="ET41" i="162"/>
  <c r="EU41" i="162"/>
  <c r="EV41" i="162"/>
  <c r="EW41" i="162"/>
  <c r="EX41" i="162"/>
  <c r="EY41" i="162"/>
  <c r="EZ41" i="162"/>
  <c r="FA41" i="162"/>
  <c r="FB41" i="162"/>
  <c r="FC41" i="162"/>
  <c r="FD41" i="162"/>
  <c r="FE41" i="162"/>
  <c r="FF41" i="162"/>
  <c r="FG41" i="162"/>
  <c r="FH41" i="162"/>
  <c r="FI41" i="162"/>
  <c r="FJ41" i="162"/>
  <c r="FK41" i="162"/>
  <c r="FL41" i="162"/>
  <c r="FM41" i="162"/>
  <c r="FN41" i="162"/>
  <c r="FO41" i="162"/>
  <c r="FP41" i="162"/>
  <c r="FQ41" i="162"/>
  <c r="FR41" i="162"/>
  <c r="FS41" i="162"/>
  <c r="FT41" i="162"/>
  <c r="FU41" i="162"/>
  <c r="FV41" i="162"/>
  <c r="FW41" i="162"/>
  <c r="FX41" i="162"/>
  <c r="FY41" i="162"/>
  <c r="FZ41" i="162"/>
  <c r="GA41" i="162"/>
  <c r="GB41" i="162"/>
  <c r="GC41" i="162"/>
  <c r="GD41" i="162"/>
  <c r="GE41" i="162"/>
  <c r="GF41" i="162"/>
  <c r="GG41" i="162"/>
  <c r="GH41" i="162"/>
  <c r="GI41" i="162"/>
  <c r="GJ41" i="162"/>
  <c r="GK41" i="162"/>
  <c r="GL41" i="162"/>
  <c r="GM41" i="162"/>
  <c r="GN41" i="162"/>
  <c r="GO41" i="162"/>
  <c r="GP41" i="162"/>
  <c r="GQ41" i="162"/>
  <c r="GR41" i="162"/>
  <c r="GS41" i="162"/>
  <c r="GT41" i="162"/>
  <c r="GU41" i="162"/>
  <c r="GV41" i="162"/>
  <c r="GW41" i="162"/>
  <c r="GX41" i="162"/>
  <c r="GY41" i="162"/>
  <c r="GZ41" i="162"/>
  <c r="HA41" i="162"/>
  <c r="HB41" i="162"/>
  <c r="HC41" i="162"/>
  <c r="HD41" i="162"/>
  <c r="HE41" i="162"/>
  <c r="HF41" i="162"/>
  <c r="HG41" i="162"/>
  <c r="HH41" i="162"/>
  <c r="HI41" i="162"/>
  <c r="HJ41" i="162"/>
  <c r="HK41" i="162"/>
  <c r="HL41" i="162"/>
  <c r="HM41" i="162"/>
  <c r="HN41" i="162"/>
  <c r="HO41" i="162"/>
  <c r="HP41" i="162"/>
  <c r="HQ41" i="162"/>
  <c r="AA4" i="162"/>
  <c r="AB4" i="162"/>
  <c r="AC4" i="162"/>
  <c r="AD4" i="162"/>
  <c r="AE4" i="162"/>
  <c r="AF4" i="162"/>
  <c r="AG4" i="162"/>
  <c r="AH4" i="162"/>
  <c r="AI4" i="162"/>
  <c r="CZ4" i="162"/>
  <c r="DA4" i="162"/>
  <c r="DB4" i="162"/>
  <c r="DC4" i="162"/>
  <c r="DD4" i="162"/>
  <c r="DE4" i="162"/>
  <c r="DF4" i="162"/>
  <c r="DG4" i="162"/>
  <c r="DH4" i="162"/>
  <c r="DI4" i="162"/>
  <c r="DJ4" i="162"/>
  <c r="DK4" i="162"/>
  <c r="DL4" i="162"/>
  <c r="DM4" i="162"/>
  <c r="DN4" i="162"/>
  <c r="DO4" i="162"/>
  <c r="DP4" i="162"/>
  <c r="DQ4" i="162"/>
  <c r="DR4" i="162"/>
  <c r="DS4" i="162"/>
  <c r="DT4" i="162"/>
  <c r="DU4" i="162"/>
  <c r="DV4" i="162"/>
  <c r="DW4" i="162"/>
  <c r="DX4" i="162"/>
  <c r="DY4" i="162"/>
  <c r="DZ4" i="162"/>
  <c r="EA4" i="162"/>
  <c r="EB4" i="162"/>
  <c r="EC4" i="162"/>
  <c r="ED4" i="162"/>
  <c r="EE4" i="162"/>
  <c r="EF4" i="162"/>
  <c r="EG4" i="162"/>
  <c r="EH4" i="162"/>
  <c r="EI4" i="162"/>
  <c r="EJ4" i="162"/>
  <c r="EK4" i="162"/>
  <c r="EL4" i="162"/>
  <c r="EM4" i="162"/>
  <c r="EN4" i="162"/>
  <c r="EO4" i="162"/>
  <c r="EP4" i="162"/>
  <c r="EQ4" i="162"/>
  <c r="ER4" i="162"/>
  <c r="ES4" i="162"/>
  <c r="ET4" i="162"/>
  <c r="EU4" i="162"/>
  <c r="EV4" i="162"/>
  <c r="EW4" i="162"/>
  <c r="EX4" i="162"/>
  <c r="EY4" i="162"/>
  <c r="EZ4" i="162"/>
  <c r="FA4" i="162"/>
  <c r="FB4" i="162"/>
  <c r="FC4" i="162"/>
  <c r="FD4" i="162"/>
  <c r="FE4" i="162"/>
  <c r="FF4" i="162"/>
  <c r="FG4" i="162"/>
  <c r="FH4" i="162"/>
  <c r="FI4" i="162"/>
  <c r="FJ4" i="162"/>
  <c r="FK4" i="162"/>
  <c r="FL4" i="162"/>
  <c r="FM4" i="162"/>
  <c r="FN4" i="162"/>
  <c r="FO4" i="162"/>
  <c r="FP4" i="162"/>
  <c r="FQ4" i="162"/>
  <c r="FR4" i="162"/>
  <c r="FS4" i="162"/>
  <c r="FT4" i="162"/>
  <c r="FU4" i="162"/>
  <c r="FV4" i="162"/>
  <c r="FW4" i="162"/>
  <c r="FX4" i="162"/>
  <c r="FY4" i="162"/>
  <c r="FZ4" i="162"/>
  <c r="GA4" i="162"/>
  <c r="GB4" i="162"/>
  <c r="GC4" i="162"/>
  <c r="GD4" i="162"/>
  <c r="GE4" i="162"/>
  <c r="GF4" i="162"/>
  <c r="GG4" i="162"/>
  <c r="GH4" i="162"/>
  <c r="GI4" i="162"/>
  <c r="GJ4" i="162"/>
  <c r="GK4" i="162"/>
  <c r="GL4" i="162"/>
  <c r="GM4" i="162"/>
  <c r="GN4" i="162"/>
  <c r="GO4" i="162"/>
  <c r="GP4" i="162"/>
  <c r="GQ4" i="162"/>
  <c r="GR4" i="162"/>
  <c r="GS4" i="162"/>
  <c r="GT4" i="162"/>
  <c r="GU4" i="162"/>
  <c r="GV4" i="162"/>
  <c r="GW4" i="162"/>
  <c r="GX4" i="162"/>
  <c r="GY4" i="162"/>
  <c r="GZ4" i="162"/>
  <c r="HA4" i="162"/>
  <c r="HB4" i="162"/>
  <c r="HC4" i="162"/>
  <c r="HD4" i="162"/>
  <c r="HE4" i="162"/>
  <c r="HF4" i="162"/>
  <c r="HG4" i="162"/>
  <c r="HH4" i="162"/>
  <c r="HI4" i="162"/>
  <c r="HJ4" i="162"/>
  <c r="HK4" i="162"/>
  <c r="HL4" i="162"/>
  <c r="HM4" i="162"/>
  <c r="HN4" i="162"/>
  <c r="HO4" i="162"/>
  <c r="HP4" i="162"/>
  <c r="HQ4" i="162"/>
  <c r="AM4" i="162"/>
  <c r="AN4" i="162"/>
  <c r="AO4" i="162"/>
  <c r="AP4" i="162"/>
  <c r="AQ4" i="162"/>
  <c r="AR4" i="162"/>
  <c r="AS4" i="162"/>
  <c r="AT4" i="162"/>
  <c r="AU4" i="162"/>
  <c r="AV4" i="162"/>
  <c r="AW4" i="162"/>
  <c r="AX4" i="162"/>
  <c r="AY4" i="162"/>
  <c r="AZ4" i="162"/>
  <c r="BA4" i="162"/>
  <c r="BB4" i="162"/>
  <c r="BC4" i="162"/>
  <c r="BD4" i="162"/>
  <c r="BE4" i="162"/>
  <c r="BF4" i="162"/>
  <c r="BG4" i="162"/>
  <c r="BH4" i="162"/>
  <c r="BI4" i="162"/>
  <c r="BJ4" i="162"/>
  <c r="BK4" i="162"/>
  <c r="BL4" i="162"/>
  <c r="BM4" i="162"/>
  <c r="BN4" i="162"/>
  <c r="BO4" i="162"/>
  <c r="BP4" i="162"/>
  <c r="BQ4" i="162"/>
  <c r="BR4" i="162"/>
  <c r="BS4" i="162"/>
  <c r="BT4" i="162"/>
  <c r="BU4" i="162"/>
  <c r="BV4" i="162"/>
  <c r="BW4" i="162"/>
  <c r="BX4" i="162"/>
  <c r="BY4" i="162"/>
  <c r="BZ4" i="162"/>
  <c r="CA4" i="162"/>
  <c r="CB4" i="162"/>
  <c r="CC4" i="162"/>
  <c r="CD4" i="162"/>
  <c r="CE4" i="162"/>
  <c r="CF4" i="162"/>
  <c r="CG4" i="162"/>
  <c r="CH4" i="162"/>
  <c r="CI4" i="162"/>
  <c r="CJ4" i="162"/>
  <c r="CK4" i="162"/>
  <c r="CL4" i="162"/>
  <c r="CM4" i="162"/>
  <c r="CN4" i="162"/>
  <c r="CO4" i="162"/>
  <c r="CP4" i="162"/>
  <c r="CQ4" i="162"/>
  <c r="CR4" i="162"/>
  <c r="CS4" i="162"/>
  <c r="CT4" i="162"/>
  <c r="CU4" i="162"/>
  <c r="CV4" i="162"/>
  <c r="CW4" i="162"/>
  <c r="CX4" i="162"/>
  <c r="CY4" i="162"/>
  <c r="AJ4" i="162"/>
  <c r="AK4" i="162"/>
  <c r="AL4" i="162"/>
  <c r="KG4" i="166" l="1"/>
  <c r="KH4" i="166" s="1"/>
  <c r="KF1" i="166"/>
  <c r="JM4" i="166"/>
  <c r="JN4" i="166" s="1"/>
  <c r="JL1" i="166"/>
  <c r="QY1" i="166"/>
  <c r="QZ4" i="166"/>
  <c r="RA4" i="166" s="1"/>
  <c r="OK1" i="166"/>
  <c r="GC1" i="166"/>
  <c r="FI1" i="166"/>
  <c r="LW1" i="166"/>
  <c r="QD4" i="166"/>
  <c r="QE4" i="166" s="1"/>
  <c r="QF4" i="166" s="1"/>
  <c r="QG4" i="166" s="1"/>
  <c r="LD4" i="166"/>
  <c r="LE4" i="166" s="1"/>
  <c r="LF4" i="166" s="1"/>
  <c r="LG4" i="166" s="1"/>
  <c r="BX4" i="166"/>
  <c r="BY4" i="166" s="1"/>
  <c r="BZ4" i="166" s="1"/>
  <c r="CA4" i="166" s="1"/>
  <c r="BD4" i="166"/>
  <c r="BE4" i="166" s="1"/>
  <c r="BF4" i="166" s="1"/>
  <c r="BG4" i="166" s="1"/>
  <c r="AJ4" i="166"/>
  <c r="AK4" i="166" s="1"/>
  <c r="AL4" i="166" s="1"/>
  <c r="AM4" i="166" s="1"/>
  <c r="P4" i="166"/>
  <c r="Q4" i="166" s="1"/>
  <c r="R4" i="166" s="1"/>
  <c r="S4" i="166" s="1"/>
  <c r="Z4" i="162" l="1"/>
  <c r="F5" i="162"/>
  <c r="D14" i="162"/>
  <c r="N8" i="162"/>
  <c r="J9" i="162"/>
  <c r="G6" i="162"/>
  <c r="G7" i="162" s="1"/>
  <c r="G8" i="162" s="1"/>
  <c r="G9" i="162" s="1"/>
  <c r="G10" i="162" s="1"/>
  <c r="G11" i="162" s="1"/>
  <c r="G12" i="162" s="1"/>
  <c r="G13" i="162" s="1"/>
  <c r="G14" i="162" s="1"/>
  <c r="G15" i="162" s="1"/>
  <c r="G16" i="162" s="1"/>
  <c r="G17" i="162" s="1"/>
  <c r="G18" i="162" s="1"/>
  <c r="G19" i="162" s="1"/>
  <c r="G20" i="162" s="1"/>
  <c r="G21" i="162" s="1"/>
  <c r="G22" i="162" s="1"/>
  <c r="G23" i="162" s="1"/>
  <c r="G24" i="162" s="1"/>
  <c r="G25" i="162" s="1"/>
  <c r="G26" i="162" s="1"/>
  <c r="G27" i="162" s="1"/>
  <c r="G28" i="162" s="1"/>
  <c r="G29" i="162" s="1"/>
  <c r="G30" i="162" s="1"/>
  <c r="G31" i="162" s="1"/>
  <c r="G32" i="162" s="1"/>
  <c r="G33" i="162" s="1"/>
  <c r="G34" i="162" s="1"/>
  <c r="G35" i="162" s="1"/>
  <c r="G36" i="162" s="1"/>
  <c r="G37" i="162" s="1"/>
  <c r="G38" i="162" s="1"/>
  <c r="G39" i="162" s="1"/>
  <c r="G40" i="162" s="1"/>
  <c r="J5" i="162"/>
  <c r="I5" i="162"/>
  <c r="H6" i="162"/>
  <c r="H7" i="162"/>
  <c r="H8" i="162"/>
  <c r="H9" i="162"/>
  <c r="H10" i="162"/>
  <c r="H11" i="162"/>
  <c r="H12" i="162"/>
  <c r="H13" i="162"/>
  <c r="H14" i="162"/>
  <c r="H15" i="162"/>
  <c r="H16" i="162"/>
  <c r="H17" i="162"/>
  <c r="H18" i="162"/>
  <c r="H19" i="162"/>
  <c r="H20" i="162"/>
  <c r="H21" i="162"/>
  <c r="H22" i="162"/>
  <c r="H23" i="162"/>
  <c r="H24" i="162"/>
  <c r="H25" i="162"/>
  <c r="H26" i="162"/>
  <c r="H27" i="162"/>
  <c r="H28" i="162"/>
  <c r="H29" i="162"/>
  <c r="H30" i="162"/>
  <c r="H31" i="162"/>
  <c r="H32" i="162"/>
  <c r="H33" i="162"/>
  <c r="H34" i="162"/>
  <c r="H35" i="162"/>
  <c r="H36" i="162"/>
  <c r="H37" i="162"/>
  <c r="H38" i="162"/>
  <c r="H39" i="162"/>
  <c r="H40" i="162"/>
  <c r="H5" i="162"/>
  <c r="I6" i="162"/>
  <c r="G5" i="162"/>
  <c r="J6" i="162"/>
  <c r="W18" i="162"/>
  <c r="W19" i="162"/>
  <c r="W20" i="162"/>
  <c r="W21" i="162"/>
  <c r="W22" i="162"/>
  <c r="W23" i="162"/>
  <c r="W24" i="162"/>
  <c r="W25" i="162"/>
  <c r="W26" i="162"/>
  <c r="W27" i="162"/>
  <c r="W28" i="162"/>
  <c r="W29" i="162"/>
  <c r="W30" i="162"/>
  <c r="W31" i="162"/>
  <c r="W32" i="162"/>
  <c r="W33" i="162"/>
  <c r="W34" i="162"/>
  <c r="W35" i="162"/>
  <c r="W36" i="162"/>
  <c r="W37" i="162"/>
  <c r="W38" i="162"/>
  <c r="W39" i="162"/>
  <c r="W40" i="162"/>
  <c r="W6" i="162"/>
  <c r="W7" i="162"/>
  <c r="W8" i="162"/>
  <c r="W9" i="162"/>
  <c r="W10" i="162"/>
  <c r="W11" i="162"/>
  <c r="W12" i="162"/>
  <c r="W13" i="162"/>
  <c r="W14" i="162"/>
  <c r="W15" i="162"/>
  <c r="W16" i="162"/>
  <c r="W17" i="162"/>
  <c r="W5" i="162"/>
  <c r="AD43" i="162"/>
  <c r="AD42" i="162"/>
  <c r="AD41" i="162"/>
  <c r="I40" i="162"/>
  <c r="I39" i="162"/>
  <c r="I38" i="162"/>
  <c r="I37" i="162"/>
  <c r="I36" i="162"/>
  <c r="I35" i="162"/>
  <c r="I34" i="162"/>
  <c r="I33" i="162"/>
  <c r="I32" i="162"/>
  <c r="I31" i="162"/>
  <c r="C31" i="162"/>
  <c r="C32" i="162" s="1"/>
  <c r="I30" i="162"/>
  <c r="I29" i="162"/>
  <c r="I28" i="162"/>
  <c r="I27" i="162"/>
  <c r="I26" i="162"/>
  <c r="D26" i="162"/>
  <c r="I25" i="162"/>
  <c r="I24" i="162"/>
  <c r="I23" i="162"/>
  <c r="I22" i="162"/>
  <c r="I21" i="162"/>
  <c r="I20" i="162"/>
  <c r="I19" i="162"/>
  <c r="I18" i="162"/>
  <c r="I17" i="162"/>
  <c r="I16" i="162"/>
  <c r="I15" i="162"/>
  <c r="I14" i="162"/>
  <c r="I13" i="162"/>
  <c r="I12" i="162"/>
  <c r="I11" i="162"/>
  <c r="I10" i="162"/>
  <c r="I9" i="162"/>
  <c r="I8" i="162"/>
  <c r="I7" i="162"/>
  <c r="F6" i="162" l="1"/>
  <c r="F7" i="162" s="1"/>
  <c r="F8" i="162" s="1"/>
  <c r="F9" i="162" s="1"/>
  <c r="F10" i="162" s="1"/>
  <c r="F11" i="162" s="1"/>
  <c r="F12" i="162" s="1"/>
  <c r="F13" i="162" s="1"/>
  <c r="F14" i="162" s="1"/>
  <c r="F15" i="162" s="1"/>
  <c r="F16" i="162" s="1"/>
  <c r="F17" i="162" s="1"/>
  <c r="F18" i="162" s="1"/>
  <c r="F19" i="162" s="1"/>
  <c r="F20" i="162" s="1"/>
  <c r="F21" i="162" s="1"/>
  <c r="F22" i="162" s="1"/>
  <c r="F23" i="162" s="1"/>
  <c r="F24" i="162" s="1"/>
  <c r="F25" i="162" s="1"/>
  <c r="F26" i="162" s="1"/>
  <c r="F27" i="162" s="1"/>
  <c r="F28" i="162" s="1"/>
  <c r="F29" i="162" s="1"/>
  <c r="F30" i="162" s="1"/>
  <c r="F31" i="162" s="1"/>
  <c r="F32" i="162" s="1"/>
  <c r="F33" i="162" s="1"/>
  <c r="F34" i="162" s="1"/>
  <c r="F35" i="162" s="1"/>
  <c r="F36" i="162" s="1"/>
  <c r="F37" i="162" s="1"/>
  <c r="F38" i="162" s="1"/>
  <c r="F39" i="162" s="1"/>
  <c r="F40" i="162" s="1"/>
  <c r="N5" i="162"/>
  <c r="P5" i="162" s="1"/>
  <c r="B31" i="162"/>
  <c r="D31" i="162" s="1"/>
  <c r="C33" i="162"/>
  <c r="B33" i="162" s="1"/>
  <c r="D33" i="162" s="1"/>
  <c r="B32" i="162"/>
  <c r="D32" i="162" s="1"/>
  <c r="S6" i="162"/>
  <c r="J7" i="162"/>
  <c r="Q6" i="162"/>
  <c r="U6" i="162"/>
  <c r="N6" i="162"/>
  <c r="M6" i="162" s="1"/>
  <c r="K6" i="162"/>
  <c r="L6" i="162" s="1"/>
  <c r="V6" i="162"/>
  <c r="V5" i="162"/>
  <c r="U5" i="162"/>
  <c r="K5" i="162"/>
  <c r="L5" i="162" s="1"/>
  <c r="Q5" i="162"/>
  <c r="S5" i="162"/>
  <c r="AD84" i="162"/>
  <c r="T5" i="162" l="1"/>
  <c r="M5" i="162"/>
  <c r="V7" i="162"/>
  <c r="N7" i="162"/>
  <c r="R7" i="162" s="1"/>
  <c r="R6" i="162"/>
  <c r="R5" i="162"/>
  <c r="C34" i="162"/>
  <c r="B34" i="162" s="1"/>
  <c r="D34" i="162" s="1"/>
  <c r="O5" i="162" a="1"/>
  <c r="O5" i="162" s="1"/>
  <c r="K7" i="162"/>
  <c r="L7" i="162" s="1"/>
  <c r="S7" i="162"/>
  <c r="Q7" i="162"/>
  <c r="J8" i="162"/>
  <c r="U7" i="162"/>
  <c r="P6" i="162"/>
  <c r="T6" i="162" l="1"/>
  <c r="O6" i="162" s="1" a="1"/>
  <c r="O6" i="162" s="1"/>
  <c r="C35" i="162"/>
  <c r="M7" i="162"/>
  <c r="Q8" i="162"/>
  <c r="M8" i="162"/>
  <c r="K8" i="162"/>
  <c r="S8" i="162"/>
  <c r="L8" i="162"/>
  <c r="U8" i="162"/>
  <c r="V8" i="162"/>
  <c r="P7" i="162"/>
  <c r="T7" i="162" s="1"/>
  <c r="O7" i="162" s="1" a="1"/>
  <c r="O7" i="162" s="1"/>
  <c r="C36" i="162"/>
  <c r="B35" i="162"/>
  <c r="D35" i="162" s="1"/>
  <c r="P8" i="162" l="1"/>
  <c r="T8" i="162" s="1"/>
  <c r="O8" i="162" s="1" a="1"/>
  <c r="O8" i="162" s="1"/>
  <c r="R8" i="162"/>
  <c r="B36" i="162"/>
  <c r="D36" i="162" s="1"/>
  <c r="C37" i="162"/>
  <c r="S9" i="162"/>
  <c r="J10" i="162"/>
  <c r="Q9" i="162"/>
  <c r="V9" i="162"/>
  <c r="U9" i="162"/>
  <c r="K9" i="162"/>
  <c r="L9" i="162" s="1"/>
  <c r="N9" i="162"/>
  <c r="M9" i="162" s="1"/>
  <c r="P9" i="162" l="1"/>
  <c r="T9" i="162" s="1"/>
  <c r="O9" i="162" s="1" a="1"/>
  <c r="O9" i="162" s="1"/>
  <c r="R9" i="162"/>
  <c r="N10" i="162"/>
  <c r="M10" i="162" s="1"/>
  <c r="K10" i="162"/>
  <c r="L10" i="162" s="1"/>
  <c r="S10" i="162"/>
  <c r="R10" i="162"/>
  <c r="J11" i="162"/>
  <c r="Q10" i="162"/>
  <c r="V10" i="162"/>
  <c r="P10" i="162"/>
  <c r="T10" i="162" s="1"/>
  <c r="O10" i="162" s="1" a="1"/>
  <c r="O10" i="162" s="1"/>
  <c r="U10" i="162"/>
  <c r="C38" i="162"/>
  <c r="B37" i="162"/>
  <c r="D37" i="162" s="1"/>
  <c r="S11" i="162" l="1"/>
  <c r="J12" i="162"/>
  <c r="Q11" i="162"/>
  <c r="N11" i="162"/>
  <c r="M11" i="162" s="1"/>
  <c r="V11" i="162"/>
  <c r="U11" i="162"/>
  <c r="K11" i="162"/>
  <c r="L11" i="162" s="1"/>
  <c r="C39" i="162"/>
  <c r="B38" i="162"/>
  <c r="D38" i="162" s="1"/>
  <c r="K12" i="162" l="1"/>
  <c r="S12" i="162"/>
  <c r="J13" i="162"/>
  <c r="Q12" i="162"/>
  <c r="N12" i="162"/>
  <c r="M12" i="162" s="1"/>
  <c r="L12" i="162"/>
  <c r="V12" i="162"/>
  <c r="U12" i="162"/>
  <c r="R11" i="162"/>
  <c r="P11" i="162"/>
  <c r="T11" i="162" s="1"/>
  <c r="O11" i="162" s="1" a="1"/>
  <c r="O11" i="162" s="1"/>
  <c r="C40" i="162"/>
  <c r="B40" i="162" s="1"/>
  <c r="D40" i="162" s="1"/>
  <c r="B39" i="162"/>
  <c r="D39" i="162" s="1"/>
  <c r="Q13" i="162" l="1"/>
  <c r="N13" i="162"/>
  <c r="M13" i="162" s="1"/>
  <c r="K13" i="162"/>
  <c r="L13" i="162" s="1"/>
  <c r="S13" i="162"/>
  <c r="J14" i="162"/>
  <c r="R13" i="162"/>
  <c r="V13" i="162"/>
  <c r="U13" i="162"/>
  <c r="R12" i="162"/>
  <c r="P12" i="162"/>
  <c r="T12" i="162" s="1"/>
  <c r="O12" i="162" s="1" a="1"/>
  <c r="O12" i="162" s="1"/>
  <c r="P13" i="162" l="1"/>
  <c r="T13" i="162" s="1"/>
  <c r="O13" i="162" s="1" a="1"/>
  <c r="O13" i="162" s="1"/>
  <c r="S14" i="162"/>
  <c r="J15" i="162"/>
  <c r="Q14" i="162"/>
  <c r="N14" i="162"/>
  <c r="M14" i="162" s="1"/>
  <c r="V14" i="162"/>
  <c r="U14" i="162"/>
  <c r="K14" i="162"/>
  <c r="L14" i="162" s="1"/>
  <c r="P14" i="162" l="1"/>
  <c r="T14" i="162" s="1"/>
  <c r="O14" i="162" s="1" a="1"/>
  <c r="O14" i="162" s="1"/>
  <c r="K15" i="162"/>
  <c r="L15" i="162" s="1"/>
  <c r="S15" i="162"/>
  <c r="J16" i="162"/>
  <c r="Q15" i="162"/>
  <c r="N15" i="162"/>
  <c r="P15" i="162" s="1"/>
  <c r="T15" i="162" s="1"/>
  <c r="O15" i="162" s="1" a="1"/>
  <c r="O15" i="162" s="1"/>
  <c r="V15" i="162"/>
  <c r="U15" i="162"/>
  <c r="R14" i="162"/>
  <c r="M15" i="162" l="1"/>
  <c r="S16" i="162"/>
  <c r="Q16" i="162"/>
  <c r="J17" i="162"/>
  <c r="N17" i="162" s="1"/>
  <c r="N16" i="162"/>
  <c r="M16" i="162" s="1"/>
  <c r="V16" i="162"/>
  <c r="K16" i="162"/>
  <c r="L16" i="162" s="1"/>
  <c r="U16" i="162"/>
  <c r="R15" i="162"/>
  <c r="P16" i="162" l="1"/>
  <c r="T16" i="162" s="1"/>
  <c r="O16" i="162" s="1" a="1"/>
  <c r="O16" i="162" s="1"/>
  <c r="J18" i="162"/>
  <c r="Q17" i="162"/>
  <c r="K17" i="162"/>
  <c r="L17" i="162" s="1"/>
  <c r="S17" i="162"/>
  <c r="M17" i="162"/>
  <c r="U17" i="162"/>
  <c r="V17" i="162"/>
  <c r="R16" i="162"/>
  <c r="P17" i="162" l="1"/>
  <c r="T17" i="162" s="1"/>
  <c r="O17" i="162" s="1" a="1"/>
  <c r="O17" i="162" s="1"/>
  <c r="R17" i="162"/>
  <c r="S18" i="162"/>
  <c r="Q18" i="162"/>
  <c r="J19" i="162"/>
  <c r="N18" i="162"/>
  <c r="M18" i="162" s="1"/>
  <c r="V18" i="162"/>
  <c r="U18" i="162"/>
  <c r="K18" i="162"/>
  <c r="L18" i="162" s="1"/>
  <c r="P18" i="162" l="1"/>
  <c r="T18" i="162" s="1"/>
  <c r="O18" i="162" s="1" a="1"/>
  <c r="O18" i="162" s="1"/>
  <c r="N19" i="162"/>
  <c r="M19" i="162" s="1"/>
  <c r="K19" i="162"/>
  <c r="L19" i="162" s="1"/>
  <c r="S19" i="162"/>
  <c r="J20" i="162"/>
  <c r="Q19" i="162"/>
  <c r="U19" i="162"/>
  <c r="V19" i="162"/>
  <c r="R18" i="162"/>
  <c r="P19" i="162" l="1"/>
  <c r="T19" i="162" s="1"/>
  <c r="O19" i="162" s="1" a="1"/>
  <c r="O19" i="162" s="1"/>
  <c r="R19" i="162"/>
  <c r="Q20" i="162"/>
  <c r="J21" i="162"/>
  <c r="N20" i="162"/>
  <c r="M20" i="162" s="1"/>
  <c r="V20" i="162"/>
  <c r="U20" i="162"/>
  <c r="K20" i="162"/>
  <c r="L20" i="162" s="1"/>
  <c r="S20" i="162"/>
  <c r="Q21" i="162" l="1"/>
  <c r="J22" i="162"/>
  <c r="N21" i="162"/>
  <c r="M21" i="162" s="1"/>
  <c r="K21" i="162"/>
  <c r="L21" i="162" s="1"/>
  <c r="S21" i="162"/>
  <c r="V21" i="162"/>
  <c r="U21" i="162"/>
  <c r="P20" i="162"/>
  <c r="T20" i="162" s="1"/>
  <c r="O20" i="162" s="1" a="1"/>
  <c r="O20" i="162" s="1"/>
  <c r="R20" i="162"/>
  <c r="P21" i="162" l="1"/>
  <c r="T21" i="162" s="1"/>
  <c r="O21" i="162" s="1" a="1"/>
  <c r="O21" i="162" s="1"/>
  <c r="J23" i="162"/>
  <c r="Q22" i="162"/>
  <c r="K22" i="162"/>
  <c r="L22" i="162" s="1"/>
  <c r="S22" i="162"/>
  <c r="N22" i="162"/>
  <c r="M22" i="162" s="1"/>
  <c r="V22" i="162"/>
  <c r="U22" i="162"/>
  <c r="R21" i="162"/>
  <c r="P22" i="162" l="1"/>
  <c r="T22" i="162" s="1"/>
  <c r="O22" i="162" s="1" a="1"/>
  <c r="O22" i="162" s="1"/>
  <c r="K23" i="162"/>
  <c r="L23" i="162" s="1"/>
  <c r="U23" i="162"/>
  <c r="S23" i="162"/>
  <c r="Q23" i="162"/>
  <c r="J24" i="162"/>
  <c r="N23" i="162"/>
  <c r="M23" i="162" s="1"/>
  <c r="V23" i="162"/>
  <c r="R22" i="162"/>
  <c r="P23" i="162" l="1"/>
  <c r="T23" i="162" s="1"/>
  <c r="O23" i="162" s="1" a="1"/>
  <c r="O23" i="162" s="1"/>
  <c r="N24" i="162"/>
  <c r="M24" i="162" s="1"/>
  <c r="S24" i="162"/>
  <c r="J25" i="162"/>
  <c r="Q24" i="162"/>
  <c r="K24" i="162"/>
  <c r="L24" i="162" s="1"/>
  <c r="V24" i="162"/>
  <c r="U24" i="162"/>
  <c r="R23" i="162"/>
  <c r="R24" i="162" l="1"/>
  <c r="P24" i="162"/>
  <c r="T24" i="162" s="1"/>
  <c r="O24" i="162" s="1" a="1"/>
  <c r="O24" i="162" s="1"/>
  <c r="J26" i="162"/>
  <c r="K25" i="162"/>
  <c r="L25" i="162" s="1"/>
  <c r="V25" i="162"/>
  <c r="U25" i="162"/>
  <c r="Q25" i="162"/>
  <c r="N25" i="162"/>
  <c r="M25" i="162" s="1"/>
  <c r="S25" i="162"/>
  <c r="P25" i="162" l="1"/>
  <c r="T25" i="162" s="1"/>
  <c r="O25" i="162" s="1" a="1"/>
  <c r="O25" i="162" s="1"/>
  <c r="R25" i="162"/>
  <c r="K26" i="162"/>
  <c r="L26" i="162" s="1"/>
  <c r="S26" i="162"/>
  <c r="Q26" i="162"/>
  <c r="N26" i="162"/>
  <c r="M26" i="162" s="1"/>
  <c r="J27" i="162"/>
  <c r="V26" i="162"/>
  <c r="U26" i="162"/>
  <c r="J28" i="162" l="1"/>
  <c r="Q27" i="162"/>
  <c r="N27" i="162"/>
  <c r="M27" i="162" s="1"/>
  <c r="S27" i="162"/>
  <c r="K27" i="162"/>
  <c r="L27" i="162" s="1"/>
  <c r="V27" i="162"/>
  <c r="U27" i="162"/>
  <c r="P26" i="162"/>
  <c r="T26" i="162" s="1"/>
  <c r="O26" i="162" s="1" a="1"/>
  <c r="O26" i="162" s="1"/>
  <c r="R26" i="162"/>
  <c r="P27" i="162" l="1"/>
  <c r="T27" i="162" s="1"/>
  <c r="O27" i="162" s="1" a="1"/>
  <c r="O27" i="162" s="1"/>
  <c r="R27" i="162"/>
  <c r="Q28" i="162"/>
  <c r="N28" i="162"/>
  <c r="M28" i="162" s="1"/>
  <c r="J29" i="162"/>
  <c r="K28" i="162"/>
  <c r="L28" i="162" s="1"/>
  <c r="V28" i="162"/>
  <c r="U28" i="162"/>
  <c r="S28" i="162"/>
  <c r="N29" i="162" l="1"/>
  <c r="M29" i="162" s="1"/>
  <c r="Q29" i="162"/>
  <c r="J30" i="162"/>
  <c r="K29" i="162"/>
  <c r="L29" i="162" s="1"/>
  <c r="S29" i="162"/>
  <c r="U29" i="162"/>
  <c r="V29" i="162"/>
  <c r="P28" i="162"/>
  <c r="T28" i="162" s="1"/>
  <c r="O28" i="162" s="1" a="1"/>
  <c r="O28" i="162" s="1"/>
  <c r="R28" i="162"/>
  <c r="P29" i="162" l="1"/>
  <c r="T29" i="162" s="1"/>
  <c r="O29" i="162" s="1" a="1"/>
  <c r="O29" i="162" s="1"/>
  <c r="R29" i="162"/>
  <c r="Q30" i="162"/>
  <c r="K30" i="162"/>
  <c r="L30" i="162" s="1"/>
  <c r="J31" i="162"/>
  <c r="N30" i="162"/>
  <c r="M30" i="162" s="1"/>
  <c r="V30" i="162"/>
  <c r="S30" i="162"/>
  <c r="U30" i="162"/>
  <c r="P30" i="162" l="1"/>
  <c r="T30" i="162" s="1"/>
  <c r="O30" i="162" s="1" a="1"/>
  <c r="O30" i="162" s="1"/>
  <c r="J32" i="162"/>
  <c r="Q31" i="162"/>
  <c r="N31" i="162"/>
  <c r="M31" i="162" s="1"/>
  <c r="K31" i="162"/>
  <c r="L31" i="162" s="1"/>
  <c r="V31" i="162"/>
  <c r="U31" i="162"/>
  <c r="S31" i="162"/>
  <c r="R30" i="162"/>
  <c r="P31" i="162" l="1"/>
  <c r="T31" i="162" s="1"/>
  <c r="O31" i="162" s="1" a="1"/>
  <c r="O31" i="162" s="1"/>
  <c r="R31" i="162"/>
  <c r="J33" i="162"/>
  <c r="N32" i="162"/>
  <c r="M32" i="162" s="1"/>
  <c r="K32" i="162"/>
  <c r="L32" i="162" s="1"/>
  <c r="V32" i="162"/>
  <c r="U32" i="162"/>
  <c r="Q32" i="162"/>
  <c r="S32" i="162"/>
  <c r="R32" i="162" l="1"/>
  <c r="K33" i="162"/>
  <c r="L33" i="162" s="1"/>
  <c r="J34" i="162"/>
  <c r="V33" i="162"/>
  <c r="U33" i="162"/>
  <c r="Q33" i="162"/>
  <c r="N33" i="162"/>
  <c r="M33" i="162" s="1"/>
  <c r="S33" i="162"/>
  <c r="P32" i="162"/>
  <c r="T32" i="162" s="1"/>
  <c r="O32" i="162" s="1" a="1"/>
  <c r="O32" i="162" s="1"/>
  <c r="P33" i="162" l="1"/>
  <c r="T33" i="162" s="1"/>
  <c r="O33" i="162" s="1" a="1"/>
  <c r="O33" i="162" s="1"/>
  <c r="R33" i="162"/>
  <c r="K34" i="162"/>
  <c r="L34" i="162" s="1"/>
  <c r="J35" i="162"/>
  <c r="Q34" i="162"/>
  <c r="N34" i="162"/>
  <c r="M34" i="162" s="1"/>
  <c r="S34" i="162"/>
  <c r="V34" i="162"/>
  <c r="U34" i="162"/>
  <c r="N35" i="162" l="1"/>
  <c r="M35" i="162" s="1"/>
  <c r="Q35" i="162"/>
  <c r="K35" i="162"/>
  <c r="L35" i="162" s="1"/>
  <c r="U35" i="162"/>
  <c r="S35" i="162"/>
  <c r="J36" i="162"/>
  <c r="V35" i="162"/>
  <c r="R34" i="162"/>
  <c r="P34" i="162"/>
  <c r="T34" i="162" s="1"/>
  <c r="O34" i="162" s="1" a="1"/>
  <c r="O34" i="162" s="1"/>
  <c r="P35" i="162" l="1"/>
  <c r="T35" i="162" s="1"/>
  <c r="O35" i="162" s="1" a="1"/>
  <c r="O35" i="162" s="1"/>
  <c r="R35" i="162"/>
  <c r="J37" i="162"/>
  <c r="Q36" i="162"/>
  <c r="U36" i="162"/>
  <c r="N36" i="162"/>
  <c r="M36" i="162" s="1"/>
  <c r="K36" i="162"/>
  <c r="L36" i="162" s="1"/>
  <c r="V36" i="162"/>
  <c r="S36" i="162"/>
  <c r="P36" i="162" l="1"/>
  <c r="T36" i="162" s="1"/>
  <c r="O36" i="162" s="1" a="1"/>
  <c r="O36" i="162" s="1"/>
  <c r="R36" i="162"/>
  <c r="Q37" i="162"/>
  <c r="N37" i="162"/>
  <c r="M37" i="162" s="1"/>
  <c r="K37" i="162"/>
  <c r="L37" i="162" s="1"/>
  <c r="J38" i="162"/>
  <c r="S37" i="162"/>
  <c r="V37" i="162"/>
  <c r="U37" i="162"/>
  <c r="P37" i="162" l="1"/>
  <c r="T37" i="162" s="1"/>
  <c r="O37" i="162" s="1" a="1"/>
  <c r="O37" i="162" s="1"/>
  <c r="R37" i="162"/>
  <c r="Q38" i="162"/>
  <c r="U38" i="162"/>
  <c r="K38" i="162"/>
  <c r="L38" i="162" s="1"/>
  <c r="J39" i="162"/>
  <c r="N38" i="162"/>
  <c r="M38" i="162" s="1"/>
  <c r="V38" i="162"/>
  <c r="S38" i="162"/>
  <c r="P38" i="162" l="1"/>
  <c r="T38" i="162" s="1"/>
  <c r="O38" i="162" s="1" a="1"/>
  <c r="O38" i="162" s="1"/>
  <c r="Q39" i="162"/>
  <c r="J40" i="162"/>
  <c r="AD85" i="162" s="1"/>
  <c r="N39" i="162"/>
  <c r="M39" i="162" s="1"/>
  <c r="U39" i="162"/>
  <c r="V39" i="162"/>
  <c r="K39" i="162"/>
  <c r="L39" i="162" s="1"/>
  <c r="S39" i="162"/>
  <c r="R38" i="162"/>
  <c r="P39" i="162" l="1"/>
  <c r="T39" i="162" s="1"/>
  <c r="O39" i="162" s="1" a="1"/>
  <c r="O39" i="162" s="1"/>
  <c r="N40" i="162"/>
  <c r="Q40" i="162"/>
  <c r="V40" i="162"/>
  <c r="U40" i="162"/>
  <c r="K40" i="162"/>
  <c r="L40" i="162" s="1"/>
  <c r="S40" i="162"/>
  <c r="R39" i="162"/>
  <c r="M40" i="162" l="1"/>
  <c r="AD86" i="162"/>
  <c r="P40" i="162"/>
  <c r="T40" i="162" s="1"/>
  <c r="O40" i="162" s="1" a="1"/>
  <c r="O40" i="162" s="1"/>
  <c r="R40" i="162"/>
  <c r="D68" i="147" l="1"/>
  <c r="D42" i="147"/>
  <c r="V29" i="85" a="1"/>
  <c r="V29" i="85" s="1"/>
  <c r="D16" i="147" a="1"/>
  <c r="D16" i="147" s="1"/>
  <c r="S55" i="85"/>
  <c r="R55" i="85"/>
  <c r="T47" i="85" l="1"/>
  <c r="T48" i="85"/>
  <c r="T49" i="85"/>
  <c r="T50" i="85"/>
  <c r="T51" i="85"/>
  <c r="T52" i="85"/>
  <c r="T53" i="85"/>
  <c r="T54" i="85"/>
  <c r="T46" i="85"/>
  <c r="T45" i="85"/>
  <c r="T44" i="85"/>
  <c r="T40" i="85"/>
  <c r="T39" i="85"/>
  <c r="T38" i="85"/>
  <c r="T37" i="85"/>
  <c r="T36" i="85"/>
  <c r="T35" i="85"/>
  <c r="T34" i="85"/>
  <c r="T33" i="85"/>
  <c r="W31" i="85"/>
  <c r="T31" i="85"/>
  <c r="T30" i="85"/>
  <c r="T29" i="85"/>
  <c r="S56" i="85" l="1"/>
  <c r="T32" i="85"/>
  <c r="G4" i="157" l="1"/>
  <c r="G5" i="157"/>
  <c r="H6" i="157" l="1"/>
  <c r="I6" i="157" s="1"/>
  <c r="J6" i="157" s="1"/>
  <c r="K6" i="157" s="1"/>
  <c r="L6" i="157" s="1"/>
  <c r="L4" i="157" s="1"/>
  <c r="M6" i="157" l="1"/>
  <c r="N6" i="157" s="1"/>
  <c r="O6" i="157" s="1"/>
  <c r="P6" i="157" s="1"/>
  <c r="L5" i="157"/>
  <c r="Q6" i="157" l="1"/>
  <c r="R6" i="157" l="1"/>
  <c r="S6" i="157" s="1"/>
  <c r="T6" i="157" s="1"/>
  <c r="U6" i="157" s="1"/>
  <c r="V6" i="157" s="1"/>
  <c r="Q4" i="157"/>
  <c r="Q5" i="157"/>
  <c r="V5" i="157" l="1"/>
  <c r="W6" i="157"/>
  <c r="X6" i="157" s="1"/>
  <c r="Y6" i="157" s="1"/>
  <c r="Z6" i="157" s="1"/>
  <c r="AA6" i="157" s="1"/>
  <c r="V4" i="157"/>
  <c r="AA5" i="157" l="1"/>
  <c r="AA4" i="157"/>
  <c r="AB6" i="157"/>
  <c r="AC6" i="157" s="1"/>
  <c r="AD6" i="157" s="1"/>
  <c r="AE6" i="157" s="1"/>
  <c r="AF6" i="157" s="1"/>
  <c r="AF19" i="145"/>
  <c r="AF5" i="157" l="1"/>
  <c r="AG6" i="157"/>
  <c r="AH6" i="157" s="1"/>
  <c r="AI6" i="157" s="1"/>
  <c r="AJ6" i="157" s="1"/>
  <c r="AF4" i="157"/>
  <c r="S8" i="145" l="1"/>
  <c r="S7" i="145"/>
  <c r="V173" i="145"/>
  <c r="V174" i="145"/>
  <c r="V175" i="145"/>
  <c r="V176" i="145"/>
  <c r="V177" i="145"/>
  <c r="V178" i="145"/>
  <c r="V179" i="145"/>
  <c r="V180" i="145"/>
  <c r="V181" i="145"/>
  <c r="V182" i="145"/>
  <c r="V183" i="145"/>
  <c r="V184" i="145"/>
  <c r="V185" i="145"/>
  <c r="V141" i="145"/>
  <c r="V142" i="145"/>
  <c r="V143" i="145"/>
  <c r="V144" i="145"/>
  <c r="V145" i="145"/>
  <c r="V146" i="145"/>
  <c r="V147" i="145"/>
  <c r="V148" i="145"/>
  <c r="V149" i="145"/>
  <c r="V150" i="145"/>
  <c r="V151" i="145"/>
  <c r="V152" i="145"/>
  <c r="V153" i="145"/>
  <c r="V154" i="145"/>
  <c r="V155" i="145"/>
  <c r="V156" i="145"/>
  <c r="V157" i="145"/>
  <c r="V158" i="145"/>
  <c r="V159" i="145"/>
  <c r="V160" i="145"/>
  <c r="V161" i="145"/>
  <c r="V162" i="145"/>
  <c r="V163" i="145"/>
  <c r="V164" i="145"/>
  <c r="V165" i="145"/>
  <c r="V166" i="145"/>
  <c r="V167" i="145"/>
  <c r="V168" i="145"/>
  <c r="V169" i="145"/>
  <c r="V170" i="145"/>
  <c r="V171" i="145"/>
  <c r="V172" i="145"/>
  <c r="V110" i="145"/>
  <c r="V111" i="145"/>
  <c r="V112" i="145"/>
  <c r="V113" i="145"/>
  <c r="V114" i="145"/>
  <c r="V115" i="145"/>
  <c r="V116" i="145"/>
  <c r="V117" i="145"/>
  <c r="V118" i="145"/>
  <c r="V119" i="145"/>
  <c r="V120" i="145"/>
  <c r="V121" i="145"/>
  <c r="V122" i="145"/>
  <c r="V123" i="145"/>
  <c r="V124" i="145"/>
  <c r="V125" i="145"/>
  <c r="V126" i="145"/>
  <c r="V127" i="145"/>
  <c r="V128" i="145"/>
  <c r="V129" i="145"/>
  <c r="V130" i="145"/>
  <c r="V131" i="145"/>
  <c r="V132" i="145"/>
  <c r="V133" i="145"/>
  <c r="V134" i="145"/>
  <c r="V135" i="145"/>
  <c r="V136" i="145"/>
  <c r="V137" i="145"/>
  <c r="V138" i="145"/>
  <c r="V139" i="145"/>
  <c r="V140" i="145"/>
  <c r="V75" i="145"/>
  <c r="V76" i="145"/>
  <c r="V77" i="145"/>
  <c r="V78" i="145"/>
  <c r="V79" i="145"/>
  <c r="V80" i="145"/>
  <c r="V81" i="145"/>
  <c r="V82" i="145"/>
  <c r="V83" i="145"/>
  <c r="V84" i="145"/>
  <c r="V85" i="145"/>
  <c r="V86" i="145"/>
  <c r="V87" i="145"/>
  <c r="V88" i="145"/>
  <c r="V89" i="145"/>
  <c r="V90" i="145"/>
  <c r="V91" i="145"/>
  <c r="V92" i="145"/>
  <c r="V93" i="145"/>
  <c r="V94" i="145"/>
  <c r="V95" i="145"/>
  <c r="V96" i="145"/>
  <c r="V97" i="145"/>
  <c r="V98" i="145"/>
  <c r="V99" i="145"/>
  <c r="V100" i="145"/>
  <c r="V101" i="145"/>
  <c r="V102" i="145"/>
  <c r="V103" i="145"/>
  <c r="V104" i="145"/>
  <c r="V105" i="145"/>
  <c r="V106" i="145"/>
  <c r="V107" i="145"/>
  <c r="V108" i="145"/>
  <c r="V109" i="145"/>
  <c r="V47" i="145"/>
  <c r="V48" i="145"/>
  <c r="V50" i="145"/>
  <c r="V51" i="145"/>
  <c r="V52" i="145"/>
  <c r="V53" i="145"/>
  <c r="V54" i="145"/>
  <c r="V55" i="145"/>
  <c r="V56" i="145"/>
  <c r="V57" i="145"/>
  <c r="V58" i="145"/>
  <c r="V59" i="145"/>
  <c r="V60" i="145"/>
  <c r="V61" i="145"/>
  <c r="V62" i="145"/>
  <c r="V63" i="145"/>
  <c r="V64" i="145"/>
  <c r="V65" i="145"/>
  <c r="V66" i="145"/>
  <c r="V67" i="145"/>
  <c r="V68" i="145"/>
  <c r="V69" i="145"/>
  <c r="V70" i="145"/>
  <c r="V71" i="145"/>
  <c r="V72" i="145"/>
  <c r="V73" i="145"/>
  <c r="V74" i="145"/>
  <c r="V35" i="145"/>
  <c r="V36" i="145"/>
  <c r="V37" i="145"/>
  <c r="V38" i="145"/>
  <c r="V39" i="145"/>
  <c r="V44" i="145"/>
  <c r="V45" i="145"/>
  <c r="V46" i="145"/>
  <c r="V7" i="145"/>
  <c r="V8" i="145"/>
  <c r="V9" i="145"/>
  <c r="V10" i="145"/>
  <c r="V11" i="145"/>
  <c r="V12" i="145"/>
  <c r="V13" i="145"/>
  <c r="V14" i="145"/>
  <c r="V15" i="145"/>
  <c r="V16" i="145"/>
  <c r="V17" i="145"/>
  <c r="V18" i="145"/>
  <c r="N27" i="148" a="1"/>
  <c r="N27" i="148" s="1"/>
  <c r="O27" i="148"/>
  <c r="N28" i="148" a="1"/>
  <c r="N28" i="148" s="1"/>
  <c r="O28" i="148"/>
  <c r="N29" i="148" a="1"/>
  <c r="N29" i="148" s="1"/>
  <c r="O29" i="148"/>
  <c r="N30" i="148" a="1"/>
  <c r="N30" i="148" s="1"/>
  <c r="O30" i="148"/>
  <c r="N31" i="148" a="1"/>
  <c r="N31" i="148" s="1"/>
  <c r="O31" i="148"/>
  <c r="N32" i="148" a="1"/>
  <c r="N32" i="148" s="1"/>
  <c r="O32" i="148"/>
  <c r="N33" i="148" a="1"/>
  <c r="N33" i="148"/>
  <c r="O33" i="148"/>
  <c r="N34" i="148" a="1"/>
  <c r="N34" i="148"/>
  <c r="O34" i="148"/>
  <c r="N35" i="148" a="1"/>
  <c r="N35" i="148" s="1"/>
  <c r="O35" i="148"/>
  <c r="N36" i="148" a="1"/>
  <c r="N36" i="148" s="1"/>
  <c r="O36" i="148"/>
  <c r="N37" i="148" a="1"/>
  <c r="N37" i="148" s="1"/>
  <c r="O37" i="148"/>
  <c r="N38" i="148" a="1"/>
  <c r="N38" i="148" s="1"/>
  <c r="O38" i="148"/>
  <c r="N39" i="148" a="1"/>
  <c r="N39" i="148" s="1"/>
  <c r="O39" i="148"/>
  <c r="N40" i="148" a="1"/>
  <c r="N40" i="148" s="1"/>
  <c r="O40" i="148"/>
  <c r="N41" i="148" a="1"/>
  <c r="N41" i="148" s="1"/>
  <c r="O41" i="148"/>
  <c r="N42" i="148" a="1"/>
  <c r="N42" i="148"/>
  <c r="O42" i="148"/>
  <c r="N43" i="148" a="1"/>
  <c r="N43" i="148" s="1"/>
  <c r="O43" i="148"/>
  <c r="N44" i="148" a="1"/>
  <c r="N44" i="148" s="1"/>
  <c r="O44" i="148"/>
  <c r="N45" i="148" a="1"/>
  <c r="N45" i="148" s="1"/>
  <c r="O45" i="148"/>
  <c r="L45" i="148" a="1"/>
  <c r="L45" i="148" s="1"/>
  <c r="L27" i="148" a="1"/>
  <c r="L27" i="148" s="1"/>
  <c r="L28" i="148" a="1"/>
  <c r="L28" i="148" s="1"/>
  <c r="L29" i="148" a="1"/>
  <c r="L29" i="148" s="1"/>
  <c r="L30" i="148" a="1"/>
  <c r="L30" i="148" s="1"/>
  <c r="L31" i="148" a="1"/>
  <c r="L31" i="148" s="1"/>
  <c r="L32" i="148" a="1"/>
  <c r="L32" i="148" s="1"/>
  <c r="L33" i="148" a="1"/>
  <c r="L33" i="148" s="1"/>
  <c r="L34" i="148" a="1"/>
  <c r="L34" i="148" s="1"/>
  <c r="L35" i="148" a="1"/>
  <c r="L35" i="148" s="1"/>
  <c r="L36" i="148" a="1"/>
  <c r="L36" i="148" s="1"/>
  <c r="L37" i="148" a="1"/>
  <c r="L37" i="148" s="1"/>
  <c r="L38" i="148" a="1"/>
  <c r="L38" i="148" s="1"/>
  <c r="L39" i="148" a="1"/>
  <c r="L39" i="148" s="1"/>
  <c r="L40" i="148" a="1"/>
  <c r="L40" i="148" s="1"/>
  <c r="L41" i="148" a="1"/>
  <c r="L41" i="148" s="1"/>
  <c r="L42" i="148" a="1"/>
  <c r="L42" i="148" s="1"/>
  <c r="L43" i="148" a="1"/>
  <c r="L43" i="148" s="1"/>
  <c r="L44" i="148" a="1"/>
  <c r="L44" i="148" s="1"/>
  <c r="P27" i="148"/>
  <c r="P28" i="148"/>
  <c r="P29" i="148"/>
  <c r="P30" i="148"/>
  <c r="P31" i="148"/>
  <c r="P32" i="148"/>
  <c r="P33" i="148"/>
  <c r="P34" i="148"/>
  <c r="P35" i="148"/>
  <c r="P36" i="148"/>
  <c r="P37" i="148"/>
  <c r="P38" i="148"/>
  <c r="P39" i="148"/>
  <c r="P40" i="148"/>
  <c r="P41" i="148"/>
  <c r="P42" i="148"/>
  <c r="P43" i="148"/>
  <c r="P44" i="148"/>
  <c r="P45" i="148"/>
  <c r="L26" i="148" a="1"/>
  <c r="L26" i="148" s="1"/>
  <c r="N26" i="148" a="1"/>
  <c r="N26" i="148"/>
  <c r="O26" i="148" s="1"/>
  <c r="P26" i="148"/>
  <c r="L25" i="148" a="1"/>
  <c r="L25" i="148" s="1"/>
  <c r="P56" i="147" l="1"/>
  <c r="U26" i="148" l="1"/>
  <c r="U25" i="148"/>
  <c r="P25" i="148"/>
  <c r="N25" i="148" a="1"/>
  <c r="N25" i="148" s="1"/>
  <c r="O25" i="148" s="1"/>
  <c r="P24" i="148"/>
  <c r="N24" i="148" a="1"/>
  <c r="N24" i="148" s="1"/>
  <c r="L24" i="148" a="1"/>
  <c r="L24" i="148" s="1"/>
  <c r="U29" i="148" l="1"/>
  <c r="P46" i="148"/>
  <c r="U24" i="148"/>
  <c r="U27" i="148"/>
  <c r="O24" i="148"/>
  <c r="O46" i="148" l="1"/>
  <c r="U28" i="148" s="1"/>
  <c r="D72" i="147"/>
  <c r="C72" i="147"/>
  <c r="C69" i="147"/>
  <c r="D73" i="147" s="1"/>
  <c r="C43" i="147"/>
  <c r="D47" i="147" s="1"/>
  <c r="D46" i="147"/>
  <c r="C46" i="147"/>
  <c r="D20" i="147"/>
  <c r="C20" i="147"/>
  <c r="P77" i="145"/>
  <c r="N77" i="145" s="1"/>
  <c r="L77" i="145" s="1"/>
  <c r="J77" i="145" s="1"/>
  <c r="H77" i="145" s="1"/>
  <c r="F77" i="145" s="1"/>
  <c r="P78" i="145"/>
  <c r="N78" i="145" s="1"/>
  <c r="L78" i="145" s="1"/>
  <c r="J78" i="145" s="1"/>
  <c r="H78" i="145" s="1"/>
  <c r="F78" i="145" s="1"/>
  <c r="AF185" i="145"/>
  <c r="AD185" i="145"/>
  <c r="AB185" i="145"/>
  <c r="Y185" i="145" s="1"/>
  <c r="AF184" i="145"/>
  <c r="AB184" i="145" s="1"/>
  <c r="AD184" i="145"/>
  <c r="AF183" i="145"/>
  <c r="AB183" i="145" s="1"/>
  <c r="AD183" i="145"/>
  <c r="AF182" i="145"/>
  <c r="AB182" i="145" s="1"/>
  <c r="AD182" i="145"/>
  <c r="AF181" i="145"/>
  <c r="AB181" i="145" s="1"/>
  <c r="AD181" i="145"/>
  <c r="AF180" i="145"/>
  <c r="AB180" i="145" s="1"/>
  <c r="Y180" i="145" s="1"/>
  <c r="AD180" i="145"/>
  <c r="AF179" i="145"/>
  <c r="AB179" i="145" s="1"/>
  <c r="S179" i="145" s="1"/>
  <c r="P179" i="145" s="1"/>
  <c r="N179" i="145" s="1"/>
  <c r="L179" i="145" s="1"/>
  <c r="J179" i="145" s="1"/>
  <c r="H179" i="145" s="1"/>
  <c r="F179" i="145" s="1"/>
  <c r="AD179" i="145"/>
  <c r="AF178" i="145"/>
  <c r="AB178" i="145" s="1"/>
  <c r="AD178" i="145"/>
  <c r="AF177" i="145"/>
  <c r="AB177" i="145" s="1"/>
  <c r="AD177" i="145"/>
  <c r="AF176" i="145"/>
  <c r="AB176" i="145" s="1"/>
  <c r="AD176" i="145"/>
  <c r="AF175" i="145"/>
  <c r="AB175" i="145" s="1"/>
  <c r="AD175" i="145"/>
  <c r="AF174" i="145"/>
  <c r="AB174" i="145" s="1"/>
  <c r="S174" i="145" s="1"/>
  <c r="P174" i="145" s="1"/>
  <c r="N174" i="145" s="1"/>
  <c r="L174" i="145" s="1"/>
  <c r="J174" i="145" s="1"/>
  <c r="H174" i="145" s="1"/>
  <c r="F174" i="145" s="1"/>
  <c r="AD174" i="145"/>
  <c r="AF173" i="145"/>
  <c r="AB173" i="145" s="1"/>
  <c r="S173" i="145" s="1"/>
  <c r="P173" i="145" s="1"/>
  <c r="N173" i="145" s="1"/>
  <c r="L173" i="145" s="1"/>
  <c r="J173" i="145" s="1"/>
  <c r="H173" i="145" s="1"/>
  <c r="F173" i="145" s="1"/>
  <c r="AD173" i="145"/>
  <c r="AF172" i="145"/>
  <c r="AB172" i="145" s="1"/>
  <c r="AD172" i="145"/>
  <c r="AF171" i="145"/>
  <c r="AB171" i="145" s="1"/>
  <c r="AD171" i="145"/>
  <c r="AF170" i="145"/>
  <c r="AB170" i="145" s="1"/>
  <c r="AD170" i="145"/>
  <c r="AF169" i="145"/>
  <c r="AB169" i="145" s="1"/>
  <c r="S169" i="145" s="1"/>
  <c r="P169" i="145" s="1"/>
  <c r="N169" i="145" s="1"/>
  <c r="L169" i="145" s="1"/>
  <c r="J169" i="145" s="1"/>
  <c r="H169" i="145" s="1"/>
  <c r="F169" i="145" s="1"/>
  <c r="AD169" i="145"/>
  <c r="AF168" i="145"/>
  <c r="AB168" i="145" s="1"/>
  <c r="Y168" i="145" s="1"/>
  <c r="AD168" i="145"/>
  <c r="AF167" i="145"/>
  <c r="AB167" i="145" s="1"/>
  <c r="AD167" i="145"/>
  <c r="AF166" i="145"/>
  <c r="AB166" i="145" s="1"/>
  <c r="AD166" i="145"/>
  <c r="AF165" i="145"/>
  <c r="AB165" i="145" s="1"/>
  <c r="AD165" i="145"/>
  <c r="AF164" i="145"/>
  <c r="AB164" i="145" s="1"/>
  <c r="S164" i="145" s="1"/>
  <c r="P164" i="145" s="1"/>
  <c r="N164" i="145" s="1"/>
  <c r="L164" i="145" s="1"/>
  <c r="J164" i="145" s="1"/>
  <c r="H164" i="145" s="1"/>
  <c r="F164" i="145" s="1"/>
  <c r="AD164" i="145"/>
  <c r="AF163" i="145"/>
  <c r="AB163" i="145" s="1"/>
  <c r="Y163" i="145" s="1"/>
  <c r="AD163" i="145"/>
  <c r="AF162" i="145"/>
  <c r="AB162" i="145" s="1"/>
  <c r="AD162" i="145"/>
  <c r="AF161" i="145"/>
  <c r="AB161" i="145" s="1"/>
  <c r="AD161" i="145"/>
  <c r="AF160" i="145"/>
  <c r="AB160" i="145" s="1"/>
  <c r="AD160" i="145"/>
  <c r="AF159" i="145"/>
  <c r="AB159" i="145" s="1"/>
  <c r="S159" i="145" s="1"/>
  <c r="P159" i="145" s="1"/>
  <c r="N159" i="145" s="1"/>
  <c r="L159" i="145" s="1"/>
  <c r="J159" i="145" s="1"/>
  <c r="H159" i="145" s="1"/>
  <c r="F159" i="145" s="1"/>
  <c r="AD159" i="145"/>
  <c r="AF158" i="145"/>
  <c r="AB158" i="145" s="1"/>
  <c r="Y158" i="145" s="1"/>
  <c r="AD158" i="145"/>
  <c r="AF157" i="145"/>
  <c r="AB157" i="145" s="1"/>
  <c r="AD157" i="145"/>
  <c r="AF156" i="145"/>
  <c r="AB156" i="145" s="1"/>
  <c r="AD156" i="145"/>
  <c r="AF155" i="145"/>
  <c r="AB155" i="145" s="1"/>
  <c r="AD155" i="145"/>
  <c r="AF154" i="145"/>
  <c r="AB154" i="145" s="1"/>
  <c r="S154" i="145" s="1"/>
  <c r="P154" i="145" s="1"/>
  <c r="N154" i="145" s="1"/>
  <c r="L154" i="145" s="1"/>
  <c r="J154" i="145" s="1"/>
  <c r="H154" i="145" s="1"/>
  <c r="F154" i="145" s="1"/>
  <c r="AD154" i="145"/>
  <c r="AF153" i="145"/>
  <c r="AB153" i="145" s="1"/>
  <c r="Y153" i="145" s="1"/>
  <c r="AD153" i="145"/>
  <c r="AF152" i="145"/>
  <c r="AB152" i="145" s="1"/>
  <c r="AD152" i="145"/>
  <c r="AF151" i="145"/>
  <c r="AB151" i="145" s="1"/>
  <c r="AD151" i="145"/>
  <c r="AF150" i="145"/>
  <c r="AB150" i="145" s="1"/>
  <c r="AD150" i="145"/>
  <c r="AF149" i="145"/>
  <c r="AB149" i="145" s="1"/>
  <c r="S149" i="145" s="1"/>
  <c r="P149" i="145" s="1"/>
  <c r="N149" i="145" s="1"/>
  <c r="L149" i="145" s="1"/>
  <c r="J149" i="145" s="1"/>
  <c r="H149" i="145" s="1"/>
  <c r="F149" i="145" s="1"/>
  <c r="AD149" i="145"/>
  <c r="AF148" i="145"/>
  <c r="AB148" i="145" s="1"/>
  <c r="Y148" i="145" s="1"/>
  <c r="AD148" i="145"/>
  <c r="AF147" i="145"/>
  <c r="AB147" i="145" s="1"/>
  <c r="AD147" i="145"/>
  <c r="AF146" i="145"/>
  <c r="AB146" i="145" s="1"/>
  <c r="AD146" i="145"/>
  <c r="AF145" i="145"/>
  <c r="AD145" i="145"/>
  <c r="AB145" i="145"/>
  <c r="Y145" i="145" s="1"/>
  <c r="AF144" i="145"/>
  <c r="AB144" i="145" s="1"/>
  <c r="S144" i="145" s="1"/>
  <c r="P144" i="145" s="1"/>
  <c r="N144" i="145" s="1"/>
  <c r="L144" i="145" s="1"/>
  <c r="J144" i="145" s="1"/>
  <c r="H144" i="145" s="1"/>
  <c r="F144" i="145" s="1"/>
  <c r="AD144" i="145"/>
  <c r="AF143" i="145"/>
  <c r="AB143" i="145" s="1"/>
  <c r="Y143" i="145" s="1"/>
  <c r="AD143" i="145"/>
  <c r="AF142" i="145"/>
  <c r="AB142" i="145" s="1"/>
  <c r="AD142" i="145"/>
  <c r="AF141" i="145"/>
  <c r="AB141" i="145" s="1"/>
  <c r="AD141" i="145"/>
  <c r="AF140" i="145"/>
  <c r="AB140" i="145" s="1"/>
  <c r="AD140" i="145"/>
  <c r="AF139" i="145"/>
  <c r="AB139" i="145" s="1"/>
  <c r="S139" i="145" s="1"/>
  <c r="P139" i="145" s="1"/>
  <c r="N139" i="145" s="1"/>
  <c r="L139" i="145" s="1"/>
  <c r="J139" i="145" s="1"/>
  <c r="H139" i="145" s="1"/>
  <c r="F139" i="145" s="1"/>
  <c r="AD139" i="145"/>
  <c r="AF138" i="145"/>
  <c r="AB138" i="145" s="1"/>
  <c r="Y138" i="145" s="1"/>
  <c r="AD138" i="145"/>
  <c r="AF137" i="145"/>
  <c r="AB137" i="145" s="1"/>
  <c r="AD137" i="145"/>
  <c r="AF136" i="145"/>
  <c r="AB136" i="145" s="1"/>
  <c r="AD136" i="145"/>
  <c r="AF135" i="145"/>
  <c r="AB135" i="145" s="1"/>
  <c r="AD135" i="145"/>
  <c r="AF134" i="145"/>
  <c r="AB134" i="145" s="1"/>
  <c r="S134" i="145" s="1"/>
  <c r="P134" i="145" s="1"/>
  <c r="N134" i="145" s="1"/>
  <c r="L134" i="145" s="1"/>
  <c r="J134" i="145" s="1"/>
  <c r="H134" i="145" s="1"/>
  <c r="F134" i="145" s="1"/>
  <c r="AD134" i="145"/>
  <c r="AF133" i="145"/>
  <c r="AB133" i="145" s="1"/>
  <c r="Y133" i="145" s="1"/>
  <c r="AD133" i="145"/>
  <c r="AF132" i="145"/>
  <c r="AB132" i="145" s="1"/>
  <c r="AD132" i="145"/>
  <c r="AF131" i="145"/>
  <c r="AB131" i="145" s="1"/>
  <c r="AD131" i="145"/>
  <c r="AF130" i="145"/>
  <c r="AB130" i="145" s="1"/>
  <c r="AD130" i="145"/>
  <c r="AF129" i="145"/>
  <c r="AB129" i="145" s="1"/>
  <c r="S129" i="145" s="1"/>
  <c r="P129" i="145" s="1"/>
  <c r="N129" i="145" s="1"/>
  <c r="L129" i="145" s="1"/>
  <c r="J129" i="145" s="1"/>
  <c r="H129" i="145" s="1"/>
  <c r="F129" i="145" s="1"/>
  <c r="AD129" i="145"/>
  <c r="AF128" i="145"/>
  <c r="AB128" i="145" s="1"/>
  <c r="Y128" i="145" s="1"/>
  <c r="AD128" i="145"/>
  <c r="AF127" i="145"/>
  <c r="AB127" i="145" s="1"/>
  <c r="AD127" i="145"/>
  <c r="AF126" i="145"/>
  <c r="AB126" i="145" s="1"/>
  <c r="AD126" i="145"/>
  <c r="AF125" i="145"/>
  <c r="AB125" i="145" s="1"/>
  <c r="AD125" i="145"/>
  <c r="AF124" i="145"/>
  <c r="AB124" i="145" s="1"/>
  <c r="S124" i="145" s="1"/>
  <c r="P124" i="145" s="1"/>
  <c r="N124" i="145" s="1"/>
  <c r="L124" i="145" s="1"/>
  <c r="J124" i="145" s="1"/>
  <c r="H124" i="145" s="1"/>
  <c r="F124" i="145" s="1"/>
  <c r="AD124" i="145"/>
  <c r="AF123" i="145"/>
  <c r="AB123" i="145" s="1"/>
  <c r="Y123" i="145" s="1"/>
  <c r="AD123" i="145"/>
  <c r="AF122" i="145"/>
  <c r="AB122" i="145" s="1"/>
  <c r="AD122" i="145"/>
  <c r="AF121" i="145"/>
  <c r="AB121" i="145" s="1"/>
  <c r="AD121" i="145"/>
  <c r="AF120" i="145"/>
  <c r="AB120" i="145" s="1"/>
  <c r="AD120" i="145"/>
  <c r="AF119" i="145"/>
  <c r="AB119" i="145" s="1"/>
  <c r="S119" i="145" s="1"/>
  <c r="P119" i="145" s="1"/>
  <c r="N119" i="145" s="1"/>
  <c r="L119" i="145" s="1"/>
  <c r="J119" i="145" s="1"/>
  <c r="H119" i="145" s="1"/>
  <c r="F119" i="145" s="1"/>
  <c r="AD119" i="145"/>
  <c r="AF118" i="145"/>
  <c r="AB118" i="145" s="1"/>
  <c r="Y118" i="145" s="1"/>
  <c r="AD118" i="145"/>
  <c r="AF117" i="145"/>
  <c r="AB117" i="145" s="1"/>
  <c r="AD117" i="145"/>
  <c r="AF116" i="145"/>
  <c r="AB116" i="145" s="1"/>
  <c r="AD116" i="145"/>
  <c r="AF115" i="145"/>
  <c r="AB115" i="145" s="1"/>
  <c r="AD115" i="145"/>
  <c r="AF114" i="145"/>
  <c r="AB114" i="145" s="1"/>
  <c r="S114" i="145" s="1"/>
  <c r="P114" i="145" s="1"/>
  <c r="N114" i="145" s="1"/>
  <c r="L114" i="145" s="1"/>
  <c r="J114" i="145" s="1"/>
  <c r="H114" i="145" s="1"/>
  <c r="F114" i="145" s="1"/>
  <c r="AD114" i="145"/>
  <c r="AF113" i="145"/>
  <c r="AB113" i="145" s="1"/>
  <c r="Y113" i="145" s="1"/>
  <c r="AD113" i="145"/>
  <c r="AF112" i="145"/>
  <c r="AB112" i="145" s="1"/>
  <c r="AD112" i="145"/>
  <c r="AF111" i="145"/>
  <c r="AB111" i="145" s="1"/>
  <c r="AD111" i="145"/>
  <c r="AF110" i="145"/>
  <c r="AB110" i="145" s="1"/>
  <c r="AD110" i="145"/>
  <c r="AF109" i="145"/>
  <c r="AB109" i="145" s="1"/>
  <c r="S109" i="145" s="1"/>
  <c r="P109" i="145" s="1"/>
  <c r="N109" i="145" s="1"/>
  <c r="L109" i="145" s="1"/>
  <c r="J109" i="145" s="1"/>
  <c r="H109" i="145" s="1"/>
  <c r="F109" i="145" s="1"/>
  <c r="AD109" i="145"/>
  <c r="AF108" i="145"/>
  <c r="AB108" i="145" s="1"/>
  <c r="Y108" i="145" s="1"/>
  <c r="AD108" i="145"/>
  <c r="AF107" i="145"/>
  <c r="AB107" i="145" s="1"/>
  <c r="AD107" i="145"/>
  <c r="AF106" i="145"/>
  <c r="AB106" i="145" s="1"/>
  <c r="AD106" i="145"/>
  <c r="AF105" i="145"/>
  <c r="AB105" i="145" s="1"/>
  <c r="AD105" i="145"/>
  <c r="AF104" i="145"/>
  <c r="AB104" i="145" s="1"/>
  <c r="S104" i="145" s="1"/>
  <c r="P104" i="145" s="1"/>
  <c r="N104" i="145" s="1"/>
  <c r="L104" i="145" s="1"/>
  <c r="J104" i="145" s="1"/>
  <c r="H104" i="145" s="1"/>
  <c r="F104" i="145" s="1"/>
  <c r="AD104" i="145"/>
  <c r="AF103" i="145"/>
  <c r="AB103" i="145" s="1"/>
  <c r="Y103" i="145" s="1"/>
  <c r="AD103" i="145"/>
  <c r="AF102" i="145"/>
  <c r="AB102" i="145" s="1"/>
  <c r="AD102" i="145"/>
  <c r="AF101" i="145"/>
  <c r="AB101" i="145" s="1"/>
  <c r="AD101" i="145"/>
  <c r="AF100" i="145"/>
  <c r="AB100" i="145" s="1"/>
  <c r="AD100" i="145"/>
  <c r="AF99" i="145"/>
  <c r="AB99" i="145" s="1"/>
  <c r="S99" i="145" s="1"/>
  <c r="P99" i="145" s="1"/>
  <c r="N99" i="145" s="1"/>
  <c r="L99" i="145" s="1"/>
  <c r="J99" i="145" s="1"/>
  <c r="H99" i="145" s="1"/>
  <c r="F99" i="145" s="1"/>
  <c r="AD99" i="145"/>
  <c r="AF98" i="145"/>
  <c r="AB98" i="145" s="1"/>
  <c r="Y98" i="145" s="1"/>
  <c r="AD98" i="145"/>
  <c r="AF97" i="145"/>
  <c r="AB97" i="145" s="1"/>
  <c r="AD97" i="145"/>
  <c r="AF96" i="145"/>
  <c r="AB96" i="145" s="1"/>
  <c r="AD96" i="145"/>
  <c r="AF95" i="145"/>
  <c r="AB95" i="145" s="1"/>
  <c r="Y95" i="145" s="1"/>
  <c r="AD95" i="145"/>
  <c r="AF94" i="145"/>
  <c r="AB94" i="145" s="1"/>
  <c r="S94" i="145" s="1"/>
  <c r="P94" i="145" s="1"/>
  <c r="N94" i="145" s="1"/>
  <c r="L94" i="145" s="1"/>
  <c r="J94" i="145" s="1"/>
  <c r="H94" i="145" s="1"/>
  <c r="F94" i="145" s="1"/>
  <c r="AD94" i="145"/>
  <c r="AF93" i="145"/>
  <c r="AB93" i="145" s="1"/>
  <c r="Y93" i="145" s="1"/>
  <c r="AD93" i="145"/>
  <c r="AF92" i="145"/>
  <c r="AB92" i="145" s="1"/>
  <c r="AD92" i="145"/>
  <c r="AF91" i="145"/>
  <c r="AB91" i="145" s="1"/>
  <c r="AD91" i="145"/>
  <c r="AF90" i="145"/>
  <c r="AB90" i="145" s="1"/>
  <c r="AD90" i="145"/>
  <c r="AF89" i="145"/>
  <c r="AB89" i="145" s="1"/>
  <c r="S89" i="145" s="1"/>
  <c r="P89" i="145" s="1"/>
  <c r="N89" i="145" s="1"/>
  <c r="L89" i="145" s="1"/>
  <c r="J89" i="145" s="1"/>
  <c r="H89" i="145" s="1"/>
  <c r="F89" i="145" s="1"/>
  <c r="AD89" i="145"/>
  <c r="AF88" i="145"/>
  <c r="AB88" i="145" s="1"/>
  <c r="Y88" i="145" s="1"/>
  <c r="AD88" i="145"/>
  <c r="AF87" i="145"/>
  <c r="AB87" i="145" s="1"/>
  <c r="AD87" i="145"/>
  <c r="AF86" i="145"/>
  <c r="AB86" i="145" s="1"/>
  <c r="AD86" i="145"/>
  <c r="AF85" i="145"/>
  <c r="AB85" i="145" s="1"/>
  <c r="AD85" i="145"/>
  <c r="AF84" i="145"/>
  <c r="AB84" i="145" s="1"/>
  <c r="S84" i="145" s="1"/>
  <c r="P84" i="145" s="1"/>
  <c r="N84" i="145" s="1"/>
  <c r="L84" i="145" s="1"/>
  <c r="J84" i="145" s="1"/>
  <c r="H84" i="145" s="1"/>
  <c r="F84" i="145" s="1"/>
  <c r="AD84" i="145"/>
  <c r="AF83" i="145"/>
  <c r="AB83" i="145" s="1"/>
  <c r="Y83" i="145" s="1"/>
  <c r="AD83" i="145"/>
  <c r="AF82" i="145"/>
  <c r="AB82" i="145" s="1"/>
  <c r="AD82" i="145"/>
  <c r="AF81" i="145"/>
  <c r="AB81" i="145" s="1"/>
  <c r="AD81" i="145"/>
  <c r="AF80" i="145"/>
  <c r="AB80" i="145" s="1"/>
  <c r="AD80" i="145"/>
  <c r="AF79" i="145"/>
  <c r="AB79" i="145" s="1"/>
  <c r="S79" i="145" s="1"/>
  <c r="P79" i="145" s="1"/>
  <c r="N79" i="145" s="1"/>
  <c r="L79" i="145" s="1"/>
  <c r="J79" i="145" s="1"/>
  <c r="H79" i="145" s="1"/>
  <c r="F79" i="145" s="1"/>
  <c r="AD79" i="145"/>
  <c r="AD78" i="145"/>
  <c r="Y78" i="145"/>
  <c r="AD77" i="145"/>
  <c r="Y77" i="145"/>
  <c r="AF76" i="145"/>
  <c r="AB76" i="145" s="1"/>
  <c r="AD76" i="145"/>
  <c r="AF75" i="145"/>
  <c r="AB75" i="145" s="1"/>
  <c r="AD75" i="145"/>
  <c r="AF74" i="145"/>
  <c r="AB74" i="145" s="1"/>
  <c r="AD74" i="145"/>
  <c r="AF73" i="145"/>
  <c r="AB73" i="145" s="1"/>
  <c r="S73" i="145" s="1"/>
  <c r="P73" i="145" s="1"/>
  <c r="N73" i="145" s="1"/>
  <c r="L73" i="145" s="1"/>
  <c r="J73" i="145" s="1"/>
  <c r="H73" i="145" s="1"/>
  <c r="F73" i="145" s="1"/>
  <c r="AD73" i="145"/>
  <c r="AF72" i="145"/>
  <c r="AB72" i="145" s="1"/>
  <c r="Y72" i="145" s="1"/>
  <c r="AD72" i="145"/>
  <c r="AF71" i="145"/>
  <c r="AB71" i="145" s="1"/>
  <c r="AD71" i="145"/>
  <c r="AF70" i="145"/>
  <c r="AB70" i="145" s="1"/>
  <c r="AD70" i="145"/>
  <c r="AF69" i="145"/>
  <c r="AB69" i="145" s="1"/>
  <c r="AD69" i="145"/>
  <c r="AF68" i="145"/>
  <c r="AB68" i="145" s="1"/>
  <c r="S68" i="145" s="1"/>
  <c r="P68" i="145" s="1"/>
  <c r="N68" i="145" s="1"/>
  <c r="L68" i="145" s="1"/>
  <c r="J68" i="145" s="1"/>
  <c r="H68" i="145" s="1"/>
  <c r="F68" i="145" s="1"/>
  <c r="AD68" i="145"/>
  <c r="AF67" i="145"/>
  <c r="AB67" i="145" s="1"/>
  <c r="Y67" i="145" s="1"/>
  <c r="AD67" i="145"/>
  <c r="AF66" i="145"/>
  <c r="AB66" i="145" s="1"/>
  <c r="AD66" i="145"/>
  <c r="AF65" i="145"/>
  <c r="AB65" i="145" s="1"/>
  <c r="AD65" i="145"/>
  <c r="AF64" i="145"/>
  <c r="AB64" i="145" s="1"/>
  <c r="AD64" i="145"/>
  <c r="AF63" i="145"/>
  <c r="AB63" i="145" s="1"/>
  <c r="S63" i="145" s="1"/>
  <c r="P63" i="145" s="1"/>
  <c r="N63" i="145" s="1"/>
  <c r="L63" i="145" s="1"/>
  <c r="J63" i="145" s="1"/>
  <c r="H63" i="145" s="1"/>
  <c r="F63" i="145" s="1"/>
  <c r="AD63" i="145"/>
  <c r="AF62" i="145"/>
  <c r="AB62" i="145" s="1"/>
  <c r="Y62" i="145" s="1"/>
  <c r="AD62" i="145"/>
  <c r="AF61" i="145"/>
  <c r="AB61" i="145" s="1"/>
  <c r="AD61" i="145"/>
  <c r="AF60" i="145"/>
  <c r="AB60" i="145" s="1"/>
  <c r="AD60" i="145"/>
  <c r="AF59" i="145"/>
  <c r="AB59" i="145" s="1"/>
  <c r="AD59" i="145"/>
  <c r="AF58" i="145"/>
  <c r="AB58" i="145" s="1"/>
  <c r="S58" i="145" s="1"/>
  <c r="P58" i="145" s="1"/>
  <c r="N58" i="145" s="1"/>
  <c r="L58" i="145" s="1"/>
  <c r="J58" i="145" s="1"/>
  <c r="H58" i="145" s="1"/>
  <c r="F58" i="145" s="1"/>
  <c r="AD58" i="145"/>
  <c r="AF57" i="145"/>
  <c r="AB57" i="145" s="1"/>
  <c r="Y57" i="145" s="1"/>
  <c r="AD57" i="145"/>
  <c r="AF56" i="145"/>
  <c r="AB56" i="145" s="1"/>
  <c r="AD56" i="145"/>
  <c r="AF55" i="145"/>
  <c r="AB55" i="145" s="1"/>
  <c r="AD55" i="145"/>
  <c r="AF54" i="145"/>
  <c r="AB54" i="145" s="1"/>
  <c r="AD54" i="145"/>
  <c r="AF53" i="145"/>
  <c r="AB53" i="145" s="1"/>
  <c r="S53" i="145" s="1"/>
  <c r="P53" i="145" s="1"/>
  <c r="N53" i="145" s="1"/>
  <c r="L53" i="145" s="1"/>
  <c r="J53" i="145" s="1"/>
  <c r="H53" i="145" s="1"/>
  <c r="F53" i="145" s="1"/>
  <c r="AD53" i="145"/>
  <c r="AF52" i="145"/>
  <c r="AB52" i="145" s="1"/>
  <c r="Y52" i="145" s="1"/>
  <c r="AD52" i="145"/>
  <c r="AF51" i="145"/>
  <c r="AB51" i="145" s="1"/>
  <c r="AD51" i="145"/>
  <c r="AF50" i="145"/>
  <c r="AB50" i="145" s="1"/>
  <c r="AD50" i="145"/>
  <c r="AF49" i="145"/>
  <c r="AB49" i="145" s="1"/>
  <c r="AD49" i="145"/>
  <c r="AF48" i="145"/>
  <c r="AB48" i="145" s="1"/>
  <c r="S48" i="145" s="1"/>
  <c r="P48" i="145" s="1"/>
  <c r="N48" i="145" s="1"/>
  <c r="L48" i="145" s="1"/>
  <c r="J48" i="145" s="1"/>
  <c r="H48" i="145" s="1"/>
  <c r="F48" i="145" s="1"/>
  <c r="AD48" i="145"/>
  <c r="AF47" i="145"/>
  <c r="AB47" i="145" s="1"/>
  <c r="Y47" i="145" s="1"/>
  <c r="AD47" i="145"/>
  <c r="AF46" i="145"/>
  <c r="AB46" i="145" s="1"/>
  <c r="AD46" i="145"/>
  <c r="AF45" i="145"/>
  <c r="AB45" i="145" s="1"/>
  <c r="AD45" i="145"/>
  <c r="AF44" i="145"/>
  <c r="AB44" i="145" s="1"/>
  <c r="Y44" i="145" s="1"/>
  <c r="AD44" i="145"/>
  <c r="AF43" i="145"/>
  <c r="AB43" i="145" s="1"/>
  <c r="AD43" i="145"/>
  <c r="AF42" i="145"/>
  <c r="AB42" i="145" s="1"/>
  <c r="Y42" i="145" s="1"/>
  <c r="V42" i="145" s="1"/>
  <c r="AD42" i="145"/>
  <c r="AF41" i="145"/>
  <c r="AB41" i="145" s="1"/>
  <c r="AD41" i="145"/>
  <c r="AF40" i="145"/>
  <c r="AB40" i="145" s="1"/>
  <c r="AD40" i="145"/>
  <c r="AF39" i="145"/>
  <c r="AB39" i="145" s="1"/>
  <c r="AD39" i="145"/>
  <c r="AF38" i="145"/>
  <c r="AB38" i="145" s="1"/>
  <c r="S38" i="145" s="1"/>
  <c r="P38" i="145" s="1"/>
  <c r="N38" i="145" s="1"/>
  <c r="L38" i="145" s="1"/>
  <c r="J38" i="145" s="1"/>
  <c r="H38" i="145" s="1"/>
  <c r="F38" i="145" s="1"/>
  <c r="AD38" i="145"/>
  <c r="AF37" i="145"/>
  <c r="AB37" i="145" s="1"/>
  <c r="Y37" i="145" s="1"/>
  <c r="AD37" i="145"/>
  <c r="AF36" i="145"/>
  <c r="AB36" i="145" s="1"/>
  <c r="AD36" i="145"/>
  <c r="AF35" i="145"/>
  <c r="AB35" i="145" s="1"/>
  <c r="AD35" i="145"/>
  <c r="AF34" i="145"/>
  <c r="AB34" i="145" s="1"/>
  <c r="Y34" i="145" s="1"/>
  <c r="V34" i="145" s="1"/>
  <c r="AD34" i="145"/>
  <c r="AF33" i="145"/>
  <c r="AB33" i="145" s="1"/>
  <c r="AD33" i="145"/>
  <c r="AF32" i="145"/>
  <c r="AB32" i="145" s="1"/>
  <c r="Y32" i="145" s="1"/>
  <c r="V32" i="145" s="1"/>
  <c r="AD32" i="145"/>
  <c r="AF31" i="145"/>
  <c r="AB31" i="145" s="1"/>
  <c r="AD31" i="145"/>
  <c r="AF30" i="145"/>
  <c r="AB30" i="145" s="1"/>
  <c r="AD30" i="145"/>
  <c r="AF29" i="145"/>
  <c r="AB29" i="145" s="1"/>
  <c r="AD29" i="145"/>
  <c r="AF28" i="145"/>
  <c r="AB28" i="145" s="1"/>
  <c r="AD28" i="145"/>
  <c r="AF27" i="145"/>
  <c r="AB27" i="145" s="1"/>
  <c r="Y27" i="145" s="1"/>
  <c r="V27" i="145" s="1"/>
  <c r="AD27" i="145"/>
  <c r="AF26" i="145"/>
  <c r="AB26" i="145" s="1"/>
  <c r="AD26" i="145"/>
  <c r="AF25" i="145"/>
  <c r="AB25" i="145" s="1"/>
  <c r="AD25" i="145"/>
  <c r="AF24" i="145"/>
  <c r="AB24" i="145" s="1"/>
  <c r="AD24" i="145"/>
  <c r="AF23" i="145"/>
  <c r="AB23" i="145" s="1"/>
  <c r="AD23" i="145"/>
  <c r="AF22" i="145"/>
  <c r="AB22" i="145" s="1"/>
  <c r="Y22" i="145" s="1"/>
  <c r="V22" i="145" s="1"/>
  <c r="AD22" i="145"/>
  <c r="AF21" i="145"/>
  <c r="AB21" i="145" s="1"/>
  <c r="AD21" i="145"/>
  <c r="AF20" i="145"/>
  <c r="AB20" i="145" s="1"/>
  <c r="AD20" i="145"/>
  <c r="AB19" i="145"/>
  <c r="AD19" i="145"/>
  <c r="AF18" i="145"/>
  <c r="AB18" i="145" s="1"/>
  <c r="S18" i="145" s="1"/>
  <c r="P18" i="145" s="1"/>
  <c r="N18" i="145" s="1"/>
  <c r="L18" i="145" s="1"/>
  <c r="J18" i="145" s="1"/>
  <c r="H18" i="145" s="1"/>
  <c r="F18" i="145" s="1"/>
  <c r="AF17" i="145"/>
  <c r="AB17" i="145" s="1"/>
  <c r="Y17" i="145" s="1"/>
  <c r="AD17" i="145"/>
  <c r="AF16" i="145"/>
  <c r="AB16" i="145" s="1"/>
  <c r="AD16" i="145"/>
  <c r="AF15" i="145"/>
  <c r="AB15" i="145" s="1"/>
  <c r="AD15" i="145"/>
  <c r="AF14" i="145"/>
  <c r="AB14" i="145" s="1"/>
  <c r="AD14" i="145"/>
  <c r="AF13" i="145"/>
  <c r="AB13" i="145" s="1"/>
  <c r="S13" i="145" s="1"/>
  <c r="P13" i="145" s="1"/>
  <c r="N13" i="145" s="1"/>
  <c r="L13" i="145" s="1"/>
  <c r="J13" i="145" s="1"/>
  <c r="H13" i="145" s="1"/>
  <c r="F13" i="145" s="1"/>
  <c r="AD13" i="145"/>
  <c r="AF12" i="145"/>
  <c r="AB12" i="145" s="1"/>
  <c r="Y12" i="145" s="1"/>
  <c r="AD12" i="145"/>
  <c r="AF11" i="145"/>
  <c r="AB11" i="145" s="1"/>
  <c r="AD11" i="145"/>
  <c r="AF10" i="145"/>
  <c r="AB10" i="145" s="1"/>
  <c r="AF9" i="145"/>
  <c r="AB9" i="145" s="1"/>
  <c r="Y9" i="145" s="1"/>
  <c r="AD9" i="145"/>
  <c r="AF8" i="145"/>
  <c r="AB8" i="145" s="1"/>
  <c r="Y8" i="145" s="1"/>
  <c r="AD8" i="145"/>
  <c r="AF7" i="145"/>
  <c r="AB7" i="145" s="1"/>
  <c r="AD7" i="145"/>
  <c r="AF6" i="145"/>
  <c r="AB6" i="145" s="1"/>
  <c r="Y6" i="145" s="1"/>
  <c r="V6" i="145" s="1"/>
  <c r="S6" i="145" s="1"/>
  <c r="P6" i="145" s="1"/>
  <c r="N6" i="145" s="1"/>
  <c r="L6" i="145" s="1"/>
  <c r="J6" i="145" s="1"/>
  <c r="H6" i="145" s="1"/>
  <c r="AD6" i="145"/>
  <c r="AL2" i="145"/>
  <c r="AL3" i="145" s="1"/>
  <c r="C17" i="147" l="1"/>
  <c r="D21" i="147" s="1"/>
  <c r="C73" i="147"/>
  <c r="C47" i="147"/>
  <c r="AD18" i="145"/>
  <c r="F6" i="145"/>
  <c r="S85" i="145"/>
  <c r="P85" i="145" s="1"/>
  <c r="N85" i="145" s="1"/>
  <c r="L85" i="145" s="1"/>
  <c r="J85" i="145" s="1"/>
  <c r="H85" i="145" s="1"/>
  <c r="F85" i="145" s="1"/>
  <c r="Y85" i="145"/>
  <c r="S135" i="145"/>
  <c r="P135" i="145" s="1"/>
  <c r="N135" i="145" s="1"/>
  <c r="L135" i="145" s="1"/>
  <c r="J135" i="145" s="1"/>
  <c r="H135" i="145" s="1"/>
  <c r="F135" i="145" s="1"/>
  <c r="Y135" i="145"/>
  <c r="Y115" i="145"/>
  <c r="S115" i="145"/>
  <c r="P115" i="145" s="1"/>
  <c r="N115" i="145" s="1"/>
  <c r="L115" i="145" s="1"/>
  <c r="J115" i="145" s="1"/>
  <c r="H115" i="145" s="1"/>
  <c r="F115" i="145" s="1"/>
  <c r="Y125" i="145"/>
  <c r="S125" i="145"/>
  <c r="P125" i="145" s="1"/>
  <c r="N125" i="145" s="1"/>
  <c r="L125" i="145" s="1"/>
  <c r="J125" i="145" s="1"/>
  <c r="H125" i="145" s="1"/>
  <c r="F125" i="145" s="1"/>
  <c r="S178" i="145"/>
  <c r="P178" i="145" s="1"/>
  <c r="N178" i="145" s="1"/>
  <c r="L178" i="145" s="1"/>
  <c r="J178" i="145" s="1"/>
  <c r="H178" i="145" s="1"/>
  <c r="F178" i="145" s="1"/>
  <c r="Y178" i="145"/>
  <c r="Y155" i="145"/>
  <c r="S155" i="145"/>
  <c r="P155" i="145" s="1"/>
  <c r="N155" i="145" s="1"/>
  <c r="L155" i="145" s="1"/>
  <c r="J155" i="145" s="1"/>
  <c r="H155" i="145" s="1"/>
  <c r="F155" i="145" s="1"/>
  <c r="Y165" i="145"/>
  <c r="S165" i="145"/>
  <c r="P165" i="145" s="1"/>
  <c r="N165" i="145" s="1"/>
  <c r="L165" i="145" s="1"/>
  <c r="J165" i="145" s="1"/>
  <c r="H165" i="145" s="1"/>
  <c r="F165" i="145" s="1"/>
  <c r="Y105" i="145"/>
  <c r="S105" i="145"/>
  <c r="P105" i="145" s="1"/>
  <c r="N105" i="145" s="1"/>
  <c r="L105" i="145" s="1"/>
  <c r="J105" i="145" s="1"/>
  <c r="H105" i="145" s="1"/>
  <c r="F105" i="145" s="1"/>
  <c r="S95" i="145"/>
  <c r="P95" i="145" s="1"/>
  <c r="N95" i="145" s="1"/>
  <c r="L95" i="145" s="1"/>
  <c r="J95" i="145" s="1"/>
  <c r="H95" i="145" s="1"/>
  <c r="F95" i="145" s="1"/>
  <c r="S145" i="145"/>
  <c r="P145" i="145" s="1"/>
  <c r="N145" i="145" s="1"/>
  <c r="L145" i="145" s="1"/>
  <c r="J145" i="145" s="1"/>
  <c r="H145" i="145" s="1"/>
  <c r="F145" i="145" s="1"/>
  <c r="Y64" i="145"/>
  <c r="S64" i="145"/>
  <c r="P64" i="145" s="1"/>
  <c r="N64" i="145" s="1"/>
  <c r="L64" i="145" s="1"/>
  <c r="J64" i="145" s="1"/>
  <c r="H64" i="145" s="1"/>
  <c r="F64" i="145" s="1"/>
  <c r="Y69" i="145"/>
  <c r="S69" i="145"/>
  <c r="P69" i="145" s="1"/>
  <c r="N69" i="145" s="1"/>
  <c r="L69" i="145" s="1"/>
  <c r="J69" i="145" s="1"/>
  <c r="H69" i="145" s="1"/>
  <c r="F69" i="145" s="1"/>
  <c r="Y90" i="145"/>
  <c r="S90" i="145"/>
  <c r="P90" i="145" s="1"/>
  <c r="N90" i="145" s="1"/>
  <c r="L90" i="145" s="1"/>
  <c r="J90" i="145" s="1"/>
  <c r="H90" i="145" s="1"/>
  <c r="F90" i="145" s="1"/>
  <c r="Y140" i="145"/>
  <c r="S140" i="145"/>
  <c r="P140" i="145" s="1"/>
  <c r="N140" i="145" s="1"/>
  <c r="L140" i="145" s="1"/>
  <c r="J140" i="145" s="1"/>
  <c r="H140" i="145" s="1"/>
  <c r="F140" i="145" s="1"/>
  <c r="Y74" i="145"/>
  <c r="S74" i="145"/>
  <c r="P74" i="145" s="1"/>
  <c r="N74" i="145" s="1"/>
  <c r="L74" i="145" s="1"/>
  <c r="J74" i="145" s="1"/>
  <c r="H74" i="145" s="1"/>
  <c r="F74" i="145" s="1"/>
  <c r="Y120" i="145"/>
  <c r="S120" i="145"/>
  <c r="P120" i="145" s="1"/>
  <c r="N120" i="145" s="1"/>
  <c r="L120" i="145" s="1"/>
  <c r="J120" i="145" s="1"/>
  <c r="H120" i="145" s="1"/>
  <c r="F120" i="145" s="1"/>
  <c r="Y14" i="145"/>
  <c r="S14" i="145"/>
  <c r="P14" i="145" s="1"/>
  <c r="N14" i="145" s="1"/>
  <c r="L14" i="145" s="1"/>
  <c r="J14" i="145" s="1"/>
  <c r="H14" i="145" s="1"/>
  <c r="F14" i="145" s="1"/>
  <c r="Y19" i="145"/>
  <c r="V19" i="145" s="1"/>
  <c r="S19" i="145" s="1"/>
  <c r="P19" i="145" s="1"/>
  <c r="N19" i="145" s="1"/>
  <c r="L19" i="145" s="1"/>
  <c r="J19" i="145" s="1"/>
  <c r="H19" i="145" s="1"/>
  <c r="F19" i="145" s="1"/>
  <c r="Y170" i="145"/>
  <c r="S170" i="145"/>
  <c r="P170" i="145" s="1"/>
  <c r="N170" i="145" s="1"/>
  <c r="L170" i="145" s="1"/>
  <c r="J170" i="145" s="1"/>
  <c r="H170" i="145" s="1"/>
  <c r="F170" i="145" s="1"/>
  <c r="Y24" i="145"/>
  <c r="V24" i="145" s="1"/>
  <c r="S24" i="145"/>
  <c r="P24" i="145" s="1"/>
  <c r="N24" i="145" s="1"/>
  <c r="L24" i="145" s="1"/>
  <c r="J24" i="145" s="1"/>
  <c r="H24" i="145" s="1"/>
  <c r="F24" i="145" s="1"/>
  <c r="Y29" i="145"/>
  <c r="V29" i="145" s="1"/>
  <c r="S29" i="145"/>
  <c r="P29" i="145" s="1"/>
  <c r="N29" i="145" s="1"/>
  <c r="L29" i="145" s="1"/>
  <c r="J29" i="145" s="1"/>
  <c r="H29" i="145" s="1"/>
  <c r="F29" i="145" s="1"/>
  <c r="Y100" i="145"/>
  <c r="S100" i="145"/>
  <c r="P100" i="145" s="1"/>
  <c r="N100" i="145" s="1"/>
  <c r="L100" i="145" s="1"/>
  <c r="J100" i="145" s="1"/>
  <c r="H100" i="145" s="1"/>
  <c r="F100" i="145" s="1"/>
  <c r="Y150" i="145"/>
  <c r="S150" i="145"/>
  <c r="P150" i="145" s="1"/>
  <c r="N150" i="145" s="1"/>
  <c r="L150" i="145" s="1"/>
  <c r="J150" i="145" s="1"/>
  <c r="H150" i="145" s="1"/>
  <c r="F150" i="145" s="1"/>
  <c r="Y175" i="145"/>
  <c r="S175" i="145"/>
  <c r="P175" i="145" s="1"/>
  <c r="N175" i="145" s="1"/>
  <c r="L175" i="145" s="1"/>
  <c r="J175" i="145" s="1"/>
  <c r="H175" i="145" s="1"/>
  <c r="F175" i="145" s="1"/>
  <c r="Y39" i="145"/>
  <c r="S39" i="145"/>
  <c r="P39" i="145" s="1"/>
  <c r="N39" i="145" s="1"/>
  <c r="L39" i="145" s="1"/>
  <c r="J39" i="145" s="1"/>
  <c r="H39" i="145" s="1"/>
  <c r="F39" i="145" s="1"/>
  <c r="Y80" i="145"/>
  <c r="S80" i="145"/>
  <c r="P80" i="145" s="1"/>
  <c r="N80" i="145" s="1"/>
  <c r="L80" i="145" s="1"/>
  <c r="J80" i="145" s="1"/>
  <c r="H80" i="145" s="1"/>
  <c r="F80" i="145" s="1"/>
  <c r="Y130" i="145"/>
  <c r="S130" i="145"/>
  <c r="P130" i="145" s="1"/>
  <c r="N130" i="145" s="1"/>
  <c r="L130" i="145" s="1"/>
  <c r="J130" i="145" s="1"/>
  <c r="H130" i="145" s="1"/>
  <c r="F130" i="145" s="1"/>
  <c r="Y49" i="145"/>
  <c r="V49" i="145" s="1"/>
  <c r="S49" i="145"/>
  <c r="P49" i="145" s="1"/>
  <c r="N49" i="145" s="1"/>
  <c r="L49" i="145" s="1"/>
  <c r="J49" i="145" s="1"/>
  <c r="H49" i="145" s="1"/>
  <c r="F49" i="145" s="1"/>
  <c r="Y110" i="145"/>
  <c r="S110" i="145"/>
  <c r="P110" i="145" s="1"/>
  <c r="N110" i="145" s="1"/>
  <c r="L110" i="145" s="1"/>
  <c r="J110" i="145" s="1"/>
  <c r="H110" i="145" s="1"/>
  <c r="F110" i="145" s="1"/>
  <c r="Y160" i="145"/>
  <c r="S160" i="145"/>
  <c r="P160" i="145" s="1"/>
  <c r="N160" i="145" s="1"/>
  <c r="L160" i="145" s="1"/>
  <c r="J160" i="145" s="1"/>
  <c r="H160" i="145" s="1"/>
  <c r="F160" i="145" s="1"/>
  <c r="Y54" i="145"/>
  <c r="S54" i="145"/>
  <c r="P54" i="145" s="1"/>
  <c r="N54" i="145" s="1"/>
  <c r="L54" i="145" s="1"/>
  <c r="J54" i="145" s="1"/>
  <c r="H54" i="145" s="1"/>
  <c r="F54" i="145" s="1"/>
  <c r="Y59" i="145"/>
  <c r="S59" i="145"/>
  <c r="P59" i="145" s="1"/>
  <c r="N59" i="145" s="1"/>
  <c r="L59" i="145" s="1"/>
  <c r="J59" i="145" s="1"/>
  <c r="H59" i="145" s="1"/>
  <c r="F59" i="145" s="1"/>
  <c r="S34" i="145"/>
  <c r="P34" i="145" s="1"/>
  <c r="N34" i="145" s="1"/>
  <c r="L34" i="145" s="1"/>
  <c r="J34" i="145" s="1"/>
  <c r="H34" i="145" s="1"/>
  <c r="F34" i="145" s="1"/>
  <c r="S44" i="145"/>
  <c r="P44" i="145" s="1"/>
  <c r="N44" i="145" s="1"/>
  <c r="L44" i="145" s="1"/>
  <c r="J44" i="145" s="1"/>
  <c r="H44" i="145" s="1"/>
  <c r="F44" i="145" s="1"/>
  <c r="S180" i="145"/>
  <c r="P180" i="145" s="1"/>
  <c r="N180" i="145" s="1"/>
  <c r="L180" i="145" s="1"/>
  <c r="J180" i="145" s="1"/>
  <c r="H180" i="145" s="1"/>
  <c r="F180" i="145" s="1"/>
  <c r="S9" i="145"/>
  <c r="P9" i="145" s="1"/>
  <c r="N9" i="145" s="1"/>
  <c r="L9" i="145" s="1"/>
  <c r="J9" i="145" s="1"/>
  <c r="H9" i="145" s="1"/>
  <c r="F9" i="145" s="1"/>
  <c r="Y173" i="145"/>
  <c r="Y16" i="145"/>
  <c r="S16" i="145"/>
  <c r="P16" i="145" s="1"/>
  <c r="N16" i="145" s="1"/>
  <c r="L16" i="145" s="1"/>
  <c r="Y26" i="145"/>
  <c r="V26" i="145" s="1"/>
  <c r="S26" i="145"/>
  <c r="P26" i="145" s="1"/>
  <c r="N26" i="145" s="1"/>
  <c r="L26" i="145" s="1"/>
  <c r="J26" i="145" s="1"/>
  <c r="H26" i="145" s="1"/>
  <c r="F26" i="145" s="1"/>
  <c r="Y36" i="145"/>
  <c r="S36" i="145"/>
  <c r="P36" i="145" s="1"/>
  <c r="N36" i="145" s="1"/>
  <c r="L36" i="145" s="1"/>
  <c r="J36" i="145" s="1"/>
  <c r="H36" i="145" s="1"/>
  <c r="F36" i="145" s="1"/>
  <c r="Y46" i="145"/>
  <c r="S46" i="145"/>
  <c r="P46" i="145" s="1"/>
  <c r="N46" i="145" s="1"/>
  <c r="L46" i="145" s="1"/>
  <c r="J46" i="145" s="1"/>
  <c r="H46" i="145" s="1"/>
  <c r="F46" i="145" s="1"/>
  <c r="Y56" i="145"/>
  <c r="S56" i="145"/>
  <c r="P56" i="145" s="1"/>
  <c r="N56" i="145" s="1"/>
  <c r="L56" i="145" s="1"/>
  <c r="J56" i="145" s="1"/>
  <c r="H56" i="145" s="1"/>
  <c r="F56" i="145" s="1"/>
  <c r="Y66" i="145"/>
  <c r="S66" i="145"/>
  <c r="P66" i="145" s="1"/>
  <c r="N66" i="145" s="1"/>
  <c r="L66" i="145" s="1"/>
  <c r="J66" i="145" s="1"/>
  <c r="H66" i="145" s="1"/>
  <c r="F66" i="145" s="1"/>
  <c r="Y76" i="145"/>
  <c r="S76" i="145"/>
  <c r="P76" i="145" s="1"/>
  <c r="N76" i="145" s="1"/>
  <c r="L76" i="145" s="1"/>
  <c r="J76" i="145" s="1"/>
  <c r="H76" i="145" s="1"/>
  <c r="F76" i="145" s="1"/>
  <c r="Y181" i="145"/>
  <c r="S181" i="145"/>
  <c r="P181" i="145" s="1"/>
  <c r="N181" i="145" s="1"/>
  <c r="L181" i="145" s="1"/>
  <c r="J181" i="145" s="1"/>
  <c r="H181" i="145" s="1"/>
  <c r="F181" i="145" s="1"/>
  <c r="Y86" i="145"/>
  <c r="S86" i="145"/>
  <c r="P86" i="145" s="1"/>
  <c r="N86" i="145" s="1"/>
  <c r="L86" i="145" s="1"/>
  <c r="J86" i="145" s="1"/>
  <c r="H86" i="145" s="1"/>
  <c r="F86" i="145" s="1"/>
  <c r="Y96" i="145"/>
  <c r="S96" i="145"/>
  <c r="P96" i="145" s="1"/>
  <c r="N96" i="145" s="1"/>
  <c r="L96" i="145" s="1"/>
  <c r="J96" i="145" s="1"/>
  <c r="H96" i="145" s="1"/>
  <c r="F96" i="145" s="1"/>
  <c r="Y106" i="145"/>
  <c r="S106" i="145"/>
  <c r="P106" i="145" s="1"/>
  <c r="N106" i="145" s="1"/>
  <c r="L106" i="145" s="1"/>
  <c r="J106" i="145" s="1"/>
  <c r="H106" i="145" s="1"/>
  <c r="F106" i="145" s="1"/>
  <c r="Y116" i="145"/>
  <c r="S116" i="145"/>
  <c r="P116" i="145" s="1"/>
  <c r="N116" i="145" s="1"/>
  <c r="L116" i="145" s="1"/>
  <c r="J116" i="145" s="1"/>
  <c r="H116" i="145" s="1"/>
  <c r="F116" i="145" s="1"/>
  <c r="Y126" i="145"/>
  <c r="S126" i="145"/>
  <c r="P126" i="145" s="1"/>
  <c r="N126" i="145" s="1"/>
  <c r="L126" i="145" s="1"/>
  <c r="J126" i="145" s="1"/>
  <c r="H126" i="145" s="1"/>
  <c r="F126" i="145" s="1"/>
  <c r="Y136" i="145"/>
  <c r="S136" i="145"/>
  <c r="P136" i="145" s="1"/>
  <c r="N136" i="145" s="1"/>
  <c r="L136" i="145" s="1"/>
  <c r="J136" i="145" s="1"/>
  <c r="H136" i="145" s="1"/>
  <c r="F136" i="145" s="1"/>
  <c r="Y146" i="145"/>
  <c r="S146" i="145"/>
  <c r="P146" i="145" s="1"/>
  <c r="N146" i="145" s="1"/>
  <c r="L146" i="145" s="1"/>
  <c r="J146" i="145" s="1"/>
  <c r="H146" i="145" s="1"/>
  <c r="F146" i="145" s="1"/>
  <c r="Y156" i="145"/>
  <c r="S156" i="145"/>
  <c r="P156" i="145" s="1"/>
  <c r="N156" i="145" s="1"/>
  <c r="L156" i="145" s="1"/>
  <c r="J156" i="145" s="1"/>
  <c r="H156" i="145" s="1"/>
  <c r="F156" i="145" s="1"/>
  <c r="Y166" i="145"/>
  <c r="S166" i="145"/>
  <c r="P166" i="145" s="1"/>
  <c r="N166" i="145" s="1"/>
  <c r="L166" i="145" s="1"/>
  <c r="J166" i="145" s="1"/>
  <c r="H166" i="145" s="1"/>
  <c r="F166" i="145" s="1"/>
  <c r="Y182" i="145"/>
  <c r="S182" i="145"/>
  <c r="P182" i="145" s="1"/>
  <c r="N182" i="145" s="1"/>
  <c r="L182" i="145" s="1"/>
  <c r="J182" i="145" s="1"/>
  <c r="H182" i="145" s="1"/>
  <c r="F182" i="145" s="1"/>
  <c r="Y10" i="145"/>
  <c r="S10" i="145"/>
  <c r="AD10" i="145" s="1"/>
  <c r="Y20" i="145"/>
  <c r="V20" i="145" s="1"/>
  <c r="S20" i="145" s="1"/>
  <c r="P20" i="145" s="1"/>
  <c r="N20" i="145" s="1"/>
  <c r="L20" i="145" s="1"/>
  <c r="J20" i="145" s="1"/>
  <c r="H20" i="145" s="1"/>
  <c r="F20" i="145" s="1"/>
  <c r="Y30" i="145"/>
  <c r="V30" i="145" s="1"/>
  <c r="S30" i="145" s="1"/>
  <c r="P30" i="145" s="1"/>
  <c r="N30" i="145" s="1"/>
  <c r="L30" i="145" s="1"/>
  <c r="J30" i="145" s="1"/>
  <c r="H30" i="145" s="1"/>
  <c r="F30" i="145" s="1"/>
  <c r="Y40" i="145"/>
  <c r="V40" i="145" s="1"/>
  <c r="S40" i="145" s="1"/>
  <c r="P40" i="145" s="1"/>
  <c r="N40" i="145" s="1"/>
  <c r="L40" i="145" s="1"/>
  <c r="J40" i="145" s="1"/>
  <c r="H40" i="145" s="1"/>
  <c r="F40" i="145" s="1"/>
  <c r="Y50" i="145"/>
  <c r="S50" i="145"/>
  <c r="P50" i="145" s="1"/>
  <c r="N50" i="145" s="1"/>
  <c r="L50" i="145" s="1"/>
  <c r="J50" i="145" s="1"/>
  <c r="H50" i="145" s="1"/>
  <c r="F50" i="145" s="1"/>
  <c r="Y60" i="145"/>
  <c r="S60" i="145"/>
  <c r="P60" i="145" s="1"/>
  <c r="N60" i="145" s="1"/>
  <c r="L60" i="145" s="1"/>
  <c r="J60" i="145" s="1"/>
  <c r="H60" i="145" s="1"/>
  <c r="F60" i="145" s="1"/>
  <c r="Y70" i="145"/>
  <c r="S70" i="145"/>
  <c r="P70" i="145" s="1"/>
  <c r="N70" i="145" s="1"/>
  <c r="L70" i="145" s="1"/>
  <c r="J70" i="145" s="1"/>
  <c r="H70" i="145" s="1"/>
  <c r="F70" i="145" s="1"/>
  <c r="Y87" i="145"/>
  <c r="S87" i="145"/>
  <c r="P87" i="145" s="1"/>
  <c r="N87" i="145" s="1"/>
  <c r="L87" i="145" s="1"/>
  <c r="J87" i="145" s="1"/>
  <c r="H87" i="145" s="1"/>
  <c r="F87" i="145" s="1"/>
  <c r="Y97" i="145"/>
  <c r="S97" i="145"/>
  <c r="P97" i="145" s="1"/>
  <c r="N97" i="145" s="1"/>
  <c r="L97" i="145" s="1"/>
  <c r="J97" i="145" s="1"/>
  <c r="H97" i="145" s="1"/>
  <c r="F97" i="145" s="1"/>
  <c r="Y107" i="145"/>
  <c r="S107" i="145"/>
  <c r="P107" i="145" s="1"/>
  <c r="N107" i="145" s="1"/>
  <c r="L107" i="145" s="1"/>
  <c r="J107" i="145" s="1"/>
  <c r="H107" i="145" s="1"/>
  <c r="F107" i="145" s="1"/>
  <c r="Y117" i="145"/>
  <c r="S117" i="145"/>
  <c r="P117" i="145" s="1"/>
  <c r="N117" i="145" s="1"/>
  <c r="L117" i="145" s="1"/>
  <c r="J117" i="145" s="1"/>
  <c r="H117" i="145" s="1"/>
  <c r="F117" i="145" s="1"/>
  <c r="Y127" i="145"/>
  <c r="S127" i="145"/>
  <c r="P127" i="145" s="1"/>
  <c r="N127" i="145" s="1"/>
  <c r="L127" i="145" s="1"/>
  <c r="J127" i="145" s="1"/>
  <c r="H127" i="145" s="1"/>
  <c r="F127" i="145" s="1"/>
  <c r="Y137" i="145"/>
  <c r="S137" i="145"/>
  <c r="P137" i="145" s="1"/>
  <c r="N137" i="145" s="1"/>
  <c r="L137" i="145" s="1"/>
  <c r="J137" i="145" s="1"/>
  <c r="H137" i="145" s="1"/>
  <c r="F137" i="145" s="1"/>
  <c r="Y147" i="145"/>
  <c r="S147" i="145"/>
  <c r="P147" i="145" s="1"/>
  <c r="N147" i="145" s="1"/>
  <c r="L147" i="145" s="1"/>
  <c r="J147" i="145" s="1"/>
  <c r="H147" i="145" s="1"/>
  <c r="F147" i="145" s="1"/>
  <c r="Y157" i="145"/>
  <c r="S157" i="145"/>
  <c r="P157" i="145" s="1"/>
  <c r="N157" i="145" s="1"/>
  <c r="L157" i="145" s="1"/>
  <c r="J157" i="145" s="1"/>
  <c r="H157" i="145" s="1"/>
  <c r="F157" i="145" s="1"/>
  <c r="Y167" i="145"/>
  <c r="S167" i="145"/>
  <c r="P167" i="145" s="1"/>
  <c r="N167" i="145" s="1"/>
  <c r="L167" i="145" s="1"/>
  <c r="J167" i="145" s="1"/>
  <c r="H167" i="145" s="1"/>
  <c r="F167" i="145" s="1"/>
  <c r="Y176" i="145"/>
  <c r="S176" i="145"/>
  <c r="P176" i="145" s="1"/>
  <c r="N176" i="145" s="1"/>
  <c r="L176" i="145" s="1"/>
  <c r="J176" i="145" s="1"/>
  <c r="H176" i="145" s="1"/>
  <c r="F176" i="145" s="1"/>
  <c r="Y183" i="145"/>
  <c r="S183" i="145"/>
  <c r="P183" i="145" s="1"/>
  <c r="N183" i="145" s="1"/>
  <c r="L183" i="145" s="1"/>
  <c r="J183" i="145" s="1"/>
  <c r="H183" i="145" s="1"/>
  <c r="F183" i="145" s="1"/>
  <c r="Y11" i="145"/>
  <c r="S11" i="145"/>
  <c r="P11" i="145" s="1"/>
  <c r="N11" i="145" s="1"/>
  <c r="L11" i="145" s="1"/>
  <c r="J11" i="145" s="1"/>
  <c r="H11" i="145" s="1"/>
  <c r="F11" i="145" s="1"/>
  <c r="Y21" i="145"/>
  <c r="V21" i="145" s="1"/>
  <c r="S21" i="145"/>
  <c r="P21" i="145" s="1"/>
  <c r="N21" i="145" s="1"/>
  <c r="L21" i="145" s="1"/>
  <c r="J21" i="145" s="1"/>
  <c r="H21" i="145" s="1"/>
  <c r="F21" i="145" s="1"/>
  <c r="Y31" i="145"/>
  <c r="V31" i="145" s="1"/>
  <c r="S31" i="145" s="1"/>
  <c r="P31" i="145" s="1"/>
  <c r="N31" i="145" s="1"/>
  <c r="L31" i="145" s="1"/>
  <c r="J31" i="145" s="1"/>
  <c r="H31" i="145" s="1"/>
  <c r="F31" i="145" s="1"/>
  <c r="Y41" i="145"/>
  <c r="V41" i="145" s="1"/>
  <c r="S41" i="145"/>
  <c r="P41" i="145" s="1"/>
  <c r="N41" i="145" s="1"/>
  <c r="L41" i="145" s="1"/>
  <c r="J41" i="145" s="1"/>
  <c r="H41" i="145" s="1"/>
  <c r="F41" i="145" s="1"/>
  <c r="Y51" i="145"/>
  <c r="S51" i="145"/>
  <c r="P51" i="145" s="1"/>
  <c r="N51" i="145" s="1"/>
  <c r="L51" i="145" s="1"/>
  <c r="J51" i="145" s="1"/>
  <c r="H51" i="145" s="1"/>
  <c r="F51" i="145" s="1"/>
  <c r="Y61" i="145"/>
  <c r="S61" i="145"/>
  <c r="P61" i="145" s="1"/>
  <c r="N61" i="145" s="1"/>
  <c r="L61" i="145" s="1"/>
  <c r="J61" i="145" s="1"/>
  <c r="H61" i="145" s="1"/>
  <c r="F61" i="145" s="1"/>
  <c r="Y71" i="145"/>
  <c r="S71" i="145"/>
  <c r="P71" i="145" s="1"/>
  <c r="N71" i="145" s="1"/>
  <c r="L71" i="145" s="1"/>
  <c r="J71" i="145" s="1"/>
  <c r="H71" i="145" s="1"/>
  <c r="F71" i="145" s="1"/>
  <c r="Y177" i="145"/>
  <c r="S177" i="145"/>
  <c r="P177" i="145" s="1"/>
  <c r="N177" i="145" s="1"/>
  <c r="L177" i="145" s="1"/>
  <c r="J177" i="145" s="1"/>
  <c r="H177" i="145" s="1"/>
  <c r="F177" i="145" s="1"/>
  <c r="Y81" i="145"/>
  <c r="S81" i="145"/>
  <c r="P81" i="145" s="1"/>
  <c r="N81" i="145" s="1"/>
  <c r="L81" i="145" s="1"/>
  <c r="J81" i="145" s="1"/>
  <c r="H81" i="145" s="1"/>
  <c r="F81" i="145" s="1"/>
  <c r="Y91" i="145"/>
  <c r="S91" i="145"/>
  <c r="P91" i="145" s="1"/>
  <c r="N91" i="145" s="1"/>
  <c r="L91" i="145" s="1"/>
  <c r="J91" i="145" s="1"/>
  <c r="H91" i="145" s="1"/>
  <c r="F91" i="145" s="1"/>
  <c r="Y101" i="145"/>
  <c r="S101" i="145"/>
  <c r="P101" i="145" s="1"/>
  <c r="N101" i="145" s="1"/>
  <c r="L101" i="145" s="1"/>
  <c r="J101" i="145" s="1"/>
  <c r="H101" i="145" s="1"/>
  <c r="F101" i="145" s="1"/>
  <c r="Y111" i="145"/>
  <c r="S111" i="145"/>
  <c r="P111" i="145" s="1"/>
  <c r="N111" i="145" s="1"/>
  <c r="L111" i="145" s="1"/>
  <c r="J111" i="145" s="1"/>
  <c r="H111" i="145" s="1"/>
  <c r="F111" i="145" s="1"/>
  <c r="Y121" i="145"/>
  <c r="S121" i="145"/>
  <c r="P121" i="145" s="1"/>
  <c r="N121" i="145" s="1"/>
  <c r="L121" i="145" s="1"/>
  <c r="J121" i="145" s="1"/>
  <c r="H121" i="145" s="1"/>
  <c r="F121" i="145" s="1"/>
  <c r="Y131" i="145"/>
  <c r="S131" i="145"/>
  <c r="P131" i="145" s="1"/>
  <c r="N131" i="145" s="1"/>
  <c r="L131" i="145" s="1"/>
  <c r="J131" i="145" s="1"/>
  <c r="H131" i="145" s="1"/>
  <c r="F131" i="145" s="1"/>
  <c r="Y141" i="145"/>
  <c r="S141" i="145"/>
  <c r="P141" i="145" s="1"/>
  <c r="N141" i="145" s="1"/>
  <c r="L141" i="145" s="1"/>
  <c r="J141" i="145" s="1"/>
  <c r="H141" i="145" s="1"/>
  <c r="F141" i="145" s="1"/>
  <c r="Y151" i="145"/>
  <c r="S151" i="145"/>
  <c r="P151" i="145" s="1"/>
  <c r="N151" i="145" s="1"/>
  <c r="L151" i="145" s="1"/>
  <c r="J151" i="145" s="1"/>
  <c r="H151" i="145" s="1"/>
  <c r="F151" i="145" s="1"/>
  <c r="Y161" i="145"/>
  <c r="S161" i="145"/>
  <c r="P161" i="145" s="1"/>
  <c r="N161" i="145" s="1"/>
  <c r="L161" i="145" s="1"/>
  <c r="J161" i="145" s="1"/>
  <c r="H161" i="145" s="1"/>
  <c r="F161" i="145" s="1"/>
  <c r="Y171" i="145"/>
  <c r="S171" i="145"/>
  <c r="P171" i="145" s="1"/>
  <c r="N171" i="145" s="1"/>
  <c r="L171" i="145" s="1"/>
  <c r="J171" i="145" s="1"/>
  <c r="H171" i="145" s="1"/>
  <c r="F171" i="145" s="1"/>
  <c r="S184" i="145"/>
  <c r="P184" i="145" s="1"/>
  <c r="N184" i="145" s="1"/>
  <c r="L184" i="145" s="1"/>
  <c r="J184" i="145" s="1"/>
  <c r="H184" i="145" s="1"/>
  <c r="F184" i="145" s="1"/>
  <c r="Y184" i="145"/>
  <c r="Y7" i="145"/>
  <c r="P7" i="145"/>
  <c r="N7" i="145" s="1"/>
  <c r="L7" i="145" s="1"/>
  <c r="J7" i="145" s="1"/>
  <c r="H7" i="145" s="1"/>
  <c r="F7" i="145" s="1"/>
  <c r="Y15" i="145"/>
  <c r="S15" i="145"/>
  <c r="P15" i="145" s="1"/>
  <c r="N15" i="145" s="1"/>
  <c r="L15" i="145" s="1"/>
  <c r="J15" i="145" s="1"/>
  <c r="H15" i="145" s="1"/>
  <c r="F15" i="145" s="1"/>
  <c r="Y25" i="145"/>
  <c r="V25" i="145" s="1"/>
  <c r="S25" i="145" s="1"/>
  <c r="P25" i="145" s="1"/>
  <c r="N25" i="145" s="1"/>
  <c r="L25" i="145" s="1"/>
  <c r="J25" i="145" s="1"/>
  <c r="H25" i="145" s="1"/>
  <c r="F25" i="145" s="1"/>
  <c r="Y35" i="145"/>
  <c r="S35" i="145"/>
  <c r="P35" i="145" s="1"/>
  <c r="N35" i="145" s="1"/>
  <c r="L35" i="145" s="1"/>
  <c r="J35" i="145" s="1"/>
  <c r="H35" i="145" s="1"/>
  <c r="F35" i="145" s="1"/>
  <c r="Y45" i="145"/>
  <c r="S45" i="145"/>
  <c r="P45" i="145" s="1"/>
  <c r="N45" i="145" s="1"/>
  <c r="L45" i="145" s="1"/>
  <c r="J45" i="145" s="1"/>
  <c r="H45" i="145" s="1"/>
  <c r="F45" i="145" s="1"/>
  <c r="Y55" i="145"/>
  <c r="S55" i="145"/>
  <c r="P55" i="145" s="1"/>
  <c r="N55" i="145" s="1"/>
  <c r="L55" i="145" s="1"/>
  <c r="J55" i="145" s="1"/>
  <c r="H55" i="145" s="1"/>
  <c r="F55" i="145" s="1"/>
  <c r="Y65" i="145"/>
  <c r="S65" i="145"/>
  <c r="P65" i="145" s="1"/>
  <c r="N65" i="145" s="1"/>
  <c r="L65" i="145" s="1"/>
  <c r="J65" i="145" s="1"/>
  <c r="H65" i="145" s="1"/>
  <c r="F65" i="145" s="1"/>
  <c r="Y75" i="145"/>
  <c r="S75" i="145"/>
  <c r="P75" i="145" s="1"/>
  <c r="N75" i="145" s="1"/>
  <c r="L75" i="145" s="1"/>
  <c r="J75" i="145" s="1"/>
  <c r="H75" i="145" s="1"/>
  <c r="F75" i="145" s="1"/>
  <c r="Y82" i="145"/>
  <c r="S82" i="145"/>
  <c r="P82" i="145" s="1"/>
  <c r="N82" i="145" s="1"/>
  <c r="L82" i="145" s="1"/>
  <c r="J82" i="145" s="1"/>
  <c r="H82" i="145" s="1"/>
  <c r="F82" i="145" s="1"/>
  <c r="Y92" i="145"/>
  <c r="S92" i="145"/>
  <c r="P92" i="145" s="1"/>
  <c r="N92" i="145" s="1"/>
  <c r="L92" i="145" s="1"/>
  <c r="J92" i="145" s="1"/>
  <c r="H92" i="145" s="1"/>
  <c r="F92" i="145" s="1"/>
  <c r="Y102" i="145"/>
  <c r="S102" i="145"/>
  <c r="P102" i="145" s="1"/>
  <c r="N102" i="145" s="1"/>
  <c r="L102" i="145" s="1"/>
  <c r="J102" i="145" s="1"/>
  <c r="H102" i="145" s="1"/>
  <c r="F102" i="145" s="1"/>
  <c r="Y112" i="145"/>
  <c r="S112" i="145"/>
  <c r="P112" i="145" s="1"/>
  <c r="N112" i="145" s="1"/>
  <c r="L112" i="145" s="1"/>
  <c r="J112" i="145" s="1"/>
  <c r="H112" i="145" s="1"/>
  <c r="F112" i="145" s="1"/>
  <c r="Y122" i="145"/>
  <c r="S122" i="145"/>
  <c r="P122" i="145" s="1"/>
  <c r="N122" i="145" s="1"/>
  <c r="L122" i="145" s="1"/>
  <c r="J122" i="145" s="1"/>
  <c r="H122" i="145" s="1"/>
  <c r="F122" i="145" s="1"/>
  <c r="Y132" i="145"/>
  <c r="S132" i="145"/>
  <c r="P132" i="145" s="1"/>
  <c r="N132" i="145" s="1"/>
  <c r="L132" i="145" s="1"/>
  <c r="J132" i="145" s="1"/>
  <c r="H132" i="145" s="1"/>
  <c r="F132" i="145" s="1"/>
  <c r="Y142" i="145"/>
  <c r="S142" i="145"/>
  <c r="P142" i="145" s="1"/>
  <c r="N142" i="145" s="1"/>
  <c r="L142" i="145" s="1"/>
  <c r="J142" i="145" s="1"/>
  <c r="H142" i="145" s="1"/>
  <c r="F142" i="145" s="1"/>
  <c r="Y152" i="145"/>
  <c r="S152" i="145"/>
  <c r="P152" i="145" s="1"/>
  <c r="N152" i="145" s="1"/>
  <c r="L152" i="145" s="1"/>
  <c r="J152" i="145" s="1"/>
  <c r="H152" i="145" s="1"/>
  <c r="F152" i="145" s="1"/>
  <c r="Y162" i="145"/>
  <c r="S162" i="145"/>
  <c r="P162" i="145" s="1"/>
  <c r="N162" i="145" s="1"/>
  <c r="L162" i="145" s="1"/>
  <c r="J162" i="145" s="1"/>
  <c r="H162" i="145" s="1"/>
  <c r="F162" i="145" s="1"/>
  <c r="Y172" i="145"/>
  <c r="S172" i="145"/>
  <c r="P172" i="145" s="1"/>
  <c r="N172" i="145" s="1"/>
  <c r="L172" i="145" s="1"/>
  <c r="J172" i="145" s="1"/>
  <c r="H172" i="145" s="1"/>
  <c r="F172" i="145" s="1"/>
  <c r="Y13" i="145"/>
  <c r="Y18" i="145"/>
  <c r="Y23" i="145"/>
  <c r="V23" i="145" s="1"/>
  <c r="S23" i="145" s="1"/>
  <c r="P23" i="145" s="1"/>
  <c r="N23" i="145" s="1"/>
  <c r="L23" i="145" s="1"/>
  <c r="J23" i="145" s="1"/>
  <c r="H23" i="145" s="1"/>
  <c r="F23" i="145" s="1"/>
  <c r="Y28" i="145"/>
  <c r="V28" i="145" s="1"/>
  <c r="S28" i="145" s="1"/>
  <c r="P28" i="145" s="1"/>
  <c r="N28" i="145" s="1"/>
  <c r="L28" i="145" s="1"/>
  <c r="J28" i="145" s="1"/>
  <c r="H28" i="145" s="1"/>
  <c r="F28" i="145" s="1"/>
  <c r="Y33" i="145"/>
  <c r="V33" i="145" s="1"/>
  <c r="S33" i="145" s="1"/>
  <c r="P33" i="145" s="1"/>
  <c r="N33" i="145" s="1"/>
  <c r="L33" i="145" s="1"/>
  <c r="J33" i="145" s="1"/>
  <c r="H33" i="145" s="1"/>
  <c r="F33" i="145" s="1"/>
  <c r="Y38" i="145"/>
  <c r="Y43" i="145"/>
  <c r="V43" i="145" s="1"/>
  <c r="S43" i="145" s="1"/>
  <c r="P43" i="145" s="1"/>
  <c r="N43" i="145" s="1"/>
  <c r="L43" i="145" s="1"/>
  <c r="J43" i="145" s="1"/>
  <c r="H43" i="145" s="1"/>
  <c r="F43" i="145" s="1"/>
  <c r="Y48" i="145"/>
  <c r="Y53" i="145"/>
  <c r="Y58" i="145"/>
  <c r="Y63" i="145"/>
  <c r="Y68" i="145"/>
  <c r="Y73" i="145"/>
  <c r="Y79" i="145"/>
  <c r="Y84" i="145"/>
  <c r="Y89" i="145"/>
  <c r="Y94" i="145"/>
  <c r="Y99" i="145"/>
  <c r="Y104" i="145"/>
  <c r="Y109" i="145"/>
  <c r="Y114" i="145"/>
  <c r="Y119" i="145"/>
  <c r="Y124" i="145"/>
  <c r="Y129" i="145"/>
  <c r="Y134" i="145"/>
  <c r="Y139" i="145"/>
  <c r="Y144" i="145"/>
  <c r="Y149" i="145"/>
  <c r="Y154" i="145"/>
  <c r="Y159" i="145"/>
  <c r="Y164" i="145"/>
  <c r="Y169" i="145"/>
  <c r="Y174" i="145"/>
  <c r="Y179"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S22" i="145"/>
  <c r="P22" i="145" s="1"/>
  <c r="N22" i="145" s="1"/>
  <c r="L22" i="145" s="1"/>
  <c r="J22" i="145" s="1"/>
  <c r="H22" i="145" s="1"/>
  <c r="F22" i="145" s="1"/>
  <c r="S27" i="145"/>
  <c r="P27" i="145" s="1"/>
  <c r="N27" i="145" s="1"/>
  <c r="L27" i="145" s="1"/>
  <c r="J27" i="145" s="1"/>
  <c r="H27" i="145" s="1"/>
  <c r="F27" i="145" s="1"/>
  <c r="S32" i="145"/>
  <c r="P32" i="145" s="1"/>
  <c r="N32" i="145" s="1"/>
  <c r="L32" i="145" s="1"/>
  <c r="J32" i="145" s="1"/>
  <c r="H32" i="145" s="1"/>
  <c r="F32" i="145" s="1"/>
  <c r="S37" i="145"/>
  <c r="P37" i="145" s="1"/>
  <c r="N37" i="145" s="1"/>
  <c r="L37" i="145" s="1"/>
  <c r="J37" i="145" s="1"/>
  <c r="H37" i="145" s="1"/>
  <c r="F37" i="145" s="1"/>
  <c r="S42" i="145"/>
  <c r="P42" i="145" s="1"/>
  <c r="N42" i="145" s="1"/>
  <c r="L42" i="145" s="1"/>
  <c r="J42" i="145" s="1"/>
  <c r="H42" i="145" s="1"/>
  <c r="F42" i="145" s="1"/>
  <c r="S47" i="145"/>
  <c r="P47" i="145" s="1"/>
  <c r="N47" i="145" s="1"/>
  <c r="L47" i="145" s="1"/>
  <c r="J47" i="145" s="1"/>
  <c r="H47" i="145" s="1"/>
  <c r="F47" i="145" s="1"/>
  <c r="S52" i="145"/>
  <c r="P52" i="145" s="1"/>
  <c r="N52" i="145" s="1"/>
  <c r="L52" i="145" s="1"/>
  <c r="J52" i="145" s="1"/>
  <c r="H52" i="145" s="1"/>
  <c r="F52" i="145" s="1"/>
  <c r="S57" i="145"/>
  <c r="P57" i="145" s="1"/>
  <c r="N57" i="145" s="1"/>
  <c r="L57" i="145" s="1"/>
  <c r="J57" i="145" s="1"/>
  <c r="H57" i="145" s="1"/>
  <c r="F57" i="145" s="1"/>
  <c r="S62" i="145"/>
  <c r="P62" i="145" s="1"/>
  <c r="N62" i="145" s="1"/>
  <c r="L62" i="145" s="1"/>
  <c r="J62" i="145" s="1"/>
  <c r="H62" i="145" s="1"/>
  <c r="F62" i="145" s="1"/>
  <c r="S67" i="145"/>
  <c r="P67" i="145" s="1"/>
  <c r="N67" i="145" s="1"/>
  <c r="L67" i="145" s="1"/>
  <c r="J67" i="145" s="1"/>
  <c r="H67" i="145" s="1"/>
  <c r="F67" i="145" s="1"/>
  <c r="S72" i="145"/>
  <c r="P72" i="145" s="1"/>
  <c r="N72" i="145" s="1"/>
  <c r="L72" i="145" s="1"/>
  <c r="J72" i="145" s="1"/>
  <c r="H72" i="145" s="1"/>
  <c r="F72" i="145" s="1"/>
  <c r="S83" i="145"/>
  <c r="P83" i="145" s="1"/>
  <c r="N83" i="145" s="1"/>
  <c r="L83" i="145" s="1"/>
  <c r="J83" i="145" s="1"/>
  <c r="H83" i="145" s="1"/>
  <c r="F83" i="145" s="1"/>
  <c r="S88" i="145"/>
  <c r="P88" i="145" s="1"/>
  <c r="N88" i="145" s="1"/>
  <c r="L88" i="145" s="1"/>
  <c r="J88" i="145" s="1"/>
  <c r="H88" i="145" s="1"/>
  <c r="F88" i="145" s="1"/>
  <c r="S93" i="145"/>
  <c r="P93" i="145" s="1"/>
  <c r="N93" i="145" s="1"/>
  <c r="L93" i="145" s="1"/>
  <c r="J93" i="145" s="1"/>
  <c r="H93" i="145" s="1"/>
  <c r="F93" i="145" s="1"/>
  <c r="S98" i="145"/>
  <c r="P98" i="145" s="1"/>
  <c r="N98" i="145" s="1"/>
  <c r="L98" i="145" s="1"/>
  <c r="J98" i="145" s="1"/>
  <c r="H98" i="145" s="1"/>
  <c r="F98" i="145" s="1"/>
  <c r="S103" i="145"/>
  <c r="P103" i="145" s="1"/>
  <c r="N103" i="145" s="1"/>
  <c r="L103" i="145" s="1"/>
  <c r="J103" i="145" s="1"/>
  <c r="H103" i="145" s="1"/>
  <c r="F103" i="145" s="1"/>
  <c r="S108" i="145"/>
  <c r="P108" i="145" s="1"/>
  <c r="N108" i="145" s="1"/>
  <c r="L108" i="145" s="1"/>
  <c r="J108" i="145" s="1"/>
  <c r="H108" i="145" s="1"/>
  <c r="F108" i="145" s="1"/>
  <c r="S113" i="145"/>
  <c r="P113" i="145" s="1"/>
  <c r="N113" i="145" s="1"/>
  <c r="L113" i="145" s="1"/>
  <c r="J113" i="145" s="1"/>
  <c r="H113" i="145" s="1"/>
  <c r="F113" i="145" s="1"/>
  <c r="S118" i="145"/>
  <c r="P118" i="145" s="1"/>
  <c r="N118" i="145" s="1"/>
  <c r="L118" i="145" s="1"/>
  <c r="J118" i="145" s="1"/>
  <c r="H118" i="145" s="1"/>
  <c r="F118" i="145" s="1"/>
  <c r="S123" i="145"/>
  <c r="P123" i="145" s="1"/>
  <c r="N123" i="145" s="1"/>
  <c r="L123" i="145" s="1"/>
  <c r="J123" i="145" s="1"/>
  <c r="H123" i="145" s="1"/>
  <c r="F123" i="145" s="1"/>
  <c r="S128" i="145"/>
  <c r="P128" i="145" s="1"/>
  <c r="N128" i="145" s="1"/>
  <c r="L128" i="145" s="1"/>
  <c r="J128" i="145" s="1"/>
  <c r="H128" i="145" s="1"/>
  <c r="F128" i="145" s="1"/>
  <c r="S133" i="145"/>
  <c r="P133" i="145" s="1"/>
  <c r="N133" i="145" s="1"/>
  <c r="L133" i="145" s="1"/>
  <c r="J133" i="145" s="1"/>
  <c r="H133" i="145" s="1"/>
  <c r="F133" i="145" s="1"/>
  <c r="S138" i="145"/>
  <c r="P138" i="145" s="1"/>
  <c r="N138" i="145" s="1"/>
  <c r="L138" i="145" s="1"/>
  <c r="J138" i="145" s="1"/>
  <c r="H138" i="145" s="1"/>
  <c r="F138" i="145" s="1"/>
  <c r="S143" i="145"/>
  <c r="P143" i="145" s="1"/>
  <c r="N143" i="145" s="1"/>
  <c r="L143" i="145" s="1"/>
  <c r="J143" i="145" s="1"/>
  <c r="H143" i="145" s="1"/>
  <c r="F143" i="145" s="1"/>
  <c r="S148" i="145"/>
  <c r="P148" i="145" s="1"/>
  <c r="N148" i="145" s="1"/>
  <c r="L148" i="145" s="1"/>
  <c r="J148" i="145" s="1"/>
  <c r="H148" i="145" s="1"/>
  <c r="F148" i="145" s="1"/>
  <c r="S153" i="145"/>
  <c r="P153" i="145" s="1"/>
  <c r="N153" i="145" s="1"/>
  <c r="L153" i="145" s="1"/>
  <c r="J153" i="145" s="1"/>
  <c r="H153" i="145" s="1"/>
  <c r="F153" i="145" s="1"/>
  <c r="S158" i="145"/>
  <c r="P158" i="145" s="1"/>
  <c r="N158" i="145" s="1"/>
  <c r="L158" i="145" s="1"/>
  <c r="J158" i="145" s="1"/>
  <c r="H158" i="145" s="1"/>
  <c r="F158" i="145" s="1"/>
  <c r="S163" i="145"/>
  <c r="P163" i="145" s="1"/>
  <c r="N163" i="145" s="1"/>
  <c r="L163" i="145" s="1"/>
  <c r="J163" i="145" s="1"/>
  <c r="H163" i="145" s="1"/>
  <c r="F163" i="145" s="1"/>
  <c r="S168" i="145"/>
  <c r="P168" i="145" s="1"/>
  <c r="N168" i="145" s="1"/>
  <c r="L168" i="145" s="1"/>
  <c r="J168" i="145" s="1"/>
  <c r="H168" i="145" s="1"/>
  <c r="F168" i="145" s="1"/>
  <c r="S185" i="145"/>
  <c r="P185" i="145" s="1"/>
  <c r="N185" i="145" s="1"/>
  <c r="L185" i="145" s="1"/>
  <c r="J185" i="145" s="1"/>
  <c r="H185" i="145" s="1"/>
  <c r="F185" i="145" s="1"/>
  <c r="C21" i="147" l="1"/>
  <c r="P10" i="145"/>
  <c r="N10" i="145" s="1"/>
  <c r="L10" i="145" s="1"/>
  <c r="J10" i="145" s="1"/>
  <c r="H10" i="145" s="1"/>
  <c r="F10" i="145" s="1"/>
  <c r="J16" i="145"/>
  <c r="H16" i="145" s="1"/>
  <c r="F16" i="145" s="1"/>
  <c r="DZ10" i="135" l="1"/>
  <c r="DZ11" i="135"/>
  <c r="DZ12" i="135"/>
  <c r="DZ13" i="135"/>
  <c r="DZ14" i="135"/>
  <c r="DZ15" i="135"/>
  <c r="DZ16" i="135"/>
  <c r="DZ17" i="135"/>
  <c r="DZ18" i="135"/>
  <c r="DZ19" i="135"/>
  <c r="DZ20" i="135"/>
  <c r="N95" i="135" l="1"/>
  <c r="N94" i="135"/>
  <c r="N93" i="135"/>
  <c r="N92" i="135"/>
  <c r="N91" i="135"/>
  <c r="N90" i="135"/>
  <c r="N89" i="135"/>
  <c r="N88" i="135"/>
  <c r="N87" i="135"/>
  <c r="N86" i="135"/>
  <c r="N85" i="135"/>
  <c r="N75" i="135"/>
  <c r="N74" i="135"/>
  <c r="N73" i="135"/>
  <c r="N72" i="135"/>
  <c r="N71" i="135"/>
  <c r="N70" i="135"/>
  <c r="N69" i="135"/>
  <c r="N68" i="135"/>
  <c r="N67" i="135"/>
  <c r="N66" i="135"/>
  <c r="N65" i="135"/>
  <c r="AR38" i="120" l="1"/>
  <c r="ALD4" i="120"/>
  <c r="AKY4" i="120"/>
  <c r="AKT4" i="120"/>
  <c r="AKO4" i="120"/>
  <c r="AKJ4" i="120"/>
  <c r="AKE4" i="120"/>
  <c r="AJZ4" i="120"/>
  <c r="AJU4" i="120"/>
  <c r="AJP4" i="120"/>
  <c r="AJK4" i="120"/>
  <c r="AJF4" i="120"/>
  <c r="AJA4" i="120"/>
  <c r="AIV4" i="120"/>
  <c r="AIQ4" i="120"/>
  <c r="AIL4" i="120"/>
  <c r="AIG4" i="120"/>
  <c r="AIB4" i="120"/>
  <c r="AHW4" i="120"/>
  <c r="AHR4" i="120"/>
  <c r="AHM4" i="120"/>
  <c r="AHH4" i="120"/>
  <c r="AHC4" i="120"/>
  <c r="AGX4" i="120"/>
  <c r="AGS4" i="120"/>
  <c r="AGN4" i="120"/>
  <c r="AGI4" i="120"/>
  <c r="AGD4" i="120"/>
  <c r="AFY4" i="120"/>
  <c r="AFT4" i="120"/>
  <c r="AFO4" i="120"/>
  <c r="AFJ4" i="120"/>
  <c r="AFE4" i="120"/>
  <c r="AEZ4" i="120"/>
  <c r="AEU4" i="120"/>
  <c r="AEP4" i="120"/>
  <c r="AEK4" i="120"/>
  <c r="AEF4" i="120"/>
  <c r="AEA4" i="120"/>
  <c r="ADV4" i="120"/>
  <c r="ADQ4" i="120"/>
  <c r="ADL4" i="120"/>
  <c r="ADG4" i="120"/>
  <c r="ADB4" i="120"/>
  <c r="ACW4" i="120"/>
  <c r="ACR4" i="120"/>
  <c r="ACM4" i="120"/>
  <c r="ACH4" i="120"/>
  <c r="ACC4" i="120"/>
  <c r="ABX4" i="120"/>
  <c r="ABS4" i="120"/>
  <c r="ABN4" i="120"/>
  <c r="ABI4" i="120"/>
  <c r="ABD4" i="120"/>
  <c r="AAY4" i="120"/>
  <c r="AAT4" i="120"/>
  <c r="AAO4" i="120"/>
  <c r="AAJ4" i="120"/>
  <c r="AAE4" i="120"/>
  <c r="ZZ4" i="120"/>
  <c r="ZU4" i="120"/>
  <c r="ZP4" i="120"/>
  <c r="ZK4" i="120"/>
  <c r="ZF4" i="120"/>
  <c r="ZA4" i="120"/>
  <c r="YV4" i="120"/>
  <c r="YQ4" i="120"/>
  <c r="YL4" i="120"/>
  <c r="YG4" i="120"/>
  <c r="YB4" i="120"/>
  <c r="XW4" i="120"/>
  <c r="XR4" i="120"/>
  <c r="XM4" i="120"/>
  <c r="XH4" i="120"/>
  <c r="XC4" i="120"/>
  <c r="WX4" i="120"/>
  <c r="WS4" i="120"/>
  <c r="WN4" i="120"/>
  <c r="WI4" i="120"/>
  <c r="WD4" i="120"/>
  <c r="VY4" i="120"/>
  <c r="VT4" i="120"/>
  <c r="VO4" i="120"/>
  <c r="VJ4" i="120"/>
  <c r="VE4" i="120"/>
  <c r="UZ4" i="120"/>
  <c r="UU4" i="120"/>
  <c r="UP4" i="120"/>
  <c r="UK4" i="120"/>
  <c r="UF4" i="120"/>
  <c r="UA4" i="120"/>
  <c r="TV4" i="120"/>
  <c r="TQ4" i="120"/>
  <c r="TL4" i="120"/>
  <c r="TG4" i="120"/>
  <c r="TB4" i="120"/>
  <c r="SW4" i="120"/>
  <c r="SR4" i="120"/>
  <c r="SM4" i="120"/>
  <c r="SH4" i="120"/>
  <c r="SC4" i="120"/>
  <c r="RX4" i="120"/>
  <c r="RS4" i="120"/>
  <c r="RN4" i="120"/>
  <c r="RI4" i="120"/>
  <c r="RD4" i="120"/>
  <c r="QY4" i="120"/>
  <c r="QT4" i="120"/>
  <c r="QO4" i="120"/>
  <c r="QJ4" i="120"/>
  <c r="QE4" i="120"/>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<sst xmlns="http://schemas.openxmlformats.org/spreadsheetml/2006/main" count="5663" uniqueCount="531">
  <si>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</si>
  <si>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</si>
  <si>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</si>
  <si>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</si>
  <si>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</si>
  <si>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</si>
  <si>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</si>
  <si>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</si>
  <si>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</si>
  <si>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</si>
  <si>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</si>
  <si>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</si>
  <si>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</si>
  <si>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</si>
  <si>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</si>
  <si>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</si>
  <si>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</si>
  <si>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</si>
  <si>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</si>
  <si>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</si>
  <si>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</si>
  <si>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</si>
  <si>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</si>
  <si>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</si>
  <si>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</si>
  <si>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</si>
  <si>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</si>
  <si>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</si>
  <si>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</si>
  <si>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</si>
  <si>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</si>
  <si>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</si>
  <si>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</si>
  <si>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</si>
  <si>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</si>
  <si>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</si>
  <si>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</si>
  <si>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</si>
  <si>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</si>
  <si>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</si>
  <si>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</si>
  <si>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</si>
  <si>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</si>
  <si>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</si>
  <si>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</si>
  <si>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</si>
  <si>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</si>
  <si>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</si>
  <si>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</si>
  <si>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</si>
  <si>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</si>
  <si>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</si>
  <si>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</si>
  <si>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</si>
  <si>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</si>
  <si>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</si>
  <si>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</si>
  <si>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</si>
  <si>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</si>
  <si>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</si>
  <si>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</si>
  <si>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</si>
  <si>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</si>
  <si>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</si>
  <si>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</si>
  <si>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</si>
  <si>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</si>
  <si>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MILESTONES</t>
  </si>
  <si>
    <t>Sitework Complete</t>
  </si>
  <si>
    <t>Foundation Complete</t>
  </si>
  <si>
    <t>Structure complete</t>
  </si>
  <si>
    <t>Air On</t>
  </si>
  <si>
    <t>Interior Complete</t>
  </si>
  <si>
    <t>Power On</t>
  </si>
  <si>
    <t>Exterior Complete</t>
  </si>
  <si>
    <t>PROCUREMENT</t>
  </si>
  <si>
    <t>Electrical Gear</t>
  </si>
  <si>
    <t>SES Fit-out &amp; Energize</t>
  </si>
  <si>
    <t>HVAC Equipment</t>
  </si>
  <si>
    <t>Windows</t>
  </si>
  <si>
    <t>H</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</si>
  <si>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</si>
  <si>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</si>
  <si>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</si>
  <si>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</si>
  <si>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</si>
  <si>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</si>
  <si>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</si>
  <si>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</si>
  <si>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</si>
  <si>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</si>
  <si>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</si>
  <si>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</si>
  <si>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</si>
  <si>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</si>
  <si>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</si>
  <si>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LEVEL 1A</t>
  </si>
  <si>
    <t>S1</t>
  </si>
  <si>
    <t>S2</t>
  </si>
  <si>
    <t>S3</t>
  </si>
  <si>
    <t>S4</t>
  </si>
  <si>
    <t>Substantial Completion</t>
  </si>
  <si>
    <t>Final Completion + Financial Completion</t>
  </si>
  <si>
    <t>LEVEL 1B</t>
  </si>
  <si>
    <t>LEVEL 2A</t>
  </si>
  <si>
    <t>LEVEL 2B</t>
  </si>
  <si>
    <t>FOUNDATION LEGEND</t>
  </si>
  <si>
    <t>LEVEL 3A</t>
  </si>
  <si>
    <t>Excavate &amp; Pour Footings</t>
  </si>
  <si>
    <t>LEVEL 3B</t>
  </si>
  <si>
    <t>Columns &amp; Walls</t>
  </si>
  <si>
    <t>LEVEL 4A</t>
  </si>
  <si>
    <t>UG MEP</t>
  </si>
  <si>
    <t>LEVEL 4B</t>
  </si>
  <si>
    <t>SOG</t>
  </si>
  <si>
    <t>LEVEL 5A</t>
  </si>
  <si>
    <t>Buffer</t>
  </si>
  <si>
    <t>LEVEL 5B</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</si>
  <si>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</si>
  <si>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</si>
  <si>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</si>
  <si>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</si>
  <si>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</si>
  <si>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</si>
  <si>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</si>
  <si>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</si>
  <si>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</si>
  <si>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</si>
  <si>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</si>
  <si>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</si>
  <si>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</si>
  <si>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</si>
  <si>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</si>
  <si>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</si>
  <si>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</si>
  <si>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</si>
  <si>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</si>
  <si>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</si>
  <si>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</si>
  <si>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</si>
  <si>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</si>
  <si>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</si>
  <si>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</si>
  <si>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</si>
  <si>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</si>
  <si>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</si>
  <si>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</si>
  <si>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</si>
  <si>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</si>
  <si>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</si>
  <si>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</si>
  <si>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</si>
  <si>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</si>
  <si>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</si>
  <si>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</si>
  <si>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</si>
  <si>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</si>
  <si>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</si>
  <si>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</si>
  <si>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</si>
  <si>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</si>
  <si>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</si>
  <si>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</si>
  <si>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</si>
  <si>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</si>
  <si>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</si>
  <si>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</si>
  <si>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</si>
  <si>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</si>
  <si>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</si>
  <si>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</si>
  <si>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</si>
  <si>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</si>
  <si>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</si>
  <si>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</si>
  <si>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</si>
  <si>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</si>
  <si>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</si>
  <si>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</si>
  <si>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</si>
  <si>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</si>
  <si>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</si>
  <si>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</si>
  <si>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</si>
  <si>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</si>
  <si>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</si>
  <si>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</si>
  <si>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</si>
  <si>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</si>
  <si>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</si>
  <si>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</si>
  <si>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</si>
  <si>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</si>
  <si>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</si>
  <si>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</si>
  <si>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</si>
  <si>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</si>
  <si>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FLOOR 1</t>
  </si>
  <si>
    <t>FLOOR 2</t>
  </si>
  <si>
    <t>Work Density Table</t>
  </si>
  <si>
    <t>Zone</t>
  </si>
  <si>
    <t>Density</t>
  </si>
  <si>
    <t>Creating &amp; populating grid according to our scale</t>
  </si>
  <si>
    <t>Work density with initial zoning (aggregate scores)</t>
  </si>
  <si>
    <t xml:space="preserve">Adjusing areas for a better density leveling </t>
  </si>
  <si>
    <t>Takt Wagons</t>
  </si>
  <si>
    <t>Takt Zones</t>
  </si>
  <si>
    <t>Takt Time Unrounded</t>
  </si>
  <si>
    <t>Theoretical Low Limit</t>
  </si>
  <si>
    <t>Train Length</t>
  </si>
  <si>
    <t>Takt Time</t>
  </si>
  <si>
    <t>Duration</t>
  </si>
  <si>
    <t>Trade Time Gained</t>
  </si>
  <si>
    <t>Area per Zone</t>
  </si>
  <si>
    <t>Takt Level</t>
  </si>
  <si>
    <t>Realized Flow Potential</t>
  </si>
  <si>
    <t>Efficiency Parametric</t>
  </si>
  <si>
    <t>Value Parametric</t>
  </si>
  <si>
    <t>Takt Inputs</t>
  </si>
  <si>
    <r>
      <t>Area Inputs (m</t>
    </r>
    <r>
      <rPr>
        <b/>
        <vertAlign val="superscript"/>
        <sz val="18"/>
        <color theme="0"/>
        <rFont val="Century Gothic"/>
        <family val="1"/>
      </rPr>
      <t>2</t>
    </r>
    <r>
      <rPr>
        <b/>
        <sz val="18"/>
        <color theme="0"/>
        <rFont val="Century Gothic"/>
        <family val="1"/>
      </rPr>
      <t>, sqft)</t>
    </r>
  </si>
  <si>
    <t>Area / Zone</t>
  </si>
  <si>
    <t>Min Zone Size</t>
  </si>
  <si>
    <t>Max Zone Size</t>
  </si>
  <si>
    <t>Total SQFT of Phase</t>
  </si>
  <si>
    <t>Shortest Durations</t>
  </si>
  <si>
    <t>Best # Zones</t>
  </si>
  <si>
    <t>Wagons</t>
  </si>
  <si>
    <t>Zones</t>
  </si>
  <si>
    <t>February</t>
  </si>
  <si>
    <t>March</t>
  </si>
  <si>
    <t>April</t>
  </si>
  <si>
    <t>May</t>
  </si>
  <si>
    <t>June</t>
  </si>
  <si>
    <t>July</t>
  </si>
  <si>
    <t>August</t>
  </si>
  <si>
    <t>September</t>
  </si>
  <si>
    <t>October</t>
  </si>
  <si>
    <t>November</t>
  </si>
  <si>
    <t>December</t>
  </si>
  <si>
    <t>January</t>
  </si>
  <si>
    <t>M</t>
  </si>
  <si>
    <t>T</t>
  </si>
  <si>
    <t>W</t>
  </si>
  <si>
    <t>TH</t>
  </si>
  <si>
    <t>PRE-CON MEETINGS</t>
  </si>
  <si>
    <t>South Exterioirs EIFS</t>
  </si>
  <si>
    <t>Level 2 Zone E&amp;F Framing</t>
  </si>
  <si>
    <t>Level 3 Fire Sprinkler</t>
  </si>
  <si>
    <t>Level 3 OH MEP</t>
  </si>
  <si>
    <t>Notice to Proceed</t>
  </si>
  <si>
    <t>Pour  2</t>
  </si>
  <si>
    <t>ZONE 1C</t>
  </si>
  <si>
    <t>ZONE 2F</t>
  </si>
  <si>
    <t>ZONE 2G</t>
  </si>
  <si>
    <t>ZONE 2H</t>
  </si>
  <si>
    <t>ZONE 2I</t>
  </si>
  <si>
    <t>ZONE 2J</t>
  </si>
  <si>
    <t>ZONE 2K</t>
  </si>
  <si>
    <t>ZONE 3D</t>
  </si>
  <si>
    <t>ZONE 3E</t>
  </si>
  <si>
    <t>ZONE 4E</t>
  </si>
  <si>
    <t>ZONE 4F</t>
  </si>
  <si>
    <t>ZONE 4G</t>
  </si>
  <si>
    <t>ZONE 4H</t>
  </si>
  <si>
    <t>ZONE 4I</t>
  </si>
  <si>
    <t>WEST C</t>
  </si>
  <si>
    <t>WEST D</t>
  </si>
  <si>
    <t>ZONE 5B</t>
  </si>
  <si>
    <t>EAST C</t>
  </si>
  <si>
    <t>EAST D</t>
  </si>
  <si>
    <t>NORTH C</t>
  </si>
  <si>
    <t>NORTH D</t>
  </si>
  <si>
    <t>SOUTH C</t>
  </si>
  <si>
    <t>SOUTH D</t>
  </si>
  <si>
    <t>Kitchens</t>
  </si>
  <si>
    <t>Cabinets</t>
  </si>
  <si>
    <t>Light Fixtures</t>
  </si>
  <si>
    <t>Zone 1</t>
  </si>
  <si>
    <t>Zone 2</t>
  </si>
  <si>
    <t>Zone 3</t>
  </si>
  <si>
    <t>Casework</t>
  </si>
  <si>
    <t>Flooring</t>
  </si>
  <si>
    <t>Zone 4</t>
  </si>
  <si>
    <t>Zone 5</t>
  </si>
  <si>
    <t>Today:</t>
  </si>
  <si>
    <t>Week of the year:</t>
  </si>
  <si>
    <t xml:space="preserve">Spec Section </t>
  </si>
  <si>
    <t>Takt Zone</t>
  </si>
  <si>
    <t xml:space="preserve">Scope of Work </t>
  </si>
  <si>
    <t>Bid Review WKS</t>
  </si>
  <si>
    <t>Drop Dead Subcontract Execution</t>
  </si>
  <si>
    <t>Subcontract Executed</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</si>
  <si>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</si>
  <si>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</si>
  <si>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</si>
  <si>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</si>
  <si>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</si>
  <si>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</si>
  <si>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</si>
  <si>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</si>
  <si>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</si>
  <si>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</si>
  <si>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</si>
  <si>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</si>
  <si>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</si>
  <si>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</si>
  <si>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</si>
  <si>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</si>
  <si>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</si>
  <si>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</si>
  <si>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</si>
  <si>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</si>
  <si>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</si>
  <si>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</si>
  <si>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</si>
  <si>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</si>
  <si>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</si>
  <si>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</si>
  <si>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</si>
  <si>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</si>
  <si>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</si>
  <si>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</si>
  <si>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</si>
  <si>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</si>
  <si>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</si>
  <si>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</si>
  <si>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</si>
  <si>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</si>
  <si>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</si>
  <si>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</si>
  <si>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</si>
  <si>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</si>
  <si>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</si>
  <si>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</si>
  <si>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</si>
  <si>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</si>
  <si>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</si>
  <si>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</si>
  <si>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</si>
  <si>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</si>
  <si>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t>
  </si>
  <si>
    <t>Remove re-shores, Floor Prep, Final Patch Ceiling &amp; Layout Walls</t>
  </si>
  <si>
    <t>Remove Reshores</t>
  </si>
  <si>
    <t>Install Fire Sprinkler Main and Branch Lines &amp; Install Priority Walls</t>
  </si>
  <si>
    <t xml:space="preserve">OH Mechanical </t>
  </si>
  <si>
    <t>OH Mechanical, OH Plumbing</t>
  </si>
  <si>
    <t>Zone 6</t>
  </si>
  <si>
    <t>Zone 7</t>
  </si>
  <si>
    <t>In-wall Electrical &amp; Plumbing</t>
  </si>
  <si>
    <t>Zone 8</t>
  </si>
  <si>
    <t>In-wall Piping, One-side Dry Wall &amp; In-wall Inspection</t>
  </si>
  <si>
    <t>Zone 9</t>
  </si>
  <si>
    <t>Second Side Dry Wall, Insulation &amp; Finish Walls</t>
  </si>
  <si>
    <t>Zone 10</t>
  </si>
  <si>
    <t>Prime 1st &amp; 2nd Coat Paint</t>
  </si>
  <si>
    <t>Zone 11</t>
  </si>
  <si>
    <t>Ceiling Grid, Lights, Electrical Fixtures &amp; Mechanical Ceiling Drops</t>
  </si>
  <si>
    <t>Start Drywall</t>
  </si>
  <si>
    <t xml:space="preserve">Power On </t>
  </si>
  <si>
    <t xml:space="preserve">Air On </t>
  </si>
  <si>
    <t>Fianal Clean</t>
  </si>
  <si>
    <t>Additional Buffer or Time Gained</t>
  </si>
  <si>
    <t>Contractual Substantial Completion and Financial Target</t>
  </si>
  <si>
    <t>Casework &amp; Final Pain (Possible)</t>
  </si>
  <si>
    <t>Target Substantial Completion</t>
  </si>
  <si>
    <t>Target Final Completion</t>
  </si>
  <si>
    <t>Millwork, Plumbing, Wall and Casework, Ceiling Tiles</t>
  </si>
  <si>
    <t>Final Paint, Final Clean 1st Pass &amp; Incomplete Worklist</t>
  </si>
  <si>
    <t>Arch Punchlist, Corrections &amp; Final Clean</t>
  </si>
  <si>
    <t>Zone 1-4</t>
  </si>
  <si>
    <t>Weather Risk</t>
  </si>
  <si>
    <t>Zone 5-8</t>
  </si>
  <si>
    <t>Manpower not available</t>
  </si>
  <si>
    <t>Zone 9-11</t>
  </si>
  <si>
    <t>Procurement Issues</t>
  </si>
  <si>
    <t>Shortage in crew</t>
  </si>
  <si>
    <t>Contractor labor not ready</t>
  </si>
  <si>
    <t>Higher risk</t>
  </si>
  <si>
    <t>Pre-Functional Checklists</t>
  </si>
  <si>
    <t>Commissioning</t>
  </si>
  <si>
    <t>Fire Life Safety</t>
  </si>
  <si>
    <t>Final Walks</t>
  </si>
  <si>
    <t>CURRENT WEEK</t>
  </si>
  <si>
    <t>AREA/ZONE</t>
  </si>
  <si>
    <t>CRANE</t>
  </si>
  <si>
    <t>FORKLIFT</t>
  </si>
  <si>
    <t>HOIST</t>
  </si>
  <si>
    <t>MONDAY</t>
  </si>
  <si>
    <t>TUESDAY</t>
  </si>
  <si>
    <t>WEDNESDAY</t>
  </si>
  <si>
    <t>THURSDAY</t>
  </si>
  <si>
    <t>FRIDAY</t>
  </si>
  <si>
    <t>SATURDAY</t>
  </si>
  <si>
    <t>DESCRIPTION</t>
  </si>
  <si>
    <t xml:space="preserve">NOTES: </t>
  </si>
  <si>
    <r>
      <rPr>
        <b/>
        <sz val="22"/>
        <color rgb="FFFF0000"/>
        <rFont val="Century Gothic"/>
        <family val="1"/>
      </rPr>
      <t>ASK QUESTIONS &amp; HAVE A DISCUSSION</t>
    </r>
    <r>
      <rPr>
        <b/>
        <sz val="22"/>
        <rFont val="Century Gothic"/>
        <family val="1"/>
      </rPr>
      <t xml:space="preserve">
</t>
    </r>
    <r>
      <rPr>
        <sz val="22"/>
        <rFont val="Century Gothic"/>
        <family val="1"/>
      </rPr>
      <t xml:space="preserve">
</t>
    </r>
    <r>
      <rPr>
        <b/>
        <sz val="22"/>
        <rFont val="Century Gothic"/>
        <family val="1"/>
      </rPr>
      <t xml:space="preserve">1. </t>
    </r>
    <r>
      <rPr>
        <sz val="22"/>
        <rFont val="Century Gothic"/>
        <family val="1"/>
      </rPr>
      <t xml:space="preserve">Ask where your bottleneck zone is
</t>
    </r>
    <r>
      <rPr>
        <b/>
        <sz val="22"/>
        <rFont val="Century Gothic"/>
        <family val="1"/>
      </rPr>
      <t>2.</t>
    </r>
    <r>
      <rPr>
        <sz val="22"/>
        <rFont val="Century Gothic"/>
        <family val="1"/>
      </rPr>
      <t xml:space="preserve"> Ask what’s your slowest trades
</t>
    </r>
    <r>
      <rPr>
        <b/>
        <sz val="22"/>
        <rFont val="Century Gothic"/>
        <family val="1"/>
      </rPr>
      <t>3.</t>
    </r>
    <r>
      <rPr>
        <sz val="22"/>
        <rFont val="Century Gothic"/>
        <family val="1"/>
      </rPr>
      <t xml:space="preserve"> Discuss any owner changes with the trades
</t>
    </r>
    <r>
      <rPr>
        <b/>
        <sz val="22"/>
        <rFont val="Century Gothic"/>
        <family val="1"/>
      </rPr>
      <t xml:space="preserve">4. </t>
    </r>
    <r>
      <rPr>
        <sz val="22"/>
        <rFont val="Century Gothic"/>
        <family val="1"/>
      </rPr>
      <t xml:space="preserve">Remind the team of any key project planning items
</t>
    </r>
    <r>
      <rPr>
        <b/>
        <sz val="22"/>
        <rFont val="Century Gothic"/>
        <family val="1"/>
      </rPr>
      <t xml:space="preserve">5. </t>
    </r>
    <r>
      <rPr>
        <sz val="22"/>
        <rFont val="Century Gothic"/>
        <family val="1"/>
      </rPr>
      <t xml:space="preserve">Discuss key handoffs for the next two days
</t>
    </r>
    <r>
      <rPr>
        <b/>
        <sz val="22"/>
        <rFont val="Century Gothic"/>
        <family val="1"/>
      </rPr>
      <t>6.</t>
    </r>
    <r>
      <rPr>
        <sz val="22"/>
        <rFont val="Century Gothic"/>
        <family val="1"/>
      </rPr>
      <t xml:space="preserve"> Discuss any new activities starting
</t>
    </r>
    <r>
      <rPr>
        <b/>
        <sz val="22"/>
        <rFont val="Century Gothic"/>
        <family val="1"/>
      </rPr>
      <t>7.</t>
    </r>
    <r>
      <rPr>
        <sz val="22"/>
        <rFont val="Century Gothic"/>
        <family val="1"/>
      </rPr>
      <t xml:space="preserve"> Discuss any quality meetings needed for new work
</t>
    </r>
    <r>
      <rPr>
        <b/>
        <sz val="22"/>
        <rFont val="Century Gothic"/>
        <family val="1"/>
      </rPr>
      <t xml:space="preserve">8. </t>
    </r>
    <r>
      <rPr>
        <sz val="22"/>
        <rFont val="Century Gothic"/>
        <family val="1"/>
      </rPr>
      <t>Discuss deliveries and ask where they go</t>
    </r>
  </si>
  <si>
    <r>
      <rPr>
        <b/>
        <sz val="24"/>
        <color rgb="FFFF0000"/>
        <rFont val="Century Gothic"/>
        <family val="1"/>
      </rPr>
      <t>TRADE PARTNER WEEKLY TACTICAL</t>
    </r>
    <r>
      <rPr>
        <b/>
        <sz val="24"/>
        <rFont val="Century Gothic"/>
        <family val="1"/>
      </rPr>
      <t xml:space="preserve">
</t>
    </r>
    <r>
      <rPr>
        <sz val="24"/>
        <rFont val="Century Gothic"/>
        <family val="1"/>
      </rPr>
      <t xml:space="preserve">
</t>
    </r>
    <r>
      <rPr>
        <b/>
        <sz val="24"/>
        <rFont val="Century Gothic"/>
        <family val="1"/>
      </rPr>
      <t xml:space="preserve">1. </t>
    </r>
    <r>
      <rPr>
        <sz val="24"/>
        <rFont val="Century Gothic"/>
        <family val="1"/>
      </rPr>
      <t xml:space="preserve">Make the weekly work plan: 1 - Week
</t>
    </r>
    <r>
      <rPr>
        <b/>
        <sz val="24"/>
        <rFont val="Century Gothic"/>
        <family val="1"/>
      </rPr>
      <t>2.</t>
    </r>
    <r>
      <rPr>
        <sz val="24"/>
        <rFont val="Century Gothic"/>
        <family val="1"/>
      </rPr>
      <t xml:space="preserve"> Review last week
</t>
    </r>
    <r>
      <rPr>
        <b/>
        <sz val="24"/>
        <rFont val="Century Gothic"/>
        <family val="1"/>
      </rPr>
      <t>3.</t>
    </r>
    <r>
      <rPr>
        <sz val="24"/>
        <rFont val="Century Gothic"/>
        <family val="1"/>
      </rPr>
      <t xml:space="preserve"> Review current week
</t>
    </r>
    <r>
      <rPr>
        <b/>
        <sz val="24"/>
        <rFont val="Century Gothic"/>
        <family val="1"/>
      </rPr>
      <t xml:space="preserve">4. </t>
    </r>
    <r>
      <rPr>
        <sz val="24"/>
        <rFont val="Century Gothic"/>
        <family val="1"/>
      </rPr>
      <t xml:space="preserve">Review current progress
</t>
    </r>
    <r>
      <rPr>
        <b/>
        <sz val="24"/>
        <rFont val="Century Gothic"/>
        <family val="1"/>
      </rPr>
      <t xml:space="preserve">5. </t>
    </r>
    <r>
      <rPr>
        <sz val="24"/>
        <rFont val="Century Gothic"/>
        <family val="1"/>
      </rPr>
      <t xml:space="preserve">Fill out any one-off activities
</t>
    </r>
  </si>
  <si>
    <t>WEEKLY WORK PLAN (JAN 16-20)</t>
  </si>
  <si>
    <t>NOTES</t>
  </si>
  <si>
    <t>PHASE</t>
  </si>
  <si>
    <t>FLOOR</t>
  </si>
  <si>
    <t>ZONE</t>
  </si>
  <si>
    <t>TRADE</t>
  </si>
  <si>
    <t>ACTIVITY</t>
  </si>
  <si>
    <t>INTERIORS</t>
  </si>
  <si>
    <t>Zone 1A</t>
  </si>
  <si>
    <t>Mechanical #1</t>
  </si>
  <si>
    <t>Mechanical #2</t>
  </si>
  <si>
    <t>Electrical</t>
  </si>
  <si>
    <t>Zone 1B</t>
  </si>
  <si>
    <t>FS</t>
  </si>
  <si>
    <t>Zone 1C</t>
  </si>
  <si>
    <t>Concrete</t>
  </si>
  <si>
    <t>Zone 2A</t>
  </si>
  <si>
    <t>Zone 2B</t>
  </si>
  <si>
    <t>EXTERIORS</t>
  </si>
  <si>
    <t>WEST</t>
  </si>
  <si>
    <t>ZONE C</t>
  </si>
  <si>
    <t>Finishers</t>
  </si>
  <si>
    <t>ZONE D</t>
  </si>
  <si>
    <t>Glaziers</t>
  </si>
  <si>
    <t>EAST</t>
  </si>
  <si>
    <t>EIFS installers</t>
  </si>
  <si>
    <t>Framers</t>
  </si>
  <si>
    <t>Steel Erectors</t>
  </si>
  <si>
    <t>NORTH</t>
  </si>
  <si>
    <r>
      <rPr>
        <b/>
        <sz val="24"/>
        <color rgb="FFFF0000"/>
        <rFont val="Century Gothic"/>
        <family val="1"/>
      </rPr>
      <t>AFTERNOON FOREMAN HUDDLE</t>
    </r>
    <r>
      <rPr>
        <b/>
        <sz val="24"/>
        <rFont val="Century Gothic"/>
        <family val="1"/>
      </rPr>
      <t xml:space="preserve">
</t>
    </r>
    <r>
      <rPr>
        <sz val="24"/>
        <rFont val="Century Gothic"/>
        <family val="1"/>
      </rPr>
      <t xml:space="preserve">
</t>
    </r>
    <r>
      <rPr>
        <b/>
        <sz val="24"/>
        <rFont val="Century Gothic"/>
        <family val="1"/>
      </rPr>
      <t xml:space="preserve">1. </t>
    </r>
    <r>
      <rPr>
        <sz val="24"/>
        <rFont val="Century Gothic"/>
        <family val="1"/>
      </rPr>
      <t xml:space="preserve">Make the day plan: 1 - Day
</t>
    </r>
    <r>
      <rPr>
        <b/>
        <sz val="24"/>
        <rFont val="Century Gothic"/>
        <family val="1"/>
      </rPr>
      <t>2.</t>
    </r>
    <r>
      <rPr>
        <sz val="24"/>
        <rFont val="Century Gothic"/>
        <family val="1"/>
      </rPr>
      <t xml:space="preserve"> Review today
</t>
    </r>
    <r>
      <rPr>
        <b/>
        <sz val="24"/>
        <rFont val="Century Gothic"/>
        <family val="1"/>
      </rPr>
      <t>3.</t>
    </r>
    <r>
      <rPr>
        <sz val="24"/>
        <rFont val="Century Gothic"/>
        <family val="1"/>
      </rPr>
      <t xml:space="preserve"> Discuss tomorrow
</t>
    </r>
    <r>
      <rPr>
        <b/>
        <sz val="24"/>
        <rFont val="Century Gothic"/>
        <family val="1"/>
      </rPr>
      <t xml:space="preserve">4. </t>
    </r>
    <r>
      <rPr>
        <sz val="24"/>
        <rFont val="Century Gothic"/>
        <family val="1"/>
      </rPr>
      <t xml:space="preserve">Fill out the day plan according to the agenda
</t>
    </r>
    <r>
      <rPr>
        <b/>
        <sz val="24"/>
        <rFont val="Century Gothic"/>
        <family val="1"/>
      </rPr>
      <t xml:space="preserve">5. </t>
    </r>
    <r>
      <rPr>
        <sz val="24"/>
        <rFont val="Century Gothic"/>
        <family val="1"/>
      </rPr>
      <t xml:space="preserve">Fill out any one-off activities
</t>
    </r>
  </si>
  <si>
    <t>SHOUT OUTS</t>
  </si>
  <si>
    <t>The Concrete crew is out to a great start.  They are cleaning as they go when stripping.  | Fire Sprinkler Trade is killing it with material staging.</t>
  </si>
  <si>
    <t>FEEDBACK</t>
  </si>
  <si>
    <t>Ask crews for feedback on bathrooms and lunch area…</t>
  </si>
  <si>
    <t>SAFETY FOCUS</t>
  </si>
  <si>
    <t>Biggest safety focus is being careful around stripping operations and removing all nails from wood stripped.</t>
  </si>
  <si>
    <t>PERMITS</t>
  </si>
  <si>
    <t>Electrical contractor has a dig permit at South exterior starting at 8am.  Sign-off required before beginning.  | Also, Structural Steel Contractor has a hot work permit at South Stair.  No access and fire watch to stay 30 minutes later.</t>
  </si>
  <si>
    <t>WEATHER</t>
  </si>
  <si>
    <t>Clear and Sunny</t>
  </si>
  <si>
    <t>DELIVERIES</t>
  </si>
  <si>
    <t>Delivery of Duct on First Floor.  Place in room designed on Logistics map.</t>
  </si>
  <si>
    <t>DAY PLAN</t>
  </si>
  <si>
    <t>Fire Sprinkler is starting in Zone 1.  We have a first in place mockup inspection scheduled for Monday.  Concrete continues in Zone 2.</t>
  </si>
  <si>
    <t>Percentage</t>
  </si>
  <si>
    <t>Scale</t>
  </si>
  <si>
    <t>Degrees</t>
  </si>
  <si>
    <t>X</t>
  </si>
  <si>
    <t>Y</t>
  </si>
  <si>
    <t>Start</t>
  </si>
  <si>
    <t>Finish</t>
  </si>
  <si>
    <t>TOTAL END BUFFERS</t>
  </si>
  <si>
    <r>
      <rPr>
        <b/>
        <sz val="26"/>
        <color rgb="FFFF0000"/>
        <rFont val="Century Gothic"/>
        <family val="1"/>
      </rPr>
      <t xml:space="preserve">SOLVE PROBLEMS
</t>
    </r>
    <r>
      <rPr>
        <b/>
        <sz val="26"/>
        <rFont val="Century Gothic"/>
        <family val="1"/>
      </rPr>
      <t xml:space="preserve">
-</t>
    </r>
    <r>
      <rPr>
        <sz val="26"/>
        <rFont val="Century Gothic"/>
        <family val="1"/>
      </rPr>
      <t xml:space="preserve"> By now you will have red markings everywhere on your boards and on Canva. Any of these that are issues that need to be solved now go on the issues board.
</t>
    </r>
    <r>
      <rPr>
        <b/>
        <sz val="26"/>
        <rFont val="Century Gothic"/>
        <family val="1"/>
      </rPr>
      <t xml:space="preserve">- </t>
    </r>
    <r>
      <rPr>
        <sz val="26"/>
        <rFont val="Century Gothic"/>
        <family val="1"/>
      </rPr>
      <t xml:space="preserve">Once all issues are listed you can ids each of them and make assignments below. it is crucial that all assignments are sized in a way that they can be done the next day in that day. if they are bigger than that they go on the team scrum board.
</t>
    </r>
  </si>
  <si>
    <t>Roadblock Tracking and Removal Log (ISSUES)</t>
  </si>
  <si>
    <t>No.</t>
  </si>
  <si>
    <t>Roadblock</t>
  </si>
  <si>
    <t>Date Added</t>
  </si>
  <si>
    <t>Affected Activity</t>
  </si>
  <si>
    <t>Who is on Point</t>
  </si>
  <si>
    <t>Classification</t>
  </si>
  <si>
    <t>Corrective Action</t>
  </si>
  <si>
    <t>Critical Date</t>
  </si>
  <si>
    <t>Count Down (Days)</t>
  </si>
  <si>
    <t>Date Resolved</t>
  </si>
  <si>
    <t>Process Time</t>
  </si>
  <si>
    <t>Score</t>
  </si>
  <si>
    <t>RR</t>
  </si>
  <si>
    <t>Actions</t>
  </si>
  <si>
    <t>Dashboard</t>
  </si>
  <si>
    <t>Roadblock 1</t>
  </si>
  <si>
    <t>Activity X</t>
  </si>
  <si>
    <t>Person 1</t>
  </si>
  <si>
    <t>Classification 4</t>
  </si>
  <si>
    <t>Roadblock &lt; 7 Days to Critical</t>
  </si>
  <si>
    <t>Roadblock 2</t>
  </si>
  <si>
    <t>Activity Y</t>
  </si>
  <si>
    <t>Person 2</t>
  </si>
  <si>
    <t>General</t>
  </si>
  <si>
    <t>Uncleared Roadblocks</t>
  </si>
  <si>
    <t>Roadblock 3</t>
  </si>
  <si>
    <t>Activity Z</t>
  </si>
  <si>
    <t>Person 3</t>
  </si>
  <si>
    <t>Design</t>
  </si>
  <si>
    <t>Cleared Roadblocks</t>
  </si>
  <si>
    <t>Average Process Time</t>
  </si>
  <si>
    <t>Roadblock Removal Average</t>
  </si>
  <si>
    <t>List for Who is on Point</t>
  </si>
  <si>
    <t>List for Classification</t>
  </si>
  <si>
    <t>MEP</t>
  </si>
  <si>
    <t>Person 4</t>
  </si>
  <si>
    <t>Person 5</t>
  </si>
  <si>
    <t>Classification 5</t>
  </si>
  <si>
    <t>Classification 6</t>
  </si>
  <si>
    <r>
      <rPr>
        <b/>
        <sz val="20"/>
        <color rgb="FFFF0000"/>
        <rFont val="Century Gothic"/>
        <family val="1"/>
      </rPr>
      <t xml:space="preserve">TEAM SCRUM BOARD
</t>
    </r>
    <r>
      <rPr>
        <b/>
        <sz val="20"/>
        <rFont val="Century Gothic"/>
        <family val="1"/>
      </rPr>
      <t xml:space="preserve">
1.</t>
    </r>
    <r>
      <rPr>
        <sz val="20"/>
        <rFont val="Century Gothic"/>
        <family val="1"/>
      </rPr>
      <t xml:space="preserve"> Any issues needing to scale to the team will be put into the backlog column
</t>
    </r>
    <r>
      <rPr>
        <b/>
        <sz val="20"/>
        <rFont val="Century Gothic"/>
        <family val="1"/>
      </rPr>
      <t>2.</t>
    </r>
    <r>
      <rPr>
        <sz val="20"/>
        <rFont val="Century Gothic"/>
        <family val="1"/>
      </rPr>
      <t xml:space="preserve"> What did you do yesterday?
</t>
    </r>
    <r>
      <rPr>
        <b/>
        <sz val="20"/>
        <rFont val="Century Gothic"/>
        <family val="1"/>
      </rPr>
      <t xml:space="preserve">3. </t>
    </r>
    <r>
      <rPr>
        <sz val="20"/>
        <rFont val="Century Gothic"/>
        <family val="1"/>
      </rPr>
      <t xml:space="preserve">What will you do today?
</t>
    </r>
    <r>
      <rPr>
        <b/>
        <sz val="20"/>
        <rFont val="Century Gothic"/>
        <family val="1"/>
      </rPr>
      <t>4.</t>
    </r>
    <r>
      <rPr>
        <sz val="20"/>
        <rFont val="Century Gothic"/>
        <family val="1"/>
      </rPr>
      <t xml:space="preserve"> What is standing in your way?
</t>
    </r>
    <r>
      <rPr>
        <b/>
        <sz val="20"/>
        <rFont val="Century Gothic"/>
        <family val="1"/>
      </rPr>
      <t>5.</t>
    </r>
    <r>
      <rPr>
        <sz val="20"/>
        <rFont val="Century Gothic"/>
        <family val="1"/>
      </rPr>
      <t xml:space="preserve"> How can we help you?
</t>
    </r>
    <r>
      <rPr>
        <b/>
        <sz val="20"/>
        <rFont val="Century Gothic"/>
        <family val="1"/>
      </rPr>
      <t>6.</t>
    </r>
    <r>
      <rPr>
        <sz val="20"/>
        <rFont val="Century Gothic"/>
        <family val="1"/>
      </rPr>
      <t xml:space="preserve"> How can we make this fun?</t>
    </r>
  </si>
  <si>
    <t>TO DO</t>
  </si>
  <si>
    <t>TO DO THIS WEEK</t>
  </si>
  <si>
    <t>DO TODAY</t>
  </si>
  <si>
    <t>DONE</t>
  </si>
  <si>
    <t>SOUTH</t>
  </si>
  <si>
    <t>Zone 2C</t>
  </si>
  <si>
    <t>Zone 2D</t>
  </si>
  <si>
    <t>Zone 2E</t>
  </si>
  <si>
    <t>Zone 2F</t>
  </si>
  <si>
    <t>Zone 2G</t>
  </si>
  <si>
    <t>Zone 2H</t>
  </si>
  <si>
    <t>Zone 2I</t>
  </si>
  <si>
    <t>Zone 2J</t>
  </si>
  <si>
    <t>Zone C</t>
  </si>
  <si>
    <t>Zone D</t>
  </si>
  <si>
    <t>Zone A</t>
  </si>
  <si>
    <t>Zone B</t>
  </si>
  <si>
    <t>STAIRS &amp; ELEVATORS</t>
  </si>
  <si>
    <t>BUILDING</t>
  </si>
  <si>
    <t>Adjusted Takt Zones</t>
  </si>
  <si>
    <t>PPC</t>
  </si>
  <si>
    <t>SUCCESSFUL HANDOFF %</t>
  </si>
  <si>
    <t>Planned</t>
  </si>
  <si>
    <t>Done</t>
  </si>
  <si>
    <t>%</t>
  </si>
  <si>
    <t>Completed</t>
  </si>
  <si>
    <t xml:space="preserve">PHP = </t>
  </si>
  <si>
    <t xml:space="preserve">PPC = </t>
  </si>
  <si>
    <t>SSU per Zone</t>
  </si>
  <si>
    <t>Number of SSU's</t>
  </si>
  <si>
    <t>Adjusted Takt Wagons</t>
  </si>
  <si>
    <t>Fixed Takt Wagons</t>
  </si>
  <si>
    <t>Adjusted Takt Time</t>
  </si>
  <si>
    <t>General Information</t>
  </si>
  <si>
    <t>Norm</t>
  </si>
  <si>
    <t>Macro</t>
  </si>
  <si>
    <t>Fixed Takt Time</t>
  </si>
  <si>
    <t>🔶</t>
  </si>
  <si>
    <t>🔷</t>
  </si>
  <si>
    <t>North Exterioirs EIFS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</si>
</sst>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3" formatCode="_(* #,##0.00_);_(* \(#,##0.00\);_(* &quot;-&quot;??_);_(@_)"/>
    <numFmt numFmtId="164" formatCode="m/d/yy;@"/>
    <numFmt numFmtId="165" formatCode="mm/dd/yy"/>
    <numFmt numFmtId="166" formatCode="m&quot;/&quot;d&quot;/&quot;yy"/>
    <numFmt numFmtId="167" formatCode="d"/>
    <numFmt numFmtId="168" formatCode="[$]dddd\,\ mmmm\ d\,\ yyyy;@" x16r2:formatCode16="[$-en-MX,1]dddd\,\ mmmm\ d\,\ yyyy;@"/>
    <numFmt numFmtId="169" formatCode="&quot;Zone &quot;#"/>
    <numFmt numFmtId="170" formatCode="00"/>
    <numFmt numFmtId="171" formatCode="[$-409]d\-mmm\-yy;@"/>
    <numFmt numFmtId="172" formatCode="0.0"/>
  </numFmts>
  <fonts count="131"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b/>
      <sz val="14"/>
      <name val="Century Gothic"/>
      <family val="1"/>
    </font>
    <font>
      <sz val="14"/>
      <name val="Century Gothic"/>
      <family val="1"/>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14"/>
      <color theme="1"/>
      <name val="Century Gothic"/>
      <family val="2"/>
    </font>
    <font>
      <sz val="8"/>
      <name val="Century Gothic"/>
      <family val="2"/>
    </font>
    <font>
      <b/>
      <sz val="8"/>
      <name val="Arial"/>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FFFFFF"/>
      <name val="Century Gothic"/>
      <family val="2"/>
    </font>
    <font>
      <b/>
      <sz val="18"/>
      <color theme="0"/>
      <name val="Century Gothic"/>
      <family val="2"/>
    </font>
    <font>
      <b/>
      <sz val="11"/>
      <color rgb="FFFFFFFF"/>
      <name val="Century Gothic"/>
      <family val="2"/>
    </font>
    <font>
      <sz val="14"/>
      <name val="Century Gothic"/>
      <family val="2"/>
    </font>
    <font>
      <sz val="14"/>
      <color theme="1"/>
      <name val="Century Gothic"/>
      <family val="1"/>
    </font>
    <font>
      <b/>
      <sz val="11"/>
      <color rgb="FF000000"/>
      <name val="Century Gothic"/>
      <family val="2"/>
    </font>
    <font>
      <b/>
      <sz val="10"/>
      <name val="Arial"/>
      <family val="2"/>
    </font>
    <font>
      <b/>
      <sz val="12"/>
      <color theme="1"/>
      <name val="Century Gothic"/>
      <family val="1"/>
    </font>
    <font>
      <b/>
      <sz val="10"/>
      <color rgb="FFFFFFFF"/>
      <name val="Century Gothic"/>
      <family val="1"/>
    </font>
    <font>
      <b/>
      <vertAlign val="superscript"/>
      <sz val="18"/>
      <color theme="0"/>
      <name val="Century Gothic"/>
      <family val="1"/>
    </font>
    <font>
      <b/>
      <sz val="18"/>
      <color theme="0"/>
      <name val="Century Gothic"/>
      <family val="1"/>
    </font>
    <font>
      <u/>
      <sz val="10"/>
      <color theme="10"/>
      <name val="Arial"/>
      <family val="2"/>
    </font>
    <font>
      <b/>
      <sz val="11"/>
      <name val="Century Gothic"/>
      <family val="1"/>
    </font>
    <font>
      <sz val="11"/>
      <name val="Arial"/>
      <family val="2"/>
    </font>
    <font>
      <b/>
      <sz val="14"/>
      <color theme="1"/>
      <name val="Century Gothic"/>
      <family val="1"/>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1"/>
      <color theme="1"/>
      <name val="Century Gothic"/>
      <family val="1"/>
    </font>
    <font>
      <b/>
      <sz val="14"/>
      <color theme="0"/>
      <name val="Century Gothic"/>
      <family val="1"/>
    </font>
    <font>
      <sz val="14"/>
      <color rgb="FF333F48"/>
      <name val="Century Gothic"/>
      <family val="1"/>
    </font>
    <font>
      <b/>
      <sz val="18"/>
      <color theme="1"/>
      <name val="Century Gothic"/>
      <family val="1"/>
    </font>
    <font>
      <b/>
      <sz val="22"/>
      <color theme="1"/>
      <name val="Century Gothic"/>
      <family val="1"/>
    </font>
    <font>
      <sz val="18"/>
      <color rgb="FF333F48"/>
      <name val="Century Gothic"/>
      <family val="1"/>
    </font>
    <font>
      <b/>
      <sz val="18"/>
      <color rgb="FF333F48"/>
      <name val="Century Gothic"/>
      <family val="1"/>
    </font>
    <font>
      <sz val="18"/>
      <color theme="1"/>
      <name val="Century Gothic"/>
      <family val="1"/>
    </font>
    <font>
      <b/>
      <sz val="26"/>
      <color theme="0"/>
      <name val="Century Gothic"/>
      <family val="1"/>
    </font>
    <font>
      <b/>
      <sz val="16"/>
      <color theme="0"/>
      <name val="Century Gothic"/>
      <family val="2"/>
    </font>
    <font>
      <sz val="12"/>
      <color theme="1"/>
      <name val="Century Gothic"/>
      <family val="1"/>
    </font>
    <font>
      <sz val="9"/>
      <color theme="1"/>
      <name val="Century Gothic"/>
      <family val="1"/>
    </font>
    <font>
      <sz val="12"/>
      <name val="Calibri"/>
      <family val="2"/>
      <scheme val="minor"/>
    </font>
    <font>
      <sz val="12"/>
      <color rgb="FF006100"/>
      <name val="Calibri"/>
      <family val="2"/>
      <scheme val="minor"/>
    </font>
    <font>
      <sz val="10"/>
      <color rgb="FF000000"/>
      <name val="Century Gothic"/>
      <family val="1"/>
    </font>
    <font>
      <b/>
      <sz val="14"/>
      <color rgb="FF000000"/>
      <name val="Century Gothic"/>
      <family val="1"/>
    </font>
    <font>
      <sz val="14"/>
      <color rgb="FF000000"/>
      <name val="Century Gothic"/>
      <family val="1"/>
    </font>
    <font>
      <b/>
      <sz val="14"/>
      <name val="Century Gothic"/>
      <family val="2"/>
    </font>
    <font>
      <b/>
      <sz val="20"/>
      <color theme="0"/>
      <name val="Century Gothic"/>
      <family val="1"/>
    </font>
    <font>
      <b/>
      <sz val="15"/>
      <name val="Century Gothic"/>
      <family val="1"/>
    </font>
    <font>
      <sz val="11"/>
      <color rgb="FF000000"/>
      <name val="Century Gothic"/>
      <family val="1"/>
    </font>
    <font>
      <sz val="20"/>
      <color rgb="FF000000"/>
      <name val="Century Gothic"/>
      <family val="1"/>
    </font>
    <font>
      <b/>
      <sz val="22"/>
      <name val="Century Gothic"/>
      <family val="1"/>
    </font>
    <font>
      <sz val="22"/>
      <name val="Century Gothic"/>
      <family val="1"/>
    </font>
    <font>
      <b/>
      <sz val="24"/>
      <name val="Century Gothic"/>
      <family val="1"/>
    </font>
    <font>
      <sz val="24"/>
      <name val="Century Gothic"/>
      <family val="1"/>
    </font>
    <font>
      <b/>
      <sz val="24"/>
      <color rgb="FFFF0000"/>
      <name val="Century Gothic"/>
      <family val="1"/>
    </font>
    <font>
      <b/>
      <sz val="16"/>
      <name val="Century Gothic"/>
      <family val="1"/>
    </font>
    <font>
      <b/>
      <sz val="22"/>
      <color rgb="FFFF0000"/>
      <name val="Century Gothic"/>
      <family val="1"/>
    </font>
    <font>
      <b/>
      <sz val="26"/>
      <color rgb="FFFF0000"/>
      <name val="Century Gothic"/>
      <family val="1"/>
    </font>
    <font>
      <b/>
      <sz val="26"/>
      <name val="Century Gothic"/>
      <family val="1"/>
    </font>
    <font>
      <sz val="26"/>
      <name val="Century Gothic"/>
      <family val="1"/>
    </font>
    <font>
      <b/>
      <sz val="26"/>
      <color rgb="FF5A487A"/>
      <name val="Century Gothic"/>
      <family val="1"/>
    </font>
    <font>
      <b/>
      <sz val="12"/>
      <color theme="0"/>
      <name val="Century Gothic"/>
      <family val="1"/>
    </font>
    <font>
      <b/>
      <sz val="20"/>
      <name val="Century Gothic"/>
      <family val="1"/>
    </font>
    <font>
      <b/>
      <sz val="20"/>
      <color rgb="FFFF0000"/>
      <name val="Century Gothic"/>
      <family val="1"/>
    </font>
    <font>
      <sz val="20"/>
      <name val="Century Gothic"/>
      <family val="1"/>
    </font>
    <font>
      <sz val="10"/>
      <color theme="0"/>
      <name val="Arial"/>
      <family val="2"/>
    </font>
    <font>
      <sz val="12"/>
      <name val="Century Gothic"/>
      <family val="1"/>
    </font>
    <font>
      <b/>
      <sz val="12"/>
      <name val="Century Gothic"/>
      <family val="1"/>
    </font>
    <font>
      <b/>
      <sz val="28"/>
      <name val="Century Gothic"/>
      <family val="1"/>
    </font>
    <font>
      <sz val="9"/>
      <name val="Arial"/>
      <family val="2"/>
    </font>
    <font>
      <b/>
      <sz val="9"/>
      <name val="Century Gothic"/>
      <family val="1"/>
    </font>
    <font>
      <sz val="9"/>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sz val="18"/>
      <color theme="1"/>
      <name val="Calibri"/>
      <family val="2"/>
      <scheme val="minor"/>
    </font>
    <font>
      <b/>
      <sz val="11"/>
      <color rgb="FF000000"/>
      <name val="Century Gothic"/>
      <family val="1"/>
    </font>
    <font>
      <sz val="16"/>
      <name val="Century Gothic"/>
      <family val="1"/>
    </font>
    <font>
      <sz val="14"/>
      <color theme="0"/>
      <name val="Century Gothic"/>
      <family val="1"/>
    </font>
    <font>
      <b/>
      <sz val="16"/>
      <color theme="1"/>
      <name val="Century Gothic"/>
      <family val="1"/>
    </font>
    <font>
      <sz val="12"/>
      <color rgb="FF000000"/>
      <name val="Century Gothic"/>
      <family val="1"/>
    </font>
    <font>
      <b/>
      <sz val="18"/>
      <color rgb="FF000000"/>
      <name val="Century Gothic"/>
      <family val="1"/>
    </font>
    <font>
      <b/>
      <sz val="16"/>
      <color rgb="FF000000"/>
      <name val="Century Gothic"/>
      <family val="1"/>
    </font>
    <font>
      <sz val="16"/>
      <color theme="1"/>
      <name val="Century Gothic"/>
      <family val="2"/>
    </font>
  </fonts>
  <fills count="249">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92D050"/>
        <bgColor indexed="64"/>
      </patternFill>
    </fill>
    <fill>
      <patternFill patternType="solid">
        <fgColor rgb="FFF4EFFF"/>
        <bgColor indexed="64"/>
      </patternFill>
    </fill>
    <fill>
      <patternFill patternType="solid">
        <fgColor rgb="FF8243FF"/>
        <bgColor indexed="64"/>
      </patternFill>
    </fill>
    <fill>
      <patternFill patternType="solid">
        <fgColor rgb="FF9661FF"/>
        <bgColor indexed="64"/>
      </patternFill>
    </fill>
    <fill>
      <patternFill patternType="solid">
        <fgColor rgb="FFD8C5FF"/>
        <bgColor indexed="64"/>
      </patternFill>
    </fill>
    <fill>
      <patternFill patternType="solid">
        <fgColor rgb="FFCFB7FF"/>
        <bgColor indexed="64"/>
      </patternFill>
    </fill>
    <fill>
      <patternFill patternType="solid">
        <fgColor rgb="FFA679FF"/>
        <bgColor indexed="64"/>
      </patternFill>
    </fill>
    <fill>
      <patternFill patternType="solid">
        <fgColor rgb="FFB48FFF"/>
        <bgColor indexed="64"/>
      </patternFill>
    </fill>
    <fill>
      <patternFill patternType="solid">
        <fgColor rgb="FFEBE1FF"/>
        <bgColor indexed="64"/>
      </patternFill>
    </fill>
    <fill>
      <patternFill patternType="solid">
        <fgColor rgb="FFC2A3FF"/>
        <bgColor indexed="64"/>
      </patternFill>
    </fill>
    <fill>
      <patternFill patternType="solid">
        <fgColor rgb="FFFF8989"/>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rgb="FFC9A8FE"/>
        <bgColor indexed="64"/>
      </patternFill>
    </fill>
    <fill>
      <patternFill patternType="solid">
        <fgColor rgb="FFBE01C7"/>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bgColor rgb="FF000000"/>
      </patternFill>
    </fill>
    <fill>
      <patternFill patternType="solid">
        <fgColor rgb="FF5A487A"/>
        <bgColor indexed="64"/>
      </patternFill>
    </fill>
    <fill>
      <patternFill patternType="solid">
        <fgColor rgb="FF6031BD"/>
        <bgColor indexed="64"/>
      </patternFill>
    </fill>
    <fill>
      <patternFill patternType="solid">
        <fgColor rgb="FF9877DA"/>
        <bgColor indexed="64"/>
      </patternFill>
    </fill>
    <fill>
      <patternFill patternType="solid">
        <fgColor rgb="FFD2CAE8"/>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C6EFCE"/>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rgb="FF8064A2"/>
        <bgColor indexed="64"/>
      </patternFill>
    </fill>
    <fill>
      <patternFill patternType="solid">
        <fgColor theme="7" tint="0.39997558519241921"/>
        <bgColor indexed="64"/>
      </patternFill>
    </fill>
    <fill>
      <patternFill patternType="solid">
        <fgColor rgb="FF8064A2"/>
        <bgColor rgb="FFFFFF00"/>
      </patternFill>
    </fill>
    <fill>
      <patternFill patternType="solid">
        <fgColor theme="7" tint="-0.499984740745262"/>
        <bgColor indexed="64"/>
      </patternFill>
    </fill>
    <fill>
      <patternFill patternType="solid">
        <fgColor theme="7" tint="0.79998168889431442"/>
        <bgColor rgb="FFFFFF00"/>
      </patternFill>
    </fill>
    <fill>
      <patternFill patternType="solid">
        <fgColor theme="6" tint="0.39997558519241921"/>
        <bgColor indexed="65"/>
      </patternFill>
    </fill>
    <fill>
      <patternFill patternType="solid">
        <fgColor rgb="FF5A487A"/>
        <bgColor rgb="FFC41C00"/>
      </patternFill>
    </fill>
    <fill>
      <patternFill patternType="solid">
        <fgColor rgb="FFFFFF57"/>
        <bgColor rgb="FF000000"/>
      </patternFill>
    </fill>
    <fill>
      <patternFill patternType="solid">
        <fgColor rgb="FFF9B073"/>
        <bgColor rgb="FF000000"/>
      </patternFill>
    </fill>
    <fill>
      <patternFill patternType="solid">
        <fgColor rgb="FF40B4E5"/>
        <bgColor rgb="FF000000"/>
      </patternFill>
    </fill>
    <fill>
      <patternFill patternType="solid">
        <fgColor rgb="FF005C2A"/>
        <bgColor rgb="FF000000"/>
      </patternFill>
    </fill>
    <fill>
      <patternFill patternType="solid">
        <fgColor rgb="FF005C2A"/>
        <bgColor indexed="64"/>
      </patternFill>
    </fill>
    <fill>
      <patternFill patternType="solid">
        <fgColor rgb="FF009944"/>
        <bgColor rgb="FF000000"/>
      </patternFill>
    </fill>
    <fill>
      <patternFill patternType="solid">
        <fgColor rgb="FF92D5AC"/>
        <bgColor rgb="FF000000"/>
      </patternFill>
    </fill>
    <fill>
      <patternFill patternType="solid">
        <fgColor rgb="FFFFD756"/>
        <bgColor rgb="FF000000"/>
      </patternFill>
    </fill>
    <fill>
      <patternFill patternType="solid">
        <fgColor theme="4" tint="0.79998168889431442"/>
        <bgColor indexed="64"/>
      </patternFill>
    </fill>
    <fill>
      <patternFill patternType="solid">
        <fgColor rgb="FFEAECEC"/>
        <bgColor indexed="64"/>
      </patternFill>
    </fill>
    <fill>
      <patternFill patternType="solid">
        <fgColor rgb="FFD9D9D9"/>
        <bgColor rgb="FF000000"/>
      </patternFill>
    </fill>
    <fill>
      <patternFill patternType="solid">
        <fgColor theme="0" tint="-4.9989318521683403E-2"/>
        <bgColor rgb="FF000000"/>
      </patternFill>
    </fill>
    <fill>
      <patternFill patternType="solid">
        <fgColor rgb="FFD9D9D9"/>
        <bgColor indexed="64"/>
      </patternFill>
    </fill>
    <fill>
      <patternFill patternType="solid">
        <fgColor rgb="FFCCC0DA"/>
        <bgColor rgb="FF000000"/>
      </patternFill>
    </fill>
  </fills>
  <borders count="14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style="medium">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right/>
      <top style="thin">
        <color rgb="FF000000"/>
      </top>
      <bottom/>
      <diagonal/>
    </border>
    <border>
      <left/>
      <right/>
      <top/>
      <bottom style="thin">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rgb="FF000000"/>
      </left>
      <right style="medium">
        <color rgb="FF000000"/>
      </right>
      <top style="medium">
        <color rgb="FF000000"/>
      </top>
      <bottom/>
      <diagonal/>
    </border>
    <border>
      <left style="medium">
        <color theme="0"/>
      </left>
      <right style="medium">
        <color theme="0"/>
      </right>
      <top/>
      <bottom/>
      <diagonal/>
    </border>
    <border>
      <left/>
      <right style="medium">
        <color theme="0"/>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right/>
      <top style="thin">
        <color indexed="64"/>
      </top>
      <bottom style="thin">
        <color theme="1"/>
      </bottom>
      <diagonal/>
    </border>
    <border>
      <left style="thin">
        <color indexed="64"/>
      </left>
      <right/>
      <top style="thin">
        <color indexed="64"/>
      </top>
      <bottom style="thin">
        <color theme="1"/>
      </bottom>
      <diagonal/>
    </border>
    <border>
      <left style="thin">
        <color indexed="64"/>
      </left>
      <right/>
      <top/>
      <bottom style="thin">
        <color theme="1"/>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medium">
        <color rgb="FF6031BD"/>
      </left>
      <right/>
      <top style="medium">
        <color rgb="FF6031BD"/>
      </top>
      <bottom/>
      <diagonal/>
    </border>
    <border>
      <left/>
      <right/>
      <top style="medium">
        <color rgb="FF6031BD"/>
      </top>
      <bottom/>
      <diagonal/>
    </border>
    <border>
      <left/>
      <right style="medium">
        <color rgb="FF6031BD"/>
      </right>
      <top style="medium">
        <color rgb="FF6031BD"/>
      </top>
      <bottom/>
      <diagonal/>
    </border>
    <border>
      <left style="medium">
        <color rgb="FF6031BD"/>
      </left>
      <right/>
      <top/>
      <bottom/>
      <diagonal/>
    </border>
    <border>
      <left/>
      <right style="medium">
        <color rgb="FF6031BD"/>
      </right>
      <top/>
      <bottom/>
      <diagonal/>
    </border>
    <border>
      <left style="medium">
        <color rgb="FF6031BD"/>
      </left>
      <right/>
      <top/>
      <bottom style="medium">
        <color rgb="FF6031BD"/>
      </bottom>
      <diagonal/>
    </border>
    <border>
      <left/>
      <right/>
      <top/>
      <bottom style="medium">
        <color rgb="FF6031BD"/>
      </bottom>
      <diagonal/>
    </border>
    <border>
      <left/>
      <right style="medium">
        <color rgb="FF6031BD"/>
      </right>
      <top/>
      <bottom style="medium">
        <color rgb="FF6031BD"/>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thin">
        <color theme="2" tint="-0.499984740745262"/>
      </left>
      <right style="thin">
        <color theme="2" tint="-0.499984740745262"/>
      </right>
      <top style="thin">
        <color theme="2" tint="-0.499984740745262"/>
      </top>
      <bottom style="thin">
        <color theme="2" tint="-0.499984740745262"/>
      </bottom>
      <diagonal/>
    </border>
    <border>
      <left style="medium">
        <color theme="0" tint="-0.249977111117893"/>
      </left>
      <right/>
      <top style="medium">
        <color theme="0" tint="-0.249977111117893"/>
      </top>
      <bottom/>
      <diagonal/>
    </border>
    <border>
      <left style="medium">
        <color theme="0" tint="-0.249977111117893"/>
      </left>
      <right/>
      <top/>
      <bottom/>
      <diagonal/>
    </border>
    <border>
      <left style="medium">
        <color theme="0" tint="-0.249977111117893"/>
      </left>
      <right/>
      <top/>
      <bottom style="medium">
        <color theme="0" tint="-0.249977111117893"/>
      </bottom>
      <diagonal/>
    </border>
    <border>
      <left/>
      <right/>
      <top/>
      <bottom style="medium">
        <color theme="0" tint="-0.249977111117893"/>
      </bottom>
      <diagonal/>
    </border>
    <border>
      <left style="thin">
        <color theme="2" tint="-0.499984740745262"/>
      </left>
      <right/>
      <top style="thin">
        <color theme="2" tint="-0.499984740745262"/>
      </top>
      <bottom style="thin">
        <color theme="2" tint="-0.499984740745262"/>
      </bottom>
      <diagonal/>
    </border>
    <border>
      <left/>
      <right/>
      <top style="medium">
        <color theme="0" tint="-0.249977111117893"/>
      </top>
      <bottom/>
      <diagonal/>
    </border>
    <border>
      <left/>
      <right style="medium">
        <color theme="0" tint="-0.249977111117893"/>
      </right>
      <top style="medium">
        <color theme="0" tint="-0.249977111117893"/>
      </top>
      <bottom/>
      <diagonal/>
    </border>
    <border>
      <left/>
      <right style="medium">
        <color theme="0" tint="-0.249977111117893"/>
      </right>
      <top/>
      <bottom/>
      <diagonal/>
    </border>
    <border>
      <left/>
      <right style="medium">
        <color theme="0" tint="-0.249977111117893"/>
      </right>
      <top/>
      <bottom style="medium">
        <color theme="0" tint="-0.249977111117893"/>
      </bottom>
      <diagonal/>
    </border>
    <border>
      <left/>
      <right style="thin">
        <color theme="0" tint="-0.14999847407452621"/>
      </right>
      <top/>
      <bottom style="medium">
        <color theme="0" tint="-0.249977111117893"/>
      </bottom>
      <diagonal/>
    </border>
    <border>
      <left/>
      <right style="thin">
        <color theme="0" tint="-0.249977111117893"/>
      </right>
      <top style="medium">
        <color theme="0" tint="-0.249977111117893"/>
      </top>
      <bottom style="thin">
        <color theme="0" tint="-0.249977111117893"/>
      </bottom>
      <diagonal/>
    </border>
    <border>
      <left/>
      <right style="thin">
        <color theme="0" tint="-0.249977111117893"/>
      </right>
      <top style="thin">
        <color theme="0" tint="-0.249977111117893"/>
      </top>
      <bottom style="thin">
        <color theme="0" tint="-0.249977111117893"/>
      </bottom>
      <diagonal/>
    </border>
    <border>
      <left/>
      <right style="thin">
        <color theme="0" tint="-0.249977111117893"/>
      </right>
      <top style="thin">
        <color theme="0" tint="-0.249977111117893"/>
      </top>
      <bottom style="medium">
        <color theme="0" tint="-0.249977111117893"/>
      </bottom>
      <diagonal/>
    </border>
    <border>
      <left style="medium">
        <color theme="0" tint="-0.249977111117893"/>
      </left>
      <right style="medium">
        <color theme="0" tint="-0.249977111117893"/>
      </right>
      <top style="medium">
        <color theme="0" tint="-0.249977111117893"/>
      </top>
      <bottom/>
      <diagonal/>
    </border>
    <border>
      <left style="medium">
        <color theme="0" tint="-0.249977111117893"/>
      </left>
      <right style="medium">
        <color theme="0" tint="-0.249977111117893"/>
      </right>
      <top/>
      <bottom/>
      <diagonal/>
    </border>
    <border>
      <left style="medium">
        <color theme="0" tint="-0.249977111117893"/>
      </left>
      <right style="medium">
        <color theme="0" tint="-0.249977111117893"/>
      </right>
      <top/>
      <bottom style="medium">
        <color theme="0" tint="-0.249977111117893"/>
      </bottom>
      <diagonal/>
    </border>
    <border>
      <left style="medium">
        <color theme="0" tint="-0.249977111117893"/>
      </left>
      <right style="medium">
        <color theme="0" tint="-0.249977111117893"/>
      </right>
      <top style="medium">
        <color theme="0" tint="-0.249977111117893"/>
      </top>
      <bottom style="thin">
        <color theme="0" tint="-0.249977111117893"/>
      </bottom>
      <diagonal/>
    </border>
    <border>
      <left style="medium">
        <color theme="0" tint="-0.249977111117893"/>
      </left>
      <right style="thin">
        <color theme="2" tint="-0.499984740745262"/>
      </right>
      <top style="medium">
        <color theme="0" tint="-0.249977111117893"/>
      </top>
      <bottom style="thin">
        <color theme="2" tint="-0.499984740745262"/>
      </bottom>
      <diagonal/>
    </border>
    <border>
      <left style="thin">
        <color theme="2" tint="-0.499984740745262"/>
      </left>
      <right style="thin">
        <color theme="2" tint="-0.499984740745262"/>
      </right>
      <top style="medium">
        <color theme="0" tint="-0.249977111117893"/>
      </top>
      <bottom style="thin">
        <color theme="2" tint="-0.499984740745262"/>
      </bottom>
      <diagonal/>
    </border>
    <border>
      <left style="thin">
        <color theme="2" tint="-0.499984740745262"/>
      </left>
      <right style="medium">
        <color theme="0" tint="-0.249977111117893"/>
      </right>
      <top style="medium">
        <color theme="0" tint="-0.249977111117893"/>
      </top>
      <bottom style="thin">
        <color theme="2" tint="-0.499984740745262"/>
      </bottom>
      <diagonal/>
    </border>
    <border>
      <left style="medium">
        <color theme="0" tint="-0.249977111117893"/>
      </left>
      <right style="thin">
        <color theme="2" tint="-0.499984740745262"/>
      </right>
      <top style="thin">
        <color theme="2" tint="-0.499984740745262"/>
      </top>
      <bottom style="thin">
        <color theme="2" tint="-0.499984740745262"/>
      </bottom>
      <diagonal/>
    </border>
    <border>
      <left style="thin">
        <color theme="2" tint="-0.499984740745262"/>
      </left>
      <right style="medium">
        <color theme="0" tint="-0.249977111117893"/>
      </right>
      <top style="thin">
        <color theme="2" tint="-0.499984740745262"/>
      </top>
      <bottom style="thin">
        <color theme="2" tint="-0.499984740745262"/>
      </bottom>
      <diagonal/>
    </border>
    <border>
      <left style="medium">
        <color theme="0" tint="-0.249977111117893"/>
      </left>
      <right style="thin">
        <color theme="2" tint="-0.499984740745262"/>
      </right>
      <top style="thin">
        <color theme="2" tint="-0.499984740745262"/>
      </top>
      <bottom style="medium">
        <color theme="0" tint="-0.249977111117893"/>
      </bottom>
      <diagonal/>
    </border>
    <border>
      <left style="thin">
        <color theme="2" tint="-0.499984740745262"/>
      </left>
      <right style="thin">
        <color theme="2" tint="-0.499984740745262"/>
      </right>
      <top style="thin">
        <color theme="2" tint="-0.499984740745262"/>
      </top>
      <bottom style="medium">
        <color theme="0" tint="-0.249977111117893"/>
      </bottom>
      <diagonal/>
    </border>
    <border>
      <left style="thin">
        <color theme="2" tint="-0.499984740745262"/>
      </left>
      <right style="medium">
        <color theme="0" tint="-0.249977111117893"/>
      </right>
      <top style="thin">
        <color theme="2" tint="-0.499984740745262"/>
      </top>
      <bottom style="medium">
        <color theme="0" tint="-0.249977111117893"/>
      </bottom>
      <diagonal/>
    </border>
    <border>
      <left style="thin">
        <color theme="2" tint="-0.499984740745262"/>
      </left>
      <right/>
      <top style="medium">
        <color theme="0" tint="-0.249977111117893"/>
      </top>
      <bottom style="thin">
        <color theme="2" tint="-0.499984740745262"/>
      </bottom>
      <diagonal/>
    </border>
    <border>
      <left style="thin">
        <color theme="2" tint="-0.499984740745262"/>
      </left>
      <right/>
      <top style="thin">
        <color theme="2" tint="-0.499984740745262"/>
      </top>
      <bottom style="medium">
        <color theme="0" tint="-0.249977111117893"/>
      </bottom>
      <diagonal/>
    </border>
    <border>
      <left/>
      <right style="medium">
        <color theme="0" tint="-0.249977111117893"/>
      </right>
      <top style="thin">
        <color indexed="64"/>
      </top>
      <bottom style="thin">
        <color indexed="64"/>
      </bottom>
      <diagonal/>
    </border>
  </borders>
  <cellStyleXfs count="43">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8" fillId="0" borderId="0"/>
    <xf numFmtId="0" fontId="18" fillId="0" borderId="0"/>
    <xf numFmtId="0" fontId="18" fillId="0" borderId="0"/>
    <xf numFmtId="0" fontId="18"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7" fillId="0" borderId="0" applyNumberFormat="0" applyFill="0" applyBorder="0" applyAlignment="0" applyProtection="0"/>
    <xf numFmtId="0" fontId="7" fillId="0" borderId="0"/>
    <xf numFmtId="0" fontId="6" fillId="117"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85" fillId="216" borderId="0" applyNumberFormat="0" applyBorder="0" applyAlignment="0" applyProtection="0"/>
    <xf numFmtId="0" fontId="6" fillId="0" borderId="0"/>
    <xf numFmtId="0" fontId="68" fillId="0" borderId="0"/>
    <xf numFmtId="0" fontId="3" fillId="233"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1299">
    <xf numFmtId="0" fontId="0" fillId="0" borderId="0" xfId="0"/>
    <xf numFmtId="49" fontId="26" fillId="0" borderId="1" xfId="0" applyNumberFormat="1" applyFont="1" applyBorder="1" applyAlignment="1" applyProtection="1">
      <alignment horizontal="right"/>
      <protection locked="0"/>
    </xf>
    <xf numFmtId="0" fontId="26" fillId="0" borderId="1" xfId="0" applyFont="1" applyBorder="1" applyProtection="1">
      <protection locked="0"/>
    </xf>
    <xf numFmtId="0" fontId="11" fillId="80" borderId="0" xfId="0" applyFont="1" applyFill="1"/>
    <xf numFmtId="0" fontId="0" fillId="80" borderId="0" xfId="0" applyFill="1"/>
    <xf numFmtId="0" fontId="22" fillId="80" borderId="0" xfId="0" applyFont="1" applyFill="1"/>
    <xf numFmtId="0" fontId="22" fillId="80" borderId="0" xfId="0" applyFont="1" applyFill="1" applyAlignment="1">
      <alignment horizontal="justify" vertical="center"/>
    </xf>
    <xf numFmtId="0" fontId="32" fillId="80" borderId="0" xfId="0" applyFont="1" applyFill="1"/>
    <xf numFmtId="0" fontId="11" fillId="0" borderId="0" xfId="3"/>
    <xf numFmtId="167" fontId="38" fillId="0" borderId="0" xfId="4" applyNumberFormat="1" applyFont="1" applyAlignment="1">
      <alignment vertical="center" textRotation="90"/>
    </xf>
    <xf numFmtId="0" fontId="38" fillId="0" borderId="0" xfId="4" applyFont="1" applyAlignment="1">
      <alignment vertical="center"/>
    </xf>
    <xf numFmtId="0" fontId="38" fillId="0" borderId="0" xfId="4" applyFont="1" applyAlignment="1">
      <alignment horizontal="left" vertical="center"/>
    </xf>
    <xf numFmtId="0" fontId="38" fillId="0" borderId="0" xfId="5" applyFont="1" applyAlignment="1">
      <alignment horizontal="left" vertical="center"/>
    </xf>
    <xf numFmtId="167" fontId="39" fillId="0" borderId="0" xfId="5" applyNumberFormat="1" applyFont="1" applyAlignment="1">
      <alignment horizontal="center" vertical="center"/>
    </xf>
    <xf numFmtId="0" fontId="39" fillId="0" borderId="0" xfId="5" applyFont="1" applyAlignment="1">
      <alignment horizontal="center" vertical="center"/>
    </xf>
    <xf numFmtId="0" fontId="42" fillId="0" borderId="0" xfId="5" applyFont="1" applyAlignment="1">
      <alignment horizontal="center" vertical="center"/>
    </xf>
    <xf numFmtId="0" fontId="38" fillId="5" borderId="31" xfId="5" applyFont="1" applyFill="1" applyBorder="1" applyAlignment="1">
      <alignment horizontal="left" vertical="center"/>
    </xf>
    <xf numFmtId="0" fontId="38" fillId="5" borderId="22" xfId="5" applyFont="1" applyFill="1" applyBorder="1" applyAlignment="1">
      <alignment horizontal="left" vertical="center"/>
    </xf>
    <xf numFmtId="0" fontId="38" fillId="5" borderId="28" xfId="5" applyFont="1" applyFill="1" applyBorder="1" applyAlignment="1">
      <alignment horizontal="left" vertical="center"/>
    </xf>
    <xf numFmtId="0" fontId="38" fillId="39" borderId="25" xfId="0" applyFont="1" applyFill="1" applyBorder="1" applyAlignment="1">
      <alignment horizontal="left" vertical="center"/>
    </xf>
    <xf numFmtId="0" fontId="38" fillId="39" borderId="26" xfId="0" applyFont="1" applyFill="1" applyBorder="1" applyAlignment="1">
      <alignment horizontal="left" vertical="center"/>
    </xf>
    <xf numFmtId="0" fontId="40" fillId="44" borderId="0" xfId="0" applyFont="1" applyFill="1" applyAlignment="1">
      <alignment horizontal="center" vertical="center"/>
    </xf>
    <xf numFmtId="0" fontId="38" fillId="29" borderId="0" xfId="5" applyFont="1" applyFill="1" applyAlignment="1">
      <alignment horizontal="left" vertical="center"/>
    </xf>
    <xf numFmtId="0" fontId="38" fillId="43" borderId="0" xfId="5" applyFont="1" applyFill="1" applyAlignment="1">
      <alignment horizontal="left" vertical="center"/>
    </xf>
    <xf numFmtId="0" fontId="16" fillId="60" borderId="0" xfId="0" applyFont="1" applyFill="1" applyAlignment="1">
      <alignment horizontal="center" vertical="center"/>
    </xf>
    <xf numFmtId="0" fontId="16" fillId="65" borderId="0" xfId="0" applyFont="1" applyFill="1" applyAlignment="1">
      <alignment horizontal="center" vertical="center"/>
    </xf>
    <xf numFmtId="0" fontId="38" fillId="70" borderId="0" xfId="5" applyFont="1" applyFill="1" applyAlignment="1">
      <alignment horizontal="left" vertical="center"/>
    </xf>
    <xf numFmtId="0" fontId="38" fillId="74" borderId="0" xfId="5" applyFont="1" applyFill="1" applyAlignment="1">
      <alignment horizontal="left" vertical="center"/>
    </xf>
    <xf numFmtId="0" fontId="38" fillId="48" borderId="0" xfId="5" applyFont="1" applyFill="1" applyAlignment="1">
      <alignment horizontal="left" vertical="center"/>
    </xf>
    <xf numFmtId="0" fontId="27" fillId="0" borderId="0" xfId="0" applyFont="1"/>
    <xf numFmtId="0" fontId="28" fillId="83" borderId="0" xfId="0" applyFont="1" applyFill="1" applyAlignment="1" applyProtection="1">
      <alignment horizontal="left"/>
      <protection locked="0"/>
    </xf>
    <xf numFmtId="49" fontId="26" fillId="0" borderId="3" xfId="0" applyNumberFormat="1" applyFont="1" applyBorder="1" applyAlignment="1" applyProtection="1">
      <alignment horizontal="right"/>
      <protection locked="0"/>
    </xf>
    <xf numFmtId="0" fontId="27" fillId="0" borderId="3" xfId="0" applyFont="1" applyBorder="1" applyAlignment="1" applyProtection="1">
      <alignment horizontal="left"/>
      <protection locked="0"/>
    </xf>
    <xf numFmtId="0" fontId="0" fillId="5" borderId="0" xfId="0" applyFill="1"/>
    <xf numFmtId="0" fontId="49" fillId="0" borderId="0" xfId="0" applyFont="1"/>
    <xf numFmtId="0" fontId="30" fillId="0" borderId="0" xfId="3" applyFont="1" applyAlignment="1">
      <alignment horizontal="center" vertical="center"/>
    </xf>
    <xf numFmtId="0" fontId="8" fillId="0" borderId="0" xfId="10" applyFont="1" applyAlignment="1">
      <alignment horizontal="center" vertical="center"/>
    </xf>
    <xf numFmtId="0" fontId="8" fillId="0" borderId="0" xfId="10" applyFont="1" applyAlignment="1">
      <alignment horizontal="left" vertical="center"/>
    </xf>
    <xf numFmtId="0" fontId="8" fillId="0" borderId="59" xfId="10" applyFont="1" applyBorder="1" applyAlignment="1">
      <alignment horizontal="left" vertical="center"/>
    </xf>
    <xf numFmtId="0" fontId="8" fillId="0" borderId="59" xfId="10" applyFont="1" applyBorder="1" applyAlignment="1">
      <alignment horizontal="center" vertical="center"/>
    </xf>
    <xf numFmtId="0" fontId="44" fillId="54" borderId="0" xfId="0" applyFont="1" applyFill="1" applyAlignment="1">
      <alignment horizontal="left" vertical="center"/>
    </xf>
    <xf numFmtId="0" fontId="44" fillId="56" borderId="0" xfId="0" applyFont="1" applyFill="1" applyAlignment="1">
      <alignment horizontal="center" vertical="center"/>
    </xf>
    <xf numFmtId="0" fontId="44" fillId="59" borderId="0" xfId="0" applyFont="1" applyFill="1" applyAlignment="1">
      <alignment horizontal="center" vertical="center"/>
    </xf>
    <xf numFmtId="0" fontId="26" fillId="0" borderId="1" xfId="0" applyFont="1" applyBorder="1" applyAlignment="1" applyProtection="1">
      <alignment horizontal="left"/>
      <protection locked="0"/>
    </xf>
    <xf numFmtId="0" fontId="0" fillId="0" borderId="0" xfId="3" applyFont="1" applyAlignment="1">
      <alignment horizontal="left"/>
    </xf>
    <xf numFmtId="0" fontId="0" fillId="0" borderId="0" xfId="3" applyFont="1"/>
    <xf numFmtId="0" fontId="0" fillId="0" borderId="0" xfId="3" applyFont="1" applyAlignment="1">
      <alignment horizontal="center" vertical="center"/>
    </xf>
    <xf numFmtId="0" fontId="0" fillId="0" borderId="59" xfId="3" applyFont="1" applyBorder="1" applyAlignment="1">
      <alignment horizontal="left"/>
    </xf>
    <xf numFmtId="0" fontId="0" fillId="0" borderId="59" xfId="3" applyFont="1" applyBorder="1"/>
    <xf numFmtId="0" fontId="0" fillId="0" borderId="59" xfId="3" applyFont="1" applyBorder="1" applyAlignment="1">
      <alignment horizontal="center" vertical="center"/>
    </xf>
    <xf numFmtId="0" fontId="52" fillId="88" borderId="0" xfId="3" applyFont="1" applyFill="1" applyAlignment="1">
      <alignment horizontal="center" vertical="center"/>
    </xf>
    <xf numFmtId="49" fontId="26" fillId="0" borderId="1" xfId="0" applyNumberFormat="1" applyFont="1" applyBorder="1" applyAlignment="1" applyProtection="1">
      <alignment horizontal="left"/>
      <protection locked="0"/>
    </xf>
    <xf numFmtId="0" fontId="38" fillId="5" borderId="49" xfId="0" applyFont="1" applyFill="1" applyBorder="1" applyAlignment="1">
      <alignment horizontal="left" vertical="center"/>
    </xf>
    <xf numFmtId="0" fontId="38" fillId="0" borderId="49" xfId="5" applyFont="1" applyBorder="1" applyAlignment="1">
      <alignment horizontal="left" vertical="center"/>
    </xf>
    <xf numFmtId="0" fontId="38" fillId="5" borderId="49" xfId="5" applyFont="1" applyFill="1" applyBorder="1" applyAlignment="1">
      <alignment horizontal="left" vertical="center"/>
    </xf>
    <xf numFmtId="0" fontId="40" fillId="0" borderId="59" xfId="0" applyFont="1" applyBorder="1" applyAlignment="1">
      <alignment horizontal="center" vertical="center"/>
    </xf>
    <xf numFmtId="0" fontId="38" fillId="5" borderId="59" xfId="0" applyFont="1" applyFill="1" applyBorder="1" applyAlignment="1">
      <alignment horizontal="left" vertical="center"/>
    </xf>
    <xf numFmtId="0" fontId="38" fillId="5" borderId="59" xfId="5" applyFont="1" applyFill="1" applyBorder="1" applyAlignment="1">
      <alignment horizontal="left" vertical="center"/>
    </xf>
    <xf numFmtId="0" fontId="38" fillId="5" borderId="51" xfId="5" applyFont="1" applyFill="1" applyBorder="1" applyAlignment="1">
      <alignment horizontal="left" vertical="center"/>
    </xf>
    <xf numFmtId="9" fontId="30" fillId="5" borderId="3" xfId="13" applyFont="1" applyFill="1" applyBorder="1" applyAlignment="1">
      <alignment horizontal="center"/>
    </xf>
    <xf numFmtId="9" fontId="30" fillId="5" borderId="1" xfId="13" applyFont="1" applyFill="1" applyBorder="1" applyAlignment="1">
      <alignment horizontal="center"/>
    </xf>
    <xf numFmtId="3" fontId="30" fillId="5" borderId="40" xfId="9" applyNumberFormat="1" applyFont="1" applyFill="1" applyBorder="1" applyAlignment="1">
      <alignment horizontal="center" vertical="center"/>
    </xf>
    <xf numFmtId="9" fontId="30" fillId="5" borderId="14" xfId="13" applyFont="1" applyFill="1" applyBorder="1" applyAlignment="1">
      <alignment horizontal="center"/>
    </xf>
    <xf numFmtId="9" fontId="30" fillId="5" borderId="2" xfId="13" applyFont="1" applyFill="1" applyBorder="1" applyAlignment="1">
      <alignment horizontal="center"/>
    </xf>
    <xf numFmtId="0" fontId="57" fillId="80" borderId="0" xfId="14" applyFill="1"/>
    <xf numFmtId="0" fontId="32" fillId="108" borderId="0" xfId="3" applyFont="1" applyFill="1" applyAlignment="1">
      <alignment horizontal="center" vertical="center"/>
    </xf>
    <xf numFmtId="0" fontId="8" fillId="0" borderId="0" xfId="3" applyFont="1" applyAlignment="1">
      <alignment horizontal="center" vertical="center"/>
    </xf>
    <xf numFmtId="0" fontId="58" fillId="87" borderId="0" xfId="3" applyFont="1" applyFill="1" applyAlignment="1">
      <alignment horizontal="center" vertical="center"/>
    </xf>
    <xf numFmtId="0" fontId="58" fillId="107" borderId="0" xfId="3" applyFont="1" applyFill="1" applyAlignment="1">
      <alignment horizontal="center" vertical="center"/>
    </xf>
    <xf numFmtId="0" fontId="58" fillId="108" borderId="0" xfId="3" applyFont="1" applyFill="1" applyAlignment="1">
      <alignment horizontal="center" vertical="center"/>
    </xf>
    <xf numFmtId="0" fontId="38" fillId="0" borderId="0" xfId="3" applyFont="1" applyAlignment="1">
      <alignment horizontal="center" vertical="center"/>
    </xf>
    <xf numFmtId="0" fontId="59" fillId="0" borderId="0" xfId="3" applyFont="1"/>
    <xf numFmtId="0" fontId="22" fillId="0" borderId="0" xfId="3" applyFont="1" applyAlignment="1">
      <alignment vertical="center"/>
    </xf>
    <xf numFmtId="0" fontId="32" fillId="114" borderId="0" xfId="3" applyFont="1" applyFill="1" applyAlignment="1">
      <alignment horizontal="center" vertical="center"/>
    </xf>
    <xf numFmtId="0" fontId="29" fillId="115" borderId="0" xfId="3" applyFont="1" applyFill="1" applyAlignment="1">
      <alignment horizontal="center" vertical="center"/>
    </xf>
    <xf numFmtId="0" fontId="63" fillId="0" borderId="39" xfId="0" applyFont="1" applyBorder="1" applyAlignment="1">
      <alignment vertical="center"/>
    </xf>
    <xf numFmtId="0" fontId="33" fillId="0" borderId="39" xfId="0" applyFont="1" applyBorder="1" applyAlignment="1">
      <alignment vertical="center"/>
    </xf>
    <xf numFmtId="0" fontId="33" fillId="0" borderId="39" xfId="0" applyFont="1" applyBorder="1" applyAlignment="1">
      <alignment horizontal="center"/>
    </xf>
    <xf numFmtId="0" fontId="33" fillId="0" borderId="39" xfId="0" applyFont="1" applyBorder="1" applyAlignment="1">
      <alignment horizontal="right" vertical="center"/>
    </xf>
    <xf numFmtId="168" fontId="64" fillId="0" borderId="1" xfId="0" applyNumberFormat="1" applyFont="1" applyBorder="1" applyAlignment="1" applyProtection="1">
      <alignment horizontal="center" vertical="center"/>
      <protection locked="0"/>
    </xf>
    <xf numFmtId="0" fontId="23" fillId="0" borderId="0" xfId="0" applyFont="1" applyProtection="1">
      <protection locked="0"/>
    </xf>
    <xf numFmtId="0" fontId="21" fillId="0" borderId="30" xfId="0" applyFont="1" applyBorder="1" applyAlignment="1">
      <alignment horizontal="center"/>
    </xf>
    <xf numFmtId="0" fontId="21" fillId="0" borderId="0" xfId="0" applyFont="1" applyAlignment="1">
      <alignment horizontal="center"/>
    </xf>
    <xf numFmtId="0" fontId="63" fillId="0" borderId="0" xfId="0" applyFont="1" applyAlignment="1">
      <alignment vertical="center"/>
    </xf>
    <xf numFmtId="0" fontId="33" fillId="0" borderId="0" xfId="0" applyFont="1" applyAlignment="1">
      <alignment vertical="center"/>
    </xf>
    <xf numFmtId="0" fontId="33" fillId="0" borderId="0" xfId="0" applyFont="1" applyAlignment="1">
      <alignment horizontal="center"/>
    </xf>
    <xf numFmtId="0" fontId="33" fillId="0" borderId="0" xfId="0" applyFont="1" applyAlignment="1">
      <alignment horizontal="right" vertical="center"/>
    </xf>
    <xf numFmtId="0" fontId="27" fillId="0" borderId="0" xfId="0" applyFont="1" applyAlignment="1">
      <alignment horizontal="left"/>
    </xf>
    <xf numFmtId="0" fontId="0" fillId="0" borderId="0" xfId="0" applyAlignment="1">
      <alignment horizontal="center" vertical="center" wrapText="1"/>
    </xf>
    <xf numFmtId="0" fontId="24" fillId="0" borderId="11" xfId="0" applyFont="1" applyBorder="1" applyProtection="1">
      <protection locked="0"/>
    </xf>
    <xf numFmtId="0" fontId="67" fillId="0" borderId="0" xfId="0" applyFont="1"/>
    <xf numFmtId="0" fontId="68" fillId="0" borderId="1" xfId="0" applyFont="1" applyBorder="1" applyAlignment="1">
      <alignment horizontal="center"/>
    </xf>
    <xf numFmtId="0" fontId="66" fillId="0" borderId="1" xfId="0" applyFont="1" applyBorder="1" applyAlignment="1">
      <alignment horizontal="center" vertical="center"/>
    </xf>
    <xf numFmtId="165" fontId="25" fillId="0" borderId="1" xfId="0" applyNumberFormat="1" applyFont="1" applyBorder="1" applyAlignment="1" applyProtection="1">
      <alignment horizontal="center" vertical="center"/>
      <protection locked="0"/>
    </xf>
    <xf numFmtId="0" fontId="66" fillId="0" borderId="1" xfId="0" applyFont="1" applyBorder="1" applyAlignment="1">
      <alignment horizontal="left"/>
    </xf>
    <xf numFmtId="0" fontId="66" fillId="0" borderId="1" xfId="0" applyFont="1" applyBorder="1" applyAlignment="1">
      <alignment vertical="center"/>
    </xf>
    <xf numFmtId="165" fontId="26" fillId="80" borderId="1" xfId="0" applyNumberFormat="1" applyFont="1" applyFill="1" applyBorder="1" applyAlignment="1">
      <alignment horizontal="center" vertical="center"/>
    </xf>
    <xf numFmtId="0" fontId="68" fillId="0" borderId="1" xfId="0" applyFont="1" applyBorder="1"/>
    <xf numFmtId="0" fontId="68" fillId="0" borderId="1" xfId="0" applyFont="1" applyBorder="1" applyAlignment="1">
      <alignment vertical="center"/>
    </xf>
    <xf numFmtId="0" fontId="0" fillId="0" borderId="1" xfId="0" applyBorder="1"/>
    <xf numFmtId="0" fontId="68" fillId="0" borderId="1" xfId="0" applyFont="1" applyBorder="1" applyAlignment="1">
      <alignment horizontal="center" vertical="center"/>
    </xf>
    <xf numFmtId="0" fontId="66" fillId="0" borderId="1" xfId="0" applyFont="1" applyBorder="1" applyAlignment="1">
      <alignment horizontal="left" vertical="center"/>
    </xf>
    <xf numFmtId="0" fontId="69" fillId="0" borderId="1" xfId="0" applyFont="1" applyBorder="1"/>
    <xf numFmtId="0" fontId="69" fillId="0" borderId="1" xfId="0" applyFont="1" applyBorder="1" applyAlignment="1">
      <alignment vertical="center"/>
    </xf>
    <xf numFmtId="0" fontId="70" fillId="0" borderId="0" xfId="0" applyFont="1"/>
    <xf numFmtId="0" fontId="26" fillId="80" borderId="72" xfId="0" applyFont="1" applyFill="1" applyBorder="1" applyAlignment="1">
      <alignment horizontal="center" vertical="center"/>
    </xf>
    <xf numFmtId="0" fontId="29" fillId="3" borderId="0" xfId="3" applyFont="1" applyFill="1" applyAlignment="1">
      <alignment horizontal="center" vertical="center"/>
    </xf>
    <xf numFmtId="0" fontId="29" fillId="121" borderId="0" xfId="3" applyFont="1" applyFill="1" applyAlignment="1">
      <alignment horizontal="center" vertical="center"/>
    </xf>
    <xf numFmtId="0" fontId="58" fillId="45" borderId="0" xfId="0" applyFont="1" applyFill="1" applyAlignment="1">
      <alignment horizontal="center" vertical="center"/>
    </xf>
    <xf numFmtId="0" fontId="58" fillId="122" borderId="0" xfId="0" applyFont="1" applyFill="1" applyAlignment="1">
      <alignment horizontal="center" vertical="center"/>
    </xf>
    <xf numFmtId="0" fontId="61" fillId="123" borderId="0" xfId="0" applyFont="1" applyFill="1" applyAlignment="1">
      <alignment horizontal="center" vertical="center"/>
    </xf>
    <xf numFmtId="0" fontId="61" fillId="124" borderId="0" xfId="0" applyFont="1" applyFill="1" applyAlignment="1">
      <alignment horizontal="center" vertical="center"/>
    </xf>
    <xf numFmtId="0" fontId="61" fillId="125" borderId="0" xfId="0" applyFont="1" applyFill="1" applyAlignment="1">
      <alignment horizontal="center" vertical="center"/>
    </xf>
    <xf numFmtId="0" fontId="32" fillId="109" borderId="0" xfId="3" applyFont="1" applyFill="1" applyAlignment="1">
      <alignment horizontal="center" vertical="center"/>
    </xf>
    <xf numFmtId="0" fontId="32" fillId="127" borderId="0" xfId="3" applyFont="1" applyFill="1" applyAlignment="1">
      <alignment horizontal="center" vertical="center"/>
    </xf>
    <xf numFmtId="0" fontId="51" fillId="126" borderId="0" xfId="3" applyFont="1" applyFill="1" applyAlignment="1">
      <alignment horizontal="center" vertical="center"/>
    </xf>
    <xf numFmtId="0" fontId="29" fillId="128" borderId="0" xfId="3" applyFont="1" applyFill="1" applyAlignment="1">
      <alignment horizontal="center" vertical="center"/>
    </xf>
    <xf numFmtId="0" fontId="65" fillId="0" borderId="1" xfId="0" applyFont="1" applyBorder="1"/>
    <xf numFmtId="16" fontId="65" fillId="0" borderId="1" xfId="0" applyNumberFormat="1" applyFont="1" applyBorder="1"/>
    <xf numFmtId="14" fontId="65" fillId="0" borderId="1" xfId="0" applyNumberFormat="1" applyFont="1" applyBorder="1"/>
    <xf numFmtId="0" fontId="65" fillId="0" borderId="0" xfId="0" applyFont="1"/>
    <xf numFmtId="0" fontId="29" fillId="4" borderId="0" xfId="3" applyFont="1" applyFill="1" applyAlignment="1">
      <alignment horizontal="center" vertical="center"/>
    </xf>
    <xf numFmtId="0" fontId="22" fillId="0" borderId="30" xfId="3" applyFont="1" applyBorder="1" applyAlignment="1">
      <alignment vertical="center"/>
    </xf>
    <xf numFmtId="169" fontId="27" fillId="0" borderId="3" xfId="0" applyNumberFormat="1" applyFont="1" applyBorder="1" applyAlignment="1" applyProtection="1">
      <alignment horizontal="left"/>
      <protection locked="0"/>
    </xf>
    <xf numFmtId="0" fontId="8" fillId="0" borderId="0" xfId="17" applyFont="1" applyAlignment="1">
      <alignment horizontal="center" vertical="center"/>
    </xf>
    <xf numFmtId="167" fontId="8" fillId="5" borderId="65" xfId="17" applyNumberFormat="1" applyFont="1" applyFill="1" applyBorder="1" applyAlignment="1">
      <alignment horizontal="center" vertical="center"/>
    </xf>
    <xf numFmtId="167" fontId="8" fillId="5" borderId="66" xfId="17" applyNumberFormat="1" applyFont="1" applyFill="1" applyBorder="1" applyAlignment="1">
      <alignment horizontal="center" vertical="center"/>
    </xf>
    <xf numFmtId="167" fontId="8" fillId="5" borderId="24" xfId="17" applyNumberFormat="1" applyFont="1" applyFill="1" applyBorder="1" applyAlignment="1">
      <alignment horizontal="center" vertical="center"/>
    </xf>
    <xf numFmtId="0" fontId="8" fillId="5" borderId="19" xfId="17" applyFont="1" applyFill="1" applyBorder="1" applyAlignment="1">
      <alignment horizontal="center" vertical="center"/>
    </xf>
    <xf numFmtId="0" fontId="8" fillId="5" borderId="2" xfId="17" applyFont="1" applyFill="1" applyBorder="1" applyAlignment="1">
      <alignment horizontal="center" vertical="center"/>
    </xf>
    <xf numFmtId="0" fontId="8" fillId="5" borderId="20" xfId="17" applyFont="1" applyFill="1" applyBorder="1" applyAlignment="1">
      <alignment horizontal="center" vertical="center"/>
    </xf>
    <xf numFmtId="0" fontId="8" fillId="0" borderId="0" xfId="17" applyFont="1" applyAlignment="1">
      <alignment vertical="center"/>
    </xf>
    <xf numFmtId="0" fontId="32" fillId="98" borderId="0" xfId="18" applyFont="1" applyFill="1" applyAlignment="1">
      <alignment horizontal="center" vertical="center"/>
    </xf>
    <xf numFmtId="0" fontId="8" fillId="0" borderId="0" xfId="17" applyFont="1" applyAlignment="1">
      <alignment horizontal="left" vertical="center"/>
    </xf>
    <xf numFmtId="0" fontId="8" fillId="0" borderId="0" xfId="17" applyFont="1" applyAlignment="1">
      <alignment horizontal="right" vertical="center"/>
    </xf>
    <xf numFmtId="0" fontId="32" fillId="99" borderId="0" xfId="18" applyFont="1" applyFill="1" applyAlignment="1">
      <alignment horizontal="center" vertical="center"/>
    </xf>
    <xf numFmtId="0" fontId="32" fillId="100" borderId="0" xfId="18" applyFont="1" applyFill="1" applyAlignment="1">
      <alignment horizontal="center" vertical="center"/>
    </xf>
    <xf numFmtId="0" fontId="32" fillId="101" borderId="0" xfId="18" applyFont="1" applyFill="1" applyAlignment="1">
      <alignment horizontal="center" vertical="center"/>
    </xf>
    <xf numFmtId="0" fontId="32" fillId="102" borderId="0" xfId="18" applyFont="1" applyFill="1" applyAlignment="1">
      <alignment horizontal="center" vertical="center"/>
    </xf>
    <xf numFmtId="0" fontId="32" fillId="103" borderId="0" xfId="18" applyFont="1" applyFill="1" applyAlignment="1">
      <alignment horizontal="center" vertical="center"/>
    </xf>
    <xf numFmtId="0" fontId="32" fillId="104" borderId="0" xfId="18" applyFont="1" applyFill="1" applyAlignment="1">
      <alignment horizontal="center" vertical="center"/>
    </xf>
    <xf numFmtId="0" fontId="32" fillId="106" borderId="0" xfId="18" applyFont="1" applyFill="1" applyAlignment="1">
      <alignment horizontal="center" vertical="center"/>
    </xf>
    <xf numFmtId="0" fontId="32" fillId="49" borderId="0" xfId="18" applyFont="1" applyFill="1" applyAlignment="1">
      <alignment horizontal="center" vertical="center"/>
    </xf>
    <xf numFmtId="0" fontId="32" fillId="80" borderId="0" xfId="18" applyFont="1" applyFill="1" applyAlignment="1">
      <alignment horizontal="center" vertical="center"/>
    </xf>
    <xf numFmtId="0" fontId="32" fillId="81" borderId="0" xfId="18" applyFont="1" applyFill="1" applyAlignment="1">
      <alignment horizontal="center" vertical="center"/>
    </xf>
    <xf numFmtId="0" fontId="19" fillId="0" borderId="0" xfId="17" applyFont="1" applyAlignment="1">
      <alignment horizontal="left" vertical="center"/>
    </xf>
    <xf numFmtId="0" fontId="53" fillId="0" borderId="0" xfId="17" applyFont="1" applyAlignment="1">
      <alignment vertical="center" textRotation="180"/>
    </xf>
    <xf numFmtId="0" fontId="45" fillId="0" borderId="0" xfId="17" applyFont="1" applyAlignment="1">
      <alignment horizontal="center" vertical="center"/>
    </xf>
    <xf numFmtId="0" fontId="17" fillId="47" borderId="0" xfId="3" applyFont="1" applyFill="1" applyAlignment="1">
      <alignment horizontal="left" vertical="center"/>
    </xf>
    <xf numFmtId="0" fontId="38" fillId="0" borderId="0" xfId="17" applyFont="1" applyAlignment="1">
      <alignment horizontal="left" vertical="center"/>
    </xf>
    <xf numFmtId="0" fontId="43" fillId="48" borderId="0" xfId="17" applyFont="1" applyFill="1" applyAlignment="1">
      <alignment horizontal="left" vertical="center"/>
    </xf>
    <xf numFmtId="0" fontId="38" fillId="0" borderId="0" xfId="3" applyFont="1" applyAlignment="1">
      <alignment horizontal="left" vertical="center"/>
    </xf>
    <xf numFmtId="0" fontId="41" fillId="0" borderId="0" xfId="17" applyFont="1" applyAlignment="1">
      <alignment horizontal="center" vertical="center"/>
    </xf>
    <xf numFmtId="0" fontId="38" fillId="0" borderId="0" xfId="19" applyFont="1" applyAlignment="1">
      <alignment horizontal="right" vertical="center"/>
    </xf>
    <xf numFmtId="0" fontId="38" fillId="50" borderId="0" xfId="3" applyFont="1" applyFill="1" applyAlignment="1">
      <alignment horizontal="left" vertical="center"/>
    </xf>
    <xf numFmtId="0" fontId="38" fillId="51" borderId="0" xfId="3" applyFont="1" applyFill="1" applyAlignment="1">
      <alignment horizontal="left" vertical="center"/>
    </xf>
    <xf numFmtId="0" fontId="38" fillId="0" borderId="0" xfId="19" applyFont="1" applyAlignment="1">
      <alignment horizontal="left" vertical="center"/>
    </xf>
    <xf numFmtId="0" fontId="41" fillId="0" borderId="0" xfId="19" applyFont="1" applyAlignment="1">
      <alignment horizontal="left" vertical="center"/>
    </xf>
    <xf numFmtId="0" fontId="38" fillId="0" borderId="0" xfId="19" applyFont="1"/>
    <xf numFmtId="0" fontId="38" fillId="52" borderId="0" xfId="3" applyFont="1" applyFill="1" applyAlignment="1">
      <alignment horizontal="left" vertical="center"/>
    </xf>
    <xf numFmtId="0" fontId="38" fillId="53" borderId="0" xfId="3" applyFont="1" applyFill="1" applyAlignment="1">
      <alignment horizontal="left" vertical="center"/>
    </xf>
    <xf numFmtId="0" fontId="38" fillId="0" borderId="0" xfId="20" applyFont="1"/>
    <xf numFmtId="0" fontId="41" fillId="0" borderId="0" xfId="20" applyFont="1" applyAlignment="1">
      <alignment horizontal="left" vertical="center"/>
    </xf>
    <xf numFmtId="0" fontId="43" fillId="46" borderId="0" xfId="3" applyFont="1" applyFill="1" applyAlignment="1">
      <alignment horizontal="left" vertical="center"/>
    </xf>
    <xf numFmtId="0" fontId="38" fillId="46" borderId="0" xfId="3" applyFont="1" applyFill="1" applyAlignment="1">
      <alignment horizontal="left" vertical="center"/>
    </xf>
    <xf numFmtId="0" fontId="38" fillId="0" borderId="0" xfId="20" applyFont="1" applyAlignment="1">
      <alignment horizontal="left" vertical="center"/>
    </xf>
    <xf numFmtId="0" fontId="44" fillId="54" borderId="0" xfId="3" applyFont="1" applyFill="1" applyAlignment="1">
      <alignment horizontal="left" vertical="center"/>
    </xf>
    <xf numFmtId="0" fontId="44" fillId="0" borderId="0" xfId="20" applyFont="1" applyAlignment="1">
      <alignment horizontal="left" vertical="center"/>
    </xf>
    <xf numFmtId="0" fontId="44" fillId="0" borderId="0" xfId="20" applyFont="1"/>
    <xf numFmtId="0" fontId="46" fillId="0" borderId="0" xfId="17" applyFont="1" applyAlignment="1">
      <alignment horizontal="center" vertical="center"/>
    </xf>
    <xf numFmtId="0" fontId="54" fillId="0" borderId="0" xfId="20" applyFont="1" applyAlignment="1">
      <alignment horizontal="left" vertical="center"/>
    </xf>
    <xf numFmtId="0" fontId="44" fillId="56" borderId="0" xfId="3" applyFont="1" applyFill="1" applyAlignment="1">
      <alignment horizontal="left" vertical="center"/>
    </xf>
    <xf numFmtId="0" fontId="44" fillId="56" borderId="0" xfId="3" applyFont="1" applyFill="1" applyAlignment="1">
      <alignment horizontal="center" vertical="center"/>
    </xf>
    <xf numFmtId="0" fontId="54" fillId="0" borderId="0" xfId="20" applyFont="1" applyAlignment="1">
      <alignment horizontal="center" vertical="center" textRotation="90"/>
    </xf>
    <xf numFmtId="0" fontId="44" fillId="0" borderId="0" xfId="20" applyFont="1" applyAlignment="1">
      <alignment horizontal="center" vertical="center"/>
    </xf>
    <xf numFmtId="0" fontId="44" fillId="59" borderId="0" xfId="3" applyFont="1" applyFill="1" applyAlignment="1">
      <alignment horizontal="center" vertical="center"/>
    </xf>
    <xf numFmtId="0" fontId="44" fillId="64" borderId="0" xfId="17" applyFont="1" applyFill="1" applyAlignment="1">
      <alignment horizontal="left" vertical="center"/>
    </xf>
    <xf numFmtId="0" fontId="44" fillId="69" borderId="0" xfId="17" applyFont="1" applyFill="1" applyAlignment="1">
      <alignment horizontal="left" vertical="center"/>
    </xf>
    <xf numFmtId="0" fontId="44" fillId="73" borderId="0" xfId="17" applyFont="1" applyFill="1" applyAlignment="1">
      <alignment horizontal="left" vertical="center"/>
    </xf>
    <xf numFmtId="0" fontId="41" fillId="0" borderId="0" xfId="20" applyFont="1" applyAlignment="1">
      <alignment horizontal="center" vertical="center"/>
    </xf>
    <xf numFmtId="0" fontId="32" fillId="0" borderId="0" xfId="18" applyFont="1" applyAlignment="1">
      <alignment horizontal="center" vertical="center"/>
    </xf>
    <xf numFmtId="0" fontId="8" fillId="0" borderId="0" xfId="3" applyFont="1" applyAlignment="1">
      <alignment vertical="center"/>
    </xf>
    <xf numFmtId="0" fontId="32" fillId="0" borderId="0" xfId="3" applyFont="1" applyAlignment="1">
      <alignment horizontal="center" vertical="center"/>
    </xf>
    <xf numFmtId="0" fontId="58" fillId="0" borderId="0" xfId="3" applyFont="1" applyAlignment="1">
      <alignment horizontal="center" vertical="center"/>
    </xf>
    <xf numFmtId="0" fontId="71" fillId="0" borderId="0" xfId="3" applyFont="1" applyAlignment="1">
      <alignment vertical="center"/>
    </xf>
    <xf numFmtId="0" fontId="52" fillId="0" borderId="0" xfId="3" applyFont="1" applyAlignment="1">
      <alignment horizontal="center" vertical="center"/>
    </xf>
    <xf numFmtId="0" fontId="31" fillId="0" borderId="0" xfId="17" applyFont="1" applyAlignment="1">
      <alignment vertical="center"/>
    </xf>
    <xf numFmtId="0" fontId="8" fillId="0" borderId="0" xfId="21" applyFont="1" applyAlignment="1">
      <alignment horizontal="center" vertical="center"/>
    </xf>
    <xf numFmtId="0" fontId="72" fillId="0" borderId="0" xfId="17" applyFont="1" applyAlignment="1">
      <alignment horizontal="right" vertical="center"/>
    </xf>
    <xf numFmtId="0" fontId="58" fillId="98" borderId="0" xfId="18" applyFont="1" applyFill="1" applyAlignment="1">
      <alignment horizontal="center" vertical="center"/>
    </xf>
    <xf numFmtId="0" fontId="58" fillId="99" borderId="0" xfId="18" applyFont="1" applyFill="1" applyAlignment="1">
      <alignment horizontal="center" vertical="center"/>
    </xf>
    <xf numFmtId="0" fontId="58" fillId="100" borderId="0" xfId="18" applyFont="1" applyFill="1" applyAlignment="1">
      <alignment horizontal="center" vertical="center"/>
    </xf>
    <xf numFmtId="0" fontId="58" fillId="101" borderId="0" xfId="18" applyFont="1" applyFill="1" applyAlignment="1">
      <alignment horizontal="center" vertical="center"/>
    </xf>
    <xf numFmtId="0" fontId="58" fillId="102" borderId="0" xfId="18" applyFont="1" applyFill="1" applyAlignment="1">
      <alignment horizontal="center" vertical="center"/>
    </xf>
    <xf numFmtId="0" fontId="58" fillId="103" borderId="0" xfId="18" applyFont="1" applyFill="1" applyAlignment="1">
      <alignment horizontal="center" vertical="center"/>
    </xf>
    <xf numFmtId="0" fontId="61" fillId="4" borderId="0" xfId="3" applyFont="1" applyFill="1" applyAlignment="1">
      <alignment horizontal="center" vertical="center"/>
    </xf>
    <xf numFmtId="0" fontId="58" fillId="104" borderId="0" xfId="18" applyFont="1" applyFill="1" applyAlignment="1">
      <alignment horizontal="center" vertical="center"/>
    </xf>
    <xf numFmtId="0" fontId="58" fillId="105" borderId="0" xfId="18" applyFont="1" applyFill="1" applyAlignment="1">
      <alignment horizontal="center" vertical="center"/>
    </xf>
    <xf numFmtId="0" fontId="58" fillId="106" borderId="0" xfId="18" applyFont="1" applyFill="1" applyAlignment="1">
      <alignment horizontal="center" vertical="center"/>
    </xf>
    <xf numFmtId="0" fontId="58" fillId="49" borderId="0" xfId="18" applyFont="1" applyFill="1" applyAlignment="1">
      <alignment horizontal="center" vertical="center"/>
    </xf>
    <xf numFmtId="0" fontId="58" fillId="80" borderId="0" xfId="18" applyFont="1" applyFill="1" applyAlignment="1">
      <alignment horizontal="center" vertical="center"/>
    </xf>
    <xf numFmtId="0" fontId="58" fillId="81" borderId="0" xfId="18" applyFont="1" applyFill="1" applyAlignment="1">
      <alignment horizontal="center" vertical="center"/>
    </xf>
    <xf numFmtId="0" fontId="72" fillId="0" borderId="0" xfId="17" applyFont="1" applyAlignment="1">
      <alignment horizontal="center" vertical="center"/>
    </xf>
    <xf numFmtId="0" fontId="29" fillId="4" borderId="0" xfId="21" applyFont="1" applyFill="1" applyAlignment="1">
      <alignment vertical="center"/>
    </xf>
    <xf numFmtId="0" fontId="29" fillId="113" borderId="0" xfId="21" applyFont="1" applyFill="1" applyAlignment="1">
      <alignment horizontal="center" vertical="center"/>
    </xf>
    <xf numFmtId="0" fontId="29" fillId="112" borderId="0" xfId="21" applyFont="1" applyFill="1" applyAlignment="1">
      <alignment horizontal="center" vertical="center"/>
    </xf>
    <xf numFmtId="0" fontId="48" fillId="111" borderId="0" xfId="21" applyFont="1" applyFill="1" applyAlignment="1">
      <alignment horizontal="center" vertical="center"/>
    </xf>
    <xf numFmtId="0" fontId="48" fillId="110" borderId="0" xfId="21" applyFont="1" applyFill="1" applyAlignment="1">
      <alignment horizontal="center" vertical="center"/>
    </xf>
    <xf numFmtId="0" fontId="31" fillId="0" borderId="0" xfId="21" applyFont="1" applyAlignment="1">
      <alignment horizontal="right" vertical="center"/>
    </xf>
    <xf numFmtId="0" fontId="19" fillId="0" borderId="0" xfId="21" applyFont="1" applyAlignment="1">
      <alignment horizontal="left" vertical="center"/>
    </xf>
    <xf numFmtId="0" fontId="72" fillId="0" borderId="0" xfId="21" applyFont="1" applyAlignment="1">
      <alignment horizontal="center" vertical="center"/>
    </xf>
    <xf numFmtId="0" fontId="58" fillId="45" borderId="0" xfId="3" applyFont="1" applyFill="1" applyAlignment="1">
      <alignment horizontal="center" vertical="center"/>
    </xf>
    <xf numFmtId="0" fontId="58" fillId="122" borderId="0" xfId="3" applyFont="1" applyFill="1" applyAlignment="1">
      <alignment horizontal="center" vertical="center"/>
    </xf>
    <xf numFmtId="0" fontId="61" fillId="123" borderId="0" xfId="3" applyFont="1" applyFill="1" applyAlignment="1">
      <alignment horizontal="center" vertical="center"/>
    </xf>
    <xf numFmtId="0" fontId="61" fillId="124" borderId="0" xfId="3" applyFont="1" applyFill="1" applyAlignment="1">
      <alignment horizontal="center" vertical="center"/>
    </xf>
    <xf numFmtId="0" fontId="61" fillId="125" borderId="0" xfId="3" applyFont="1" applyFill="1" applyAlignment="1">
      <alignment horizontal="center" vertical="center"/>
    </xf>
    <xf numFmtId="0" fontId="30" fillId="0" borderId="0" xfId="21" applyFont="1" applyAlignment="1">
      <alignment horizontal="center" vertical="center"/>
    </xf>
    <xf numFmtId="0" fontId="19" fillId="0" borderId="0" xfId="17" applyFont="1" applyAlignment="1">
      <alignment horizontal="center" vertical="center"/>
    </xf>
    <xf numFmtId="0" fontId="50" fillId="0" borderId="0" xfId="17" applyFont="1" applyAlignment="1">
      <alignment horizontal="center" vertical="center"/>
    </xf>
    <xf numFmtId="0" fontId="50" fillId="0" borderId="0" xfId="21" applyFont="1" applyAlignment="1">
      <alignment horizontal="center" vertical="center"/>
    </xf>
    <xf numFmtId="0" fontId="14" fillId="47" borderId="16" xfId="0" applyFont="1" applyFill="1" applyBorder="1" applyAlignment="1">
      <alignment horizontal="left" vertical="center"/>
    </xf>
    <xf numFmtId="0" fontId="14" fillId="47" borderId="17" xfId="0" applyFont="1" applyFill="1" applyBorder="1" applyAlignment="1">
      <alignment horizontal="left" vertical="center"/>
    </xf>
    <xf numFmtId="0" fontId="14" fillId="47" borderId="13" xfId="0" applyFont="1" applyFill="1" applyBorder="1" applyAlignment="1">
      <alignment horizontal="left" vertical="center"/>
    </xf>
    <xf numFmtId="0" fontId="73" fillId="48" borderId="16" xfId="5" applyFont="1" applyFill="1" applyBorder="1" applyAlignment="1">
      <alignment horizontal="left" vertical="center"/>
    </xf>
    <xf numFmtId="0" fontId="73" fillId="48" borderId="17" xfId="5" applyFont="1" applyFill="1" applyBorder="1" applyAlignment="1">
      <alignment horizontal="left" vertical="center"/>
    </xf>
    <xf numFmtId="0" fontId="73" fillId="48" borderId="13" xfId="5" applyFont="1" applyFill="1" applyBorder="1" applyAlignment="1">
      <alignment horizontal="left" vertical="center"/>
    </xf>
    <xf numFmtId="0" fontId="73" fillId="118" borderId="0" xfId="15" applyFont="1" applyFill="1" applyAlignment="1">
      <alignment horizontal="left" vertical="center"/>
    </xf>
    <xf numFmtId="0" fontId="50" fillId="118" borderId="0" xfId="15" applyFont="1" applyFill="1" applyAlignment="1">
      <alignment horizontal="center" vertical="center"/>
    </xf>
    <xf numFmtId="0" fontId="72" fillId="0" borderId="0" xfId="21" applyFont="1" applyAlignment="1">
      <alignment horizontal="right" vertical="center"/>
    </xf>
    <xf numFmtId="0" fontId="62" fillId="44" borderId="0" xfId="0" applyFont="1" applyFill="1" applyAlignment="1">
      <alignment horizontal="center" vertical="center"/>
    </xf>
    <xf numFmtId="0" fontId="22" fillId="60" borderId="0" xfId="0" applyFont="1" applyFill="1" applyAlignment="1">
      <alignment horizontal="center" vertical="center"/>
    </xf>
    <xf numFmtId="0" fontId="22" fillId="65" borderId="0" xfId="0" applyFont="1" applyFill="1" applyAlignment="1">
      <alignment horizontal="center" vertical="center"/>
    </xf>
    <xf numFmtId="0" fontId="8" fillId="2" borderId="1" xfId="17" applyFont="1" applyFill="1" applyBorder="1" applyAlignment="1">
      <alignment horizontal="center" vertical="center"/>
    </xf>
    <xf numFmtId="0" fontId="51" fillId="0" borderId="1" xfId="17" applyFont="1" applyBorder="1" applyAlignment="1">
      <alignment horizontal="center" vertical="center"/>
    </xf>
    <xf numFmtId="0" fontId="8" fillId="80" borderId="25" xfId="17" applyFont="1" applyFill="1" applyBorder="1" applyAlignment="1">
      <alignment horizontal="centerContinuous" vertical="center"/>
    </xf>
    <xf numFmtId="0" fontId="8" fillId="80" borderId="26" xfId="17" applyFont="1" applyFill="1" applyBorder="1" applyAlignment="1">
      <alignment horizontal="centerContinuous" vertical="center"/>
    </xf>
    <xf numFmtId="0" fontId="8" fillId="80" borderId="27" xfId="17" applyFont="1" applyFill="1" applyBorder="1" applyAlignment="1">
      <alignment horizontal="centerContinuous" vertical="center"/>
    </xf>
    <xf numFmtId="0" fontId="8" fillId="5" borderId="25" xfId="17" applyFont="1" applyFill="1" applyBorder="1" applyAlignment="1">
      <alignment horizontal="centerContinuous" vertical="center"/>
    </xf>
    <xf numFmtId="0" fontId="8" fillId="5" borderId="26" xfId="17" applyFont="1" applyFill="1" applyBorder="1" applyAlignment="1">
      <alignment horizontal="centerContinuous" vertical="center"/>
    </xf>
    <xf numFmtId="0" fontId="8" fillId="5" borderId="27" xfId="17" applyFont="1" applyFill="1" applyBorder="1" applyAlignment="1">
      <alignment horizontal="centerContinuous" vertical="center"/>
    </xf>
    <xf numFmtId="0" fontId="8" fillId="5" borderId="57" xfId="17" applyFont="1" applyFill="1" applyBorder="1" applyAlignment="1">
      <alignment horizontal="centerContinuous" vertical="center"/>
    </xf>
    <xf numFmtId="0" fontId="8" fillId="5" borderId="37" xfId="17" applyFont="1" applyFill="1" applyBorder="1" applyAlignment="1">
      <alignment horizontal="centerContinuous" vertical="center"/>
    </xf>
    <xf numFmtId="0" fontId="8" fillId="5" borderId="67" xfId="17" applyFont="1" applyFill="1" applyBorder="1" applyAlignment="1">
      <alignment horizontal="centerContinuous" vertical="center"/>
    </xf>
    <xf numFmtId="0" fontId="8" fillId="0" borderId="25" xfId="17" applyFont="1" applyBorder="1" applyAlignment="1">
      <alignment horizontal="centerContinuous" vertical="center"/>
    </xf>
    <xf numFmtId="0" fontId="8" fillId="0" borderId="26" xfId="17" applyFont="1" applyBorder="1" applyAlignment="1">
      <alignment horizontal="centerContinuous" vertical="center"/>
    </xf>
    <xf numFmtId="0" fontId="8" fillId="0" borderId="27" xfId="17" applyFont="1" applyBorder="1" applyAlignment="1">
      <alignment horizontal="centerContinuous" vertical="center"/>
    </xf>
    <xf numFmtId="0" fontId="8" fillId="0" borderId="0" xfId="18" applyFont="1" applyAlignment="1">
      <alignment horizontal="center" vertical="center"/>
    </xf>
    <xf numFmtId="0" fontId="8" fillId="0" borderId="0" xfId="18" applyFont="1" applyAlignment="1">
      <alignment horizontal="left"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0" xfId="21" applyFont="1" applyAlignment="1">
      <alignment horizontal="left" vertical="center"/>
    </xf>
    <xf numFmtId="0" fontId="51" fillId="0" borderId="16" xfId="17" applyFont="1" applyBorder="1" applyAlignment="1">
      <alignment horizontal="center" vertical="center"/>
    </xf>
    <xf numFmtId="0" fontId="51" fillId="0" borderId="13" xfId="17" applyFont="1" applyBorder="1" applyAlignment="1">
      <alignment horizontal="center" vertical="center"/>
    </xf>
    <xf numFmtId="0" fontId="5" fillId="0" borderId="0" xfId="22"/>
    <xf numFmtId="0" fontId="5" fillId="0" borderId="84" xfId="22" applyBorder="1"/>
    <xf numFmtId="0" fontId="5" fillId="0" borderId="85" xfId="22" applyBorder="1"/>
    <xf numFmtId="0" fontId="5" fillId="0" borderId="86" xfId="22" applyBorder="1"/>
    <xf numFmtId="0" fontId="5" fillId="0" borderId="87" xfId="22" applyBorder="1"/>
    <xf numFmtId="0" fontId="5" fillId="0" borderId="88" xfId="22" applyBorder="1"/>
    <xf numFmtId="0" fontId="5" fillId="0" borderId="89" xfId="22" applyBorder="1"/>
    <xf numFmtId="0" fontId="5" fillId="0" borderId="90" xfId="22" applyBorder="1"/>
    <xf numFmtId="0" fontId="5" fillId="0" borderId="91" xfId="22" applyBorder="1"/>
    <xf numFmtId="0" fontId="81" fillId="142" borderId="0" xfId="23" applyFont="1" applyFill="1" applyAlignment="1">
      <alignment horizontal="centerContinuous" vertical="center"/>
    </xf>
    <xf numFmtId="0" fontId="5" fillId="0" borderId="0" xfId="22" applyAlignment="1">
      <alignment horizontal="center" vertical="center"/>
    </xf>
    <xf numFmtId="0" fontId="5" fillId="0" borderId="29" xfId="22" applyBorder="1" applyAlignment="1">
      <alignment horizontal="center" vertical="center"/>
    </xf>
    <xf numFmtId="0" fontId="5" fillId="0" borderId="6" xfId="22" applyBorder="1" applyAlignment="1">
      <alignment horizontal="center" vertical="center"/>
    </xf>
    <xf numFmtId="0" fontId="5" fillId="0" borderId="7" xfId="22" applyBorder="1" applyAlignment="1">
      <alignment horizontal="center" vertical="center"/>
    </xf>
    <xf numFmtId="0" fontId="5" fillId="0" borderId="8" xfId="22" applyBorder="1" applyAlignment="1">
      <alignment horizontal="center" vertical="center"/>
    </xf>
    <xf numFmtId="0" fontId="5" fillId="0" borderId="12" xfId="22" applyBorder="1" applyAlignment="1">
      <alignment horizontal="center" vertical="center"/>
    </xf>
    <xf numFmtId="0" fontId="5" fillId="0" borderId="9" xfId="22" applyBorder="1" applyAlignment="1">
      <alignment horizontal="center" vertical="center"/>
    </xf>
    <xf numFmtId="0" fontId="5" fillId="0" borderId="10" xfId="22" applyBorder="1" applyAlignment="1">
      <alignment horizontal="center" vertical="center"/>
    </xf>
    <xf numFmtId="0" fontId="5" fillId="0" borderId="11" xfId="22" applyBorder="1" applyAlignment="1">
      <alignment horizontal="center" vertical="center"/>
    </xf>
    <xf numFmtId="0" fontId="5" fillId="89" borderId="29" xfId="22" applyFill="1" applyBorder="1" applyAlignment="1">
      <alignment horizontal="center" vertical="center"/>
    </xf>
    <xf numFmtId="0" fontId="5" fillId="89" borderId="6" xfId="22" applyFill="1" applyBorder="1" applyAlignment="1">
      <alignment horizontal="center" vertical="center"/>
    </xf>
    <xf numFmtId="0" fontId="5" fillId="96" borderId="29" xfId="22" applyFill="1" applyBorder="1" applyAlignment="1">
      <alignment horizontal="center" vertical="center"/>
    </xf>
    <xf numFmtId="0" fontId="5" fillId="96" borderId="6" xfId="22" applyFill="1" applyBorder="1" applyAlignment="1">
      <alignment horizontal="center" vertical="center"/>
    </xf>
    <xf numFmtId="0" fontId="5" fillId="96" borderId="7" xfId="22" applyFill="1" applyBorder="1" applyAlignment="1">
      <alignment horizontal="center" vertical="center"/>
    </xf>
    <xf numFmtId="0" fontId="5" fillId="92" borderId="29" xfId="22" applyFill="1" applyBorder="1" applyAlignment="1">
      <alignment horizontal="center" vertical="center"/>
    </xf>
    <xf numFmtId="0" fontId="5" fillId="92" borderId="6" xfId="22" applyFill="1" applyBorder="1" applyAlignment="1">
      <alignment horizontal="center" vertical="center"/>
    </xf>
    <xf numFmtId="0" fontId="5" fillId="92" borderId="7" xfId="22" applyFill="1" applyBorder="1" applyAlignment="1">
      <alignment horizontal="center" vertical="center"/>
    </xf>
    <xf numFmtId="0" fontId="5" fillId="89" borderId="8" xfId="22" applyFill="1" applyBorder="1" applyAlignment="1">
      <alignment horizontal="center" vertical="center"/>
    </xf>
    <xf numFmtId="0" fontId="5" fillId="89" borderId="0" xfId="22" applyFill="1" applyAlignment="1">
      <alignment horizontal="center" vertical="center"/>
    </xf>
    <xf numFmtId="0" fontId="5" fillId="96" borderId="8" xfId="22" applyFill="1" applyBorder="1" applyAlignment="1">
      <alignment horizontal="center" vertical="center"/>
    </xf>
    <xf numFmtId="0" fontId="5" fillId="96" borderId="0" xfId="22" applyFill="1" applyAlignment="1">
      <alignment horizontal="center" vertical="center"/>
    </xf>
    <xf numFmtId="0" fontId="5" fillId="96" borderId="12" xfId="22" applyFill="1" applyBorder="1" applyAlignment="1">
      <alignment horizontal="center" vertical="center"/>
    </xf>
    <xf numFmtId="0" fontId="5" fillId="92" borderId="8" xfId="22" applyFill="1" applyBorder="1" applyAlignment="1">
      <alignment horizontal="center" vertical="center"/>
    </xf>
    <xf numFmtId="0" fontId="5" fillId="92" borderId="0" xfId="22" applyFill="1" applyAlignment="1">
      <alignment horizontal="center" vertical="center"/>
    </xf>
    <xf numFmtId="0" fontId="5" fillId="92" borderId="12" xfId="22" applyFill="1" applyBorder="1" applyAlignment="1">
      <alignment horizontal="center" vertical="center"/>
    </xf>
    <xf numFmtId="0" fontId="5" fillId="93" borderId="29" xfId="22" applyFill="1" applyBorder="1" applyAlignment="1">
      <alignment horizontal="center" vertical="center"/>
    </xf>
    <xf numFmtId="0" fontId="5" fillId="93" borderId="6" xfId="22" applyFill="1" applyBorder="1" applyAlignment="1">
      <alignment horizontal="center" vertical="center"/>
    </xf>
    <xf numFmtId="0" fontId="5" fillId="93" borderId="7" xfId="22" applyFill="1" applyBorder="1" applyAlignment="1">
      <alignment horizontal="center" vertical="center"/>
    </xf>
    <xf numFmtId="0" fontId="5" fillId="94" borderId="29" xfId="22" applyFill="1" applyBorder="1" applyAlignment="1">
      <alignment horizontal="center" vertical="center"/>
    </xf>
    <xf numFmtId="0" fontId="5" fillId="94" borderId="6" xfId="22" applyFill="1" applyBorder="1" applyAlignment="1">
      <alignment horizontal="center" vertical="center"/>
    </xf>
    <xf numFmtId="0" fontId="5" fillId="94" borderId="7" xfId="22" applyFill="1" applyBorder="1" applyAlignment="1">
      <alignment horizontal="center" vertical="center"/>
    </xf>
    <xf numFmtId="0" fontId="5" fillId="91" borderId="29" xfId="22" applyFill="1" applyBorder="1" applyAlignment="1">
      <alignment horizontal="center" vertical="center"/>
    </xf>
    <xf numFmtId="0" fontId="5" fillId="91" borderId="6" xfId="22" applyFill="1" applyBorder="1" applyAlignment="1">
      <alignment horizontal="center" vertical="center"/>
    </xf>
    <xf numFmtId="0" fontId="5" fillId="91" borderId="7" xfId="22" applyFill="1" applyBorder="1" applyAlignment="1">
      <alignment horizontal="center" vertical="center"/>
    </xf>
    <xf numFmtId="0" fontId="5" fillId="90" borderId="29" xfId="22" applyFill="1" applyBorder="1" applyAlignment="1">
      <alignment horizontal="center" vertical="center"/>
    </xf>
    <xf numFmtId="0" fontId="5" fillId="90" borderId="6" xfId="22" applyFill="1" applyBorder="1" applyAlignment="1">
      <alignment horizontal="center" vertical="center"/>
    </xf>
    <xf numFmtId="0" fontId="5" fillId="90" borderId="7" xfId="22" applyFill="1" applyBorder="1" applyAlignment="1">
      <alignment horizontal="center" vertical="center"/>
    </xf>
    <xf numFmtId="0" fontId="5" fillId="93" borderId="8" xfId="22" applyFill="1" applyBorder="1" applyAlignment="1">
      <alignment horizontal="center" vertical="center"/>
    </xf>
    <xf numFmtId="0" fontId="5" fillId="93" borderId="0" xfId="22" applyFill="1" applyAlignment="1">
      <alignment horizontal="center" vertical="center"/>
    </xf>
    <xf numFmtId="0" fontId="5" fillId="93" borderId="12" xfId="22" applyFill="1" applyBorder="1" applyAlignment="1">
      <alignment horizontal="center" vertical="center"/>
    </xf>
    <xf numFmtId="0" fontId="5" fillId="94" borderId="8" xfId="22" applyFill="1" applyBorder="1" applyAlignment="1">
      <alignment horizontal="center" vertical="center"/>
    </xf>
    <xf numFmtId="0" fontId="5" fillId="94" borderId="0" xfId="22" applyFill="1" applyAlignment="1">
      <alignment horizontal="center" vertical="center"/>
    </xf>
    <xf numFmtId="0" fontId="5" fillId="94" borderId="12" xfId="22" applyFill="1" applyBorder="1" applyAlignment="1">
      <alignment horizontal="center" vertical="center"/>
    </xf>
    <xf numFmtId="0" fontId="5" fillId="91" borderId="8" xfId="22" applyFill="1" applyBorder="1" applyAlignment="1">
      <alignment horizontal="center" vertical="center"/>
    </xf>
    <xf numFmtId="0" fontId="5" fillId="91" borderId="0" xfId="22" applyFill="1" applyAlignment="1">
      <alignment horizontal="center" vertical="center"/>
    </xf>
    <xf numFmtId="0" fontId="5" fillId="91" borderId="12" xfId="22" applyFill="1" applyBorder="1" applyAlignment="1">
      <alignment horizontal="center" vertical="center"/>
    </xf>
    <xf numFmtId="0" fontId="5" fillId="90" borderId="8" xfId="22" applyFill="1" applyBorder="1" applyAlignment="1">
      <alignment horizontal="center" vertical="center"/>
    </xf>
    <xf numFmtId="0" fontId="5" fillId="90" borderId="0" xfId="22" applyFill="1" applyAlignment="1">
      <alignment horizontal="center" vertical="center"/>
    </xf>
    <xf numFmtId="0" fontId="5" fillId="90" borderId="12" xfId="22" applyFill="1" applyBorder="1" applyAlignment="1">
      <alignment horizontal="center" vertical="center"/>
    </xf>
    <xf numFmtId="0" fontId="5" fillId="93" borderId="9" xfId="22" applyFill="1" applyBorder="1" applyAlignment="1">
      <alignment horizontal="center" vertical="center"/>
    </xf>
    <xf numFmtId="0" fontId="5" fillId="93" borderId="10" xfId="22" applyFill="1" applyBorder="1" applyAlignment="1">
      <alignment horizontal="center" vertical="center"/>
    </xf>
    <xf numFmtId="0" fontId="5" fillId="93" borderId="11" xfId="22" applyFill="1" applyBorder="1" applyAlignment="1">
      <alignment horizontal="center" vertical="center"/>
    </xf>
    <xf numFmtId="0" fontId="5" fillId="94" borderId="9" xfId="22" applyFill="1" applyBorder="1" applyAlignment="1">
      <alignment horizontal="center" vertical="center"/>
    </xf>
    <xf numFmtId="0" fontId="5" fillId="94" borderId="10" xfId="22" applyFill="1" applyBorder="1" applyAlignment="1">
      <alignment horizontal="center" vertical="center"/>
    </xf>
    <xf numFmtId="0" fontId="5" fillId="94" borderId="11" xfId="22" applyFill="1" applyBorder="1" applyAlignment="1">
      <alignment horizontal="center" vertical="center"/>
    </xf>
    <xf numFmtId="0" fontId="5" fillId="91" borderId="9" xfId="22" applyFill="1" applyBorder="1" applyAlignment="1">
      <alignment horizontal="center" vertical="center"/>
    </xf>
    <xf numFmtId="0" fontId="5" fillId="91" borderId="10" xfId="22" applyFill="1" applyBorder="1" applyAlignment="1">
      <alignment horizontal="center" vertical="center"/>
    </xf>
    <xf numFmtId="0" fontId="5" fillId="91" borderId="11" xfId="22" applyFill="1" applyBorder="1" applyAlignment="1">
      <alignment horizontal="center" vertical="center"/>
    </xf>
    <xf numFmtId="0" fontId="5" fillId="90" borderId="9" xfId="22" applyFill="1" applyBorder="1" applyAlignment="1">
      <alignment horizontal="center" vertical="center"/>
    </xf>
    <xf numFmtId="0" fontId="5" fillId="90" borderId="10" xfId="22" applyFill="1" applyBorder="1" applyAlignment="1">
      <alignment horizontal="center" vertical="center"/>
    </xf>
    <xf numFmtId="0" fontId="5" fillId="90" borderId="11" xfId="22" applyFill="1" applyBorder="1" applyAlignment="1">
      <alignment horizontal="center" vertical="center"/>
    </xf>
    <xf numFmtId="0" fontId="5" fillId="97" borderId="29" xfId="22" applyFill="1" applyBorder="1" applyAlignment="1">
      <alignment horizontal="center" vertical="center"/>
    </xf>
    <xf numFmtId="0" fontId="5" fillId="97" borderId="6" xfId="22" applyFill="1" applyBorder="1" applyAlignment="1">
      <alignment horizontal="center" vertical="center"/>
    </xf>
    <xf numFmtId="0" fontId="5" fillId="97" borderId="7" xfId="22" applyFill="1" applyBorder="1" applyAlignment="1">
      <alignment horizontal="center" vertical="center"/>
    </xf>
    <xf numFmtId="0" fontId="5" fillId="95" borderId="29" xfId="22" applyFill="1" applyBorder="1" applyAlignment="1">
      <alignment horizontal="center" vertical="center"/>
    </xf>
    <xf numFmtId="0" fontId="5" fillId="95" borderId="6" xfId="22" applyFill="1" applyBorder="1" applyAlignment="1">
      <alignment horizontal="center" vertical="center"/>
    </xf>
    <xf numFmtId="0" fontId="5" fillId="95" borderId="7" xfId="22" applyFill="1" applyBorder="1" applyAlignment="1">
      <alignment horizontal="center" vertical="center"/>
    </xf>
    <xf numFmtId="0" fontId="5" fillId="144" borderId="29" xfId="22" applyFill="1" applyBorder="1" applyAlignment="1">
      <alignment horizontal="center" vertical="center"/>
    </xf>
    <xf numFmtId="0" fontId="5" fillId="144" borderId="6" xfId="22" applyFill="1" applyBorder="1" applyAlignment="1">
      <alignment horizontal="center" vertical="center"/>
    </xf>
    <xf numFmtId="0" fontId="5" fillId="144" borderId="7" xfId="22" applyFill="1" applyBorder="1" applyAlignment="1">
      <alignment horizontal="center" vertical="center"/>
    </xf>
    <xf numFmtId="0" fontId="5" fillId="143" borderId="29" xfId="22" applyFill="1" applyBorder="1" applyAlignment="1">
      <alignment horizontal="center" vertical="center"/>
    </xf>
    <xf numFmtId="0" fontId="5" fillId="143" borderId="6" xfId="22" applyFill="1" applyBorder="1" applyAlignment="1">
      <alignment horizontal="center" vertical="center"/>
    </xf>
    <xf numFmtId="0" fontId="5" fillId="143" borderId="7" xfId="22" applyFill="1" applyBorder="1" applyAlignment="1">
      <alignment horizontal="center" vertical="center"/>
    </xf>
    <xf numFmtId="0" fontId="5" fillId="97" borderId="8" xfId="22" applyFill="1" applyBorder="1" applyAlignment="1">
      <alignment horizontal="center" vertical="center"/>
    </xf>
    <xf numFmtId="0" fontId="5" fillId="97" borderId="0" xfId="22" applyFill="1" applyAlignment="1">
      <alignment horizontal="center" vertical="center"/>
    </xf>
    <xf numFmtId="0" fontId="5" fillId="97" borderId="12" xfId="22" applyFill="1" applyBorder="1" applyAlignment="1">
      <alignment horizontal="center" vertical="center"/>
    </xf>
    <xf numFmtId="0" fontId="5" fillId="95" borderId="8" xfId="22" applyFill="1" applyBorder="1" applyAlignment="1">
      <alignment horizontal="center" vertical="center"/>
    </xf>
    <xf numFmtId="0" fontId="5" fillId="95" borderId="0" xfId="22" applyFill="1" applyAlignment="1">
      <alignment horizontal="center" vertical="center"/>
    </xf>
    <xf numFmtId="0" fontId="5" fillId="95" borderId="12" xfId="22" applyFill="1" applyBorder="1" applyAlignment="1">
      <alignment horizontal="center" vertical="center"/>
    </xf>
    <xf numFmtId="0" fontId="5" fillId="144" borderId="8" xfId="22" applyFill="1" applyBorder="1" applyAlignment="1">
      <alignment horizontal="center" vertical="center"/>
    </xf>
    <xf numFmtId="0" fontId="5" fillId="144" borderId="0" xfId="22" applyFill="1" applyAlignment="1">
      <alignment horizontal="center" vertical="center"/>
    </xf>
    <xf numFmtId="0" fontId="5" fillId="144" borderId="12" xfId="22" applyFill="1" applyBorder="1" applyAlignment="1">
      <alignment horizontal="center" vertical="center"/>
    </xf>
    <xf numFmtId="0" fontId="5" fillId="143" borderId="8" xfId="22" applyFill="1" applyBorder="1" applyAlignment="1">
      <alignment horizontal="center" vertical="center"/>
    </xf>
    <xf numFmtId="0" fontId="5" fillId="143" borderId="0" xfId="22" applyFill="1" applyAlignment="1">
      <alignment horizontal="center" vertical="center"/>
    </xf>
    <xf numFmtId="0" fontId="5" fillId="143" borderId="12" xfId="22" applyFill="1" applyBorder="1" applyAlignment="1">
      <alignment horizontal="center" vertical="center"/>
    </xf>
    <xf numFmtId="0" fontId="5" fillId="89" borderId="9" xfId="22" applyFill="1" applyBorder="1" applyAlignment="1">
      <alignment horizontal="center" vertical="center"/>
    </xf>
    <xf numFmtId="0" fontId="5" fillId="89" borderId="10" xfId="22" applyFill="1" applyBorder="1" applyAlignment="1">
      <alignment horizontal="center" vertical="center"/>
    </xf>
    <xf numFmtId="0" fontId="5" fillId="96" borderId="9" xfId="22" applyFill="1" applyBorder="1" applyAlignment="1">
      <alignment horizontal="center" vertical="center"/>
    </xf>
    <xf numFmtId="0" fontId="5" fillId="96" borderId="10" xfId="22" applyFill="1" applyBorder="1" applyAlignment="1">
      <alignment horizontal="center" vertical="center"/>
    </xf>
    <xf numFmtId="0" fontId="5" fillId="96" borderId="11" xfId="22" applyFill="1" applyBorder="1" applyAlignment="1">
      <alignment horizontal="center" vertical="center"/>
    </xf>
    <xf numFmtId="0" fontId="5" fillId="92" borderId="9" xfId="22" applyFill="1" applyBorder="1" applyAlignment="1">
      <alignment horizontal="center" vertical="center"/>
    </xf>
    <xf numFmtId="0" fontId="5" fillId="92" borderId="10" xfId="22" applyFill="1" applyBorder="1" applyAlignment="1">
      <alignment horizontal="center" vertical="center"/>
    </xf>
    <xf numFmtId="0" fontId="5" fillId="97" borderId="9" xfId="22" applyFill="1" applyBorder="1" applyAlignment="1">
      <alignment horizontal="center" vertical="center"/>
    </xf>
    <xf numFmtId="0" fontId="5" fillId="97" borderId="10" xfId="22" applyFill="1" applyBorder="1" applyAlignment="1">
      <alignment horizontal="center" vertical="center"/>
    </xf>
    <xf numFmtId="0" fontId="5" fillId="97" borderId="11" xfId="22" applyFill="1" applyBorder="1" applyAlignment="1">
      <alignment horizontal="center" vertical="center"/>
    </xf>
    <xf numFmtId="0" fontId="5" fillId="95" borderId="9" xfId="22" applyFill="1" applyBorder="1" applyAlignment="1">
      <alignment horizontal="center" vertical="center"/>
    </xf>
    <xf numFmtId="0" fontId="5" fillId="95" borderId="10" xfId="22" applyFill="1" applyBorder="1" applyAlignment="1">
      <alignment horizontal="center" vertical="center"/>
    </xf>
    <xf numFmtId="0" fontId="5" fillId="95" borderId="11" xfId="22" applyFill="1" applyBorder="1" applyAlignment="1">
      <alignment horizontal="center" vertical="center"/>
    </xf>
    <xf numFmtId="0" fontId="5" fillId="144" borderId="9" xfId="22" applyFill="1" applyBorder="1" applyAlignment="1">
      <alignment horizontal="center" vertical="center"/>
    </xf>
    <xf numFmtId="0" fontId="5" fillId="144" borderId="10" xfId="22" applyFill="1" applyBorder="1" applyAlignment="1">
      <alignment horizontal="center" vertical="center"/>
    </xf>
    <xf numFmtId="0" fontId="5" fillId="144" borderId="11" xfId="22" applyFill="1" applyBorder="1" applyAlignment="1">
      <alignment horizontal="center" vertical="center"/>
    </xf>
    <xf numFmtId="0" fontId="5" fillId="143" borderId="9" xfId="22" applyFill="1" applyBorder="1" applyAlignment="1">
      <alignment horizontal="center" vertical="center"/>
    </xf>
    <xf numFmtId="0" fontId="5" fillId="143" borderId="10" xfId="22" applyFill="1" applyBorder="1" applyAlignment="1">
      <alignment horizontal="center" vertical="center"/>
    </xf>
    <xf numFmtId="0" fontId="5" fillId="0" borderId="32" xfId="22" applyBorder="1" applyAlignment="1">
      <alignment horizontal="center" vertical="center"/>
    </xf>
    <xf numFmtId="0" fontId="5" fillId="145" borderId="29" xfId="22" applyFill="1" applyBorder="1" applyAlignment="1">
      <alignment horizontal="center" vertical="center"/>
    </xf>
    <xf numFmtId="0" fontId="5" fillId="145" borderId="6" xfId="22" applyFill="1" applyBorder="1" applyAlignment="1">
      <alignment horizontal="center" vertical="center"/>
    </xf>
    <xf numFmtId="0" fontId="5" fillId="145" borderId="7" xfId="22" applyFill="1" applyBorder="1" applyAlignment="1">
      <alignment horizontal="center" vertical="center"/>
    </xf>
    <xf numFmtId="0" fontId="5" fillId="145" borderId="0" xfId="22" applyFill="1" applyAlignment="1">
      <alignment horizontal="center" vertical="center"/>
    </xf>
    <xf numFmtId="0" fontId="5" fillId="145" borderId="12" xfId="22" applyFill="1" applyBorder="1" applyAlignment="1">
      <alignment horizontal="center" vertical="center"/>
    </xf>
    <xf numFmtId="0" fontId="5" fillId="0" borderId="33" xfId="22" applyBorder="1" applyAlignment="1">
      <alignment horizontal="center" vertical="center"/>
    </xf>
    <xf numFmtId="0" fontId="5" fillId="145" borderId="8" xfId="22" applyFill="1" applyBorder="1" applyAlignment="1">
      <alignment horizontal="center" vertical="center"/>
    </xf>
    <xf numFmtId="0" fontId="5" fillId="91" borderId="27" xfId="22" applyFill="1" applyBorder="1" applyAlignment="1">
      <alignment horizontal="center" vertical="center"/>
    </xf>
    <xf numFmtId="0" fontId="5" fillId="89" borderId="7" xfId="22" applyFill="1" applyBorder="1" applyAlignment="1">
      <alignment horizontal="center" vertical="center"/>
    </xf>
    <xf numFmtId="0" fontId="5" fillId="89" borderId="12" xfId="22" applyFill="1" applyBorder="1" applyAlignment="1">
      <alignment horizontal="center" vertical="center"/>
    </xf>
    <xf numFmtId="0" fontId="5" fillId="145" borderId="9" xfId="22" applyFill="1" applyBorder="1" applyAlignment="1">
      <alignment horizontal="center" vertical="center"/>
    </xf>
    <xf numFmtId="0" fontId="5" fillId="145" borderId="10" xfId="22" applyFill="1" applyBorder="1" applyAlignment="1">
      <alignment horizontal="center" vertical="center"/>
    </xf>
    <xf numFmtId="0" fontId="5" fillId="145" borderId="11" xfId="22" applyFill="1" applyBorder="1" applyAlignment="1">
      <alignment horizontal="center" vertical="center"/>
    </xf>
    <xf numFmtId="0" fontId="5" fillId="89" borderId="11" xfId="22" applyFill="1" applyBorder="1" applyAlignment="1">
      <alignment horizontal="center" vertical="center"/>
    </xf>
    <xf numFmtId="0" fontId="5" fillId="92" borderId="11" xfId="22" applyFill="1" applyBorder="1" applyAlignment="1">
      <alignment horizontal="center" vertical="center"/>
    </xf>
    <xf numFmtId="0" fontId="5" fillId="143" borderId="11" xfId="22" applyFill="1" applyBorder="1" applyAlignment="1">
      <alignment horizontal="center" vertical="center"/>
    </xf>
    <xf numFmtId="0" fontId="5" fillId="95" borderId="27" xfId="22" applyFill="1" applyBorder="1" applyAlignment="1">
      <alignment horizontal="center" vertical="center"/>
    </xf>
    <xf numFmtId="0" fontId="38" fillId="40" borderId="26" xfId="0" applyFont="1" applyFill="1" applyBorder="1" applyAlignment="1">
      <alignment horizontal="left" vertical="center"/>
    </xf>
    <xf numFmtId="0" fontId="38" fillId="41" borderId="26" xfId="0" applyFont="1" applyFill="1" applyBorder="1" applyAlignment="1">
      <alignment horizontal="left" vertical="center"/>
    </xf>
    <xf numFmtId="0" fontId="38" fillId="42" borderId="26" xfId="0" applyFont="1" applyFill="1" applyBorder="1" applyAlignment="1">
      <alignment horizontal="left" vertical="center"/>
    </xf>
    <xf numFmtId="0" fontId="38" fillId="42" borderId="27" xfId="0" applyFont="1" applyFill="1" applyBorder="1" applyAlignment="1">
      <alignment horizontal="left" vertical="center"/>
    </xf>
    <xf numFmtId="0" fontId="38" fillId="39" borderId="30" xfId="0" applyFont="1" applyFill="1" applyBorder="1" applyAlignment="1">
      <alignment horizontal="left" vertical="center"/>
    </xf>
    <xf numFmtId="0" fontId="38" fillId="40" borderId="30" xfId="0" applyFont="1" applyFill="1" applyBorder="1" applyAlignment="1">
      <alignment horizontal="left" vertical="center"/>
    </xf>
    <xf numFmtId="0" fontId="38" fillId="41" borderId="30" xfId="0" applyFont="1" applyFill="1" applyBorder="1" applyAlignment="1">
      <alignment horizontal="left" vertical="center"/>
    </xf>
    <xf numFmtId="0" fontId="38" fillId="42" borderId="21" xfId="0" applyFont="1" applyFill="1" applyBorder="1" applyAlignment="1">
      <alignment horizontal="left" vertical="center"/>
    </xf>
    <xf numFmtId="0" fontId="38" fillId="0" borderId="22" xfId="0" applyFont="1" applyBorder="1" applyAlignment="1">
      <alignment horizontal="left" vertical="center"/>
    </xf>
    <xf numFmtId="0" fontId="38" fillId="0" borderId="22" xfId="4" applyFont="1" applyBorder="1" applyAlignment="1">
      <alignment horizontal="left" vertical="center"/>
    </xf>
    <xf numFmtId="0" fontId="16" fillId="5" borderId="22" xfId="0" applyFont="1" applyFill="1" applyBorder="1" applyAlignment="1">
      <alignment vertical="center"/>
    </xf>
    <xf numFmtId="0" fontId="40" fillId="81" borderId="16" xfId="5" applyFont="1" applyFill="1" applyBorder="1" applyAlignment="1">
      <alignment vertical="center"/>
    </xf>
    <xf numFmtId="0" fontId="40" fillId="81" borderId="17" xfId="5" applyFont="1" applyFill="1" applyBorder="1" applyAlignment="1">
      <alignment vertical="center"/>
    </xf>
    <xf numFmtId="0" fontId="40" fillId="81" borderId="13" xfId="5" applyFont="1" applyFill="1" applyBorder="1" applyAlignment="1">
      <alignment vertical="center"/>
    </xf>
    <xf numFmtId="0" fontId="80" fillId="142" borderId="0" xfId="4" applyFont="1" applyFill="1" applyAlignment="1">
      <alignment horizontal="centerContinuous" vertical="center"/>
    </xf>
    <xf numFmtId="0" fontId="16" fillId="0" borderId="16" xfId="3" applyFont="1" applyBorder="1" applyAlignment="1">
      <alignment horizontal="centerContinuous" vertical="center"/>
    </xf>
    <xf numFmtId="0" fontId="16" fillId="0" borderId="17" xfId="3" applyFont="1" applyBorder="1" applyAlignment="1">
      <alignment horizontal="centerContinuous" vertical="center"/>
    </xf>
    <xf numFmtId="0" fontId="16" fillId="0" borderId="13" xfId="3" applyFont="1" applyBorder="1" applyAlignment="1">
      <alignment horizontal="centerContinuous" vertical="center"/>
    </xf>
    <xf numFmtId="0" fontId="16" fillId="0" borderId="1" xfId="3" applyFont="1" applyBorder="1" applyAlignment="1">
      <alignment horizontal="centerContinuous" vertical="center"/>
    </xf>
    <xf numFmtId="0" fontId="44" fillId="141" borderId="75" xfId="3" applyFont="1" applyFill="1" applyBorder="1" applyAlignment="1">
      <alignment horizontal="centerContinuous" vertical="center"/>
    </xf>
    <xf numFmtId="0" fontId="44" fillId="141" borderId="73" xfId="3" applyFont="1" applyFill="1" applyBorder="1" applyAlignment="1">
      <alignment horizontal="centerContinuous" vertical="center"/>
    </xf>
    <xf numFmtId="0" fontId="38" fillId="140" borderId="0" xfId="3" applyFont="1" applyFill="1" applyAlignment="1">
      <alignment horizontal="center" vertical="center"/>
    </xf>
    <xf numFmtId="0" fontId="44" fillId="141" borderId="74" xfId="3" applyFont="1" applyFill="1" applyBorder="1" applyAlignment="1">
      <alignment horizontal="centerContinuous" vertical="center"/>
    </xf>
    <xf numFmtId="0" fontId="44" fillId="139" borderId="0" xfId="3" applyFont="1" applyFill="1" applyAlignment="1">
      <alignment horizontal="center" vertical="center"/>
    </xf>
    <xf numFmtId="0" fontId="40" fillId="141" borderId="74" xfId="3" applyFont="1" applyFill="1" applyBorder="1" applyAlignment="1">
      <alignment horizontal="centerContinuous" vertical="center"/>
    </xf>
    <xf numFmtId="0" fontId="40" fillId="170" borderId="92" xfId="3" applyFont="1" applyFill="1" applyBorder="1" applyAlignment="1">
      <alignment horizontal="centerContinuous" vertical="center"/>
    </xf>
    <xf numFmtId="0" fontId="40" fillId="170" borderId="93" xfId="3" applyFont="1" applyFill="1" applyBorder="1" applyAlignment="1">
      <alignment horizontal="centerContinuous" vertical="center"/>
    </xf>
    <xf numFmtId="0" fontId="40" fillId="170" borderId="94" xfId="3" applyFont="1" applyFill="1" applyBorder="1" applyAlignment="1">
      <alignment horizontal="centerContinuous" vertical="center"/>
    </xf>
    <xf numFmtId="0" fontId="40" fillId="171" borderId="92" xfId="3" applyFont="1" applyFill="1" applyBorder="1" applyAlignment="1">
      <alignment horizontal="centerContinuous" vertical="center"/>
    </xf>
    <xf numFmtId="0" fontId="40" fillId="171" borderId="93" xfId="3" applyFont="1" applyFill="1" applyBorder="1" applyAlignment="1">
      <alignment horizontal="centerContinuous" vertical="center"/>
    </xf>
    <xf numFmtId="0" fontId="40" fillId="171" borderId="94" xfId="3" applyFont="1" applyFill="1" applyBorder="1" applyAlignment="1">
      <alignment horizontal="centerContinuous" vertical="center"/>
    </xf>
    <xf numFmtId="167" fontId="39" fillId="0" borderId="1" xfId="5" applyNumberFormat="1" applyFont="1" applyBorder="1" applyAlignment="1">
      <alignment horizontal="center" vertical="center"/>
    </xf>
    <xf numFmtId="0" fontId="38" fillId="0" borderId="98" xfId="4" applyFont="1" applyBorder="1" applyAlignment="1">
      <alignment horizontal="left" vertical="center"/>
    </xf>
    <xf numFmtId="0" fontId="38" fillId="0" borderId="99" xfId="5" applyFont="1" applyBorder="1" applyAlignment="1">
      <alignment horizontal="left" vertical="center"/>
    </xf>
    <xf numFmtId="0" fontId="38" fillId="0" borderId="98" xfId="5" applyFont="1" applyBorder="1" applyAlignment="1">
      <alignment horizontal="left" vertical="center"/>
    </xf>
    <xf numFmtId="0" fontId="38" fillId="0" borderId="101" xfId="5" applyFont="1" applyBorder="1" applyAlignment="1">
      <alignment horizontal="left" vertical="center"/>
    </xf>
    <xf numFmtId="0" fontId="38" fillId="0" borderId="102" xfId="5" applyFont="1" applyBorder="1" applyAlignment="1">
      <alignment horizontal="left" vertical="center"/>
    </xf>
    <xf numFmtId="0" fontId="40" fillId="6" borderId="16" xfId="0" applyFont="1" applyFill="1" applyBorder="1" applyAlignment="1">
      <alignment horizontal="centerContinuous" vertical="center"/>
    </xf>
    <xf numFmtId="0" fontId="40" fillId="6" borderId="17" xfId="0" applyFont="1" applyFill="1" applyBorder="1" applyAlignment="1">
      <alignment horizontal="centerContinuous" vertical="center"/>
    </xf>
    <xf numFmtId="0" fontId="40" fillId="6" borderId="13" xfId="0" applyFont="1" applyFill="1" applyBorder="1" applyAlignment="1">
      <alignment horizontal="centerContinuous" vertical="center"/>
    </xf>
    <xf numFmtId="0" fontId="38" fillId="0" borderId="99" xfId="4" applyFont="1" applyBorder="1" applyAlignment="1">
      <alignment horizontal="left" vertical="center"/>
    </xf>
    <xf numFmtId="0" fontId="38" fillId="0" borderId="96" xfId="5" applyFont="1" applyBorder="1" applyAlignment="1">
      <alignment horizontal="left" vertical="center"/>
    </xf>
    <xf numFmtId="0" fontId="38" fillId="0" borderId="97" xfId="5" applyFont="1" applyBorder="1" applyAlignment="1">
      <alignment horizontal="left" vertical="center"/>
    </xf>
    <xf numFmtId="0" fontId="38" fillId="5" borderId="48" xfId="5" applyFont="1" applyFill="1" applyBorder="1" applyAlignment="1">
      <alignment horizontal="left" vertical="center"/>
    </xf>
    <xf numFmtId="0" fontId="38" fillId="5" borderId="50" xfId="5" applyFont="1" applyFill="1" applyBorder="1" applyAlignment="1">
      <alignment horizontal="left" vertical="center"/>
    </xf>
    <xf numFmtId="0" fontId="73" fillId="142" borderId="0" xfId="4" applyFont="1" applyFill="1" applyAlignment="1">
      <alignment horizontal="centerContinuous" vertical="center"/>
    </xf>
    <xf numFmtId="0" fontId="38" fillId="0" borderId="1" xfId="0" applyFont="1" applyBorder="1" applyAlignment="1">
      <alignment horizontal="center" vertical="center"/>
    </xf>
    <xf numFmtId="0" fontId="11" fillId="0" borderId="0" xfId="0" applyFont="1"/>
    <xf numFmtId="0" fontId="11" fillId="192" borderId="0" xfId="0" applyFont="1" applyFill="1"/>
    <xf numFmtId="0" fontId="11" fillId="193" borderId="0" xfId="0" applyFont="1" applyFill="1"/>
    <xf numFmtId="0" fontId="16" fillId="56" borderId="0" xfId="0" applyFont="1" applyFill="1" applyAlignment="1">
      <alignment horizontal="center" vertical="center"/>
    </xf>
    <xf numFmtId="0" fontId="38" fillId="5" borderId="0" xfId="5" applyFont="1" applyFill="1" applyAlignment="1">
      <alignment horizontal="left" vertical="center"/>
    </xf>
    <xf numFmtId="0" fontId="16" fillId="10" borderId="0" xfId="0" applyFont="1" applyFill="1" applyAlignment="1">
      <alignment horizontal="center" vertical="center"/>
    </xf>
    <xf numFmtId="0" fontId="38" fillId="57" borderId="0" xfId="5" applyFont="1" applyFill="1" applyAlignment="1">
      <alignment horizontal="left" vertical="center"/>
    </xf>
    <xf numFmtId="0" fontId="11" fillId="195" borderId="0" xfId="0" applyFont="1" applyFill="1"/>
    <xf numFmtId="0" fontId="11" fillId="196" borderId="0" xfId="0" applyFont="1" applyFill="1"/>
    <xf numFmtId="0" fontId="16" fillId="59" borderId="0" xfId="0" applyFont="1" applyFill="1" applyAlignment="1">
      <alignment horizontal="center" vertical="center"/>
    </xf>
    <xf numFmtId="0" fontId="38" fillId="61" borderId="0" xfId="5" applyFont="1" applyFill="1" applyAlignment="1">
      <alignment horizontal="left" vertical="center"/>
    </xf>
    <xf numFmtId="0" fontId="38" fillId="62" borderId="0" xfId="5" applyFont="1" applyFill="1" applyAlignment="1">
      <alignment horizontal="left" vertical="center"/>
    </xf>
    <xf numFmtId="0" fontId="11" fillId="198" borderId="0" xfId="0" applyFont="1" applyFill="1"/>
    <xf numFmtId="0" fontId="11" fillId="199" borderId="0" xfId="0" applyFont="1" applyFill="1"/>
    <xf numFmtId="0" fontId="38" fillId="64" borderId="0" xfId="5" applyFont="1" applyFill="1" applyAlignment="1">
      <alignment horizontal="left" vertical="center"/>
    </xf>
    <xf numFmtId="0" fontId="38" fillId="66" borderId="0" xfId="5" applyFont="1" applyFill="1" applyAlignment="1">
      <alignment horizontal="left" vertical="center"/>
    </xf>
    <xf numFmtId="0" fontId="38" fillId="67" borderId="0" xfId="5" applyFont="1" applyFill="1" applyAlignment="1">
      <alignment horizontal="left" vertical="center"/>
    </xf>
    <xf numFmtId="0" fontId="11" fillId="200" borderId="0" xfId="0" applyFont="1" applyFill="1"/>
    <xf numFmtId="0" fontId="11" fillId="201" borderId="0" xfId="0" applyFont="1" applyFill="1"/>
    <xf numFmtId="0" fontId="38" fillId="69" borderId="0" xfId="5" applyFont="1" applyFill="1" applyAlignment="1">
      <alignment horizontal="left" vertical="center"/>
    </xf>
    <xf numFmtId="0" fontId="38" fillId="71" borderId="0" xfId="5" applyFont="1" applyFill="1" applyAlignment="1">
      <alignment horizontal="left" vertical="center"/>
    </xf>
    <xf numFmtId="0" fontId="38" fillId="6" borderId="0" xfId="5" applyFont="1" applyFill="1" applyAlignment="1">
      <alignment horizontal="left" vertical="center"/>
    </xf>
    <xf numFmtId="0" fontId="11" fillId="203" borderId="0" xfId="0" applyFont="1" applyFill="1"/>
    <xf numFmtId="0" fontId="11" fillId="204" borderId="0" xfId="0" applyFont="1" applyFill="1"/>
    <xf numFmtId="0" fontId="38" fillId="73" borderId="0" xfId="5" applyFont="1" applyFill="1" applyAlignment="1">
      <alignment horizontal="left" vertical="center"/>
    </xf>
    <xf numFmtId="0" fontId="38" fillId="7" borderId="0" xfId="5" applyFont="1" applyFill="1" applyAlignment="1">
      <alignment horizontal="left" vertical="center"/>
    </xf>
    <xf numFmtId="0" fontId="38" fillId="75" borderId="0" xfId="5" applyFont="1" applyFill="1" applyAlignment="1">
      <alignment horizontal="left" vertical="center"/>
    </xf>
    <xf numFmtId="0" fontId="11" fillId="206" borderId="0" xfId="0" applyFont="1" applyFill="1"/>
    <xf numFmtId="0" fontId="11" fillId="205" borderId="0" xfId="0" applyFont="1" applyFill="1"/>
    <xf numFmtId="0" fontId="38" fillId="77" borderId="0" xfId="5" applyFont="1" applyFill="1" applyAlignment="1">
      <alignment horizontal="left" vertical="center"/>
    </xf>
    <xf numFmtId="0" fontId="38" fillId="8" borderId="0" xfId="5" applyFont="1" applyFill="1" applyAlignment="1">
      <alignment horizontal="left" vertical="center"/>
    </xf>
    <xf numFmtId="0" fontId="38" fillId="78" borderId="0" xfId="5" applyFont="1" applyFill="1" applyAlignment="1">
      <alignment horizontal="left" vertical="center"/>
    </xf>
    <xf numFmtId="0" fontId="11" fillId="208" borderId="0" xfId="0" applyFont="1" applyFill="1"/>
    <xf numFmtId="0" fontId="11" fillId="177" borderId="0" xfId="0" applyFont="1" applyFill="1"/>
    <xf numFmtId="0" fontId="11" fillId="210" borderId="0" xfId="0" applyFont="1" applyFill="1"/>
    <xf numFmtId="0" fontId="11" fillId="207" borderId="0" xfId="0" applyFont="1" applyFill="1"/>
    <xf numFmtId="0" fontId="11" fillId="179" borderId="0" xfId="0" applyFont="1" applyFill="1"/>
    <xf numFmtId="0" fontId="11" fillId="209" borderId="0" xfId="0" applyFont="1" applyFill="1"/>
    <xf numFmtId="0" fontId="0" fillId="211" borderId="0" xfId="0" applyFill="1"/>
    <xf numFmtId="0" fontId="0" fillId="212" borderId="0" xfId="0" applyFill="1"/>
    <xf numFmtId="0" fontId="84" fillId="213" borderId="0" xfId="0" applyFont="1" applyFill="1"/>
    <xf numFmtId="0" fontId="84" fillId="214" borderId="0" xfId="0" applyFont="1" applyFill="1"/>
    <xf numFmtId="0" fontId="38" fillId="0" borderId="95" xfId="4" applyFont="1" applyBorder="1" applyAlignment="1">
      <alignment horizontal="left" vertical="center"/>
    </xf>
    <xf numFmtId="0" fontId="38" fillId="0" borderId="96" xfId="4" applyFont="1" applyBorder="1" applyAlignment="1">
      <alignment horizontal="left" vertical="center"/>
    </xf>
    <xf numFmtId="0" fontId="11" fillId="176" borderId="0" xfId="0" applyFont="1" applyFill="1"/>
    <xf numFmtId="0" fontId="11" fillId="189" borderId="0" xfId="0" applyFont="1" applyFill="1"/>
    <xf numFmtId="0" fontId="11" fillId="190" borderId="0" xfId="0" applyFont="1" applyFill="1"/>
    <xf numFmtId="0" fontId="16" fillId="54" borderId="0" xfId="0" applyFont="1" applyFill="1" applyAlignment="1">
      <alignment horizontal="center" vertical="center"/>
    </xf>
    <xf numFmtId="0" fontId="16" fillId="47" borderId="0" xfId="0" applyFont="1" applyFill="1" applyAlignment="1">
      <alignment horizontal="center" vertical="center"/>
    </xf>
    <xf numFmtId="0" fontId="38" fillId="55" borderId="0" xfId="5" applyFont="1" applyFill="1" applyAlignment="1">
      <alignment horizontal="left" vertical="center"/>
    </xf>
    <xf numFmtId="0" fontId="38" fillId="24" borderId="0" xfId="5" applyFont="1" applyFill="1" applyAlignment="1">
      <alignment horizontal="left" vertical="center"/>
    </xf>
    <xf numFmtId="0" fontId="11" fillId="188" borderId="0" xfId="0" applyFont="1" applyFill="1"/>
    <xf numFmtId="0" fontId="38" fillId="58" borderId="0" xfId="5" applyFont="1" applyFill="1" applyAlignment="1">
      <alignment horizontal="left" vertical="center"/>
    </xf>
    <xf numFmtId="0" fontId="11" fillId="191" borderId="0" xfId="0" applyFont="1" applyFill="1"/>
    <xf numFmtId="0" fontId="38" fillId="63" borderId="0" xfId="5" applyFont="1" applyFill="1" applyAlignment="1">
      <alignment horizontal="left" vertical="center"/>
    </xf>
    <xf numFmtId="0" fontId="11" fillId="194" borderId="0" xfId="0" applyFont="1" applyFill="1"/>
    <xf numFmtId="0" fontId="38" fillId="68" borderId="0" xfId="5" applyFont="1" applyFill="1" applyAlignment="1">
      <alignment horizontal="left" vertical="center"/>
    </xf>
    <xf numFmtId="0" fontId="11" fillId="197" borderId="0" xfId="0" applyFont="1" applyFill="1"/>
    <xf numFmtId="0" fontId="38" fillId="72" borderId="0" xfId="5" applyFont="1" applyFill="1" applyAlignment="1">
      <alignment horizontal="left" vertical="center"/>
    </xf>
    <xf numFmtId="0" fontId="38" fillId="76" borderId="0" xfId="5" applyFont="1" applyFill="1" applyAlignment="1">
      <alignment horizontal="left" vertical="center"/>
    </xf>
    <xf numFmtId="0" fontId="11" fillId="202" borderId="0" xfId="0" applyFont="1" applyFill="1"/>
    <xf numFmtId="0" fontId="38" fillId="79" borderId="0" xfId="5" applyFont="1" applyFill="1" applyAlignment="1">
      <alignment horizontal="left" vertical="center"/>
    </xf>
    <xf numFmtId="0" fontId="84" fillId="215" borderId="0" xfId="0" applyFont="1" applyFill="1"/>
    <xf numFmtId="0" fontId="38" fillId="0" borderId="100" xfId="4" applyFont="1" applyBorder="1" applyAlignment="1">
      <alignment horizontal="left" vertical="center"/>
    </xf>
    <xf numFmtId="0" fontId="38" fillId="0" borderId="101" xfId="4" applyFont="1" applyBorder="1" applyAlignment="1">
      <alignment horizontal="left" vertical="center"/>
    </xf>
    <xf numFmtId="0" fontId="0" fillId="0" borderId="95" xfId="0" applyBorder="1"/>
    <xf numFmtId="0" fontId="38" fillId="0" borderId="97" xfId="4" applyFont="1" applyBorder="1" applyAlignment="1">
      <alignment horizontal="left" vertical="center"/>
    </xf>
    <xf numFmtId="0" fontId="0" fillId="0" borderId="98" xfId="0" applyBorder="1"/>
    <xf numFmtId="0" fontId="82" fillId="0" borderId="0" xfId="4" applyFont="1" applyAlignment="1">
      <alignment horizontal="left" vertical="center"/>
    </xf>
    <xf numFmtId="0" fontId="41" fillId="146" borderId="0" xfId="0" applyFont="1" applyFill="1" applyAlignment="1">
      <alignment horizontal="center" vertical="center"/>
    </xf>
    <xf numFmtId="0" fontId="38" fillId="146" borderId="0" xfId="0" applyFont="1" applyFill="1" applyAlignment="1">
      <alignment horizontal="center" vertical="center"/>
    </xf>
    <xf numFmtId="0" fontId="38" fillId="148" borderId="0" xfId="0" applyFont="1" applyFill="1" applyAlignment="1">
      <alignment horizontal="center" vertical="center"/>
    </xf>
    <xf numFmtId="0" fontId="38" fillId="151" borderId="0" xfId="0" applyFont="1" applyFill="1" applyAlignment="1">
      <alignment horizontal="center" vertical="center"/>
    </xf>
    <xf numFmtId="0" fontId="38" fillId="152" borderId="0" xfId="0" applyFont="1" applyFill="1" applyAlignment="1">
      <alignment horizontal="center" vertical="center"/>
    </xf>
    <xf numFmtId="0" fontId="38" fillId="155" borderId="0" xfId="0" applyFont="1" applyFill="1" applyAlignment="1">
      <alignment horizontal="center" vertical="center"/>
    </xf>
    <xf numFmtId="0" fontId="38" fillId="158" borderId="0" xfId="0" applyFont="1" applyFill="1" applyAlignment="1">
      <alignment horizontal="center" vertical="center"/>
    </xf>
    <xf numFmtId="0" fontId="38" fillId="160" borderId="0" xfId="0" applyFont="1" applyFill="1" applyAlignment="1">
      <alignment horizontal="center" vertical="center"/>
    </xf>
    <xf numFmtId="0" fontId="38" fillId="162" borderId="0" xfId="0" applyFont="1" applyFill="1" applyAlignment="1">
      <alignment horizontal="center" vertical="center"/>
    </xf>
    <xf numFmtId="0" fontId="38" fillId="164" borderId="0" xfId="0" applyFont="1" applyFill="1" applyAlignment="1">
      <alignment horizontal="center" vertical="center"/>
    </xf>
    <xf numFmtId="0" fontId="38" fillId="165" borderId="0" xfId="0" applyFont="1" applyFill="1" applyAlignment="1">
      <alignment horizontal="center" vertical="center"/>
    </xf>
    <xf numFmtId="0" fontId="38" fillId="167" borderId="0" xfId="0" applyFont="1" applyFill="1" applyAlignment="1">
      <alignment horizontal="center" vertical="center"/>
    </xf>
    <xf numFmtId="0" fontId="38" fillId="169" borderId="0" xfId="0" applyFont="1" applyFill="1" applyAlignment="1">
      <alignment horizontal="center" vertical="center"/>
    </xf>
    <xf numFmtId="0" fontId="38" fillId="172" borderId="0" xfId="0" applyFont="1" applyFill="1" applyAlignment="1">
      <alignment horizontal="center" vertical="center"/>
    </xf>
    <xf numFmtId="0" fontId="38" fillId="173" borderId="0" xfId="0" applyFont="1" applyFill="1" applyAlignment="1">
      <alignment horizontal="center" vertical="center"/>
    </xf>
    <xf numFmtId="0" fontId="38" fillId="174" borderId="0" xfId="0" applyFont="1" applyFill="1" applyAlignment="1">
      <alignment horizontal="center" vertical="center"/>
    </xf>
    <xf numFmtId="0" fontId="38" fillId="175" borderId="0" xfId="0" applyFont="1" applyFill="1" applyAlignment="1">
      <alignment horizontal="center" vertical="center"/>
    </xf>
    <xf numFmtId="0" fontId="38" fillId="176" borderId="0" xfId="0" applyFont="1" applyFill="1" applyAlignment="1">
      <alignment horizontal="center" vertical="center"/>
    </xf>
    <xf numFmtId="0" fontId="38" fillId="177" borderId="0" xfId="0" applyFont="1" applyFill="1" applyAlignment="1">
      <alignment horizontal="center" vertical="center"/>
    </xf>
    <xf numFmtId="0" fontId="38" fillId="178" borderId="0" xfId="0" applyFont="1" applyFill="1" applyAlignment="1">
      <alignment horizontal="center" vertical="center"/>
    </xf>
    <xf numFmtId="0" fontId="38" fillId="179" borderId="0" xfId="0" applyFont="1" applyFill="1" applyAlignment="1">
      <alignment horizontal="center" vertical="center"/>
    </xf>
    <xf numFmtId="0" fontId="38" fillId="180" borderId="0" xfId="0" applyFont="1" applyFill="1" applyAlignment="1">
      <alignment horizontal="center" vertical="center"/>
    </xf>
    <xf numFmtId="0" fontId="38" fillId="181" borderId="0" xfId="0" applyFont="1" applyFill="1" applyAlignment="1">
      <alignment horizontal="center" vertical="center"/>
    </xf>
    <xf numFmtId="0" fontId="38" fillId="182" borderId="0" xfId="0" applyFont="1" applyFill="1" applyAlignment="1">
      <alignment horizontal="center" vertical="center"/>
    </xf>
    <xf numFmtId="0" fontId="38" fillId="183" borderId="0" xfId="0" applyFont="1" applyFill="1" applyAlignment="1">
      <alignment horizontal="center" vertical="center"/>
    </xf>
    <xf numFmtId="170" fontId="38" fillId="184" borderId="0" xfId="24" applyNumberFormat="1" applyFont="1" applyFill="1" applyAlignment="1">
      <alignment horizontal="center" vertical="center"/>
    </xf>
    <xf numFmtId="0" fontId="38" fillId="0" borderId="0" xfId="4" applyFont="1" applyAlignment="1">
      <alignment horizontal="center" vertical="center"/>
    </xf>
    <xf numFmtId="0" fontId="86" fillId="185" borderId="0" xfId="0" applyFont="1" applyFill="1" applyAlignment="1">
      <alignment horizontal="center" vertical="center"/>
    </xf>
    <xf numFmtId="0" fontId="38" fillId="186" borderId="0" xfId="0" applyFont="1" applyFill="1" applyAlignment="1">
      <alignment horizontal="center" vertical="center"/>
    </xf>
    <xf numFmtId="0" fontId="38" fillId="187" borderId="0" xfId="0" applyFont="1" applyFill="1" applyAlignment="1">
      <alignment horizontal="center" vertical="center"/>
    </xf>
    <xf numFmtId="0" fontId="38" fillId="0" borderId="0" xfId="0" applyFont="1" applyAlignment="1">
      <alignment horizontal="center" vertical="center"/>
    </xf>
    <xf numFmtId="0" fontId="38" fillId="0" borderId="0" xfId="5" applyFont="1" applyAlignment="1">
      <alignment horizontal="center" vertical="center"/>
    </xf>
    <xf numFmtId="0" fontId="41" fillId="148" borderId="0" xfId="0" applyFont="1" applyFill="1" applyAlignment="1">
      <alignment horizontal="center" vertical="center"/>
    </xf>
    <xf numFmtId="0" fontId="38" fillId="0" borderId="0" xfId="0" applyFont="1"/>
    <xf numFmtId="0" fontId="41" fillId="151" borderId="0" xfId="0" applyFont="1" applyFill="1" applyAlignment="1">
      <alignment horizontal="center" vertical="center"/>
    </xf>
    <xf numFmtId="0" fontId="41" fillId="152" borderId="0" xfId="0" applyFont="1" applyFill="1" applyAlignment="1">
      <alignment horizontal="center" vertical="center"/>
    </xf>
    <xf numFmtId="0" fontId="41" fillId="155" borderId="0" xfId="0" applyFont="1" applyFill="1" applyAlignment="1">
      <alignment horizontal="center" vertical="center"/>
    </xf>
    <xf numFmtId="0" fontId="41" fillId="158" borderId="0" xfId="0" applyFont="1" applyFill="1" applyAlignment="1">
      <alignment horizontal="center" vertical="center"/>
    </xf>
    <xf numFmtId="0" fontId="41" fillId="160" borderId="0" xfId="0" applyFont="1" applyFill="1" applyAlignment="1">
      <alignment horizontal="center" vertical="center"/>
    </xf>
    <xf numFmtId="0" fontId="41" fillId="162" borderId="0" xfId="0" applyFont="1" applyFill="1" applyAlignment="1">
      <alignment horizontal="center" vertical="center"/>
    </xf>
    <xf numFmtId="0" fontId="41" fillId="164" borderId="0" xfId="0" applyFont="1" applyFill="1" applyAlignment="1">
      <alignment horizontal="center" vertical="center"/>
    </xf>
    <xf numFmtId="0" fontId="38" fillId="217" borderId="0" xfId="0" applyFont="1" applyFill="1" applyAlignment="1">
      <alignment horizontal="center" vertical="center"/>
    </xf>
    <xf numFmtId="0" fontId="38" fillId="218" borderId="0" xfId="0" applyFont="1" applyFill="1" applyAlignment="1">
      <alignment horizontal="center" vertical="center"/>
    </xf>
    <xf numFmtId="0" fontId="38" fillId="219" borderId="0" xfId="0" applyFont="1" applyFill="1" applyAlignment="1">
      <alignment horizontal="center" vertical="center"/>
    </xf>
    <xf numFmtId="0" fontId="38" fillId="220" borderId="0" xfId="0" applyFont="1" applyFill="1" applyAlignment="1">
      <alignment horizontal="center" vertical="center"/>
    </xf>
    <xf numFmtId="0" fontId="38" fillId="221" borderId="0" xfId="0" applyFont="1" applyFill="1" applyAlignment="1">
      <alignment horizontal="center" vertical="center"/>
    </xf>
    <xf numFmtId="0" fontId="38" fillId="222" borderId="0" xfId="0" applyFont="1" applyFill="1" applyAlignment="1">
      <alignment horizontal="center" vertical="center"/>
    </xf>
    <xf numFmtId="0" fontId="38" fillId="223" borderId="0" xfId="0" applyFont="1" applyFill="1" applyAlignment="1">
      <alignment horizontal="center" vertical="center"/>
    </xf>
    <xf numFmtId="0" fontId="38" fillId="135" borderId="0" xfId="0" applyFont="1" applyFill="1" applyAlignment="1">
      <alignment horizontal="center" vertical="center"/>
    </xf>
    <xf numFmtId="0" fontId="38" fillId="224" borderId="0" xfId="0" applyFont="1" applyFill="1" applyAlignment="1">
      <alignment horizontal="center" vertical="center"/>
    </xf>
    <xf numFmtId="0" fontId="40" fillId="225" borderId="0" xfId="0" applyFont="1" applyFill="1" applyAlignment="1">
      <alignment horizontal="center" vertical="center"/>
    </xf>
    <xf numFmtId="0" fontId="38" fillId="226" borderId="0" xfId="0" applyFont="1" applyFill="1" applyAlignment="1">
      <alignment horizontal="center" vertical="center"/>
    </xf>
    <xf numFmtId="0" fontId="38" fillId="111" borderId="0" xfId="0" applyFont="1" applyFill="1" applyAlignment="1">
      <alignment horizontal="center" vertical="center"/>
    </xf>
    <xf numFmtId="0" fontId="40" fillId="227" borderId="0" xfId="0" applyFont="1" applyFill="1" applyAlignment="1">
      <alignment horizontal="center" vertical="center"/>
    </xf>
    <xf numFmtId="0" fontId="40" fillId="130" borderId="0" xfId="0" applyFont="1" applyFill="1" applyAlignment="1">
      <alignment horizontal="center" vertical="center"/>
    </xf>
    <xf numFmtId="0" fontId="38" fillId="137" borderId="0" xfId="0" applyFont="1" applyFill="1" applyAlignment="1">
      <alignment horizontal="center" vertical="center"/>
    </xf>
    <xf numFmtId="0" fontId="41" fillId="165" borderId="0" xfId="0" applyFont="1" applyFill="1" applyAlignment="1">
      <alignment horizontal="center" vertical="center"/>
    </xf>
    <xf numFmtId="0" fontId="41" fillId="167" borderId="0" xfId="0" applyFont="1" applyFill="1" applyAlignment="1">
      <alignment horizontal="center" vertical="center"/>
    </xf>
    <xf numFmtId="0" fontId="38" fillId="227" borderId="0" xfId="0" applyFont="1" applyFill="1" applyAlignment="1">
      <alignment horizontal="center" vertical="center"/>
    </xf>
    <xf numFmtId="0" fontId="38" fillId="130" borderId="0" xfId="0" applyFont="1" applyFill="1" applyAlignment="1">
      <alignment horizontal="center" vertical="center"/>
    </xf>
    <xf numFmtId="0" fontId="41" fillId="169" borderId="0" xfId="0" applyFont="1" applyFill="1" applyAlignment="1">
      <alignment horizontal="center" vertical="center"/>
    </xf>
    <xf numFmtId="0" fontId="38" fillId="225" borderId="0" xfId="0" applyFont="1" applyFill="1" applyAlignment="1">
      <alignment horizontal="center" vertical="center"/>
    </xf>
    <xf numFmtId="0" fontId="41" fillId="159" borderId="0" xfId="0" applyFont="1" applyFill="1" applyAlignment="1">
      <alignment horizontal="center" vertical="center"/>
    </xf>
    <xf numFmtId="0" fontId="38" fillId="159" borderId="0" xfId="0" applyFont="1" applyFill="1" applyAlignment="1">
      <alignment horizontal="center" vertical="center"/>
    </xf>
    <xf numFmtId="0" fontId="38" fillId="161" borderId="0" xfId="0" applyFont="1" applyFill="1" applyAlignment="1">
      <alignment horizontal="center" vertical="center"/>
    </xf>
    <xf numFmtId="0" fontId="38" fillId="163" borderId="0" xfId="0" applyFont="1" applyFill="1" applyAlignment="1">
      <alignment horizontal="center" vertical="center"/>
    </xf>
    <xf numFmtId="0" fontId="38" fillId="147" borderId="0" xfId="0" applyFont="1" applyFill="1" applyAlignment="1">
      <alignment horizontal="center" vertical="center"/>
    </xf>
    <xf numFmtId="0" fontId="38" fillId="149" borderId="0" xfId="0" applyFont="1" applyFill="1" applyAlignment="1">
      <alignment horizontal="center" vertical="center"/>
    </xf>
    <xf numFmtId="0" fontId="38" fillId="150" borderId="0" xfId="0" applyFont="1" applyFill="1" applyAlignment="1">
      <alignment horizontal="center" vertical="center"/>
    </xf>
    <xf numFmtId="0" fontId="41" fillId="153" borderId="0" xfId="0" applyFont="1" applyFill="1" applyAlignment="1">
      <alignment horizontal="center" vertical="center"/>
    </xf>
    <xf numFmtId="0" fontId="38" fillId="153" borderId="0" xfId="0" applyFont="1" applyFill="1" applyAlignment="1">
      <alignment horizontal="center" vertical="center"/>
    </xf>
    <xf numFmtId="0" fontId="38" fillId="154" borderId="0" xfId="0" applyFont="1" applyFill="1" applyAlignment="1">
      <alignment horizontal="center" vertical="center"/>
    </xf>
    <xf numFmtId="0" fontId="38" fillId="156" borderId="0" xfId="0" applyFont="1" applyFill="1" applyAlignment="1">
      <alignment horizontal="center" vertical="center"/>
    </xf>
    <xf numFmtId="0" fontId="38" fillId="157" borderId="0" xfId="0" applyFont="1" applyFill="1" applyAlignment="1">
      <alignment horizontal="center" vertical="center"/>
    </xf>
    <xf numFmtId="0" fontId="40" fillId="166" borderId="0" xfId="0" applyFont="1" applyFill="1" applyAlignment="1">
      <alignment horizontal="center" vertical="center"/>
    </xf>
    <xf numFmtId="0" fontId="40" fillId="168" borderId="0" xfId="0" applyFont="1" applyFill="1" applyAlignment="1">
      <alignment horizontal="center" vertical="center"/>
    </xf>
    <xf numFmtId="0" fontId="41" fillId="161" borderId="0" xfId="0" applyFont="1" applyFill="1" applyAlignment="1">
      <alignment horizontal="center" vertical="center"/>
    </xf>
    <xf numFmtId="0" fontId="41" fillId="154" borderId="0" xfId="0" applyFont="1" applyFill="1" applyAlignment="1">
      <alignment horizontal="center" vertical="center"/>
    </xf>
    <xf numFmtId="0" fontId="41" fillId="163" borderId="0" xfId="0" applyFont="1" applyFill="1" applyAlignment="1">
      <alignment horizontal="center" vertical="center"/>
    </xf>
    <xf numFmtId="0" fontId="41" fillId="156" borderId="0" xfId="0" applyFont="1" applyFill="1" applyAlignment="1">
      <alignment horizontal="center" vertical="center"/>
    </xf>
    <xf numFmtId="0" fontId="41" fillId="147" borderId="0" xfId="0" applyFont="1" applyFill="1" applyAlignment="1">
      <alignment horizontal="center" vertical="center"/>
    </xf>
    <xf numFmtId="0" fontId="41" fillId="157" borderId="0" xfId="0" applyFont="1" applyFill="1" applyAlignment="1">
      <alignment horizontal="center" vertical="center"/>
    </xf>
    <xf numFmtId="0" fontId="41" fillId="149" borderId="0" xfId="0" applyFont="1" applyFill="1" applyAlignment="1">
      <alignment horizontal="center" vertical="center"/>
    </xf>
    <xf numFmtId="0" fontId="43" fillId="166" borderId="0" xfId="0" applyFont="1" applyFill="1" applyAlignment="1">
      <alignment horizontal="center" vertical="center"/>
    </xf>
    <xf numFmtId="0" fontId="41" fillId="150" borderId="0" xfId="0" applyFont="1" applyFill="1" applyAlignment="1">
      <alignment horizontal="center" vertical="center"/>
    </xf>
    <xf numFmtId="0" fontId="43" fillId="168" borderId="0" xfId="0" applyFont="1" applyFill="1" applyAlignment="1">
      <alignment horizontal="center"/>
    </xf>
    <xf numFmtId="0" fontId="0" fillId="0" borderId="100" xfId="0" applyBorder="1"/>
    <xf numFmtId="0" fontId="0" fillId="0" borderId="101" xfId="0" applyBorder="1"/>
    <xf numFmtId="0" fontId="38" fillId="0" borderId="102" xfId="4" applyFont="1" applyBorder="1" applyAlignment="1">
      <alignment horizontal="left" vertical="center"/>
    </xf>
    <xf numFmtId="0" fontId="38" fillId="5" borderId="0" xfId="4" applyFont="1" applyFill="1" applyAlignment="1">
      <alignment horizontal="left" vertical="center"/>
    </xf>
    <xf numFmtId="0" fontId="38" fillId="22" borderId="0" xfId="5" applyFont="1" applyFill="1" applyAlignment="1">
      <alignment horizontal="left" vertical="center"/>
    </xf>
    <xf numFmtId="0" fontId="16" fillId="9" borderId="0" xfId="0" applyFont="1" applyFill="1" applyAlignment="1">
      <alignment horizontal="center" vertical="center"/>
    </xf>
    <xf numFmtId="0" fontId="83" fillId="5" borderId="0" xfId="0" applyFont="1" applyFill="1" applyAlignment="1">
      <alignment horizontal="left" vertical="center"/>
    </xf>
    <xf numFmtId="0" fontId="38" fillId="5" borderId="0" xfId="0" applyFont="1" applyFill="1" applyAlignment="1">
      <alignment horizontal="left"/>
    </xf>
    <xf numFmtId="0" fontId="38" fillId="23" borderId="0" xfId="5" applyFont="1" applyFill="1" applyAlignment="1">
      <alignment horizontal="left" vertical="center"/>
    </xf>
    <xf numFmtId="0" fontId="16" fillId="11" borderId="0" xfId="0" applyFont="1" applyFill="1" applyAlignment="1">
      <alignment horizontal="center" vertical="center"/>
    </xf>
    <xf numFmtId="0" fontId="38" fillId="25" borderId="0" xfId="4" applyFont="1" applyFill="1" applyAlignment="1">
      <alignment horizontal="left" vertical="center"/>
    </xf>
    <xf numFmtId="0" fontId="16" fillId="12" borderId="0" xfId="0" applyFont="1" applyFill="1" applyAlignment="1">
      <alignment horizontal="center" vertical="center"/>
    </xf>
    <xf numFmtId="0" fontId="38" fillId="26" borderId="0" xfId="4" applyFont="1" applyFill="1" applyAlignment="1">
      <alignment horizontal="left" vertical="center"/>
    </xf>
    <xf numFmtId="0" fontId="38" fillId="5" borderId="0" xfId="0" applyFont="1" applyFill="1" applyAlignment="1">
      <alignment horizontal="left" vertical="center"/>
    </xf>
    <xf numFmtId="0" fontId="16" fillId="5" borderId="0" xfId="0" applyFont="1" applyFill="1" applyAlignment="1">
      <alignment vertical="center"/>
    </xf>
    <xf numFmtId="0" fontId="40" fillId="13" borderId="0" xfId="0" applyFont="1" applyFill="1" applyAlignment="1">
      <alignment horizontal="center" vertical="center"/>
    </xf>
    <xf numFmtId="0" fontId="38" fillId="27" borderId="0" xfId="4" applyFont="1" applyFill="1" applyAlignment="1">
      <alignment horizontal="left" vertical="center"/>
    </xf>
    <xf numFmtId="0" fontId="40" fillId="14" borderId="0" xfId="0" applyFont="1" applyFill="1" applyAlignment="1">
      <alignment horizontal="center" vertical="center"/>
    </xf>
    <xf numFmtId="0" fontId="16" fillId="15" borderId="0" xfId="0" applyFont="1" applyFill="1" applyAlignment="1">
      <alignment horizontal="center" vertical="center"/>
    </xf>
    <xf numFmtId="0" fontId="38" fillId="0" borderId="0" xfId="0" applyFont="1" applyAlignment="1">
      <alignment horizontal="right" vertical="center"/>
    </xf>
    <xf numFmtId="0" fontId="38" fillId="0" borderId="0" xfId="0" applyFont="1" applyAlignment="1">
      <alignment horizontal="left" vertical="center"/>
    </xf>
    <xf numFmtId="0" fontId="40" fillId="16" borderId="0" xfId="0" applyFont="1" applyFill="1" applyAlignment="1">
      <alignment horizontal="center" vertical="center"/>
    </xf>
    <xf numFmtId="0" fontId="40" fillId="17" borderId="0" xfId="0" applyFont="1" applyFill="1" applyAlignment="1">
      <alignment horizontal="center" vertical="center"/>
    </xf>
    <xf numFmtId="0" fontId="40" fillId="46" borderId="0" xfId="0" applyFont="1" applyFill="1" applyAlignment="1">
      <alignment horizontal="left" vertical="center"/>
    </xf>
    <xf numFmtId="0" fontId="38" fillId="46" borderId="0" xfId="0" applyFont="1" applyFill="1" applyAlignment="1">
      <alignment horizontal="left" vertical="center"/>
    </xf>
    <xf numFmtId="0" fontId="16" fillId="18" borderId="0" xfId="0" applyFont="1" applyFill="1" applyAlignment="1">
      <alignment horizontal="center" vertical="center"/>
    </xf>
    <xf numFmtId="0" fontId="40" fillId="19" borderId="0" xfId="0" applyFont="1" applyFill="1" applyAlignment="1">
      <alignment horizontal="center" vertical="center"/>
    </xf>
    <xf numFmtId="0" fontId="40" fillId="20" borderId="0" xfId="0" applyFont="1" applyFill="1" applyAlignment="1">
      <alignment horizontal="center" vertical="center"/>
    </xf>
    <xf numFmtId="0" fontId="16" fillId="47" borderId="0" xfId="0" applyFont="1" applyFill="1" applyAlignment="1">
      <alignment horizontal="left" vertical="center"/>
    </xf>
    <xf numFmtId="0" fontId="40" fillId="21" borderId="0" xfId="0" applyFont="1" applyFill="1" applyAlignment="1">
      <alignment horizontal="center" vertical="center"/>
    </xf>
    <xf numFmtId="0" fontId="40" fillId="48" borderId="0" xfId="5" applyFont="1" applyFill="1" applyAlignment="1">
      <alignment horizontal="left" vertical="center"/>
    </xf>
    <xf numFmtId="0" fontId="40" fillId="30" borderId="0" xfId="0" applyFont="1" applyFill="1" applyAlignment="1">
      <alignment horizontal="center" vertical="center"/>
    </xf>
    <xf numFmtId="0" fontId="40" fillId="31" borderId="0" xfId="0" applyFont="1" applyFill="1" applyAlignment="1">
      <alignment horizontal="center" vertical="center"/>
    </xf>
    <xf numFmtId="0" fontId="38" fillId="0" borderId="0" xfId="7" applyFont="1" applyAlignment="1">
      <alignment horizontal="right" vertical="center"/>
    </xf>
    <xf numFmtId="0" fontId="38" fillId="50" borderId="0" xfId="0" applyFont="1" applyFill="1" applyAlignment="1">
      <alignment horizontal="left" vertical="center"/>
    </xf>
    <xf numFmtId="0" fontId="38" fillId="51" borderId="0" xfId="0" applyFont="1" applyFill="1" applyAlignment="1">
      <alignment horizontal="left" vertical="center"/>
    </xf>
    <xf numFmtId="0" fontId="38" fillId="0" borderId="0" xfId="7" applyFont="1" applyAlignment="1">
      <alignment horizontal="left" vertical="center"/>
    </xf>
    <xf numFmtId="0" fontId="41" fillId="0" borderId="0" xfId="7" applyFont="1" applyAlignment="1">
      <alignment horizontal="left" vertical="center"/>
    </xf>
    <xf numFmtId="0" fontId="40" fillId="32" borderId="0" xfId="0" applyFont="1" applyFill="1" applyAlignment="1">
      <alignment horizontal="center" vertical="center"/>
    </xf>
    <xf numFmtId="0" fontId="38" fillId="0" borderId="0" xfId="7" applyFont="1"/>
    <xf numFmtId="0" fontId="38" fillId="52" borderId="0" xfId="0" applyFont="1" applyFill="1" applyAlignment="1">
      <alignment horizontal="left" vertical="center"/>
    </xf>
    <xf numFmtId="0" fontId="40" fillId="33" borderId="0" xfId="0" applyFont="1" applyFill="1" applyAlignment="1">
      <alignment horizontal="center" vertical="center"/>
    </xf>
    <xf numFmtId="0" fontId="38" fillId="53" borderId="0" xfId="0" applyFont="1" applyFill="1" applyAlignment="1">
      <alignment horizontal="left" vertical="center"/>
    </xf>
    <xf numFmtId="0" fontId="40" fillId="34" borderId="0" xfId="5" applyFont="1" applyFill="1" applyAlignment="1">
      <alignment horizontal="center" vertical="center"/>
    </xf>
    <xf numFmtId="0" fontId="38" fillId="0" borderId="0" xfId="6" applyFont="1"/>
    <xf numFmtId="0" fontId="40" fillId="35" borderId="0" xfId="5" applyFont="1" applyFill="1" applyAlignment="1">
      <alignment horizontal="center" vertical="center"/>
    </xf>
    <xf numFmtId="0" fontId="38" fillId="0" borderId="0" xfId="6" applyFont="1" applyAlignment="1">
      <alignment horizontal="left" vertical="center"/>
    </xf>
    <xf numFmtId="0" fontId="40" fillId="36" borderId="0" xfId="5" applyFont="1" applyFill="1" applyAlignment="1">
      <alignment horizontal="center" vertical="center"/>
    </xf>
    <xf numFmtId="0" fontId="40" fillId="37" borderId="0" xfId="0" applyFont="1" applyFill="1" applyAlignment="1">
      <alignment horizontal="center" vertical="center"/>
    </xf>
    <xf numFmtId="0" fontId="40" fillId="38" borderId="0" xfId="0" applyFont="1" applyFill="1" applyAlignment="1">
      <alignment horizontal="center" vertical="center"/>
    </xf>
    <xf numFmtId="0" fontId="0" fillId="0" borderId="96" xfId="0" applyBorder="1"/>
    <xf numFmtId="0" fontId="0" fillId="0" borderId="97" xfId="0" applyBorder="1"/>
    <xf numFmtId="0" fontId="0" fillId="0" borderId="99" xfId="0" applyBorder="1"/>
    <xf numFmtId="0" fontId="0" fillId="0" borderId="102" xfId="0" applyBorder="1"/>
    <xf numFmtId="0" fontId="15" fillId="0" borderId="0" xfId="0" applyFont="1"/>
    <xf numFmtId="0" fontId="92" fillId="0" borderId="0" xfId="27" applyFont="1"/>
    <xf numFmtId="0" fontId="93" fillId="0" borderId="0" xfId="27" applyFont="1"/>
    <xf numFmtId="0" fontId="92" fillId="5" borderId="0" xfId="27" applyFont="1" applyFill="1"/>
    <xf numFmtId="0" fontId="92" fillId="0" borderId="0" xfId="27" applyFont="1" applyAlignment="1">
      <alignment horizontal="center"/>
    </xf>
    <xf numFmtId="0" fontId="8" fillId="0" borderId="14" xfId="17" applyFont="1" applyBorder="1" applyAlignment="1">
      <alignment horizontal="center" vertical="center"/>
    </xf>
    <xf numFmtId="0" fontId="92" fillId="5" borderId="0" xfId="27" applyFont="1" applyFill="1" applyAlignment="1">
      <alignment horizontal="center"/>
    </xf>
    <xf numFmtId="0" fontId="93" fillId="5" borderId="0" xfId="27" applyFont="1" applyFill="1"/>
    <xf numFmtId="0" fontId="22" fillId="5" borderId="0" xfId="27" applyFont="1" applyFill="1"/>
    <xf numFmtId="0" fontId="22" fillId="5" borderId="0" xfId="27" applyFont="1" applyFill="1" applyAlignment="1">
      <alignment horizontal="center"/>
    </xf>
    <xf numFmtId="0" fontId="19" fillId="5" borderId="0" xfId="27" applyFont="1" applyFill="1" applyAlignment="1">
      <alignment horizontal="center"/>
    </xf>
    <xf numFmtId="0" fontId="19" fillId="5" borderId="0" xfId="27" applyFont="1" applyFill="1" applyAlignment="1">
      <alignment horizontal="left"/>
    </xf>
    <xf numFmtId="49" fontId="50" fillId="5" borderId="1" xfId="23" applyNumberFormat="1" applyFont="1" applyFill="1" applyBorder="1" applyAlignment="1">
      <alignment horizontal="center" vertical="center"/>
    </xf>
    <xf numFmtId="164" fontId="15" fillId="5" borderId="1" xfId="23" applyNumberFormat="1" applyFont="1" applyFill="1" applyBorder="1" applyAlignment="1">
      <alignment horizontal="center" vertical="center"/>
    </xf>
    <xf numFmtId="0" fontId="15" fillId="5" borderId="1" xfId="27" applyFont="1" applyFill="1" applyBorder="1" applyAlignment="1">
      <alignment horizontal="center" vertical="center"/>
    </xf>
    <xf numFmtId="0" fontId="50" fillId="5" borderId="1" xfId="27" applyFont="1" applyFill="1" applyBorder="1" applyAlignment="1">
      <alignment horizontal="center" vertical="center"/>
    </xf>
    <xf numFmtId="166" fontId="50" fillId="5" borderId="1" xfId="27" applyNumberFormat="1" applyFont="1" applyFill="1" applyBorder="1" applyAlignment="1">
      <alignment horizontal="center" vertical="center"/>
    </xf>
    <xf numFmtId="49" fontId="50" fillId="5" borderId="1" xfId="25" applyNumberFormat="1" applyFont="1" applyFill="1" applyBorder="1" applyAlignment="1">
      <alignment horizontal="center" vertical="center"/>
    </xf>
    <xf numFmtId="164" fontId="50" fillId="5" borderId="1" xfId="25" applyNumberFormat="1" applyFont="1" applyFill="1" applyBorder="1" applyAlignment="1">
      <alignment horizontal="center" vertical="center"/>
    </xf>
    <xf numFmtId="0" fontId="72" fillId="5" borderId="108" xfId="27" applyFont="1" applyFill="1" applyBorder="1" applyAlignment="1">
      <alignment horizontal="center" vertical="center"/>
    </xf>
    <xf numFmtId="0" fontId="72" fillId="5" borderId="109" xfId="27" applyFont="1" applyFill="1" applyBorder="1" applyAlignment="1">
      <alignment horizontal="center" vertical="center"/>
    </xf>
    <xf numFmtId="0" fontId="22" fillId="5" borderId="103" xfId="27" applyFont="1" applyFill="1" applyBorder="1" applyAlignment="1">
      <alignment horizontal="center" vertical="center"/>
    </xf>
    <xf numFmtId="0" fontId="92" fillId="5" borderId="105" xfId="27" applyFont="1" applyFill="1" applyBorder="1" applyAlignment="1">
      <alignment horizontal="center" vertical="center"/>
    </xf>
    <xf numFmtId="0" fontId="22" fillId="5" borderId="105" xfId="27" applyFont="1" applyFill="1" applyBorder="1" applyAlignment="1">
      <alignment horizontal="center" vertical="center"/>
    </xf>
    <xf numFmtId="0" fontId="92" fillId="5" borderId="106" xfId="27" applyFont="1" applyFill="1" applyBorder="1" applyAlignment="1">
      <alignment horizontal="center" vertical="center"/>
    </xf>
    <xf numFmtId="0" fontId="92" fillId="5" borderId="110" xfId="27" applyFont="1" applyFill="1" applyBorder="1" applyAlignment="1">
      <alignment horizontal="center" vertical="center"/>
    </xf>
    <xf numFmtId="0" fontId="105" fillId="230" borderId="40" xfId="27" applyFont="1" applyFill="1" applyBorder="1" applyAlignment="1">
      <alignment horizontal="center" vertical="center" wrapText="1"/>
    </xf>
    <xf numFmtId="0" fontId="0" fillId="5" borderId="14" xfId="0" applyFill="1" applyBorder="1"/>
    <xf numFmtId="0" fontId="0" fillId="5" borderId="15" xfId="0" applyFill="1" applyBorder="1"/>
    <xf numFmtId="0" fontId="0" fillId="5" borderId="3" xfId="0" applyFill="1" applyBorder="1"/>
    <xf numFmtId="0" fontId="106" fillId="86" borderId="1" xfId="0" applyFont="1" applyFill="1" applyBorder="1" applyAlignment="1">
      <alignment horizontal="center" vertical="center"/>
    </xf>
    <xf numFmtId="0" fontId="106" fillId="87" borderId="1" xfId="0" applyFont="1" applyFill="1" applyBorder="1" applyAlignment="1">
      <alignment horizontal="center" vertical="center"/>
    </xf>
    <xf numFmtId="0" fontId="106" fillId="229" borderId="1" xfId="0" applyFont="1" applyFill="1" applyBorder="1" applyAlignment="1">
      <alignment horizontal="center" vertical="center"/>
    </xf>
    <xf numFmtId="0" fontId="90" fillId="231" borderId="1" xfId="0" applyFont="1" applyFill="1" applyBorder="1" applyAlignment="1">
      <alignment horizontal="center" vertical="center"/>
    </xf>
    <xf numFmtId="0" fontId="109" fillId="5" borderId="0" xfId="0" applyFont="1" applyFill="1"/>
    <xf numFmtId="0" fontId="11" fillId="139" borderId="0" xfId="0" applyFont="1" applyFill="1"/>
    <xf numFmtId="0" fontId="110" fillId="5" borderId="1" xfId="0" applyFont="1" applyFill="1" applyBorder="1" applyAlignment="1">
      <alignment horizontal="center" vertical="center"/>
    </xf>
    <xf numFmtId="18" fontId="111" fillId="5" borderId="4" xfId="0" applyNumberFormat="1" applyFont="1" applyFill="1" applyBorder="1" applyAlignment="1">
      <alignment horizontal="center" vertical="center"/>
    </xf>
    <xf numFmtId="0" fontId="110" fillId="5" borderId="5" xfId="0" applyFont="1" applyFill="1" applyBorder="1" applyAlignment="1">
      <alignment horizontal="center" vertical="center"/>
    </xf>
    <xf numFmtId="18" fontId="111" fillId="5" borderId="19" xfId="0" applyNumberFormat="1" applyFont="1" applyFill="1" applyBorder="1" applyAlignment="1">
      <alignment horizontal="center" vertical="center"/>
    </xf>
    <xf numFmtId="0" fontId="110" fillId="5" borderId="2" xfId="0" applyFont="1" applyFill="1" applyBorder="1" applyAlignment="1">
      <alignment horizontal="center" vertical="center"/>
    </xf>
    <xf numFmtId="0" fontId="110" fillId="5" borderId="20" xfId="0" applyFont="1" applyFill="1" applyBorder="1" applyAlignment="1">
      <alignment horizontal="center" vertical="center"/>
    </xf>
    <xf numFmtId="18" fontId="111" fillId="5" borderId="18" xfId="0" applyNumberFormat="1" applyFont="1" applyFill="1" applyBorder="1" applyAlignment="1">
      <alignment horizontal="center" vertical="center"/>
    </xf>
    <xf numFmtId="0" fontId="110" fillId="5" borderId="3" xfId="0" applyFont="1" applyFill="1" applyBorder="1" applyAlignment="1">
      <alignment horizontal="center" vertical="center"/>
    </xf>
    <xf numFmtId="0" fontId="110" fillId="5" borderId="23" xfId="0" applyFont="1" applyFill="1" applyBorder="1" applyAlignment="1">
      <alignment horizontal="center" vertical="center"/>
    </xf>
    <xf numFmtId="0" fontId="72" fillId="0" borderId="1" xfId="21" applyFont="1" applyBorder="1" applyAlignment="1">
      <alignment horizontal="center" vertical="center"/>
    </xf>
    <xf numFmtId="0" fontId="72" fillId="0" borderId="1" xfId="17" applyFont="1" applyBorder="1" applyAlignment="1">
      <alignment horizontal="center" vertical="center"/>
    </xf>
    <xf numFmtId="0" fontId="14" fillId="87" borderId="56" xfId="21" applyFont="1" applyFill="1" applyBorder="1" applyAlignment="1">
      <alignment horizontal="center" vertical="center"/>
    </xf>
    <xf numFmtId="0" fontId="110" fillId="5" borderId="21" xfId="0" applyFont="1" applyFill="1" applyBorder="1" applyAlignment="1">
      <alignment horizontal="center" vertical="center"/>
    </xf>
    <xf numFmtId="0" fontId="110" fillId="5" borderId="16" xfId="0" applyFont="1" applyFill="1" applyBorder="1" applyAlignment="1">
      <alignment horizontal="center" vertical="center"/>
    </xf>
    <xf numFmtId="0" fontId="110" fillId="5" borderId="34" xfId="0" applyFont="1" applyFill="1" applyBorder="1" applyAlignment="1">
      <alignment horizontal="center" vertical="center"/>
    </xf>
    <xf numFmtId="0" fontId="113" fillId="5" borderId="0" xfId="0" applyFont="1" applyFill="1"/>
    <xf numFmtId="0" fontId="115" fillId="5" borderId="3" xfId="0" applyFont="1" applyFill="1" applyBorder="1" applyAlignment="1">
      <alignment horizontal="center" vertical="center"/>
    </xf>
    <xf numFmtId="0" fontId="115" fillId="5" borderId="1" xfId="0" applyFont="1" applyFill="1" applyBorder="1" applyAlignment="1">
      <alignment horizontal="center" vertical="center"/>
    </xf>
    <xf numFmtId="0" fontId="115" fillId="5" borderId="2" xfId="0" applyFont="1" applyFill="1" applyBorder="1" applyAlignment="1">
      <alignment horizontal="center" vertical="center"/>
    </xf>
    <xf numFmtId="0" fontId="14" fillId="87" borderId="11" xfId="21" applyFont="1" applyFill="1" applyBorder="1" applyAlignment="1">
      <alignment horizontal="center" vertical="center"/>
    </xf>
    <xf numFmtId="0" fontId="14" fillId="87" borderId="66" xfId="21" applyFont="1" applyFill="1" applyBorder="1" applyAlignment="1">
      <alignment horizontal="center" vertical="center"/>
    </xf>
    <xf numFmtId="0" fontId="14" fillId="87" borderId="24" xfId="21" applyFont="1" applyFill="1" applyBorder="1" applyAlignment="1">
      <alignment horizontal="center" vertical="center"/>
    </xf>
    <xf numFmtId="0" fontId="50" fillId="98" borderId="1" xfId="21" applyFont="1" applyFill="1" applyBorder="1" applyAlignment="1">
      <alignment horizontal="center" vertical="center"/>
    </xf>
    <xf numFmtId="0" fontId="89" fillId="98" borderId="1" xfId="18" applyFont="1" applyFill="1" applyBorder="1" applyAlignment="1">
      <alignment horizontal="center" vertical="center"/>
    </xf>
    <xf numFmtId="0" fontId="50" fillId="5" borderId="1" xfId="26" applyFont="1" applyFill="1" applyBorder="1" applyAlignment="1">
      <alignment vertical="center"/>
    </xf>
    <xf numFmtId="0" fontId="50" fillId="5" borderId="1" xfId="26" applyFont="1" applyFill="1" applyBorder="1" applyAlignment="1">
      <alignment horizontal="left" vertical="center"/>
    </xf>
    <xf numFmtId="0" fontId="58" fillId="87" borderId="71" xfId="0" applyFont="1" applyFill="1" applyBorder="1" applyAlignment="1">
      <alignment horizontal="left" textRotation="45" wrapText="1"/>
    </xf>
    <xf numFmtId="0" fontId="22" fillId="0" borderId="0" xfId="0" applyFont="1" applyAlignment="1">
      <alignment wrapText="1"/>
    </xf>
    <xf numFmtId="0" fontId="21" fillId="0" borderId="36" xfId="0" applyFont="1" applyBorder="1"/>
    <xf numFmtId="0" fontId="21" fillId="0" borderId="39" xfId="0" applyFont="1" applyBorder="1"/>
    <xf numFmtId="0" fontId="21" fillId="0" borderId="30" xfId="0" applyFont="1" applyBorder="1"/>
    <xf numFmtId="0" fontId="21" fillId="0" borderId="0" xfId="0" applyFont="1"/>
    <xf numFmtId="0" fontId="64" fillId="0" borderId="1" xfId="16" applyFont="1" applyFill="1" applyBorder="1" applyAlignment="1">
      <alignment horizontal="center" vertical="center"/>
    </xf>
    <xf numFmtId="0" fontId="27" fillId="4" borderId="1" xfId="0" applyFont="1" applyFill="1" applyBorder="1" applyProtection="1">
      <protection locked="0"/>
    </xf>
    <xf numFmtId="0" fontId="27" fillId="4" borderId="3" xfId="0" applyFont="1" applyFill="1" applyBorder="1" applyAlignment="1" applyProtection="1">
      <alignment horizontal="left"/>
      <protection locked="0"/>
    </xf>
    <xf numFmtId="49" fontId="27" fillId="4" borderId="1" xfId="0" applyNumberFormat="1" applyFont="1" applyFill="1" applyBorder="1" applyAlignment="1" applyProtection="1">
      <alignment horizontal="left"/>
      <protection locked="0"/>
    </xf>
    <xf numFmtId="0" fontId="68" fillId="4" borderId="1" xfId="0" applyFont="1" applyFill="1" applyBorder="1" applyAlignment="1">
      <alignment vertical="center"/>
    </xf>
    <xf numFmtId="0" fontId="66" fillId="4" borderId="1" xfId="0" applyFont="1" applyFill="1" applyBorder="1" applyAlignment="1">
      <alignment vertical="center"/>
    </xf>
    <xf numFmtId="0" fontId="66" fillId="4" borderId="1" xfId="0" applyFont="1" applyFill="1" applyBorder="1" applyAlignment="1">
      <alignment horizontal="center" vertical="center"/>
    </xf>
    <xf numFmtId="0" fontId="68" fillId="4" borderId="1" xfId="0" applyFont="1" applyFill="1" applyBorder="1" applyAlignment="1">
      <alignment horizontal="center" vertical="center"/>
    </xf>
    <xf numFmtId="0" fontId="69" fillId="4" borderId="1" xfId="0" applyFont="1" applyFill="1" applyBorder="1" applyAlignment="1">
      <alignment vertical="center"/>
    </xf>
    <xf numFmtId="165" fontId="26" fillId="80" borderId="3" xfId="0" applyNumberFormat="1" applyFont="1" applyFill="1" applyBorder="1" applyAlignment="1">
      <alignment horizontal="center" vertical="center"/>
    </xf>
    <xf numFmtId="165" fontId="25" fillId="0" borderId="3" xfId="0" applyNumberFormat="1" applyFont="1" applyBorder="1" applyAlignment="1" applyProtection="1">
      <alignment horizontal="center" vertical="center"/>
      <protection locked="0"/>
    </xf>
    <xf numFmtId="0" fontId="61" fillId="107" borderId="1" xfId="0" applyFont="1" applyFill="1" applyBorder="1" applyAlignment="1">
      <alignment horizontal="center" textRotation="45" wrapText="1"/>
    </xf>
    <xf numFmtId="0" fontId="58" fillId="87" borderId="1" xfId="0" applyFont="1" applyFill="1" applyBorder="1" applyAlignment="1">
      <alignment horizontal="center" textRotation="45" wrapText="1"/>
    </xf>
    <xf numFmtId="0" fontId="58" fillId="4" borderId="1" xfId="0" applyFont="1" applyFill="1" applyBorder="1" applyAlignment="1">
      <alignment horizontal="center" textRotation="45" wrapText="1"/>
    </xf>
    <xf numFmtId="0" fontId="116" fillId="87" borderId="1" xfId="0" applyFont="1" applyFill="1" applyBorder="1" applyAlignment="1">
      <alignment horizontal="center" textRotation="45" wrapText="1"/>
    </xf>
    <xf numFmtId="0" fontId="72" fillId="2" borderId="1" xfId="0" applyFont="1" applyFill="1" applyBorder="1" applyAlignment="1">
      <alignment horizontal="center" textRotation="45" wrapText="1"/>
    </xf>
    <xf numFmtId="0" fontId="73" fillId="234" borderId="40" xfId="0" applyFont="1" applyFill="1" applyBorder="1" applyAlignment="1">
      <alignment horizontal="center" vertical="center" wrapText="1"/>
    </xf>
    <xf numFmtId="0" fontId="73" fillId="234" borderId="25" xfId="0" applyFont="1" applyFill="1" applyBorder="1" applyAlignment="1">
      <alignment horizontal="center" vertical="center" wrapText="1"/>
    </xf>
    <xf numFmtId="0" fontId="117" fillId="80" borderId="3" xfId="0" applyFont="1" applyFill="1" applyBorder="1" applyAlignment="1" applyProtection="1">
      <alignment horizontal="center" vertical="center"/>
      <protection locked="0"/>
    </xf>
    <xf numFmtId="165" fontId="38" fillId="80" borderId="3" xfId="0" applyNumberFormat="1" applyFont="1" applyFill="1" applyBorder="1" applyAlignment="1">
      <alignment horizontal="center" vertical="center"/>
    </xf>
    <xf numFmtId="171" fontId="30" fillId="4" borderId="3" xfId="28" applyNumberFormat="1" applyFont="1" applyFill="1" applyBorder="1" applyAlignment="1">
      <alignment horizontal="center" vertical="center" wrapText="1"/>
    </xf>
    <xf numFmtId="165" fontId="27" fillId="80" borderId="1" xfId="0" applyNumberFormat="1" applyFont="1" applyFill="1" applyBorder="1" applyAlignment="1" applyProtection="1">
      <alignment horizontal="center" vertical="center"/>
      <protection locked="0"/>
    </xf>
    <xf numFmtId="0" fontId="23" fillId="0" borderId="3" xfId="0" applyFont="1" applyBorder="1" applyAlignment="1">
      <alignment horizontal="center" vertical="center"/>
    </xf>
    <xf numFmtId="0" fontId="25" fillId="0" borderId="1" xfId="0" applyFont="1" applyBorder="1" applyProtection="1">
      <protection locked="0"/>
    </xf>
    <xf numFmtId="0" fontId="52" fillId="0" borderId="0" xfId="0" applyFont="1"/>
    <xf numFmtId="0" fontId="23" fillId="0" borderId="1" xfId="0" applyFont="1" applyBorder="1" applyAlignment="1">
      <alignment horizontal="center" vertical="center"/>
    </xf>
    <xf numFmtId="0" fontId="118" fillId="0" borderId="1" xfId="0" applyFont="1" applyBorder="1" applyProtection="1">
      <protection locked="0"/>
    </xf>
    <xf numFmtId="0" fontId="25" fillId="0" borderId="1" xfId="0" applyFont="1" applyBorder="1" applyAlignment="1" applyProtection="1">
      <alignment wrapText="1"/>
      <protection locked="0"/>
    </xf>
    <xf numFmtId="0" fontId="119" fillId="0" borderId="1" xfId="0" applyFont="1" applyBorder="1"/>
    <xf numFmtId="0" fontId="25" fillId="0" borderId="1" xfId="0" applyFont="1" applyBorder="1" applyAlignment="1" applyProtection="1">
      <alignment vertical="center"/>
      <protection locked="0"/>
    </xf>
    <xf numFmtId="0" fontId="25" fillId="0" borderId="1" xfId="0" applyFont="1" applyBorder="1" applyAlignment="1" applyProtection="1">
      <alignment horizontal="left"/>
      <protection locked="0"/>
    </xf>
    <xf numFmtId="0" fontId="25" fillId="0" borderId="1" xfId="0" applyFont="1" applyBorder="1" applyAlignment="1" applyProtection="1">
      <alignment vertical="center" wrapText="1"/>
      <protection locked="0"/>
    </xf>
    <xf numFmtId="0" fontId="117" fillId="80" borderId="1" xfId="0" applyFont="1" applyFill="1" applyBorder="1" applyAlignment="1" applyProtection="1">
      <alignment horizontal="center" vertical="center"/>
      <protection locked="0"/>
    </xf>
    <xf numFmtId="165" fontId="120" fillId="80" borderId="3" xfId="0" applyNumberFormat="1" applyFont="1" applyFill="1" applyBorder="1" applyAlignment="1" applyProtection="1">
      <alignment horizontal="center" vertical="center"/>
      <protection locked="0"/>
    </xf>
    <xf numFmtId="165" fontId="120" fillId="80" borderId="1" xfId="0" applyNumberFormat="1" applyFont="1" applyFill="1" applyBorder="1" applyAlignment="1" applyProtection="1">
      <alignment horizontal="center" vertical="center"/>
      <protection locked="0"/>
    </xf>
    <xf numFmtId="165" fontId="121" fillId="80" borderId="1" xfId="0" applyNumberFormat="1" applyFont="1" applyFill="1" applyBorder="1" applyAlignment="1" applyProtection="1">
      <alignment horizontal="center" vertical="center"/>
      <protection locked="0"/>
    </xf>
    <xf numFmtId="165" fontId="120" fillId="80" borderId="3" xfId="0" applyNumberFormat="1" applyFont="1" applyFill="1" applyBorder="1" applyAlignment="1">
      <alignment horizontal="center" vertical="center"/>
    </xf>
    <xf numFmtId="165" fontId="120" fillId="80" borderId="1" xfId="0" applyNumberFormat="1" applyFont="1" applyFill="1" applyBorder="1" applyAlignment="1">
      <alignment horizontal="center" vertical="center"/>
    </xf>
    <xf numFmtId="0" fontId="117" fillId="86" borderId="3" xfId="0" applyFont="1" applyFill="1" applyBorder="1" applyAlignment="1" applyProtection="1">
      <alignment horizontal="center" vertical="center"/>
      <protection locked="0"/>
    </xf>
    <xf numFmtId="0" fontId="117" fillId="86" borderId="1" xfId="0" applyFont="1" applyFill="1" applyBorder="1" applyAlignment="1" applyProtection="1">
      <alignment horizontal="center" vertical="center"/>
      <protection locked="0"/>
    </xf>
    <xf numFmtId="0" fontId="11" fillId="5" borderId="0" xfId="3" applyFill="1"/>
    <xf numFmtId="0" fontId="122" fillId="0" borderId="0" xfId="0" applyFont="1"/>
    <xf numFmtId="0" fontId="2" fillId="0" borderId="0" xfId="29"/>
    <xf numFmtId="0" fontId="58" fillId="98" borderId="1" xfId="18" applyFont="1" applyFill="1" applyBorder="1" applyAlignment="1">
      <alignment horizontal="center" vertical="center"/>
    </xf>
    <xf numFmtId="0" fontId="97" fillId="5" borderId="0" xfId="3" applyFont="1" applyFill="1" applyAlignment="1">
      <alignment vertical="top" wrapText="1"/>
    </xf>
    <xf numFmtId="0" fontId="73" fillId="230" borderId="43" xfId="27" applyFont="1" applyFill="1" applyBorder="1" applyAlignment="1">
      <alignment horizontal="center" vertical="center" wrapText="1"/>
    </xf>
    <xf numFmtId="0" fontId="72" fillId="5" borderId="52" xfId="27" applyFont="1" applyFill="1" applyBorder="1" applyAlignment="1">
      <alignment horizontal="center" vertical="center"/>
    </xf>
    <xf numFmtId="172" fontId="72" fillId="5" borderId="108" xfId="27" applyNumberFormat="1" applyFont="1" applyFill="1" applyBorder="1" applyAlignment="1">
      <alignment horizontal="center" vertical="center"/>
    </xf>
    <xf numFmtId="0" fontId="19" fillId="5" borderId="0" xfId="0" applyFont="1" applyFill="1" applyAlignment="1">
      <alignment horizontal="center"/>
    </xf>
    <xf numFmtId="0" fontId="92" fillId="5" borderId="0" xfId="0" applyFont="1" applyFill="1"/>
    <xf numFmtId="0" fontId="50" fillId="5" borderId="14" xfId="27" applyFont="1" applyFill="1" applyBorder="1" applyAlignment="1">
      <alignment horizontal="center" vertical="center"/>
    </xf>
    <xf numFmtId="0" fontId="73" fillId="230" borderId="42" xfId="27" applyFont="1" applyFill="1" applyBorder="1" applyAlignment="1">
      <alignment horizontal="center" vertical="center" wrapText="1"/>
    </xf>
    <xf numFmtId="0" fontId="73" fillId="230" borderId="44" xfId="27" applyFont="1" applyFill="1" applyBorder="1" applyAlignment="1">
      <alignment horizontal="center" vertical="center" wrapText="1"/>
    </xf>
    <xf numFmtId="0" fontId="73" fillId="230" borderId="41" xfId="27" applyFont="1" applyFill="1" applyBorder="1" applyAlignment="1">
      <alignment horizontal="center" vertical="center" wrapText="1"/>
    </xf>
    <xf numFmtId="0" fontId="60" fillId="232" borderId="7" xfId="27" applyFont="1" applyFill="1" applyBorder="1" applyAlignment="1">
      <alignment horizontal="center" vertical="center" wrapText="1"/>
    </xf>
    <xf numFmtId="0" fontId="50" fillId="5" borderId="28" xfId="0" applyFont="1" applyFill="1" applyBorder="1" applyAlignment="1">
      <alignment horizontal="center" vertical="center"/>
    </xf>
    <xf numFmtId="0" fontId="123" fillId="0" borderId="1" xfId="17" applyFont="1" applyBorder="1" applyAlignment="1">
      <alignment horizontal="center" vertical="center"/>
    </xf>
    <xf numFmtId="0" fontId="2" fillId="0" borderId="29" xfId="22" applyFont="1" applyBorder="1" applyAlignment="1">
      <alignment horizontal="center" vertical="center"/>
    </xf>
    <xf numFmtId="0" fontId="2" fillId="0" borderId="6" xfId="22" applyFont="1" applyBorder="1" applyAlignment="1">
      <alignment horizontal="center" vertical="center"/>
    </xf>
    <xf numFmtId="0" fontId="2" fillId="0" borderId="7" xfId="22" applyFont="1" applyBorder="1" applyAlignment="1">
      <alignment horizontal="center" vertical="center"/>
    </xf>
    <xf numFmtId="0" fontId="2" fillId="0" borderId="0" xfId="22" applyFont="1" applyAlignment="1">
      <alignment horizontal="center" vertical="center"/>
    </xf>
    <xf numFmtId="0" fontId="2" fillId="0" borderId="8" xfId="22" applyFont="1" applyBorder="1" applyAlignment="1">
      <alignment horizontal="center" vertical="center"/>
    </xf>
    <xf numFmtId="0" fontId="2" fillId="0" borderId="12" xfId="22" applyFont="1" applyBorder="1" applyAlignment="1">
      <alignment horizontal="center" vertical="center"/>
    </xf>
    <xf numFmtId="0" fontId="2" fillId="0" borderId="9" xfId="22" applyFont="1" applyBorder="1" applyAlignment="1">
      <alignment horizontal="center" vertical="center"/>
    </xf>
    <xf numFmtId="0" fontId="2" fillId="0" borderId="10" xfId="22" applyFont="1" applyBorder="1" applyAlignment="1">
      <alignment horizontal="center" vertical="center"/>
    </xf>
    <xf numFmtId="0" fontId="2" fillId="0" borderId="11" xfId="22" applyFont="1" applyBorder="1" applyAlignment="1">
      <alignment horizontal="center" vertical="center"/>
    </xf>
    <xf numFmtId="0" fontId="8" fillId="0" borderId="1" xfId="21" applyFont="1" applyBorder="1" applyAlignment="1">
      <alignment horizontal="center" vertical="center"/>
    </xf>
    <xf numFmtId="0" fontId="8" fillId="0" borderId="36" xfId="21" applyFont="1" applyBorder="1" applyAlignment="1">
      <alignment horizontal="center" vertical="center"/>
    </xf>
    <xf numFmtId="0" fontId="8" fillId="0" borderId="39" xfId="21" applyFont="1" applyBorder="1" applyAlignment="1">
      <alignment horizontal="center" vertical="center"/>
    </xf>
    <xf numFmtId="0" fontId="8" fillId="0" borderId="58" xfId="21" applyFont="1" applyBorder="1" applyAlignment="1">
      <alignment horizontal="center" vertical="center"/>
    </xf>
    <xf numFmtId="0" fontId="8" fillId="0" borderId="47" xfId="21" applyFont="1" applyBorder="1" applyAlignment="1">
      <alignment horizontal="center" vertical="center"/>
    </xf>
    <xf numFmtId="0" fontId="8" fillId="0" borderId="48" xfId="21" applyFont="1" applyBorder="1" applyAlignment="1">
      <alignment horizontal="center" vertical="center"/>
    </xf>
    <xf numFmtId="0" fontId="46" fillId="85" borderId="0" xfId="21" applyFont="1" applyFill="1" applyAlignment="1">
      <alignment horizontal="left" vertical="center"/>
    </xf>
    <xf numFmtId="0" fontId="46" fillId="85" borderId="0" xfId="21" applyFont="1" applyFill="1" applyAlignment="1">
      <alignment horizontal="center" vertical="center"/>
    </xf>
    <xf numFmtId="0" fontId="8" fillId="0" borderId="31" xfId="21" applyFont="1" applyBorder="1" applyAlignment="1">
      <alignment horizontal="center" vertical="center"/>
    </xf>
    <xf numFmtId="0" fontId="8" fillId="0" borderId="30" xfId="21" applyFont="1" applyBorder="1" applyAlignment="1">
      <alignment horizontal="center" vertical="center"/>
    </xf>
    <xf numFmtId="0" fontId="8" fillId="0" borderId="21" xfId="21" applyFont="1" applyBorder="1" applyAlignment="1">
      <alignment horizontal="center" vertical="center"/>
    </xf>
    <xf numFmtId="0" fontId="8" fillId="0" borderId="22" xfId="21" applyFont="1" applyBorder="1" applyAlignment="1">
      <alignment horizontal="center" vertical="center"/>
    </xf>
    <xf numFmtId="0" fontId="8" fillId="0" borderId="28" xfId="21" applyFont="1" applyBorder="1" applyAlignment="1">
      <alignment horizontal="center" vertical="center"/>
    </xf>
    <xf numFmtId="0" fontId="8" fillId="0" borderId="35" xfId="21" applyFont="1" applyBorder="1" applyAlignment="1">
      <alignment horizontal="center" vertical="center"/>
    </xf>
    <xf numFmtId="0" fontId="8" fillId="0" borderId="46" xfId="21" applyFont="1" applyBorder="1" applyAlignment="1">
      <alignment horizontal="center" vertical="center"/>
    </xf>
    <xf numFmtId="0" fontId="46" fillId="85" borderId="0" xfId="21" applyFont="1" applyFill="1" applyAlignment="1">
      <alignment vertical="center"/>
    </xf>
    <xf numFmtId="0" fontId="8" fillId="0" borderId="49" xfId="21" applyFont="1" applyBorder="1" applyAlignment="1">
      <alignment horizontal="center" vertical="center"/>
    </xf>
    <xf numFmtId="0" fontId="19" fillId="0" borderId="0" xfId="21" applyFont="1" applyAlignment="1">
      <alignment horizontal="center" vertical="center"/>
    </xf>
    <xf numFmtId="0" fontId="8" fillId="0" borderId="50" xfId="21" applyFont="1" applyBorder="1" applyAlignment="1">
      <alignment horizontal="center" vertical="center"/>
    </xf>
    <xf numFmtId="0" fontId="8" fillId="0" borderId="59" xfId="21" applyFont="1" applyBorder="1" applyAlignment="1">
      <alignment horizontal="center" vertical="center"/>
    </xf>
    <xf numFmtId="0" fontId="8" fillId="0" borderId="51" xfId="21" applyFont="1" applyBorder="1" applyAlignment="1">
      <alignment horizontal="center" vertical="center"/>
    </xf>
    <xf numFmtId="0" fontId="46" fillId="85" borderId="0" xfId="21" applyFont="1" applyFill="1" applyAlignment="1">
      <alignment horizontal="centerContinuous" vertical="center"/>
    </xf>
    <xf numFmtId="0" fontId="44" fillId="64" borderId="0" xfId="21" applyFont="1" applyFill="1" applyAlignment="1">
      <alignment horizontal="left" vertical="center"/>
    </xf>
    <xf numFmtId="0" fontId="44" fillId="69" borderId="0" xfId="21" applyFont="1" applyFill="1" applyAlignment="1">
      <alignment horizontal="left" vertical="center"/>
    </xf>
    <xf numFmtId="0" fontId="44" fillId="73" borderId="0" xfId="21" applyFont="1" applyFill="1" applyAlignment="1">
      <alignment horizontal="left" vertical="center"/>
    </xf>
    <xf numFmtId="0" fontId="8" fillId="0" borderId="39" xfId="21" applyFont="1" applyBorder="1" applyAlignment="1">
      <alignment horizontal="left" vertical="center"/>
    </xf>
    <xf numFmtId="0" fontId="71" fillId="129" borderId="0" xfId="21" applyFont="1" applyFill="1" applyAlignment="1">
      <alignment horizontal="center" vertical="center"/>
    </xf>
    <xf numFmtId="0" fontId="71" fillId="130" borderId="0" xfId="21" applyFont="1" applyFill="1" applyAlignment="1">
      <alignment horizontal="center" vertical="center"/>
    </xf>
    <xf numFmtId="0" fontId="71" fillId="131" borderId="0" xfId="21" applyFont="1" applyFill="1" applyAlignment="1">
      <alignment horizontal="center" vertical="center"/>
    </xf>
    <xf numFmtId="0" fontId="71" fillId="132" borderId="0" xfId="21" applyFont="1" applyFill="1" applyAlignment="1">
      <alignment horizontal="center" vertical="center"/>
    </xf>
    <xf numFmtId="0" fontId="71" fillId="133" borderId="0" xfId="21" applyFont="1" applyFill="1" applyAlignment="1">
      <alignment horizontal="center" vertical="center"/>
    </xf>
    <xf numFmtId="0" fontId="71" fillId="134" borderId="0" xfId="21" applyFont="1" applyFill="1" applyAlignment="1">
      <alignment horizontal="center" vertical="center"/>
    </xf>
    <xf numFmtId="0" fontId="71" fillId="135" borderId="0" xfId="21" applyFont="1" applyFill="1" applyAlignment="1">
      <alignment horizontal="center" vertical="center"/>
    </xf>
    <xf numFmtId="0" fontId="71" fillId="136" borderId="0" xfId="21" applyFont="1" applyFill="1" applyAlignment="1">
      <alignment horizontal="center" vertical="center"/>
    </xf>
    <xf numFmtId="0" fontId="30" fillId="0" borderId="30" xfId="21" applyFont="1" applyBorder="1" applyAlignment="1">
      <alignment horizontal="center" vertical="center"/>
    </xf>
    <xf numFmtId="0" fontId="99" fillId="5" borderId="104" xfId="3" applyFont="1" applyFill="1" applyBorder="1" applyAlignment="1">
      <alignment horizontal="center" vertical="center"/>
    </xf>
    <xf numFmtId="0" fontId="99" fillId="5" borderId="107" xfId="3" applyFont="1" applyFill="1" applyBorder="1" applyAlignment="1">
      <alignment horizontal="center" vertical="center"/>
    </xf>
    <xf numFmtId="0" fontId="99" fillId="5" borderId="25" xfId="3" applyFont="1" applyFill="1" applyBorder="1" applyAlignment="1">
      <alignment horizontal="center" vertical="center"/>
    </xf>
    <xf numFmtId="0" fontId="99" fillId="5" borderId="8" xfId="3" applyFont="1" applyFill="1" applyBorder="1" applyAlignment="1">
      <alignment horizontal="center" vertical="center"/>
    </xf>
    <xf numFmtId="0" fontId="124" fillId="5" borderId="40" xfId="3" applyFont="1" applyFill="1" applyBorder="1" applyAlignment="1">
      <alignment horizontal="left" vertical="center" wrapText="1"/>
    </xf>
    <xf numFmtId="0" fontId="50" fillId="5" borderId="40" xfId="0" applyFont="1" applyFill="1" applyBorder="1" applyAlignment="1">
      <alignment horizontal="center" vertical="center"/>
    </xf>
    <xf numFmtId="0" fontId="14" fillId="229" borderId="1" xfId="17" applyFont="1" applyFill="1" applyBorder="1" applyAlignment="1">
      <alignment horizontal="center" vertical="center"/>
    </xf>
    <xf numFmtId="0" fontId="50" fillId="100" borderId="1" xfId="21" applyFont="1" applyFill="1" applyBorder="1" applyAlignment="1">
      <alignment horizontal="center" vertical="center"/>
    </xf>
    <xf numFmtId="0" fontId="14" fillId="100" borderId="1" xfId="18" applyFont="1" applyFill="1" applyBorder="1" applyAlignment="1">
      <alignment horizontal="center" vertical="center"/>
    </xf>
    <xf numFmtId="0" fontId="58" fillId="100" borderId="1" xfId="18" applyFont="1" applyFill="1" applyBorder="1" applyAlignment="1">
      <alignment horizontal="center" vertical="center"/>
    </xf>
    <xf numFmtId="0" fontId="88" fillId="235" borderId="1" xfId="0" applyFont="1" applyFill="1" applyBorder="1" applyAlignment="1">
      <alignment horizontal="center" vertical="center"/>
    </xf>
    <xf numFmtId="0" fontId="14" fillId="101" borderId="1" xfId="18" applyFont="1" applyFill="1" applyBorder="1" applyAlignment="1">
      <alignment horizontal="center" vertical="center"/>
    </xf>
    <xf numFmtId="0" fontId="58" fillId="101" borderId="1" xfId="18" applyFont="1" applyFill="1" applyBorder="1" applyAlignment="1">
      <alignment horizontal="center" vertical="center"/>
    </xf>
    <xf numFmtId="0" fontId="50" fillId="102" borderId="1" xfId="21" applyFont="1" applyFill="1" applyBorder="1" applyAlignment="1">
      <alignment horizontal="center" vertical="center"/>
    </xf>
    <xf numFmtId="0" fontId="14" fillId="102" borderId="1" xfId="18" applyFont="1" applyFill="1" applyBorder="1" applyAlignment="1">
      <alignment horizontal="center" vertical="center"/>
    </xf>
    <xf numFmtId="0" fontId="58" fillId="102" borderId="1" xfId="18" applyFont="1" applyFill="1" applyBorder="1" applyAlignment="1">
      <alignment horizontal="center" vertical="center"/>
    </xf>
    <xf numFmtId="0" fontId="88" fillId="236" borderId="1" xfId="0" applyFont="1" applyFill="1" applyBorder="1" applyAlignment="1">
      <alignment horizontal="center" vertical="center"/>
    </xf>
    <xf numFmtId="0" fontId="14" fillId="99" borderId="1" xfId="18" applyFont="1" applyFill="1" applyBorder="1" applyAlignment="1">
      <alignment horizontal="center" vertical="center"/>
    </xf>
    <xf numFmtId="0" fontId="58" fillId="99" borderId="1" xfId="18" applyFont="1" applyFill="1" applyBorder="1" applyAlignment="1">
      <alignment horizontal="center" vertical="center"/>
    </xf>
    <xf numFmtId="0" fontId="49" fillId="0" borderId="1" xfId="0" applyFont="1" applyBorder="1"/>
    <xf numFmtId="0" fontId="87" fillId="236" borderId="1" xfId="0" applyFont="1" applyFill="1" applyBorder="1" applyAlignment="1">
      <alignment horizontal="center" vertical="center"/>
    </xf>
    <xf numFmtId="0" fontId="72" fillId="5" borderId="1" xfId="21" applyFont="1" applyFill="1" applyBorder="1" applyAlignment="1">
      <alignment horizontal="center" vertical="center"/>
    </xf>
    <xf numFmtId="0" fontId="72" fillId="99" borderId="1" xfId="17" applyFont="1" applyFill="1" applyBorder="1" applyAlignment="1">
      <alignment horizontal="center" vertical="center"/>
    </xf>
    <xf numFmtId="0" fontId="90" fillId="231" borderId="0" xfId="21" applyFont="1" applyFill="1" applyAlignment="1">
      <alignment horizontal="center" vertical="center" textRotation="90" wrapText="1"/>
    </xf>
    <xf numFmtId="0" fontId="88" fillId="237" borderId="1" xfId="0" applyFont="1" applyFill="1" applyBorder="1" applyAlignment="1">
      <alignment horizontal="center" vertical="center"/>
    </xf>
    <xf numFmtId="0" fontId="73" fillId="125" borderId="1" xfId="3" applyFont="1" applyFill="1" applyBorder="1" applyAlignment="1">
      <alignment horizontal="center" vertical="center"/>
    </xf>
    <xf numFmtId="0" fontId="61" fillId="125" borderId="1" xfId="3" applyFont="1" applyFill="1" applyBorder="1" applyAlignment="1">
      <alignment horizontal="center" vertical="center"/>
    </xf>
    <xf numFmtId="0" fontId="125" fillId="238" borderId="1" xfId="0" applyFont="1" applyFill="1" applyBorder="1" applyAlignment="1">
      <alignment horizontal="center" vertical="center"/>
    </xf>
    <xf numFmtId="0" fontId="73" fillId="239" borderId="1" xfId="3" applyFont="1" applyFill="1" applyBorder="1" applyAlignment="1">
      <alignment horizontal="center" vertical="center"/>
    </xf>
    <xf numFmtId="0" fontId="61" fillId="124" borderId="1" xfId="3" applyFont="1" applyFill="1" applyBorder="1" applyAlignment="1">
      <alignment horizontal="center" vertical="center"/>
    </xf>
    <xf numFmtId="0" fontId="125" fillId="240" borderId="1" xfId="0" applyFont="1" applyFill="1" applyBorder="1" applyAlignment="1">
      <alignment horizontal="center" vertical="center"/>
    </xf>
    <xf numFmtId="0" fontId="61" fillId="123" borderId="1" xfId="3" applyFont="1" applyFill="1" applyBorder="1" applyAlignment="1">
      <alignment horizontal="center" vertical="center"/>
    </xf>
    <xf numFmtId="0" fontId="88" fillId="241" borderId="1" xfId="0" applyFont="1" applyFill="1" applyBorder="1" applyAlignment="1">
      <alignment horizontal="center" vertical="center"/>
    </xf>
    <xf numFmtId="0" fontId="58" fillId="122" borderId="1" xfId="3" applyFont="1" applyFill="1" applyBorder="1" applyAlignment="1">
      <alignment horizontal="center" vertical="center"/>
    </xf>
    <xf numFmtId="0" fontId="88" fillId="242" borderId="1" xfId="0" applyFont="1" applyFill="1" applyBorder="1" applyAlignment="1">
      <alignment horizontal="center" vertical="center"/>
    </xf>
    <xf numFmtId="0" fontId="58" fillId="45" borderId="1" xfId="3" applyFont="1" applyFill="1" applyBorder="1" applyAlignment="1">
      <alignment horizontal="center" vertical="center"/>
    </xf>
    <xf numFmtId="0" fontId="31" fillId="0" borderId="1" xfId="21" applyFont="1" applyBorder="1" applyAlignment="1">
      <alignment horizontal="right" vertical="center"/>
    </xf>
    <xf numFmtId="0" fontId="32" fillId="105" borderId="0" xfId="18" applyFont="1" applyFill="1" applyAlignment="1">
      <alignment horizontal="center" vertical="center"/>
    </xf>
    <xf numFmtId="0" fontId="8" fillId="80" borderId="1" xfId="17" applyFont="1" applyFill="1" applyBorder="1" applyAlignment="1">
      <alignment horizontal="center" vertical="center"/>
    </xf>
    <xf numFmtId="0" fontId="8" fillId="5" borderId="1" xfId="17" applyFont="1" applyFill="1" applyBorder="1" applyAlignment="1">
      <alignment horizontal="center" vertical="center"/>
    </xf>
    <xf numFmtId="0" fontId="8" fillId="0" borderId="1" xfId="17" applyFont="1" applyBorder="1" applyAlignment="1">
      <alignment horizontal="center" vertical="center"/>
    </xf>
    <xf numFmtId="0" fontId="8" fillId="0" borderId="16" xfId="17" applyFont="1" applyBorder="1" applyAlignment="1">
      <alignment horizontal="center" vertical="center"/>
    </xf>
    <xf numFmtId="0" fontId="14" fillId="87" borderId="1" xfId="21" applyFont="1" applyFill="1" applyBorder="1" applyAlignment="1">
      <alignment horizontal="center" vertical="center"/>
    </xf>
    <xf numFmtId="0" fontId="60" fillId="80" borderId="1" xfId="21" applyFont="1" applyFill="1" applyBorder="1" applyAlignment="1">
      <alignment horizontal="center" vertical="center"/>
    </xf>
    <xf numFmtId="167" fontId="8" fillId="0" borderId="14" xfId="17" applyNumberFormat="1" applyFont="1" applyBorder="1" applyAlignment="1">
      <alignment horizontal="center" vertical="center"/>
    </xf>
    <xf numFmtId="167" fontId="130" fillId="5" borderId="111" xfId="30" applyNumberFormat="1" applyFont="1" applyFill="1" applyBorder="1" applyAlignment="1">
      <alignment horizontal="center" vertical="center" wrapText="1"/>
    </xf>
    <xf numFmtId="167" fontId="130" fillId="5" borderId="116" xfId="30" applyNumberFormat="1" applyFont="1" applyFill="1" applyBorder="1" applyAlignment="1">
      <alignment horizontal="center" vertical="center" wrapText="1"/>
    </xf>
    <xf numFmtId="0" fontId="58" fillId="100" borderId="117" xfId="18" applyFont="1" applyFill="1" applyBorder="1" applyAlignment="1">
      <alignment horizontal="center" vertical="center"/>
    </xf>
    <xf numFmtId="0" fontId="58" fillId="101" borderId="117" xfId="18" applyFont="1" applyFill="1" applyBorder="1" applyAlignment="1">
      <alignment horizontal="center" vertical="center"/>
    </xf>
    <xf numFmtId="0" fontId="58" fillId="102" borderId="117" xfId="18" applyFont="1" applyFill="1" applyBorder="1" applyAlignment="1">
      <alignment horizontal="center" vertical="center"/>
    </xf>
    <xf numFmtId="0" fontId="58" fillId="103" borderId="117" xfId="18" applyFont="1" applyFill="1" applyBorder="1" applyAlignment="1">
      <alignment horizontal="center" vertical="center"/>
    </xf>
    <xf numFmtId="0" fontId="61" fillId="4" borderId="117" xfId="3" applyFont="1" applyFill="1" applyBorder="1" applyAlignment="1">
      <alignment horizontal="center" vertical="center"/>
    </xf>
    <xf numFmtId="0" fontId="58" fillId="104" borderId="117" xfId="18" applyFont="1" applyFill="1" applyBorder="1" applyAlignment="1">
      <alignment horizontal="center" vertical="center"/>
    </xf>
    <xf numFmtId="0" fontId="58" fillId="108" borderId="117" xfId="3" applyFont="1" applyFill="1" applyBorder="1" applyAlignment="1">
      <alignment horizontal="center" vertical="center"/>
    </xf>
    <xf numFmtId="0" fontId="58" fillId="105" borderId="117" xfId="18" applyFont="1" applyFill="1" applyBorder="1" applyAlignment="1">
      <alignment horizontal="center" vertical="center"/>
    </xf>
    <xf numFmtId="0" fontId="58" fillId="106" borderId="117" xfId="18" applyFont="1" applyFill="1" applyBorder="1" applyAlignment="1">
      <alignment horizontal="center" vertical="center"/>
    </xf>
    <xf numFmtId="0" fontId="58" fillId="49" borderId="117" xfId="18" applyFont="1" applyFill="1" applyBorder="1" applyAlignment="1">
      <alignment horizontal="center" vertical="center"/>
    </xf>
    <xf numFmtId="0" fontId="58" fillId="49" borderId="118" xfId="18" applyFont="1" applyFill="1" applyBorder="1" applyAlignment="1">
      <alignment horizontal="center" vertical="center"/>
    </xf>
    <xf numFmtId="0" fontId="58" fillId="106" borderId="119" xfId="18" applyFont="1" applyFill="1" applyBorder="1" applyAlignment="1">
      <alignment horizontal="center" vertical="center"/>
    </xf>
    <xf numFmtId="0" fontId="58" fillId="98" borderId="115" xfId="18" applyFont="1" applyFill="1" applyBorder="1" applyAlignment="1">
      <alignment horizontal="center" vertical="center"/>
    </xf>
    <xf numFmtId="0" fontId="58" fillId="99" borderId="115" xfId="18" applyFont="1" applyFill="1" applyBorder="1" applyAlignment="1">
      <alignment horizontal="center" vertical="center"/>
    </xf>
    <xf numFmtId="0" fontId="58" fillId="100" borderId="115" xfId="18" applyFont="1" applyFill="1" applyBorder="1" applyAlignment="1">
      <alignment horizontal="center" vertical="center"/>
    </xf>
    <xf numFmtId="0" fontId="58" fillId="101" borderId="115" xfId="18" applyFont="1" applyFill="1" applyBorder="1" applyAlignment="1">
      <alignment horizontal="center" vertical="center"/>
    </xf>
    <xf numFmtId="0" fontId="58" fillId="102" borderId="115" xfId="18" applyFont="1" applyFill="1" applyBorder="1" applyAlignment="1">
      <alignment horizontal="center" vertical="center"/>
    </xf>
    <xf numFmtId="0" fontId="58" fillId="103" borderId="115" xfId="18" applyFont="1" applyFill="1" applyBorder="1" applyAlignment="1">
      <alignment horizontal="center" vertical="center"/>
    </xf>
    <xf numFmtId="0" fontId="61" fillId="4" borderId="115" xfId="3" applyFont="1" applyFill="1" applyBorder="1" applyAlignment="1">
      <alignment horizontal="center" vertical="center"/>
    </xf>
    <xf numFmtId="0" fontId="58" fillId="104" borderId="115" xfId="18" applyFont="1" applyFill="1" applyBorder="1" applyAlignment="1">
      <alignment horizontal="center" vertical="center"/>
    </xf>
    <xf numFmtId="0" fontId="58" fillId="108" borderId="115" xfId="3" applyFont="1" applyFill="1" applyBorder="1" applyAlignment="1">
      <alignment horizontal="center" vertical="center"/>
    </xf>
    <xf numFmtId="0" fontId="58" fillId="105" borderId="115" xfId="18" applyFont="1" applyFill="1" applyBorder="1" applyAlignment="1">
      <alignment horizontal="center" vertical="center"/>
    </xf>
    <xf numFmtId="0" fontId="58" fillId="105" borderId="120" xfId="18" applyFont="1" applyFill="1" applyBorder="1" applyAlignment="1">
      <alignment horizontal="center" vertical="center"/>
    </xf>
    <xf numFmtId="0" fontId="72" fillId="0" borderId="117" xfId="17" applyFont="1" applyBorder="1" applyAlignment="1">
      <alignment horizontal="right" vertical="center"/>
    </xf>
    <xf numFmtId="0" fontId="58" fillId="98" borderId="117" xfId="18" applyFont="1" applyFill="1" applyBorder="1" applyAlignment="1">
      <alignment horizontal="center" vertical="center"/>
    </xf>
    <xf numFmtId="0" fontId="58" fillId="99" borderId="117" xfId="18" applyFont="1" applyFill="1" applyBorder="1" applyAlignment="1">
      <alignment horizontal="center" vertical="center"/>
    </xf>
    <xf numFmtId="0" fontId="61" fillId="4" borderId="118" xfId="3" applyFont="1" applyFill="1" applyBorder="1" applyAlignment="1">
      <alignment horizontal="center" vertical="center"/>
    </xf>
    <xf numFmtId="0" fontId="58" fillId="108" borderId="119" xfId="3" applyFont="1" applyFill="1" applyBorder="1" applyAlignment="1">
      <alignment horizontal="center" vertical="center"/>
    </xf>
    <xf numFmtId="0" fontId="58" fillId="104" borderId="119" xfId="18" applyFont="1" applyFill="1" applyBorder="1" applyAlignment="1">
      <alignment horizontal="center" vertical="center"/>
    </xf>
    <xf numFmtId="0" fontId="61" fillId="4" borderId="119" xfId="3" applyFont="1" applyFill="1" applyBorder="1" applyAlignment="1">
      <alignment horizontal="center" vertical="center"/>
    </xf>
    <xf numFmtId="0" fontId="58" fillId="103" borderId="119" xfId="18" applyFont="1" applyFill="1" applyBorder="1" applyAlignment="1">
      <alignment horizontal="center" vertical="center"/>
    </xf>
    <xf numFmtId="0" fontId="58" fillId="102" borderId="119" xfId="18" applyFont="1" applyFill="1" applyBorder="1" applyAlignment="1">
      <alignment horizontal="center" vertical="center"/>
    </xf>
    <xf numFmtId="0" fontId="58" fillId="101" borderId="119" xfId="18" applyFont="1" applyFill="1" applyBorder="1" applyAlignment="1">
      <alignment horizontal="center" vertical="center"/>
    </xf>
    <xf numFmtId="0" fontId="58" fillId="100" borderId="119" xfId="18" applyFont="1" applyFill="1" applyBorder="1" applyAlignment="1">
      <alignment horizontal="center" vertical="center"/>
    </xf>
    <xf numFmtId="0" fontId="58" fillId="99" borderId="119" xfId="18" applyFont="1" applyFill="1" applyBorder="1" applyAlignment="1">
      <alignment horizontal="center" vertical="center"/>
    </xf>
    <xf numFmtId="0" fontId="127" fillId="0" borderId="121" xfId="36" applyFont="1" applyBorder="1" applyAlignment="1">
      <alignment horizontal="center" vertical="center" wrapText="1"/>
    </xf>
    <xf numFmtId="0" fontId="8" fillId="0" borderId="115" xfId="17" applyFont="1" applyBorder="1" applyAlignment="1">
      <alignment horizontal="center" vertical="center"/>
    </xf>
    <xf numFmtId="0" fontId="72" fillId="0" borderId="115" xfId="17" applyFont="1" applyBorder="1" applyAlignment="1">
      <alignment horizontal="center" vertical="center"/>
    </xf>
    <xf numFmtId="0" fontId="72" fillId="0" borderId="115" xfId="17" applyFont="1" applyBorder="1" applyAlignment="1">
      <alignment horizontal="right" vertical="center"/>
    </xf>
    <xf numFmtId="0" fontId="58" fillId="98" borderId="120" xfId="18" applyFont="1" applyFill="1" applyBorder="1" applyAlignment="1">
      <alignment horizontal="center" vertical="center"/>
    </xf>
    <xf numFmtId="0" fontId="127" fillId="0" borderId="122" xfId="36" applyFont="1" applyBorder="1" applyAlignment="1">
      <alignment horizontal="center" vertical="center" wrapText="1"/>
    </xf>
    <xf numFmtId="0" fontId="127" fillId="0" borderId="123" xfId="36" applyFont="1" applyBorder="1" applyAlignment="1">
      <alignment horizontal="center" vertical="center" wrapText="1"/>
    </xf>
    <xf numFmtId="0" fontId="127" fillId="0" borderId="124" xfId="36" applyFont="1" applyBorder="1" applyAlignment="1">
      <alignment horizontal="center" vertical="center" wrapText="1"/>
    </xf>
    <xf numFmtId="0" fontId="127" fillId="0" borderId="128" xfId="36" applyFont="1" applyBorder="1" applyAlignment="1">
      <alignment horizontal="center" vertical="center" wrapText="1"/>
    </xf>
    <xf numFmtId="0" fontId="127" fillId="0" borderId="126" xfId="36" applyFont="1" applyBorder="1" applyAlignment="1">
      <alignment horizontal="center" vertical="center" wrapText="1"/>
    </xf>
    <xf numFmtId="0" fontId="127" fillId="0" borderId="127" xfId="36" applyFont="1" applyBorder="1" applyAlignment="1">
      <alignment horizontal="center" vertical="center" wrapText="1"/>
    </xf>
    <xf numFmtId="0" fontId="8" fillId="0" borderId="117" xfId="17" applyFont="1" applyBorder="1" applyAlignment="1">
      <alignment horizontal="center" vertical="center"/>
    </xf>
    <xf numFmtId="0" fontId="31" fillId="0" borderId="117" xfId="21" applyFont="1" applyBorder="1" applyAlignment="1">
      <alignment horizontal="right" vertical="center"/>
    </xf>
    <xf numFmtId="0" fontId="58" fillId="45" borderId="117" xfId="3" applyFont="1" applyFill="1" applyBorder="1" applyAlignment="1">
      <alignment horizontal="center" vertical="center"/>
    </xf>
    <xf numFmtId="0" fontId="58" fillId="122" borderId="117" xfId="3" applyFont="1" applyFill="1" applyBorder="1" applyAlignment="1">
      <alignment horizontal="center" vertical="center"/>
    </xf>
    <xf numFmtId="0" fontId="58" fillId="122" borderId="118" xfId="3" applyFont="1" applyFill="1" applyBorder="1" applyAlignment="1">
      <alignment horizontal="center" vertical="center"/>
    </xf>
    <xf numFmtId="0" fontId="61" fillId="123" borderId="117" xfId="3" applyFont="1" applyFill="1" applyBorder="1" applyAlignment="1">
      <alignment horizontal="center" vertical="center"/>
    </xf>
    <xf numFmtId="0" fontId="61" fillId="124" borderId="117" xfId="3" applyFont="1" applyFill="1" applyBorder="1" applyAlignment="1">
      <alignment horizontal="center" vertical="center"/>
    </xf>
    <xf numFmtId="0" fontId="61" fillId="125" borderId="117" xfId="3" applyFont="1" applyFill="1" applyBorder="1" applyAlignment="1">
      <alignment horizontal="center" vertical="center"/>
    </xf>
    <xf numFmtId="0" fontId="61" fillId="125" borderId="118" xfId="3" applyFont="1" applyFill="1" applyBorder="1" applyAlignment="1">
      <alignment horizontal="center" vertical="center"/>
    </xf>
    <xf numFmtId="0" fontId="61" fillId="124" borderId="119" xfId="3" applyFont="1" applyFill="1" applyBorder="1" applyAlignment="1">
      <alignment horizontal="center" vertical="center"/>
    </xf>
    <xf numFmtId="0" fontId="61" fillId="123" borderId="119" xfId="3" applyFont="1" applyFill="1" applyBorder="1" applyAlignment="1">
      <alignment horizontal="center" vertical="center"/>
    </xf>
    <xf numFmtId="0" fontId="31" fillId="0" borderId="115" xfId="21" applyFont="1" applyBorder="1" applyAlignment="1">
      <alignment horizontal="right" vertical="center"/>
    </xf>
    <xf numFmtId="0" fontId="58" fillId="45" borderId="115" xfId="3" applyFont="1" applyFill="1" applyBorder="1" applyAlignment="1">
      <alignment horizontal="center" vertical="center"/>
    </xf>
    <xf numFmtId="0" fontId="58" fillId="122" borderId="115" xfId="3" applyFont="1" applyFill="1" applyBorder="1" applyAlignment="1">
      <alignment horizontal="center" vertical="center"/>
    </xf>
    <xf numFmtId="0" fontId="58" fillId="122" borderId="120" xfId="3" applyFont="1" applyFill="1" applyBorder="1" applyAlignment="1">
      <alignment horizontal="center" vertical="center"/>
    </xf>
    <xf numFmtId="0" fontId="8" fillId="0" borderId="118" xfId="17" applyFont="1" applyBorder="1" applyAlignment="1">
      <alignment horizontal="center" vertical="center"/>
    </xf>
    <xf numFmtId="0" fontId="8" fillId="0" borderId="119" xfId="17" applyFont="1" applyBorder="1" applyAlignment="1">
      <alignment horizontal="center" vertical="center"/>
    </xf>
    <xf numFmtId="0" fontId="61" fillId="123" borderId="115" xfId="3" applyFont="1" applyFill="1" applyBorder="1" applyAlignment="1">
      <alignment horizontal="center" vertical="center"/>
    </xf>
    <xf numFmtId="0" fontId="61" fillId="124" borderId="115" xfId="3" applyFont="1" applyFill="1" applyBorder="1" applyAlignment="1">
      <alignment horizontal="center" vertical="center"/>
    </xf>
    <xf numFmtId="0" fontId="61" fillId="125" borderId="115" xfId="3" applyFont="1" applyFill="1" applyBorder="1" applyAlignment="1">
      <alignment horizontal="center" vertical="center"/>
    </xf>
    <xf numFmtId="0" fontId="8" fillId="0" borderId="120" xfId="17" applyFont="1" applyBorder="1" applyAlignment="1">
      <alignment horizontal="center" vertical="center"/>
    </xf>
    <xf numFmtId="0" fontId="127" fillId="0" borderId="115" xfId="36" applyFont="1" applyBorder="1" applyAlignment="1">
      <alignment horizontal="center" vertical="center" wrapText="1"/>
    </xf>
    <xf numFmtId="0" fontId="19" fillId="0" borderId="115" xfId="17" applyFont="1" applyBorder="1" applyAlignment="1">
      <alignment horizontal="center" vertical="center"/>
    </xf>
    <xf numFmtId="0" fontId="72" fillId="0" borderId="115" xfId="21" applyFont="1" applyBorder="1" applyAlignment="1">
      <alignment horizontal="right" vertical="center"/>
    </xf>
    <xf numFmtId="0" fontId="58" fillId="45" borderId="120" xfId="3" applyFont="1" applyFill="1" applyBorder="1" applyAlignment="1">
      <alignment horizontal="center" vertical="center"/>
    </xf>
    <xf numFmtId="0" fontId="82" fillId="80" borderId="117" xfId="0" applyFont="1" applyFill="1" applyBorder="1" applyAlignment="1">
      <alignment horizontal="center" vertical="center"/>
    </xf>
    <xf numFmtId="0" fontId="82" fillId="80" borderId="118" xfId="0" applyFont="1" applyFill="1" applyBorder="1" applyAlignment="1">
      <alignment horizontal="center" vertical="center"/>
    </xf>
    <xf numFmtId="0" fontId="130" fillId="5" borderId="0" xfId="30" applyFont="1" applyFill="1" applyAlignment="1">
      <alignment horizontal="center" vertical="center" wrapText="1"/>
    </xf>
    <xf numFmtId="167" fontId="130" fillId="5" borderId="132" xfId="30" applyNumberFormat="1" applyFont="1" applyFill="1" applyBorder="1" applyAlignment="1">
      <alignment horizontal="center" vertical="center" wrapText="1"/>
    </xf>
    <xf numFmtId="167" fontId="130" fillId="5" borderId="133" xfId="30" applyNumberFormat="1" applyFont="1" applyFill="1" applyBorder="1" applyAlignment="1">
      <alignment horizontal="center" vertical="center" wrapText="1"/>
    </xf>
    <xf numFmtId="0" fontId="130" fillId="5" borderId="134" xfId="30" applyFont="1" applyFill="1" applyBorder="1" applyAlignment="1">
      <alignment horizontal="center" vertical="center" wrapText="1"/>
    </xf>
    <xf numFmtId="0" fontId="130" fillId="5" borderId="135" xfId="30" applyFont="1" applyFill="1" applyBorder="1" applyAlignment="1">
      <alignment horizontal="center" vertical="center" wrapText="1"/>
    </xf>
    <xf numFmtId="0" fontId="130" fillId="5" borderId="136" xfId="30" applyFont="1" applyFill="1" applyBorder="1" applyAlignment="1">
      <alignment horizontal="center" vertical="center" wrapText="1"/>
    </xf>
    <xf numFmtId="0" fontId="130" fillId="5" borderId="138" xfId="30" applyFont="1" applyFill="1" applyBorder="1" applyAlignment="1">
      <alignment horizontal="center" vertical="center" wrapText="1"/>
    </xf>
    <xf numFmtId="0" fontId="130" fillId="5" borderId="117" xfId="30" applyFont="1" applyFill="1" applyBorder="1" applyAlignment="1">
      <alignment horizontal="center" vertical="center" wrapText="1"/>
    </xf>
    <xf numFmtId="0" fontId="130" fillId="5" borderId="118" xfId="30" applyFont="1" applyFill="1" applyBorder="1" applyAlignment="1">
      <alignment horizontal="center" vertical="center" wrapText="1"/>
    </xf>
    <xf numFmtId="0" fontId="0" fillId="247" borderId="113" xfId="0" applyFill="1" applyBorder="1"/>
    <xf numFmtId="0" fontId="50" fillId="0" borderId="119" xfId="17" applyFont="1" applyBorder="1" applyAlignment="1">
      <alignment horizontal="center" vertical="center"/>
    </xf>
    <xf numFmtId="0" fontId="73" fillId="48" borderId="139" xfId="5" applyFont="1" applyFill="1" applyBorder="1" applyAlignment="1">
      <alignment horizontal="left" vertical="center"/>
    </xf>
    <xf numFmtId="0" fontId="0" fillId="247" borderId="114" xfId="0" applyFill="1" applyBorder="1"/>
    <xf numFmtId="0" fontId="130" fillId="5" borderId="115" xfId="30" applyFont="1" applyFill="1" applyBorder="1" applyAlignment="1">
      <alignment horizontal="center" vertical="center" wrapText="1"/>
    </xf>
    <xf numFmtId="0" fontId="130" fillId="5" borderId="120" xfId="30" applyFont="1" applyFill="1" applyBorder="1" applyAlignment="1">
      <alignment horizontal="center" vertical="center" wrapText="1"/>
    </xf>
    <xf numFmtId="0" fontId="0" fillId="247" borderId="126" xfId="0" applyFill="1" applyBorder="1"/>
    <xf numFmtId="0" fontId="0" fillId="247" borderId="127" xfId="0" applyFill="1" applyBorder="1"/>
    <xf numFmtId="0" fontId="82" fillId="244" borderId="0" xfId="0" applyFont="1" applyFill="1"/>
    <xf numFmtId="0" fontId="53" fillId="244" borderId="0" xfId="0" applyFont="1" applyFill="1" applyAlignment="1">
      <alignment horizontal="right"/>
    </xf>
    <xf numFmtId="0" fontId="53" fillId="244" borderId="0" xfId="0" applyFont="1" applyFill="1" applyAlignment="1">
      <alignment horizontal="right" indent="1"/>
    </xf>
    <xf numFmtId="0" fontId="30" fillId="0" borderId="0" xfId="3" applyFont="1"/>
    <xf numFmtId="0" fontId="30" fillId="5" borderId="33" xfId="3" applyFont="1" applyFill="1" applyBorder="1" applyAlignment="1">
      <alignment horizontal="center" vertical="center"/>
    </xf>
    <xf numFmtId="0" fontId="8" fillId="0" borderId="0" xfId="18" applyFont="1"/>
    <xf numFmtId="0" fontId="30" fillId="5" borderId="18" xfId="18" applyFont="1" applyFill="1" applyBorder="1" applyAlignment="1">
      <alignment horizontal="center" vertical="center"/>
    </xf>
    <xf numFmtId="0" fontId="30" fillId="5" borderId="3" xfId="18" applyFont="1" applyFill="1" applyBorder="1" applyAlignment="1">
      <alignment horizontal="center" vertical="center"/>
    </xf>
    <xf numFmtId="1" fontId="30" fillId="5" borderId="3" xfId="18" applyNumberFormat="1" applyFont="1" applyFill="1" applyBorder="1" applyAlignment="1">
      <alignment horizontal="center" vertical="center"/>
    </xf>
    <xf numFmtId="3" fontId="30" fillId="5" borderId="3" xfId="18" applyNumberFormat="1" applyFont="1" applyFill="1" applyBorder="1" applyAlignment="1">
      <alignment horizontal="center" vertical="center"/>
    </xf>
    <xf numFmtId="2" fontId="30" fillId="83" borderId="45" xfId="18" applyNumberFormat="1" applyFont="1" applyFill="1" applyBorder="1" applyAlignment="1">
      <alignment horizontal="center" vertical="center"/>
    </xf>
    <xf numFmtId="0" fontId="30" fillId="5" borderId="4" xfId="18" applyFont="1" applyFill="1" applyBorder="1" applyAlignment="1">
      <alignment horizontal="center" vertical="center"/>
    </xf>
    <xf numFmtId="0" fontId="30" fillId="5" borderId="1" xfId="18" applyFont="1" applyFill="1" applyBorder="1" applyAlignment="1">
      <alignment horizontal="center" vertical="center"/>
    </xf>
    <xf numFmtId="1" fontId="30" fillId="5" borderId="1" xfId="18" applyNumberFormat="1" applyFont="1" applyFill="1" applyBorder="1" applyAlignment="1">
      <alignment horizontal="center" vertical="center"/>
    </xf>
    <xf numFmtId="3" fontId="30" fillId="5" borderId="1" xfId="18" applyNumberFormat="1" applyFont="1" applyFill="1" applyBorder="1" applyAlignment="1">
      <alignment horizontal="center" vertical="center"/>
    </xf>
    <xf numFmtId="0" fontId="30" fillId="5" borderId="53" xfId="18" applyFont="1" applyFill="1" applyBorder="1" applyAlignment="1">
      <alignment horizontal="center" vertical="center"/>
    </xf>
    <xf numFmtId="0" fontId="30" fillId="5" borderId="14" xfId="18" applyFont="1" applyFill="1" applyBorder="1" applyAlignment="1">
      <alignment horizontal="center" vertical="center"/>
    </xf>
    <xf numFmtId="1" fontId="30" fillId="5" borderId="14" xfId="18" applyNumberFormat="1" applyFont="1" applyFill="1" applyBorder="1" applyAlignment="1">
      <alignment horizontal="center" vertical="center"/>
    </xf>
    <xf numFmtId="3" fontId="30" fillId="5" borderId="14" xfId="18" applyNumberFormat="1" applyFont="1" applyFill="1" applyBorder="1" applyAlignment="1">
      <alignment horizontal="center" vertical="center"/>
    </xf>
    <xf numFmtId="0" fontId="30" fillId="5" borderId="19" xfId="18" applyFont="1" applyFill="1" applyBorder="1" applyAlignment="1">
      <alignment horizontal="center" vertical="center"/>
    </xf>
    <xf numFmtId="0" fontId="30" fillId="5" borderId="2" xfId="18" applyFont="1" applyFill="1" applyBorder="1" applyAlignment="1">
      <alignment horizontal="center" vertical="center"/>
    </xf>
    <xf numFmtId="1" fontId="30" fillId="5" borderId="2" xfId="18" applyNumberFormat="1" applyFont="1" applyFill="1" applyBorder="1" applyAlignment="1">
      <alignment horizontal="center" vertical="center"/>
    </xf>
    <xf numFmtId="3" fontId="30" fillId="5" borderId="2" xfId="18" applyNumberFormat="1" applyFont="1" applyFill="1" applyBorder="1" applyAlignment="1">
      <alignment horizontal="center" vertical="center"/>
    </xf>
    <xf numFmtId="0" fontId="31" fillId="5" borderId="40" xfId="18" applyFont="1" applyFill="1" applyBorder="1" applyAlignment="1">
      <alignment horizontal="center"/>
    </xf>
    <xf numFmtId="0" fontId="31" fillId="5" borderId="27" xfId="18" applyFont="1" applyFill="1" applyBorder="1" applyAlignment="1">
      <alignment horizontal="center"/>
    </xf>
    <xf numFmtId="1" fontId="32" fillId="5" borderId="18" xfId="18" applyNumberFormat="1" applyFont="1" applyFill="1" applyBorder="1" applyAlignment="1">
      <alignment horizontal="center"/>
    </xf>
    <xf numFmtId="1" fontId="30" fillId="5" borderId="3" xfId="18" applyNumberFormat="1" applyFont="1" applyFill="1" applyBorder="1" applyAlignment="1">
      <alignment horizontal="center"/>
    </xf>
    <xf numFmtId="1" fontId="30" fillId="5" borderId="23" xfId="18" applyNumberFormat="1" applyFont="1" applyFill="1" applyBorder="1" applyAlignment="1">
      <alignment horizontal="center"/>
    </xf>
    <xf numFmtId="1" fontId="30" fillId="5" borderId="4" xfId="18" applyNumberFormat="1" applyFont="1" applyFill="1" applyBorder="1" applyAlignment="1">
      <alignment horizontal="center"/>
    </xf>
    <xf numFmtId="1" fontId="30" fillId="5" borderId="1" xfId="18" applyNumberFormat="1" applyFont="1" applyFill="1" applyBorder="1" applyAlignment="1">
      <alignment horizontal="center"/>
    </xf>
    <xf numFmtId="1" fontId="30" fillId="5" borderId="5" xfId="18" applyNumberFormat="1" applyFont="1" applyFill="1" applyBorder="1" applyAlignment="1">
      <alignment horizontal="center"/>
    </xf>
    <xf numFmtId="1" fontId="30" fillId="5" borderId="19" xfId="18" applyNumberFormat="1" applyFont="1" applyFill="1" applyBorder="1" applyAlignment="1">
      <alignment horizontal="center"/>
    </xf>
    <xf numFmtId="1" fontId="30" fillId="5" borderId="2" xfId="18" applyNumberFormat="1" applyFont="1" applyFill="1" applyBorder="1" applyAlignment="1">
      <alignment horizontal="center"/>
    </xf>
    <xf numFmtId="1" fontId="30" fillId="5" borderId="20" xfId="18" applyNumberFormat="1" applyFont="1" applyFill="1" applyBorder="1" applyAlignment="1">
      <alignment horizontal="center"/>
    </xf>
    <xf numFmtId="0" fontId="30" fillId="83" borderId="0" xfId="3" applyFont="1" applyFill="1"/>
    <xf numFmtId="0" fontId="36" fillId="0" borderId="0" xfId="3" applyFont="1"/>
    <xf numFmtId="0" fontId="20" fillId="80" borderId="0" xfId="3" applyFont="1" applyFill="1" applyAlignment="1">
      <alignment horizontal="center" vertical="center"/>
    </xf>
    <xf numFmtId="2" fontId="30" fillId="5" borderId="21" xfId="18" applyNumberFormat="1" applyFont="1" applyFill="1" applyBorder="1" applyAlignment="1">
      <alignment horizontal="center" vertical="center"/>
    </xf>
    <xf numFmtId="2" fontId="30" fillId="5" borderId="23" xfId="18" applyNumberFormat="1" applyFont="1" applyFill="1" applyBorder="1" applyAlignment="1">
      <alignment horizontal="center" vertical="center"/>
    </xf>
    <xf numFmtId="0" fontId="20" fillId="0" borderId="0" xfId="3" applyFont="1"/>
    <xf numFmtId="2" fontId="30" fillId="5" borderId="16" xfId="18" applyNumberFormat="1" applyFont="1" applyFill="1" applyBorder="1" applyAlignment="1">
      <alignment horizontal="center" vertical="center"/>
    </xf>
    <xf numFmtId="0" fontId="32" fillId="5" borderId="9" xfId="18" applyFont="1" applyFill="1" applyBorder="1" applyAlignment="1">
      <alignment horizontal="left"/>
    </xf>
    <xf numFmtId="0" fontId="8" fillId="5" borderId="10" xfId="18" applyFont="1" applyFill="1" applyBorder="1"/>
    <xf numFmtId="2" fontId="30" fillId="5" borderId="36" xfId="18" applyNumberFormat="1" applyFont="1" applyFill="1" applyBorder="1" applyAlignment="1">
      <alignment horizontal="center" vertical="center"/>
    </xf>
    <xf numFmtId="2" fontId="30" fillId="5" borderId="34" xfId="18" applyNumberFormat="1" applyFont="1" applyFill="1" applyBorder="1" applyAlignment="1">
      <alignment horizontal="center" vertical="center"/>
    </xf>
    <xf numFmtId="2" fontId="30" fillId="5" borderId="55" xfId="18" applyNumberFormat="1" applyFont="1" applyFill="1" applyBorder="1" applyAlignment="1">
      <alignment horizontal="center" vertical="center"/>
    </xf>
    <xf numFmtId="0" fontId="87" fillId="0" borderId="1" xfId="0" applyFont="1" applyBorder="1" applyAlignment="1">
      <alignment horizontal="center" vertical="center"/>
    </xf>
    <xf numFmtId="0" fontId="88" fillId="0" borderId="1" xfId="0" applyFont="1" applyBorder="1" applyAlignment="1">
      <alignment horizontal="center" vertical="center"/>
    </xf>
    <xf numFmtId="9" fontId="92" fillId="0" borderId="1" xfId="0" applyNumberFormat="1" applyFont="1" applyBorder="1" applyAlignment="1">
      <alignment horizontal="center" vertical="center"/>
    </xf>
    <xf numFmtId="0" fontId="53" fillId="0" borderId="1" xfId="0" applyFont="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82" fillId="0" borderId="0" xfId="29" applyFont="1"/>
    <xf numFmtId="0" fontId="79" fillId="0" borderId="0" xfId="29" applyFont="1"/>
    <xf numFmtId="0" fontId="16" fillId="5" borderId="40" xfId="0" applyFont="1" applyFill="1" applyBorder="1" applyAlignment="1">
      <alignment horizontal="center" vertical="center" wrapText="1"/>
    </xf>
    <xf numFmtId="0" fontId="16" fillId="0" borderId="0" xfId="0" applyFont="1"/>
    <xf numFmtId="0" fontId="19" fillId="0" borderId="0" xfId="29" applyFont="1"/>
    <xf numFmtId="9" fontId="19" fillId="0" borderId="0" xfId="29" applyNumberFormat="1" applyFont="1"/>
    <xf numFmtId="9" fontId="19" fillId="28" borderId="0" xfId="29" applyNumberFormat="1" applyFont="1" applyFill="1"/>
    <xf numFmtId="0" fontId="19" fillId="0" borderId="1" xfId="29" applyFont="1" applyBorder="1"/>
    <xf numFmtId="2" fontId="19" fillId="28" borderId="0" xfId="29" applyNumberFormat="1" applyFont="1" applyFill="1"/>
    <xf numFmtId="172" fontId="30" fillId="5" borderId="3" xfId="18" applyNumberFormat="1" applyFont="1" applyFill="1" applyBorder="1" applyAlignment="1">
      <alignment horizontal="center" vertical="center"/>
    </xf>
    <xf numFmtId="0" fontId="32" fillId="5" borderId="25" xfId="3" applyFont="1" applyFill="1" applyBorder="1"/>
    <xf numFmtId="0" fontId="30" fillId="5" borderId="27" xfId="3" applyFont="1" applyFill="1" applyBorder="1"/>
    <xf numFmtId="172" fontId="30" fillId="5" borderId="38" xfId="18" applyNumberFormat="1" applyFont="1" applyFill="1" applyBorder="1" applyAlignment="1">
      <alignment horizontal="center" vertical="center"/>
    </xf>
    <xf numFmtId="0" fontId="32" fillId="0" borderId="43" xfId="18" applyFont="1" applyBorder="1" applyAlignment="1">
      <alignment vertical="center" wrapText="1"/>
    </xf>
    <xf numFmtId="0" fontId="32" fillId="0" borderId="38" xfId="18" applyFont="1" applyBorder="1" applyAlignment="1">
      <alignment vertical="center" wrapText="1"/>
    </xf>
    <xf numFmtId="0" fontId="72" fillId="0" borderId="0" xfId="21" applyFont="1" applyAlignment="1">
      <alignment horizontal="left" vertical="center"/>
    </xf>
    <xf numFmtId="0" fontId="22" fillId="0" borderId="0" xfId="21" applyFont="1" applyAlignment="1">
      <alignment horizontal="center" vertical="center"/>
    </xf>
    <xf numFmtId="0" fontId="62" fillId="136" borderId="0" xfId="21" applyFont="1" applyFill="1" applyAlignment="1">
      <alignment horizontal="center" vertical="center"/>
    </xf>
    <xf numFmtId="0" fontId="62" fillId="135" borderId="0" xfId="21" applyFont="1" applyFill="1" applyAlignment="1">
      <alignment horizontal="center" vertical="center"/>
    </xf>
    <xf numFmtId="0" fontId="62" fillId="134" borderId="0" xfId="21" applyFont="1" applyFill="1" applyAlignment="1">
      <alignment horizontal="center" vertical="center"/>
    </xf>
    <xf numFmtId="0" fontId="62" fillId="133" borderId="0" xfId="21" applyFont="1" applyFill="1" applyAlignment="1">
      <alignment horizontal="center" vertical="center"/>
    </xf>
    <xf numFmtId="0" fontId="62" fillId="131" borderId="0" xfId="21" applyFont="1" applyFill="1" applyAlignment="1">
      <alignment horizontal="center" vertical="center"/>
    </xf>
    <xf numFmtId="0" fontId="62" fillId="130" borderId="0" xfId="21" applyFont="1" applyFill="1" applyAlignment="1">
      <alignment horizontal="center" vertical="center"/>
    </xf>
    <xf numFmtId="0" fontId="62" fillId="129" borderId="0" xfId="21" applyFont="1" applyFill="1" applyAlignment="1">
      <alignment horizontal="center" vertical="center"/>
    </xf>
    <xf numFmtId="0" fontId="19" fillId="48" borderId="0" xfId="21" applyFont="1" applyFill="1" applyAlignment="1">
      <alignment horizontal="left" vertical="center"/>
    </xf>
    <xf numFmtId="0" fontId="58" fillId="0" borderId="0" xfId="21" applyFont="1" applyAlignment="1">
      <alignment horizontal="left" vertical="center"/>
    </xf>
    <xf numFmtId="0" fontId="19" fillId="74" borderId="0" xfId="21" applyFont="1" applyFill="1" applyAlignment="1">
      <alignment horizontal="left" vertical="center"/>
    </xf>
    <xf numFmtId="0" fontId="19" fillId="70" borderId="0" xfId="21" applyFont="1" applyFill="1" applyAlignment="1">
      <alignment horizontal="left" vertical="center"/>
    </xf>
    <xf numFmtId="0" fontId="19" fillId="43" borderId="0" xfId="21" applyFont="1" applyFill="1" applyAlignment="1">
      <alignment horizontal="left" vertical="center"/>
    </xf>
    <xf numFmtId="0" fontId="19" fillId="29" borderId="0" xfId="21" applyFont="1" applyFill="1" applyAlignment="1">
      <alignment horizontal="left" vertical="center"/>
    </xf>
    <xf numFmtId="0" fontId="76" fillId="0" borderId="0" xfId="21" applyFont="1" applyAlignment="1">
      <alignment horizontal="center" vertical="center" textRotation="180"/>
    </xf>
    <xf numFmtId="0" fontId="73" fillId="48" borderId="13" xfId="21" applyFont="1" applyFill="1" applyBorder="1" applyAlignment="1">
      <alignment horizontal="left" vertical="center"/>
    </xf>
    <xf numFmtId="0" fontId="73" fillId="48" borderId="17" xfId="21" applyFont="1" applyFill="1" applyBorder="1" applyAlignment="1">
      <alignment horizontal="left" vertical="center"/>
    </xf>
    <xf numFmtId="0" fontId="73" fillId="48" borderId="16" xfId="21" applyFont="1" applyFill="1" applyBorder="1" applyAlignment="1">
      <alignment horizontal="left" vertical="center"/>
    </xf>
    <xf numFmtId="0" fontId="32" fillId="105" borderId="0" xfId="18" applyFont="1" applyFill="1" applyAlignment="1">
      <alignment vertical="center"/>
    </xf>
    <xf numFmtId="0" fontId="14" fillId="105" borderId="0" xfId="18" applyFont="1" applyFill="1" applyAlignment="1">
      <alignment vertical="center"/>
    </xf>
    <xf numFmtId="0" fontId="50" fillId="120" borderId="0" xfId="21" applyFont="1" applyFill="1" applyAlignment="1">
      <alignment horizontal="center" vertical="center"/>
    </xf>
    <xf numFmtId="0" fontId="73" fillId="120" borderId="0" xfId="21" applyFont="1" applyFill="1" applyAlignment="1">
      <alignment horizontal="left" vertical="center"/>
    </xf>
    <xf numFmtId="0" fontId="50" fillId="119" borderId="0" xfId="21" applyFont="1" applyFill="1" applyAlignment="1">
      <alignment horizontal="center" vertical="center"/>
    </xf>
    <xf numFmtId="0" fontId="73" fillId="119" borderId="0" xfId="21" applyFont="1" applyFill="1" applyAlignment="1">
      <alignment horizontal="left" vertical="center"/>
    </xf>
    <xf numFmtId="0" fontId="50" fillId="118" borderId="0" xfId="21" applyFont="1" applyFill="1" applyAlignment="1">
      <alignment horizontal="center" vertical="center"/>
    </xf>
    <xf numFmtId="0" fontId="73" fillId="118" borderId="0" xfId="21" applyFont="1" applyFill="1" applyAlignment="1">
      <alignment horizontal="left" vertical="center"/>
    </xf>
    <xf numFmtId="0" fontId="50" fillId="80" borderId="69" xfId="21" applyFont="1" applyFill="1" applyBorder="1" applyAlignment="1">
      <alignment horizontal="center" vertical="center"/>
    </xf>
    <xf numFmtId="0" fontId="50" fillId="116" borderId="69" xfId="21" applyFont="1" applyFill="1" applyBorder="1" applyAlignment="1">
      <alignment horizontal="center" vertical="center"/>
    </xf>
    <xf numFmtId="0" fontId="60" fillId="116" borderId="69" xfId="21" applyFont="1" applyFill="1" applyBorder="1" applyAlignment="1">
      <alignment horizontal="left" vertical="center"/>
    </xf>
    <xf numFmtId="0" fontId="50" fillId="137" borderId="69" xfId="21" applyFont="1" applyFill="1" applyBorder="1" applyAlignment="1">
      <alignment horizontal="center" vertical="center"/>
    </xf>
    <xf numFmtId="0" fontId="60" fillId="137" borderId="69" xfId="21" applyFont="1" applyFill="1" applyBorder="1" applyAlignment="1">
      <alignment horizontal="left" vertical="center"/>
    </xf>
    <xf numFmtId="0" fontId="74" fillId="0" borderId="0" xfId="21" applyFont="1" applyAlignment="1">
      <alignment horizontal="left" vertical="center"/>
    </xf>
    <xf numFmtId="0" fontId="60" fillId="138" borderId="69" xfId="21" applyFont="1" applyFill="1" applyBorder="1" applyAlignment="1">
      <alignment vertical="center"/>
    </xf>
    <xf numFmtId="0" fontId="50" fillId="84" borderId="69" xfId="21" applyFont="1" applyFill="1" applyBorder="1" applyAlignment="1">
      <alignment horizontal="center" vertical="center"/>
    </xf>
    <xf numFmtId="0" fontId="79" fillId="84" borderId="69" xfId="21" applyFont="1" applyFill="1" applyBorder="1" applyAlignment="1">
      <alignment horizontal="center" vertical="center"/>
    </xf>
    <xf numFmtId="0" fontId="75" fillId="84" borderId="69" xfId="21" applyFont="1" applyFill="1" applyBorder="1" applyAlignment="1">
      <alignment horizontal="center" vertical="center"/>
    </xf>
    <xf numFmtId="14" fontId="50" fillId="0" borderId="0" xfId="21" applyNumberFormat="1" applyFont="1" applyAlignment="1">
      <alignment horizontal="left" vertical="center"/>
    </xf>
    <xf numFmtId="0" fontId="74" fillId="84" borderId="69" xfId="21" applyFont="1" applyFill="1" applyBorder="1" applyAlignment="1">
      <alignment horizontal="center" vertical="center"/>
    </xf>
    <xf numFmtId="0" fontId="78" fillId="84" borderId="69" xfId="21" applyFont="1" applyFill="1" applyBorder="1" applyAlignment="1">
      <alignment horizontal="left" vertical="center"/>
    </xf>
    <xf numFmtId="0" fontId="79" fillId="84" borderId="69" xfId="21" applyFont="1" applyFill="1" applyBorder="1" applyAlignment="1">
      <alignment horizontal="left" vertical="center"/>
    </xf>
    <xf numFmtId="0" fontId="77" fillId="84" borderId="69" xfId="21" applyFont="1" applyFill="1" applyBorder="1" applyAlignment="1">
      <alignment horizontal="center" vertical="center"/>
    </xf>
    <xf numFmtId="167" fontId="77" fillId="84" borderId="69" xfId="21" applyNumberFormat="1" applyFont="1" applyFill="1" applyBorder="1" applyAlignment="1">
      <alignment horizontal="center" vertical="center"/>
    </xf>
    <xf numFmtId="0" fontId="75" fillId="84" borderId="69" xfId="21" applyFont="1" applyFill="1" applyBorder="1" applyAlignment="1">
      <alignment horizontal="left" vertical="center"/>
    </xf>
    <xf numFmtId="0" fontId="60" fillId="0" borderId="0" xfId="21" applyFont="1" applyAlignment="1">
      <alignment horizontal="center" vertical="center"/>
    </xf>
    <xf numFmtId="167" fontId="74" fillId="84" borderId="69" xfId="21" applyNumberFormat="1" applyFont="1" applyFill="1" applyBorder="1" applyAlignment="1">
      <alignment horizontal="center" vertical="center"/>
    </xf>
    <xf numFmtId="167" fontId="78" fillId="84" borderId="69" xfId="21" applyNumberFormat="1" applyFont="1" applyFill="1" applyBorder="1" applyAlignment="1">
      <alignment horizontal="left"/>
    </xf>
    <xf numFmtId="0" fontId="72" fillId="80" borderId="69" xfId="21" applyFont="1" applyFill="1" applyBorder="1" applyAlignment="1">
      <alignment horizontal="right" vertical="center"/>
    </xf>
    <xf numFmtId="0" fontId="50" fillId="80" borderId="70" xfId="21" applyFont="1" applyFill="1" applyBorder="1" applyAlignment="1">
      <alignment horizontal="center" vertical="center"/>
    </xf>
    <xf numFmtId="0" fontId="19" fillId="96" borderId="8" xfId="22" applyFont="1" applyFill="1" applyBorder="1" applyAlignment="1">
      <alignment horizontal="center" vertical="center"/>
    </xf>
    <xf numFmtId="0" fontId="19" fillId="96" borderId="0" xfId="22" applyFont="1" applyFill="1" applyAlignment="1">
      <alignment horizontal="center" vertical="center"/>
    </xf>
    <xf numFmtId="0" fontId="19" fillId="96" borderId="12" xfId="22" applyFont="1" applyFill="1" applyBorder="1" applyAlignment="1">
      <alignment horizontal="center" vertical="center"/>
    </xf>
    <xf numFmtId="0" fontId="8" fillId="5" borderId="0" xfId="23" applyFont="1" applyFill="1" applyAlignment="1">
      <alignment horizontal="center" vertical="center"/>
    </xf>
    <xf numFmtId="0" fontId="8" fillId="5" borderId="12" xfId="23" applyFont="1" applyFill="1" applyBorder="1" applyAlignment="1">
      <alignment horizontal="center" vertical="center"/>
    </xf>
    <xf numFmtId="0" fontId="19" fillId="145" borderId="8" xfId="22" applyFont="1" applyFill="1" applyBorder="1" applyAlignment="1">
      <alignment horizontal="center" vertical="center"/>
    </xf>
    <xf numFmtId="0" fontId="19" fillId="145" borderId="0" xfId="22" applyFont="1" applyFill="1" applyAlignment="1">
      <alignment horizontal="center" vertical="center"/>
    </xf>
    <xf numFmtId="0" fontId="19" fillId="145" borderId="12" xfId="22" applyFont="1" applyFill="1" applyBorder="1" applyAlignment="1">
      <alignment horizontal="center" vertical="center"/>
    </xf>
    <xf numFmtId="0" fontId="19" fillId="89" borderId="9" xfId="22" applyFont="1" applyFill="1" applyBorder="1" applyAlignment="1">
      <alignment horizontal="center" vertical="center"/>
    </xf>
    <xf numFmtId="0" fontId="19" fillId="89" borderId="10" xfId="22" applyFont="1" applyFill="1" applyBorder="1" applyAlignment="1">
      <alignment horizontal="center" vertical="center"/>
    </xf>
    <xf numFmtId="0" fontId="19" fillId="89" borderId="11" xfId="22" applyFont="1" applyFill="1" applyBorder="1" applyAlignment="1">
      <alignment horizontal="center" vertical="center"/>
    </xf>
    <xf numFmtId="0" fontId="8" fillId="5" borderId="10" xfId="23" applyFont="1" applyFill="1" applyBorder="1" applyAlignment="1">
      <alignment horizontal="center" vertical="center"/>
    </xf>
    <xf numFmtId="0" fontId="8" fillId="5" borderId="11" xfId="23" applyFont="1" applyFill="1" applyBorder="1" applyAlignment="1">
      <alignment horizontal="center" vertical="center"/>
    </xf>
    <xf numFmtId="0" fontId="19" fillId="94" borderId="8" xfId="22" applyFont="1" applyFill="1" applyBorder="1" applyAlignment="1">
      <alignment horizontal="center" vertical="center"/>
    </xf>
    <xf numFmtId="0" fontId="19" fillId="94" borderId="0" xfId="22" applyFont="1" applyFill="1" applyAlignment="1">
      <alignment horizontal="center" vertical="center"/>
    </xf>
    <xf numFmtId="0" fontId="19" fillId="94" borderId="12" xfId="22" applyFont="1" applyFill="1" applyBorder="1" applyAlignment="1">
      <alignment horizontal="center" vertical="center"/>
    </xf>
    <xf numFmtId="0" fontId="19" fillId="93" borderId="8" xfId="22" applyFont="1" applyFill="1" applyBorder="1" applyAlignment="1">
      <alignment horizontal="center" vertical="center"/>
    </xf>
    <xf numFmtId="0" fontId="19" fillId="93" borderId="0" xfId="22" applyFont="1" applyFill="1" applyAlignment="1">
      <alignment horizontal="center" vertical="center"/>
    </xf>
    <xf numFmtId="0" fontId="19" fillId="93" borderId="12" xfId="22" applyFont="1" applyFill="1" applyBorder="1" applyAlignment="1">
      <alignment horizontal="center" vertical="center"/>
    </xf>
    <xf numFmtId="0" fontId="19" fillId="92" borderId="8" xfId="22" applyFont="1" applyFill="1" applyBorder="1" applyAlignment="1">
      <alignment horizontal="center" vertical="center"/>
    </xf>
    <xf numFmtId="0" fontId="19" fillId="92" borderId="0" xfId="22" applyFont="1" applyFill="1" applyAlignment="1">
      <alignment horizontal="center" vertical="center"/>
    </xf>
    <xf numFmtId="0" fontId="19" fillId="92" borderId="12" xfId="22" applyFont="1" applyFill="1" applyBorder="1" applyAlignment="1">
      <alignment horizontal="center" vertical="center"/>
    </xf>
    <xf numFmtId="0" fontId="19" fillId="91" borderId="8" xfId="22" applyFont="1" applyFill="1" applyBorder="1" applyAlignment="1">
      <alignment horizontal="center" vertical="center"/>
    </xf>
    <xf numFmtId="0" fontId="19" fillId="91" borderId="0" xfId="22" applyFont="1" applyFill="1" applyAlignment="1">
      <alignment horizontal="center" vertical="center"/>
    </xf>
    <xf numFmtId="0" fontId="19" fillId="91" borderId="12" xfId="22" applyFont="1" applyFill="1" applyBorder="1" applyAlignment="1">
      <alignment horizontal="center" vertical="center"/>
    </xf>
    <xf numFmtId="0" fontId="19" fillId="144" borderId="8" xfId="22" applyFont="1" applyFill="1" applyBorder="1" applyAlignment="1">
      <alignment horizontal="center" vertical="center"/>
    </xf>
    <xf numFmtId="0" fontId="19" fillId="144" borderId="0" xfId="22" applyFont="1" applyFill="1" applyAlignment="1">
      <alignment horizontal="center" vertical="center"/>
    </xf>
    <xf numFmtId="0" fontId="19" fillId="144" borderId="12" xfId="22" applyFont="1" applyFill="1" applyBorder="1" applyAlignment="1">
      <alignment horizontal="center" vertical="center"/>
    </xf>
    <xf numFmtId="0" fontId="19" fillId="95" borderId="8" xfId="22" applyFont="1" applyFill="1" applyBorder="1" applyAlignment="1">
      <alignment horizontal="center" vertical="center"/>
    </xf>
    <xf numFmtId="0" fontId="19" fillId="95" borderId="0" xfId="22" applyFont="1" applyFill="1" applyAlignment="1">
      <alignment horizontal="center" vertical="center"/>
    </xf>
    <xf numFmtId="0" fontId="19" fillId="95" borderId="12" xfId="22" applyFont="1" applyFill="1" applyBorder="1" applyAlignment="1">
      <alignment horizontal="center" vertical="center"/>
    </xf>
    <xf numFmtId="0" fontId="19" fillId="90" borderId="8" xfId="22" applyFont="1" applyFill="1" applyBorder="1" applyAlignment="1">
      <alignment horizontal="center" vertical="center"/>
    </xf>
    <xf numFmtId="0" fontId="19" fillId="90" borderId="0" xfId="22" applyFont="1" applyFill="1" applyAlignment="1">
      <alignment horizontal="center" vertical="center"/>
    </xf>
    <xf numFmtId="0" fontId="19" fillId="90" borderId="12" xfId="22" applyFont="1" applyFill="1" applyBorder="1" applyAlignment="1">
      <alignment horizontal="center" vertical="center"/>
    </xf>
    <xf numFmtId="0" fontId="26" fillId="5" borderId="29" xfId="23" applyFont="1" applyFill="1" applyBorder="1" applyAlignment="1">
      <alignment horizontal="center" vertical="center" wrapText="1"/>
    </xf>
    <xf numFmtId="0" fontId="26" fillId="5" borderId="6" xfId="23" applyFont="1" applyFill="1" applyBorder="1" applyAlignment="1">
      <alignment horizontal="center" vertical="center" wrapText="1"/>
    </xf>
    <xf numFmtId="0" fontId="26" fillId="5" borderId="7" xfId="23" applyFont="1" applyFill="1" applyBorder="1" applyAlignment="1">
      <alignment horizontal="center" vertical="center" wrapText="1"/>
    </xf>
    <xf numFmtId="0" fontId="26" fillId="5" borderId="8" xfId="23" applyFont="1" applyFill="1" applyBorder="1" applyAlignment="1">
      <alignment horizontal="center" vertical="center" wrapText="1"/>
    </xf>
    <xf numFmtId="0" fontId="26" fillId="5" borderId="0" xfId="23" applyFont="1" applyFill="1" applyAlignment="1">
      <alignment horizontal="center" vertical="center" wrapText="1"/>
    </xf>
    <xf numFmtId="0" fontId="26" fillId="5" borderId="12" xfId="23" applyFont="1" applyFill="1" applyBorder="1" applyAlignment="1">
      <alignment horizontal="center" vertical="center" wrapText="1"/>
    </xf>
    <xf numFmtId="0" fontId="8" fillId="5" borderId="29" xfId="23" applyFont="1" applyFill="1" applyBorder="1" applyAlignment="1">
      <alignment horizontal="center" vertical="center"/>
    </xf>
    <xf numFmtId="0" fontId="8" fillId="5" borderId="6" xfId="23" applyFont="1" applyFill="1" applyBorder="1" applyAlignment="1">
      <alignment horizontal="center" vertical="center"/>
    </xf>
    <xf numFmtId="0" fontId="8" fillId="5" borderId="26" xfId="23" applyFont="1" applyFill="1" applyBorder="1" applyAlignment="1">
      <alignment horizontal="center" vertical="center"/>
    </xf>
    <xf numFmtId="0" fontId="8" fillId="5" borderId="27" xfId="23" applyFont="1" applyFill="1" applyBorder="1" applyAlignment="1">
      <alignment horizontal="center" vertical="center"/>
    </xf>
    <xf numFmtId="0" fontId="62" fillId="143" borderId="29" xfId="23" applyFont="1" applyFill="1" applyBorder="1" applyAlignment="1">
      <alignment horizontal="center" vertical="center"/>
    </xf>
    <xf numFmtId="0" fontId="62" fillId="143" borderId="6" xfId="23" applyFont="1" applyFill="1" applyBorder="1" applyAlignment="1">
      <alignment horizontal="center" vertical="center"/>
    </xf>
    <xf numFmtId="0" fontId="62" fillId="143" borderId="7" xfId="23" applyFont="1" applyFill="1" applyBorder="1" applyAlignment="1">
      <alignment horizontal="center" vertical="center"/>
    </xf>
    <xf numFmtId="0" fontId="19" fillId="97" borderId="8" xfId="22" applyFont="1" applyFill="1" applyBorder="1" applyAlignment="1">
      <alignment horizontal="center" vertical="center"/>
    </xf>
    <xf numFmtId="0" fontId="19" fillId="97" borderId="0" xfId="22" applyFont="1" applyFill="1" applyAlignment="1">
      <alignment horizontal="center" vertical="center"/>
    </xf>
    <xf numFmtId="0" fontId="19" fillId="97" borderId="12" xfId="22" applyFont="1" applyFill="1" applyBorder="1" applyAlignment="1">
      <alignment horizontal="center" vertical="center"/>
    </xf>
    <xf numFmtId="0" fontId="29" fillId="82" borderId="29" xfId="3" applyFont="1" applyFill="1" applyBorder="1" applyAlignment="1">
      <alignment horizontal="center" vertical="center" wrapText="1"/>
    </xf>
    <xf numFmtId="0" fontId="29" fillId="82" borderId="9" xfId="3" applyFont="1" applyFill="1" applyBorder="1" applyAlignment="1">
      <alignment horizontal="center" vertical="center" wrapText="1"/>
    </xf>
    <xf numFmtId="0" fontId="29" fillId="82" borderId="41" xfId="3" applyFont="1" applyFill="1" applyBorder="1" applyAlignment="1">
      <alignment horizontal="center" vertical="center" wrapText="1"/>
    </xf>
    <xf numFmtId="0" fontId="29" fillId="82" borderId="33" xfId="3" applyFont="1" applyFill="1" applyBorder="1" applyAlignment="1">
      <alignment horizontal="center" vertical="center" wrapText="1"/>
    </xf>
    <xf numFmtId="0" fontId="32" fillId="83" borderId="7" xfId="18" applyFont="1" applyFill="1" applyBorder="1" applyAlignment="1">
      <alignment horizontal="center" vertical="center" wrapText="1"/>
    </xf>
    <xf numFmtId="0" fontId="32" fillId="83" borderId="11" xfId="18" applyFont="1" applyFill="1" applyBorder="1" applyAlignment="1">
      <alignment horizontal="center" vertical="center" wrapText="1"/>
    </xf>
    <xf numFmtId="0" fontId="47" fillId="82" borderId="29" xfId="3" applyFont="1" applyFill="1" applyBorder="1" applyAlignment="1">
      <alignment horizontal="center" vertical="center"/>
    </xf>
    <xf numFmtId="0" fontId="47" fillId="82" borderId="6" xfId="3" applyFont="1" applyFill="1" applyBorder="1" applyAlignment="1">
      <alignment horizontal="center" vertical="center"/>
    </xf>
    <xf numFmtId="0" fontId="47" fillId="82" borderId="7" xfId="3" applyFont="1" applyFill="1" applyBorder="1" applyAlignment="1">
      <alignment horizontal="center" vertical="center"/>
    </xf>
    <xf numFmtId="0" fontId="47" fillId="82" borderId="9" xfId="3" applyFont="1" applyFill="1" applyBorder="1" applyAlignment="1">
      <alignment horizontal="center" vertical="center"/>
    </xf>
    <xf numFmtId="0" fontId="47" fillId="82" borderId="10" xfId="3" applyFont="1" applyFill="1" applyBorder="1" applyAlignment="1">
      <alignment horizontal="center" vertical="center"/>
    </xf>
    <xf numFmtId="0" fontId="47" fillId="82" borderId="11" xfId="3" applyFont="1" applyFill="1" applyBorder="1" applyAlignment="1">
      <alignment horizontal="center" vertical="center"/>
    </xf>
    <xf numFmtId="0" fontId="21" fillId="5" borderId="29" xfId="18" applyFont="1" applyFill="1" applyBorder="1" applyAlignment="1">
      <alignment horizontal="left" vertical="center"/>
    </xf>
    <xf numFmtId="0" fontId="21" fillId="5" borderId="7" xfId="18" applyFont="1" applyFill="1" applyBorder="1" applyAlignment="1">
      <alignment horizontal="left" vertical="center"/>
    </xf>
    <xf numFmtId="0" fontId="21" fillId="5" borderId="9" xfId="18" applyFont="1" applyFill="1" applyBorder="1" applyAlignment="1">
      <alignment horizontal="left" vertical="center"/>
    </xf>
    <xf numFmtId="0" fontId="21" fillId="5" borderId="11" xfId="18" applyFont="1" applyFill="1" applyBorder="1" applyAlignment="1">
      <alignment horizontal="left" vertical="center"/>
    </xf>
    <xf numFmtId="0" fontId="34" fillId="5" borderId="41" xfId="18" applyFont="1" applyFill="1" applyBorder="1" applyAlignment="1">
      <alignment horizontal="center" vertical="center"/>
    </xf>
    <xf numFmtId="0" fontId="34" fillId="5" borderId="33" xfId="18" applyFont="1" applyFill="1" applyBorder="1" applyAlignment="1">
      <alignment horizontal="center" vertical="center"/>
    </xf>
    <xf numFmtId="0" fontId="21" fillId="5" borderId="8" xfId="18" applyFont="1" applyFill="1" applyBorder="1" applyAlignment="1">
      <alignment horizontal="left" vertical="center"/>
    </xf>
    <xf numFmtId="0" fontId="21" fillId="5" borderId="12" xfId="18" applyFont="1" applyFill="1" applyBorder="1" applyAlignment="1">
      <alignment horizontal="left" vertical="center"/>
    </xf>
    <xf numFmtId="0" fontId="37" fillId="0" borderId="9" xfId="3" applyFont="1" applyBorder="1" applyAlignment="1">
      <alignment horizontal="center" vertical="center"/>
    </xf>
    <xf numFmtId="0" fontId="37" fillId="0" borderId="10" xfId="3" applyFont="1" applyBorder="1" applyAlignment="1">
      <alignment horizontal="center" vertical="center"/>
    </xf>
    <xf numFmtId="0" fontId="37" fillId="0" borderId="11" xfId="3" applyFont="1" applyBorder="1" applyAlignment="1">
      <alignment horizontal="center" vertical="center"/>
    </xf>
    <xf numFmtId="0" fontId="33" fillId="5" borderId="29" xfId="18" applyFont="1" applyFill="1" applyBorder="1" applyAlignment="1">
      <alignment horizontal="left" vertical="center"/>
    </xf>
    <xf numFmtId="0" fontId="33" fillId="5" borderId="7" xfId="18" applyFont="1" applyFill="1" applyBorder="1" applyAlignment="1">
      <alignment horizontal="left" vertical="center"/>
    </xf>
    <xf numFmtId="0" fontId="33" fillId="5" borderId="9" xfId="18" applyFont="1" applyFill="1" applyBorder="1" applyAlignment="1">
      <alignment horizontal="left" vertical="center"/>
    </xf>
    <xf numFmtId="0" fontId="33" fillId="5" borderId="11" xfId="18" applyFont="1" applyFill="1" applyBorder="1" applyAlignment="1">
      <alignment horizontal="left" vertical="center"/>
    </xf>
    <xf numFmtId="3" fontId="35" fillId="5" borderId="41" xfId="18" applyNumberFormat="1" applyFont="1" applyFill="1" applyBorder="1" applyAlignment="1">
      <alignment horizontal="center" vertical="center"/>
    </xf>
    <xf numFmtId="3" fontId="35" fillId="5" borderId="33" xfId="18" applyNumberFormat="1" applyFont="1" applyFill="1" applyBorder="1" applyAlignment="1">
      <alignment horizontal="center" vertical="center"/>
    </xf>
    <xf numFmtId="0" fontId="37" fillId="0" borderId="29" xfId="3" applyFont="1" applyBorder="1" applyAlignment="1">
      <alignment horizontal="center" vertical="center"/>
    </xf>
    <xf numFmtId="0" fontId="37" fillId="0" borderId="6" xfId="3" applyFont="1" applyBorder="1" applyAlignment="1">
      <alignment horizontal="center" vertical="center"/>
    </xf>
    <xf numFmtId="0" fontId="37" fillId="0" borderId="7" xfId="3" applyFont="1" applyBorder="1" applyAlignment="1">
      <alignment horizontal="center" vertical="center"/>
    </xf>
    <xf numFmtId="0" fontId="37" fillId="0" borderId="8" xfId="3" applyFont="1" applyBorder="1" applyAlignment="1">
      <alignment horizontal="center" vertical="center"/>
    </xf>
    <xf numFmtId="0" fontId="37" fillId="0" borderId="0" xfId="3" applyFont="1" applyAlignment="1">
      <alignment horizontal="center" vertical="center"/>
    </xf>
    <xf numFmtId="0" fontId="37" fillId="0" borderId="12" xfId="3" applyFont="1" applyBorder="1" applyAlignment="1">
      <alignment horizontal="center" vertical="center"/>
    </xf>
    <xf numFmtId="0" fontId="29" fillId="82" borderId="25" xfId="3" applyFont="1" applyFill="1" applyBorder="1" applyAlignment="1">
      <alignment horizontal="center" vertical="center" wrapText="1"/>
    </xf>
    <xf numFmtId="0" fontId="29" fillId="82" borderId="26" xfId="3" applyFont="1" applyFill="1" applyBorder="1" applyAlignment="1">
      <alignment horizontal="center" vertical="center" wrapText="1"/>
    </xf>
    <xf numFmtId="0" fontId="29" fillId="82" borderId="27" xfId="3" applyFont="1" applyFill="1" applyBorder="1" applyAlignment="1">
      <alignment horizontal="center" vertical="center" wrapText="1"/>
    </xf>
    <xf numFmtId="0" fontId="65" fillId="0" borderId="30" xfId="0" applyFont="1" applyBorder="1" applyAlignment="1">
      <alignment horizontal="center" wrapText="1"/>
    </xf>
    <xf numFmtId="0" fontId="8" fillId="0" borderId="22" xfId="17" applyFont="1" applyBorder="1" applyAlignment="1">
      <alignment horizontal="center" vertical="center"/>
    </xf>
    <xf numFmtId="0" fontId="8" fillId="80" borderId="16" xfId="17" applyFont="1" applyFill="1" applyBorder="1" applyAlignment="1">
      <alignment horizontal="center" vertical="center"/>
    </xf>
    <xf numFmtId="0" fontId="8" fillId="80" borderId="17" xfId="17" applyFont="1" applyFill="1" applyBorder="1" applyAlignment="1">
      <alignment horizontal="center" vertical="center"/>
    </xf>
    <xf numFmtId="0" fontId="8" fillId="80" borderId="13" xfId="17" applyFont="1" applyFill="1" applyBorder="1" applyAlignment="1">
      <alignment horizontal="center" vertical="center"/>
    </xf>
    <xf numFmtId="0" fontId="8" fillId="0" borderId="1" xfId="17" applyFont="1" applyBorder="1" applyAlignment="1">
      <alignment horizontal="center" vertical="center"/>
    </xf>
    <xf numFmtId="0" fontId="8" fillId="80" borderId="1" xfId="17" applyFont="1" applyFill="1" applyBorder="1" applyAlignment="1">
      <alignment horizontal="center" vertical="center"/>
    </xf>
    <xf numFmtId="0" fontId="8" fillId="5" borderId="1" xfId="17" applyFont="1" applyFill="1" applyBorder="1" applyAlignment="1">
      <alignment horizontal="center" vertical="center"/>
    </xf>
    <xf numFmtId="0" fontId="8" fillId="0" borderId="16" xfId="17" applyFont="1" applyBorder="1" applyAlignment="1">
      <alignment horizontal="center" vertical="center"/>
    </xf>
    <xf numFmtId="0" fontId="8" fillId="0" borderId="17" xfId="17" applyFont="1" applyBorder="1" applyAlignment="1">
      <alignment horizontal="center" vertical="center"/>
    </xf>
    <xf numFmtId="0" fontId="8" fillId="0" borderId="13" xfId="17" applyFont="1" applyBorder="1" applyAlignment="1">
      <alignment horizontal="center" vertical="center"/>
    </xf>
    <xf numFmtId="167" fontId="8" fillId="0" borderId="1" xfId="17" applyNumberFormat="1" applyFont="1" applyBorder="1" applyAlignment="1">
      <alignment horizontal="center" vertical="center"/>
    </xf>
    <xf numFmtId="167" fontId="8" fillId="80" borderId="1" xfId="17" applyNumberFormat="1" applyFont="1" applyFill="1" applyBorder="1" applyAlignment="1">
      <alignment horizontal="center" vertical="center"/>
    </xf>
    <xf numFmtId="167" fontId="8" fillId="5" borderId="1" xfId="17" applyNumberFormat="1" applyFont="1" applyFill="1" applyBorder="1" applyAlignment="1">
      <alignment horizontal="center" vertical="center"/>
    </xf>
    <xf numFmtId="167" fontId="8" fillId="0" borderId="16" xfId="17" applyNumberFormat="1" applyFont="1" applyBorder="1" applyAlignment="1">
      <alignment horizontal="center" vertical="center"/>
    </xf>
    <xf numFmtId="0" fontId="76" fillId="0" borderId="0" xfId="21" applyFont="1" applyAlignment="1">
      <alignment horizontal="center" vertical="center" textRotation="180"/>
    </xf>
    <xf numFmtId="0" fontId="72" fillId="0" borderId="36" xfId="17" applyFont="1" applyBorder="1" applyAlignment="1">
      <alignment horizontal="center" vertical="center"/>
    </xf>
    <xf numFmtId="0" fontId="72" fillId="0" borderId="39" xfId="17" applyFont="1" applyBorder="1" applyAlignment="1">
      <alignment horizontal="center" vertical="center"/>
    </xf>
    <xf numFmtId="0" fontId="72" fillId="0" borderId="35" xfId="17" applyFont="1" applyBorder="1" applyAlignment="1">
      <alignment horizontal="center" vertical="center"/>
    </xf>
    <xf numFmtId="0" fontId="72" fillId="0" borderId="21" xfId="17" applyFont="1" applyBorder="1" applyAlignment="1">
      <alignment horizontal="center" vertical="center"/>
    </xf>
    <xf numFmtId="0" fontId="72" fillId="0" borderId="22" xfId="17" applyFont="1" applyBorder="1" applyAlignment="1">
      <alignment horizontal="center" vertical="center"/>
    </xf>
    <xf numFmtId="0" fontId="72" fillId="0" borderId="28" xfId="17" applyFont="1" applyBorder="1" applyAlignment="1">
      <alignment horizontal="center" vertical="center"/>
    </xf>
    <xf numFmtId="0" fontId="72" fillId="84" borderId="70" xfId="21" applyFont="1" applyFill="1" applyBorder="1" applyAlignment="1">
      <alignment horizontal="center" vertical="center" textRotation="90" wrapText="1"/>
    </xf>
    <xf numFmtId="0" fontId="72" fillId="84" borderId="69" xfId="21" applyFont="1" applyFill="1" applyBorder="1" applyAlignment="1">
      <alignment horizontal="center" vertical="center" textRotation="90" wrapText="1"/>
    </xf>
    <xf numFmtId="0" fontId="72" fillId="80" borderId="70" xfId="21" applyFont="1" applyFill="1" applyBorder="1" applyAlignment="1">
      <alignment horizontal="center" vertical="center" textRotation="90" wrapText="1"/>
    </xf>
    <xf numFmtId="0" fontId="72" fillId="80" borderId="69" xfId="21" applyFont="1" applyFill="1" applyBorder="1" applyAlignment="1">
      <alignment horizontal="center" vertical="center" textRotation="90" wrapText="1"/>
    </xf>
    <xf numFmtId="0" fontId="14" fillId="87" borderId="42" xfId="21" applyFont="1" applyFill="1" applyBorder="1" applyAlignment="1">
      <alignment horizontal="center" vertical="center"/>
    </xf>
    <xf numFmtId="0" fontId="14" fillId="87" borderId="54" xfId="21" applyFont="1" applyFill="1" applyBorder="1" applyAlignment="1">
      <alignment horizontal="center" vertical="center"/>
    </xf>
    <xf numFmtId="0" fontId="14" fillId="87" borderId="43" xfId="21" applyFont="1" applyFill="1" applyBorder="1" applyAlignment="1">
      <alignment horizontal="center" vertical="center"/>
    </xf>
    <xf numFmtId="0" fontId="14" fillId="87" borderId="38" xfId="21" applyFont="1" applyFill="1" applyBorder="1" applyAlignment="1">
      <alignment horizontal="center" vertical="center"/>
    </xf>
    <xf numFmtId="0" fontId="112" fillId="5" borderId="29" xfId="0" applyFont="1" applyFill="1" applyBorder="1" applyAlignment="1">
      <alignment horizontal="left" vertical="top" wrapText="1"/>
    </xf>
    <xf numFmtId="0" fontId="112" fillId="5" borderId="6" xfId="0" applyFont="1" applyFill="1" applyBorder="1" applyAlignment="1">
      <alignment horizontal="left" vertical="top"/>
    </xf>
    <xf numFmtId="0" fontId="112" fillId="5" borderId="7" xfId="0" applyFont="1" applyFill="1" applyBorder="1" applyAlignment="1">
      <alignment horizontal="left" vertical="top"/>
    </xf>
    <xf numFmtId="0" fontId="112" fillId="5" borderId="8" xfId="0" applyFont="1" applyFill="1" applyBorder="1" applyAlignment="1">
      <alignment horizontal="left" vertical="top"/>
    </xf>
    <xf numFmtId="0" fontId="112" fillId="5" borderId="0" xfId="0" applyFont="1" applyFill="1" applyAlignment="1">
      <alignment horizontal="left" vertical="top"/>
    </xf>
    <xf numFmtId="0" fontId="112" fillId="5" borderId="12" xfId="0" applyFont="1" applyFill="1" applyBorder="1" applyAlignment="1">
      <alignment horizontal="left" vertical="top"/>
    </xf>
    <xf numFmtId="0" fontId="112" fillId="5" borderId="9" xfId="0" applyFont="1" applyFill="1" applyBorder="1" applyAlignment="1">
      <alignment horizontal="left" vertical="top"/>
    </xf>
    <xf numFmtId="0" fontId="112" fillId="5" borderId="10" xfId="0" applyFont="1" applyFill="1" applyBorder="1" applyAlignment="1">
      <alignment horizontal="left" vertical="top"/>
    </xf>
    <xf numFmtId="0" fontId="112" fillId="5" borderId="11" xfId="0" applyFont="1" applyFill="1" applyBorder="1" applyAlignment="1">
      <alignment horizontal="left" vertical="top"/>
    </xf>
    <xf numFmtId="0" fontId="114" fillId="86" borderId="43" xfId="21" applyFont="1" applyFill="1" applyBorder="1" applyAlignment="1">
      <alignment horizontal="center" vertical="center"/>
    </xf>
    <xf numFmtId="0" fontId="114" fillId="86" borderId="38" xfId="21" applyFont="1" applyFill="1" applyBorder="1" applyAlignment="1">
      <alignment horizontal="center" vertical="center"/>
    </xf>
    <xf numFmtId="0" fontId="130" fillId="243" borderId="129" xfId="30" applyFont="1" applyFill="1" applyBorder="1" applyAlignment="1">
      <alignment horizontal="center" vertical="center" wrapText="1"/>
    </xf>
    <xf numFmtId="0" fontId="130" fillId="243" borderId="130" xfId="30" applyFont="1" applyFill="1" applyBorder="1" applyAlignment="1">
      <alignment horizontal="center" vertical="center" wrapText="1"/>
    </xf>
    <xf numFmtId="0" fontId="130" fillId="243" borderId="131" xfId="30" applyFont="1" applyFill="1" applyBorder="1" applyAlignment="1">
      <alignment horizontal="center" vertical="center" wrapText="1"/>
    </xf>
    <xf numFmtId="0" fontId="130" fillId="80" borderId="132" xfId="30" applyFont="1" applyFill="1" applyBorder="1" applyAlignment="1">
      <alignment horizontal="center" vertical="center" wrapText="1"/>
    </xf>
    <xf numFmtId="0" fontId="130" fillId="80" borderId="111" xfId="30" applyFont="1" applyFill="1" applyBorder="1" applyAlignment="1">
      <alignment horizontal="center" vertical="center" wrapText="1"/>
    </xf>
    <xf numFmtId="0" fontId="130" fillId="80" borderId="133" xfId="30" applyFont="1" applyFill="1" applyBorder="1" applyAlignment="1">
      <alignment horizontal="center" vertical="center" wrapText="1"/>
    </xf>
    <xf numFmtId="0" fontId="130" fillId="243" borderId="137" xfId="30" applyFont="1" applyFill="1" applyBorder="1" applyAlignment="1">
      <alignment horizontal="center" vertical="center" wrapText="1"/>
    </xf>
    <xf numFmtId="0" fontId="130" fillId="80" borderId="116" xfId="30" applyFont="1" applyFill="1" applyBorder="1" applyAlignment="1">
      <alignment horizontal="center" vertical="center" wrapText="1"/>
    </xf>
    <xf numFmtId="0" fontId="127" fillId="246" borderId="125" xfId="36" applyFont="1" applyFill="1" applyBorder="1" applyAlignment="1">
      <alignment horizontal="center" vertical="center"/>
    </xf>
    <xf numFmtId="0" fontId="127" fillId="246" borderId="127" xfId="36" applyFont="1" applyFill="1" applyBorder="1" applyAlignment="1">
      <alignment horizontal="center" vertical="center"/>
    </xf>
    <xf numFmtId="0" fontId="127" fillId="246" borderId="126" xfId="36" applyFont="1" applyFill="1" applyBorder="1" applyAlignment="1">
      <alignment horizontal="center" vertical="center"/>
    </xf>
    <xf numFmtId="0" fontId="126" fillId="244" borderId="112" xfId="0" applyFont="1" applyFill="1" applyBorder="1" applyAlignment="1">
      <alignment horizontal="center" vertical="center"/>
    </xf>
    <xf numFmtId="0" fontId="126" fillId="244" borderId="117" xfId="0" applyFont="1" applyFill="1" applyBorder="1" applyAlignment="1">
      <alignment horizontal="center" vertical="center"/>
    </xf>
    <xf numFmtId="0" fontId="126" fillId="244" borderId="118" xfId="0" applyFont="1" applyFill="1" applyBorder="1" applyAlignment="1">
      <alignment horizontal="center" vertical="center"/>
    </xf>
    <xf numFmtId="0" fontId="126" fillId="244" borderId="114" xfId="0" applyFont="1" applyFill="1" applyBorder="1" applyAlignment="1">
      <alignment horizontal="center" vertical="center"/>
    </xf>
    <xf numFmtId="0" fontId="126" fillId="244" borderId="115" xfId="0" applyFont="1" applyFill="1" applyBorder="1" applyAlignment="1">
      <alignment horizontal="center" vertical="center"/>
    </xf>
    <xf numFmtId="0" fontId="126" fillId="244" borderId="120" xfId="0" applyFont="1" applyFill="1" applyBorder="1" applyAlignment="1">
      <alignment horizontal="center" vertical="center"/>
    </xf>
    <xf numFmtId="0" fontId="129" fillId="245" borderId="126" xfId="36" applyFont="1" applyFill="1" applyBorder="1" applyAlignment="1">
      <alignment horizontal="center" vertical="center" textRotation="255"/>
    </xf>
    <xf numFmtId="0" fontId="129" fillId="245" borderId="127" xfId="36" applyFont="1" applyFill="1" applyBorder="1" applyAlignment="1">
      <alignment horizontal="center" vertical="center" textRotation="255"/>
    </xf>
    <xf numFmtId="0" fontId="128" fillId="80" borderId="112" xfId="0" applyFont="1" applyFill="1" applyBorder="1" applyAlignment="1">
      <alignment horizontal="center" vertical="center"/>
    </xf>
    <xf numFmtId="0" fontId="128" fillId="80" borderId="117" xfId="0" applyFont="1" applyFill="1" applyBorder="1" applyAlignment="1">
      <alignment horizontal="center" vertical="center"/>
    </xf>
    <xf numFmtId="0" fontId="129" fillId="80" borderId="112" xfId="0" applyFont="1" applyFill="1" applyBorder="1" applyAlignment="1">
      <alignment horizontal="center" vertical="center"/>
    </xf>
    <xf numFmtId="0" fontId="129" fillId="80" borderId="117" xfId="0" applyFont="1" applyFill="1" applyBorder="1" applyAlignment="1">
      <alignment horizontal="center" vertical="center"/>
    </xf>
    <xf numFmtId="0" fontId="127" fillId="246" borderId="0" xfId="36" applyFont="1" applyFill="1" applyAlignment="1">
      <alignment horizontal="center" vertical="center"/>
    </xf>
    <xf numFmtId="0" fontId="127" fillId="246" borderId="115" xfId="36" applyFont="1" applyFill="1" applyBorder="1" applyAlignment="1">
      <alignment horizontal="center" vertical="center"/>
    </xf>
    <xf numFmtId="0" fontId="129" fillId="80" borderId="118" xfId="0" applyFont="1" applyFill="1" applyBorder="1" applyAlignment="1">
      <alignment horizontal="center" vertical="center"/>
    </xf>
    <xf numFmtId="0" fontId="129" fillId="245" borderId="113" xfId="36" applyFont="1" applyFill="1" applyBorder="1" applyAlignment="1">
      <alignment horizontal="center" vertical="center" textRotation="255"/>
    </xf>
    <xf numFmtId="0" fontId="129" fillId="245" borderId="114" xfId="36" applyFont="1" applyFill="1" applyBorder="1" applyAlignment="1">
      <alignment horizontal="center" vertical="center" textRotation="255"/>
    </xf>
    <xf numFmtId="0" fontId="14" fillId="87" borderId="1" xfId="21" applyFont="1" applyFill="1" applyBorder="1" applyAlignment="1">
      <alignment horizontal="center" vertical="center"/>
    </xf>
    <xf numFmtId="0" fontId="90" fillId="228" borderId="1" xfId="21" applyFont="1" applyFill="1" applyBorder="1" applyAlignment="1">
      <alignment horizontal="center" vertical="center" textRotation="90" wrapText="1"/>
    </xf>
    <xf numFmtId="0" fontId="60" fillId="80" borderId="1" xfId="21" applyFont="1" applyFill="1" applyBorder="1" applyAlignment="1">
      <alignment horizontal="center" vertical="center"/>
    </xf>
    <xf numFmtId="0" fontId="60" fillId="80" borderId="14" xfId="21" applyFont="1" applyFill="1" applyBorder="1" applyAlignment="1">
      <alignment horizontal="center" vertical="center"/>
    </xf>
    <xf numFmtId="0" fontId="60" fillId="80" borderId="15" xfId="21" applyFont="1" applyFill="1" applyBorder="1" applyAlignment="1">
      <alignment horizontal="center" vertical="center"/>
    </xf>
    <xf numFmtId="0" fontId="60" fillId="80" borderId="3" xfId="21" applyFont="1" applyFill="1" applyBorder="1" applyAlignment="1">
      <alignment horizontal="center" vertical="center"/>
    </xf>
    <xf numFmtId="0" fontId="91" fillId="87" borderId="1" xfId="21" applyFont="1" applyFill="1" applyBorder="1" applyAlignment="1">
      <alignment horizontal="center" vertical="center"/>
    </xf>
    <xf numFmtId="0" fontId="97" fillId="0" borderId="29" xfId="0" applyFont="1" applyBorder="1" applyAlignment="1">
      <alignment horizontal="left" vertical="top" wrapText="1"/>
    </xf>
    <xf numFmtId="0" fontId="97" fillId="0" borderId="6" xfId="0" applyFont="1" applyBorder="1" applyAlignment="1">
      <alignment horizontal="left" vertical="top" wrapText="1"/>
    </xf>
    <xf numFmtId="0" fontId="97" fillId="0" borderId="7" xfId="0" applyFont="1" applyBorder="1" applyAlignment="1">
      <alignment horizontal="left" vertical="top" wrapText="1"/>
    </xf>
    <xf numFmtId="0" fontId="97" fillId="0" borderId="8" xfId="0" applyFont="1" applyBorder="1" applyAlignment="1">
      <alignment horizontal="left" vertical="top" wrapText="1"/>
    </xf>
    <xf numFmtId="0" fontId="97" fillId="0" borderId="0" xfId="0" applyFont="1" applyAlignment="1">
      <alignment horizontal="left" vertical="top" wrapText="1"/>
    </xf>
    <xf numFmtId="0" fontId="97" fillId="0" borderId="12" xfId="0" applyFont="1" applyBorder="1" applyAlignment="1">
      <alignment horizontal="left" vertical="top" wrapText="1"/>
    </xf>
    <xf numFmtId="0" fontId="97" fillId="0" borderId="9" xfId="0" applyFont="1" applyBorder="1" applyAlignment="1">
      <alignment horizontal="left" vertical="top" wrapText="1"/>
    </xf>
    <xf numFmtId="0" fontId="97" fillId="0" borderId="10" xfId="0" applyFont="1" applyBorder="1" applyAlignment="1">
      <alignment horizontal="left" vertical="top" wrapText="1"/>
    </xf>
    <xf numFmtId="0" fontId="97" fillId="0" borderId="11" xfId="0" applyFont="1" applyBorder="1" applyAlignment="1">
      <alignment horizontal="left" vertical="top" wrapText="1"/>
    </xf>
    <xf numFmtId="0" fontId="95" fillId="0" borderId="29" xfId="0" applyFont="1" applyBorder="1" applyAlignment="1">
      <alignment horizontal="left" vertical="top" wrapText="1"/>
    </xf>
    <xf numFmtId="0" fontId="95" fillId="0" borderId="6" xfId="0" applyFont="1" applyBorder="1" applyAlignment="1">
      <alignment horizontal="left" vertical="top" wrapText="1"/>
    </xf>
    <xf numFmtId="0" fontId="95" fillId="0" borderId="7" xfId="0" applyFont="1" applyBorder="1" applyAlignment="1">
      <alignment horizontal="left" vertical="top" wrapText="1"/>
    </xf>
    <xf numFmtId="0" fontId="95" fillId="0" borderId="8" xfId="0" applyFont="1" applyBorder="1" applyAlignment="1">
      <alignment horizontal="left" vertical="top" wrapText="1"/>
    </xf>
    <xf numFmtId="0" fontId="95" fillId="0" borderId="0" xfId="0" applyFont="1" applyAlignment="1">
      <alignment horizontal="left" vertical="top" wrapText="1"/>
    </xf>
    <xf numFmtId="0" fontId="95" fillId="0" borderId="12" xfId="0" applyFont="1" applyBorder="1" applyAlignment="1">
      <alignment horizontal="left" vertical="top" wrapText="1"/>
    </xf>
    <xf numFmtId="0" fontId="95" fillId="0" borderId="9" xfId="0" applyFont="1" applyBorder="1" applyAlignment="1">
      <alignment horizontal="left" vertical="top" wrapText="1"/>
    </xf>
    <xf numFmtId="0" fontId="95" fillId="0" borderId="10" xfId="0" applyFont="1" applyBorder="1" applyAlignment="1">
      <alignment horizontal="left" vertical="top" wrapText="1"/>
    </xf>
    <xf numFmtId="0" fontId="95" fillId="0" borderId="11" xfId="0" applyFont="1" applyBorder="1" applyAlignment="1">
      <alignment horizontal="left" vertical="top" wrapText="1"/>
    </xf>
    <xf numFmtId="0" fontId="60" fillId="248" borderId="16" xfId="0" applyFont="1" applyFill="1" applyBorder="1" applyAlignment="1">
      <alignment horizontal="center" vertical="center"/>
    </xf>
    <xf numFmtId="0" fontId="60" fillId="248" borderId="17" xfId="0" applyFont="1" applyFill="1" applyBorder="1" applyAlignment="1">
      <alignment horizontal="center" vertical="center"/>
    </xf>
    <xf numFmtId="0" fontId="60" fillId="248" borderId="13" xfId="0" applyFont="1" applyFill="1" applyBorder="1" applyAlignment="1">
      <alignment horizontal="center" vertical="center"/>
    </xf>
    <xf numFmtId="0" fontId="60" fillId="248" borderId="1" xfId="0" applyFont="1" applyFill="1" applyBorder="1" applyAlignment="1">
      <alignment horizontal="center" vertical="center" wrapText="1"/>
    </xf>
    <xf numFmtId="0" fontId="128" fillId="0" borderId="14" xfId="0" applyFont="1" applyBorder="1" applyAlignment="1">
      <alignment vertical="center"/>
    </xf>
    <xf numFmtId="0" fontId="128" fillId="0" borderId="3" xfId="0" applyFont="1" applyBorder="1" applyAlignment="1">
      <alignment vertical="center"/>
    </xf>
    <xf numFmtId="9" fontId="128" fillId="0" borderId="14" xfId="0" applyNumberFormat="1" applyFont="1" applyBorder="1" applyAlignment="1">
      <alignment horizontal="center" vertical="center"/>
    </xf>
    <xf numFmtId="9" fontId="128" fillId="0" borderId="3" xfId="0" applyNumberFormat="1" applyFont="1" applyBorder="1" applyAlignment="1">
      <alignment horizontal="center" vertical="center"/>
    </xf>
    <xf numFmtId="0" fontId="90" fillId="231" borderId="1" xfId="21" applyFont="1" applyFill="1" applyBorder="1" applyAlignment="1">
      <alignment horizontal="center" vertical="center" textRotation="90" wrapText="1"/>
    </xf>
    <xf numFmtId="0" fontId="72" fillId="5" borderId="4" xfId="27" applyFont="1" applyFill="1" applyBorder="1" applyAlignment="1">
      <alignment horizontal="center" vertical="center"/>
    </xf>
    <xf numFmtId="0" fontId="72" fillId="5" borderId="5" xfId="27" applyFont="1" applyFill="1" applyBorder="1" applyAlignment="1">
      <alignment horizontal="center" vertical="center"/>
    </xf>
    <xf numFmtId="0" fontId="72" fillId="5" borderId="19" xfId="27" applyFont="1" applyFill="1" applyBorder="1" applyAlignment="1">
      <alignment horizontal="center" vertical="center"/>
    </xf>
    <xf numFmtId="0" fontId="72" fillId="5" borderId="20" xfId="27" applyFont="1" applyFill="1" applyBorder="1" applyAlignment="1">
      <alignment horizontal="center" vertical="center"/>
    </xf>
    <xf numFmtId="0" fontId="103" fillId="5" borderId="29" xfId="3" applyFont="1" applyFill="1" applyBorder="1" applyAlignment="1">
      <alignment horizontal="left" vertical="top" wrapText="1"/>
    </xf>
    <xf numFmtId="0" fontId="103" fillId="5" borderId="6" xfId="3" applyFont="1" applyFill="1" applyBorder="1" applyAlignment="1">
      <alignment horizontal="left" vertical="top" wrapText="1"/>
    </xf>
    <xf numFmtId="0" fontId="103" fillId="5" borderId="7" xfId="3" applyFont="1" applyFill="1" applyBorder="1" applyAlignment="1">
      <alignment horizontal="left" vertical="top" wrapText="1"/>
    </xf>
    <xf numFmtId="0" fontId="103" fillId="5" borderId="8" xfId="3" applyFont="1" applyFill="1" applyBorder="1" applyAlignment="1">
      <alignment horizontal="left" vertical="top" wrapText="1"/>
    </xf>
    <xf numFmtId="0" fontId="103" fillId="5" borderId="0" xfId="3" applyFont="1" applyFill="1" applyAlignment="1">
      <alignment horizontal="left" vertical="top" wrapText="1"/>
    </xf>
    <xf numFmtId="0" fontId="103" fillId="5" borderId="12" xfId="3" applyFont="1" applyFill="1" applyBorder="1" applyAlignment="1">
      <alignment horizontal="left" vertical="top" wrapText="1"/>
    </xf>
    <xf numFmtId="0" fontId="103" fillId="5" borderId="9" xfId="3" applyFont="1" applyFill="1" applyBorder="1" applyAlignment="1">
      <alignment horizontal="left" vertical="top" wrapText="1"/>
    </xf>
    <xf numFmtId="0" fontId="103" fillId="5" borderId="10" xfId="3" applyFont="1" applyFill="1" applyBorder="1" applyAlignment="1">
      <alignment horizontal="left" vertical="top" wrapText="1"/>
    </xf>
    <xf numFmtId="0" fontId="103" fillId="5" borderId="11" xfId="3" applyFont="1" applyFill="1" applyBorder="1" applyAlignment="1">
      <alignment horizontal="left" vertical="top" wrapText="1"/>
    </xf>
    <xf numFmtId="0" fontId="104" fillId="84" borderId="25" xfId="27" applyFont="1" applyFill="1" applyBorder="1" applyAlignment="1">
      <alignment horizontal="center" vertical="center"/>
    </xf>
    <xf numFmtId="0" fontId="104" fillId="84" borderId="26" xfId="27" applyFont="1" applyFill="1" applyBorder="1" applyAlignment="1">
      <alignment horizontal="center" vertical="center"/>
    </xf>
    <xf numFmtId="0" fontId="104" fillId="84" borderId="27" xfId="27" applyFont="1" applyFill="1" applyBorder="1" applyAlignment="1">
      <alignment horizontal="center" vertical="center"/>
    </xf>
    <xf numFmtId="0" fontId="73" fillId="230" borderId="29" xfId="27" applyFont="1" applyFill="1" applyBorder="1" applyAlignment="1">
      <alignment horizontal="center" vertical="center" wrapText="1"/>
    </xf>
    <xf numFmtId="0" fontId="73" fillId="230" borderId="6" xfId="27" applyFont="1" applyFill="1" applyBorder="1" applyAlignment="1">
      <alignment horizontal="center" vertical="center" wrapText="1"/>
    </xf>
    <xf numFmtId="0" fontId="73" fillId="230" borderId="7" xfId="27" applyFont="1" applyFill="1" applyBorder="1" applyAlignment="1">
      <alignment horizontal="center" vertical="center" wrapText="1"/>
    </xf>
    <xf numFmtId="0" fontId="72" fillId="5" borderId="65" xfId="27" applyFont="1" applyFill="1" applyBorder="1" applyAlignment="1">
      <alignment horizontal="center" vertical="center"/>
    </xf>
    <xf numFmtId="0" fontId="72" fillId="5" borderId="24" xfId="27" applyFont="1" applyFill="1" applyBorder="1" applyAlignment="1">
      <alignment horizontal="center" vertical="center"/>
    </xf>
    <xf numFmtId="0" fontId="97" fillId="5" borderId="29" xfId="3" applyFont="1" applyFill="1" applyBorder="1" applyAlignment="1">
      <alignment horizontal="left" vertical="top" wrapText="1"/>
    </xf>
    <xf numFmtId="0" fontId="97" fillId="5" borderId="7" xfId="3" applyFont="1" applyFill="1" applyBorder="1" applyAlignment="1">
      <alignment horizontal="left" vertical="top" wrapText="1"/>
    </xf>
    <xf numFmtId="0" fontId="97" fillId="5" borderId="8" xfId="3" applyFont="1" applyFill="1" applyBorder="1" applyAlignment="1">
      <alignment horizontal="left" vertical="top" wrapText="1"/>
    </xf>
    <xf numFmtId="0" fontId="97" fillId="5" borderId="12" xfId="3" applyFont="1" applyFill="1" applyBorder="1" applyAlignment="1">
      <alignment horizontal="left" vertical="top" wrapText="1"/>
    </xf>
    <xf numFmtId="0" fontId="97" fillId="5" borderId="9" xfId="3" applyFont="1" applyFill="1" applyBorder="1" applyAlignment="1">
      <alignment horizontal="left" vertical="top" wrapText="1"/>
    </xf>
    <xf numFmtId="0" fontId="97" fillId="5" borderId="11" xfId="3" applyFont="1" applyFill="1" applyBorder="1" applyAlignment="1">
      <alignment horizontal="left" vertical="top" wrapText="1"/>
    </xf>
    <xf numFmtId="0" fontId="99" fillId="5" borderId="0" xfId="3" applyFont="1" applyFill="1" applyAlignment="1">
      <alignment horizontal="center" vertical="center"/>
    </xf>
    <xf numFmtId="0" fontId="108" fillId="5" borderId="25" xfId="0" applyFont="1" applyFill="1" applyBorder="1" applyAlignment="1">
      <alignment horizontal="left" vertical="top" wrapText="1"/>
    </xf>
    <xf numFmtId="0" fontId="108" fillId="5" borderId="26" xfId="0" applyFont="1" applyFill="1" applyBorder="1" applyAlignment="1">
      <alignment horizontal="left" vertical="top" wrapText="1"/>
    </xf>
    <xf numFmtId="0" fontId="108" fillId="5" borderId="27" xfId="0" applyFont="1" applyFill="1" applyBorder="1" applyAlignment="1">
      <alignment horizontal="left" vertical="top" wrapText="1"/>
    </xf>
    <xf numFmtId="0" fontId="8" fillId="0" borderId="62" xfId="17" applyFont="1" applyBorder="1" applyAlignment="1">
      <alignment horizontal="center" vertical="center" wrapText="1"/>
    </xf>
    <xf numFmtId="0" fontId="8" fillId="0" borderId="60" xfId="17" applyFont="1" applyBorder="1" applyAlignment="1">
      <alignment horizontal="center" vertical="center" wrapText="1"/>
    </xf>
    <xf numFmtId="0" fontId="8" fillId="0" borderId="61" xfId="17" applyFont="1" applyBorder="1" applyAlignment="1">
      <alignment horizontal="center" vertical="center" wrapText="1"/>
    </xf>
    <xf numFmtId="0" fontId="53" fillId="0" borderId="68" xfId="3" applyFont="1" applyBorder="1" applyAlignment="1">
      <alignment horizontal="center" vertical="center" textRotation="90"/>
    </xf>
    <xf numFmtId="0" fontId="53" fillId="0" borderId="63" xfId="3" applyFont="1" applyBorder="1" applyAlignment="1">
      <alignment horizontal="center" vertical="center" textRotation="90"/>
    </xf>
    <xf numFmtId="0" fontId="53" fillId="0" borderId="64" xfId="3" applyFont="1" applyBorder="1" applyAlignment="1">
      <alignment horizontal="center" vertical="center" textRotation="90"/>
    </xf>
    <xf numFmtId="0" fontId="38" fillId="0" borderId="41" xfId="3" applyFont="1" applyBorder="1" applyAlignment="1">
      <alignment horizontal="center" vertical="center" textRotation="90"/>
    </xf>
    <xf numFmtId="0" fontId="38" fillId="0" borderId="32" xfId="3" applyFont="1" applyBorder="1" applyAlignment="1">
      <alignment horizontal="center" vertical="center" textRotation="90"/>
    </xf>
    <xf numFmtId="0" fontId="38" fillId="0" borderId="33" xfId="3" applyFont="1" applyBorder="1" applyAlignment="1">
      <alignment horizontal="center" vertical="center" textRotation="90"/>
    </xf>
  </cellXfs>
  <cellStyles count="43">
    <cellStyle name="20% - Accent2" xfId="16" builtinId="34"/>
    <cellStyle name="60% - Accent3 2" xfId="28" xr:uid="{C7CD2E95-B14F-EF42-AA33-12C449F07D50}"/>
    <cellStyle name="Comma 2" xfId="9" xr:uid="{23ACE5F8-4521-4900-B09B-C12468BBB4C2}"/>
    <cellStyle name="Good" xfId="25" builtinId="26"/>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1" xr:uid="{F5109CC7-9C4F-3E43-B4F4-B745D7D7F892}"/>
    <cellStyle name="Normal 3" xfId="11" xr:uid="{72F96C42-A871-47FB-BD7A-A6893BB8623F}"/>
    <cellStyle name="Normal 3 2" xfId="23" xr:uid="{2533D1F1-63E1-0141-B32F-C41269409BE0}"/>
    <cellStyle name="Normal 3 2 2 2 2 2" xfId="34" xr:uid="{679E0908-2576-E443-B1FB-CC7CED154931}"/>
    <cellStyle name="Normal 3 2 2 2 2 2 2 2" xfId="39" xr:uid="{28FB86F0-D9A3-7443-9C88-03B988C50967}"/>
    <cellStyle name="Normal 3 2 2 2 2 2 2 2 2" xfId="40" xr:uid="{4C67EAE8-6066-1845-A221-F1E3C43699A3}"/>
    <cellStyle name="Normal 3 2 2 2 2 4" xfId="37" xr:uid="{5023E38B-225A-0147-A131-33456DA75D9F}"/>
    <cellStyle name="Normal 3 2 3 2 3 3 2 2 2" xfId="36" xr:uid="{BBE8EFB0-8EE1-D840-94B1-76B1BA2585DD}"/>
    <cellStyle name="Normal 3 3" xfId="27"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6" xr:uid="{532DA631-0E43-FE4E-9B57-B1BB5B00E422}"/>
    <cellStyle name="Normal 4 2 2 2 3 2 4 2 2" xfId="30" xr:uid="{B0D10A00-EB58-5D4A-ACDD-F68DD6AAABC1}"/>
    <cellStyle name="Normal 4 2 2 2 3 3 2" xfId="42"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1" xr:uid="{893301E4-5DB1-FF4F-930E-60606462B7B6}"/>
    <cellStyle name="Normal 4 3 2 4 2 2" xfId="35" xr:uid="{6E5E6CD9-41D3-D74F-BC9B-54A1AFF518B0}"/>
    <cellStyle name="Normal 4 3 2 4 2 2 2 2 2" xfId="38"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9" xr:uid="{6A09085D-2B1F-5843-BDC3-2CEA249CB41B}"/>
    <cellStyle name="Normal 7 3" xfId="33" xr:uid="{77AACA57-60C9-9A48-9428-804229726237}"/>
    <cellStyle name="Normal 8" xfId="32" xr:uid="{6E21F3CF-2C87-7147-A6D8-5127C0ABB0C7}"/>
    <cellStyle name="Percent 2" xfId="13" xr:uid="{3D002426-5E02-9248-8A62-907039CD2667}"/>
  </cellStyles>
  <dxfs count="185">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ill>
        <patternFill patternType="solid">
          <fgColor rgb="FFB7E1CD"/>
          <bgColor rgb="FFB7E1CD"/>
        </patternFill>
      </fill>
    </dxf>
    <dxf>
      <fill>
        <patternFill patternType="solid">
          <fgColor rgb="FFFFE599"/>
          <bgColor rgb="FFFFE599"/>
        </patternFill>
      </fill>
    </dxf>
    <dxf>
      <fill>
        <patternFill patternType="solid">
          <fgColor rgb="FFFF9900"/>
          <bgColor rgb="FFFF9900"/>
        </patternFill>
      </fill>
    </dxf>
    <dxf>
      <fill>
        <patternFill patternType="solid">
          <fgColor rgb="FFEA4335"/>
          <bgColor rgb="FFEA4335"/>
        </patternFill>
      </fill>
    </dxf>
    <dxf>
      <font>
        <color auto="1"/>
      </font>
      <fill>
        <patternFill patternType="none">
          <bgColor auto="1"/>
        </patternFill>
      </fill>
      <border>
        <left style="thin">
          <color auto="1"/>
        </left>
        <right style="thin">
          <color auto="1"/>
        </right>
        <top style="thin">
          <color auto="1"/>
        </top>
        <bottom style="thin">
          <color auto="1"/>
        </bottom>
        <vertical/>
        <horizontal/>
      </border>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ill>
        <patternFill>
          <bgColor theme="0" tint="-0.14996795556505021"/>
        </patternFill>
      </fill>
    </dxf>
    <dxf>
      <fill>
        <patternFill>
          <bgColor rgb="FFFFFF00"/>
        </patternFill>
      </fill>
    </dxf>
    <dxf>
      <fill>
        <patternFill>
          <bgColor rgb="FFFFFF00"/>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7" tint="-0.49998474074526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ont>
        <color theme="0"/>
      </font>
      <fill>
        <patternFill>
          <bgColor theme="9" tint="-0.499984740745262"/>
        </patternFill>
      </fill>
    </dxf>
    <dxf>
      <font>
        <color theme="0"/>
      </font>
      <fill>
        <patternFill>
          <bgColor theme="8" tint="-0.499984740745262"/>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ont>
        <color theme="0"/>
      </font>
      <fill>
        <patternFill>
          <bgColor theme="6" tint="-0.49998474074526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8" tint="0.79998168889431442"/>
        </patternFill>
      </fill>
    </dxf>
    <dxf>
      <font>
        <color theme="0"/>
      </font>
      <fill>
        <patternFill>
          <bgColor theme="6" tint="0.39994506668294322"/>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rgb="FFFFFF00"/>
        </patternFill>
      </fill>
    </dxf>
    <dxf>
      <fill>
        <patternFill>
          <bgColor rgb="FFFFFF00"/>
        </patternFill>
      </fill>
    </dxf>
    <dxf>
      <fill>
        <patternFill>
          <bgColor rgb="FFC000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ill>
        <patternFill>
          <bgColor rgb="FFFFC000"/>
        </patternFill>
      </fill>
    </dxf>
    <dxf>
      <fill>
        <patternFill>
          <bgColor rgb="FFFF0000"/>
        </patternFill>
      </fill>
    </dxf>
    <dxf>
      <fill>
        <patternFill>
          <bgColor rgb="FFC00000"/>
        </patternFill>
      </fill>
    </dxf>
    <dxf>
      <fill>
        <patternFill>
          <bgColor rgb="FFFFFF00"/>
        </patternFill>
      </fill>
    </dxf>
    <dxf>
      <font>
        <color theme="0"/>
      </font>
      <fill>
        <patternFill>
          <bgColor rgb="FF7030A0"/>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theme="0"/>
      </font>
      <fill>
        <patternFill>
          <bgColor theme="1" tint="0.499984740745262"/>
        </patternFill>
      </fill>
    </dxf>
    <dxf>
      <font>
        <color theme="0"/>
      </font>
      <fill>
        <patternFill>
          <bgColor theme="1" tint="0.499984740745262"/>
        </patternFill>
      </fill>
    </dxf>
    <dxf>
      <font>
        <color theme="0"/>
      </font>
      <fill>
        <patternFill>
          <bgColor theme="1" tint="0.499984740745262"/>
        </patternFill>
      </fill>
    </dxf>
    <dxf>
      <font>
        <b/>
        <i val="0"/>
      </font>
      <fill>
        <patternFill>
          <bgColor rgb="FF92D050"/>
        </patternFill>
      </fill>
    </dxf>
    <dxf>
      <fill>
        <patternFill>
          <bgColor rgb="FFFFFF00"/>
        </patternFill>
      </fill>
    </dxf>
    <dxf>
      <fill>
        <patternFill>
          <bgColor rgb="FFFFFF00"/>
        </patternFill>
      </fill>
    </dxf>
    <dxf>
      <fill>
        <patternFill>
          <bgColor rgb="FFFFFF00"/>
        </patternFill>
      </fill>
    </dxf>
    <dxf>
      <font>
        <b/>
        <i val="0"/>
      </font>
      <fill>
        <patternFill>
          <bgColor rgb="FFFFFF00"/>
        </patternFill>
      </fill>
    </dxf>
    <dxf>
      <font>
        <b/>
        <i val="0"/>
      </font>
      <fill>
        <patternFill>
          <bgColor rgb="FF92D050"/>
        </patternFill>
      </fill>
    </dxf>
    <dxf>
      <fill>
        <patternFill>
          <bgColor rgb="FF92D050"/>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b val="0"/>
        <i val="0"/>
        <strike val="0"/>
        <condense val="0"/>
        <extend val="0"/>
        <outline val="0"/>
        <shadow val="0"/>
        <u val="none"/>
        <vertAlign val="baseline"/>
        <sz val="11"/>
        <color rgb="FF000000"/>
        <name val="Century Gothic"/>
        <family val="1"/>
        <scheme val="none"/>
      </font>
      <fill>
        <patternFill patternType="solid">
          <fgColor indexed="64"/>
          <bgColor theme="0"/>
        </patternFill>
      </fill>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outline="0">
        <left/>
        <right style="thin">
          <color indexed="64"/>
        </right>
        <top/>
        <bottom style="thin">
          <color indexed="64"/>
        </bottom>
      </border>
    </dxf>
    <dxf>
      <font>
        <b val="0"/>
        <i val="0"/>
        <strike val="0"/>
        <condense val="0"/>
        <extend val="0"/>
        <outline val="0"/>
        <shadow val="0"/>
        <u val="none"/>
        <vertAlign val="baseline"/>
        <sz val="14"/>
        <color theme="1"/>
        <name val="Century Gothic"/>
        <family val="1"/>
        <scheme val="none"/>
      </font>
      <numFmt numFmtId="0" formatCode="General"/>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outline="0">
        <left style="medium">
          <color indexed="64"/>
        </left>
        <right style="medium">
          <color indexed="64"/>
        </right>
        <top style="medium">
          <color indexed="64"/>
        </top>
        <bottom style="medium">
          <color indexed="64"/>
        </bottom>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4" formatCode="m/d/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numFmt numFmtId="166" formatCode="m&quot;/&quot;d&quot;/&quot;yy"/>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bottom/>
        <vertical style="thin">
          <color indexed="64"/>
        </vertical>
        <horizontal style="thin">
          <color indexed="64"/>
        </horizontal>
      </border>
    </dxf>
    <dxf>
      <border outline="0">
        <left style="thin">
          <color indexed="64"/>
        </left>
        <right style="thin">
          <color indexed="64"/>
        </right>
        <top style="thin">
          <color indexed="64"/>
        </top>
      </border>
    </dxf>
    <dxf>
      <font>
        <b val="0"/>
        <i val="0"/>
        <strike val="0"/>
        <condense val="0"/>
        <extend val="0"/>
        <outline val="0"/>
        <shadow val="0"/>
        <u val="none"/>
        <vertAlign val="baseline"/>
        <sz val="14"/>
        <color theme="1"/>
        <name val="Century Gothic"/>
        <family val="1"/>
        <scheme val="none"/>
      </font>
      <fill>
        <patternFill patternType="solid">
          <fgColor indexed="64"/>
          <bgColor theme="0"/>
        </patternFill>
      </fill>
      <alignment horizontal="center" vertical="center" textRotation="0" wrapText="0" indent="0" justifyLastLine="0" shrinkToFit="0" readingOrder="0"/>
    </dxf>
    <dxf>
      <border>
        <bottom style="medium">
          <color indexed="64"/>
        </bottom>
      </border>
    </dxf>
    <dxf>
      <font>
        <b/>
        <i val="0"/>
        <strike val="0"/>
        <condense val="0"/>
        <extend val="0"/>
        <outline val="0"/>
        <shadow val="0"/>
        <u val="none"/>
        <vertAlign val="baseline"/>
        <sz val="14"/>
        <color theme="4" tint="-0.499984740745262"/>
        <name val="Century Gothic"/>
        <family val="1"/>
        <scheme val="none"/>
      </font>
      <fill>
        <patternFill patternType="solid">
          <fgColor rgb="FF434343"/>
          <bgColor theme="4" tint="0.79998168889431442"/>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border>
    </dxf>
  </dxfs>
  <tableStyles count="0" defaultTableStyle="TableStyleMedium9" defaultPivotStyle="PivotStyleLight16"/>
  <colors>
    <mruColors>
      <color rgb="FFE71F16"/>
      <color rgb="FF58933C"/>
      <color rgb="FFCCC0DA"/>
      <color rgb="FF5D3BE8"/>
      <color rgb="FF923DEB"/>
      <color rgb="FFC73EEE"/>
      <color rgb="FFF140E4"/>
      <color rgb="FFF342B3"/>
      <color rgb="FFF64482"/>
      <color rgb="FFFFDE4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26"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r>
              <a:rPr lang="en-US" sz="2400">
                <a:solidFill>
                  <a:schemeClr val="bg1"/>
                </a:solidFill>
                <a:latin typeface="Century Gothic" panose="020B0502020202020204" pitchFamily="34" charset="0"/>
              </a:rPr>
              <a:t>Project Duration</a:t>
            </a:r>
          </a:p>
          <a:p>
            <a:pPr>
              <a:defRPr>
                <a:solidFill>
                  <a:schemeClr val="bg1"/>
                </a:solidFill>
                <a:latin typeface="Century Gothic" panose="020B0502020202020204" pitchFamily="34" charset="0"/>
              </a:defRPr>
            </a:pPr>
            <a:r>
              <a:rPr lang="en-US">
                <a:solidFill>
                  <a:schemeClr val="bg1"/>
                </a:solidFill>
                <a:latin typeface="Century Gothic" panose="020B0502020202020204" pitchFamily="34" charset="0"/>
              </a:rPr>
              <a:t>Rounded</a:t>
            </a:r>
            <a:r>
              <a:rPr lang="en-US" baseline="0">
                <a:solidFill>
                  <a:schemeClr val="bg1"/>
                </a:solidFill>
                <a:latin typeface="Century Gothic" panose="020B0502020202020204" pitchFamily="34" charset="0"/>
              </a:rPr>
              <a:t> Takt Time Project Duration vs Theoretical Low Limit </a:t>
            </a:r>
            <a:endParaRPr lang="en-US">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endParaRPr lang="en-MX"/>
        </a:p>
      </c:txPr>
    </c:title>
    <c:autoTitleDeleted val="0"/>
    <c:plotArea>
      <c:layout/>
      <c:lineChart>
        <c:grouping val="standard"/>
        <c:varyColors val="0"/>
        <c:ser>
          <c:idx val="1"/>
          <c:order val="1"/>
          <c:tx>
            <c:strRef>
              <c:f>'Norm Calculator'!$L$3</c:f>
              <c:strCache>
                <c:ptCount val="1"/>
                <c:pt idx="0">
                  <c:v>Theoretical Low Limit</c:v>
                </c:pt>
              </c:strCache>
            </c:strRef>
          </c:tx>
          <c:spPr>
            <a:ln w="22225" cap="rnd">
              <a:solidFill>
                <a:schemeClr val="accent2"/>
              </a:solidFill>
            </a:ln>
            <a:effectLst>
              <a:glow rad="139700">
                <a:schemeClr val="accent2">
                  <a:satMod val="175000"/>
                  <a:alpha val="14000"/>
                </a:schemeClr>
              </a:glow>
            </a:effectLst>
          </c:spPr>
          <c:marker>
            <c:symbol val="none"/>
          </c:marker>
          <c:dLbls>
            <c:delete val="1"/>
          </c:dLbls>
          <c:val>
            <c:numRef>
              <c:f>'Norm Calculator'!$L$5:$L$40</c:f>
              <c:numCache>
                <c:formatCode>0</c:formatCode>
                <c:ptCount val="36"/>
                <c:pt idx="0">
                  <c:v>160</c:v>
                </c:pt>
                <c:pt idx="1">
                  <c:v>113.33333333333334</c:v>
                </c:pt>
                <c:pt idx="2">
                  <c:v>90</c:v>
                </c:pt>
                <c:pt idx="3">
                  <c:v>76</c:v>
                </c:pt>
                <c:pt idx="4">
                  <c:v>66.666666666666671</c:v>
                </c:pt>
                <c:pt idx="5">
                  <c:v>60</c:v>
                </c:pt>
                <c:pt idx="6">
                  <c:v>55</c:v>
                </c:pt>
                <c:pt idx="7">
                  <c:v>51.111111111111114</c:v>
                </c:pt>
                <c:pt idx="8">
                  <c:v>48</c:v>
                </c:pt>
                <c:pt idx="9">
                  <c:v>45.454545454545453</c:v>
                </c:pt>
                <c:pt idx="10">
                  <c:v>43.333333333333336</c:v>
                </c:pt>
                <c:pt idx="11">
                  <c:v>41.53846153846154</c:v>
                </c:pt>
                <c:pt idx="12">
                  <c:v>40</c:v>
                </c:pt>
                <c:pt idx="13">
                  <c:v>38.666666666666664</c:v>
                </c:pt>
                <c:pt idx="14">
                  <c:v>37.5</c:v>
                </c:pt>
                <c:pt idx="15">
                  <c:v>36.470588235294116</c:v>
                </c:pt>
                <c:pt idx="16">
                  <c:v>35.555555555555557</c:v>
                </c:pt>
                <c:pt idx="17">
                  <c:v>34.736842105263158</c:v>
                </c:pt>
                <c:pt idx="18">
                  <c:v>34</c:v>
                </c:pt>
                <c:pt idx="19">
                  <c:v>33.333333333333329</c:v>
                </c:pt>
                <c:pt idx="20">
                  <c:v>32.727272727272727</c:v>
                </c:pt>
                <c:pt idx="21">
                  <c:v>32.173913043478258</c:v>
                </c:pt>
                <c:pt idx="22">
                  <c:v>31.666666666666668</c:v>
                </c:pt>
                <c:pt idx="23">
                  <c:v>31.200000000000003</c:v>
                </c:pt>
                <c:pt idx="24">
                  <c:v>30.76923076923077</c:v>
                </c:pt>
                <c:pt idx="25">
                  <c:v>30.37037037037037</c:v>
                </c:pt>
                <c:pt idx="26">
                  <c:v>30</c:v>
                </c:pt>
                <c:pt idx="27">
                  <c:v>29.655172413793107</c:v>
                </c:pt>
                <c:pt idx="28">
                  <c:v>29.333333333333332</c:v>
                </c:pt>
                <c:pt idx="29">
                  <c:v>29.032258064516128</c:v>
                </c:pt>
                <c:pt idx="30">
                  <c:v>28.75</c:v>
                </c:pt>
                <c:pt idx="31">
                  <c:v>28.484848484848484</c:v>
                </c:pt>
                <c:pt idx="32">
                  <c:v>28.235294117647058</c:v>
                </c:pt>
                <c:pt idx="33">
                  <c:v>28</c:v>
                </c:pt>
                <c:pt idx="34">
                  <c:v>27.777777777777779</c:v>
                </c:pt>
                <c:pt idx="35">
                  <c:v>27.567567567567568</c:v>
                </c:pt>
              </c:numCache>
            </c:numRef>
          </c:val>
          <c:smooth val="0"/>
          <c:extLst>
            <c:ext xmlns:c16="http://schemas.microsoft.com/office/drawing/2014/chart" uri="{C3380CC4-5D6E-409C-BE32-E72D297353CC}">
              <c16:uniqueId val="{00000000-A8C7-5444-BC46-AE8E89A54CF8}"/>
            </c:ext>
          </c:extLst>
        </c:ser>
        <c:ser>
          <c:idx val="3"/>
          <c:order val="3"/>
          <c:tx>
            <c:strRef>
              <c:f>'Norm Calculator'!$P$3</c:f>
              <c:strCache>
                <c:ptCount val="1"/>
                <c:pt idx="0">
                  <c:v>Duration</c:v>
                </c:pt>
              </c:strCache>
            </c:strRef>
          </c:tx>
          <c:spPr>
            <a:ln w="22225" cap="rnd">
              <a:solidFill>
                <a:schemeClr val="accent4"/>
              </a:solidFill>
            </a:ln>
            <a:effectLst>
              <a:glow rad="139700">
                <a:schemeClr val="accent4">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en-MX"/>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f>'Norm Calculator'!$P$5:$P$40</c:f>
              <c:numCache>
                <c:formatCode>General</c:formatCode>
                <c:ptCount val="36"/>
                <c:pt idx="0">
                  <c:v>160</c:v>
                </c:pt>
                <c:pt idx="1">
                  <c:v>119</c:v>
                </c:pt>
                <c:pt idx="2">
                  <c:v>90</c:v>
                </c:pt>
                <c:pt idx="3">
                  <c:v>76</c:v>
                </c:pt>
                <c:pt idx="4">
                  <c:v>80</c:v>
                </c:pt>
                <c:pt idx="5">
                  <c:v>63</c:v>
                </c:pt>
                <c:pt idx="6">
                  <c:v>66</c:v>
                </c:pt>
                <c:pt idx="7">
                  <c:v>69</c:v>
                </c:pt>
                <c:pt idx="8">
                  <c:v>48</c:v>
                </c:pt>
                <c:pt idx="9">
                  <c:v>50</c:v>
                </c:pt>
                <c:pt idx="10">
                  <c:v>52</c:v>
                </c:pt>
                <c:pt idx="11">
                  <c:v>54</c:v>
                </c:pt>
                <c:pt idx="12">
                  <c:v>56</c:v>
                </c:pt>
                <c:pt idx="13">
                  <c:v>58</c:v>
                </c:pt>
                <c:pt idx="14">
                  <c:v>60</c:v>
                </c:pt>
                <c:pt idx="15">
                  <c:v>62</c:v>
                </c:pt>
                <c:pt idx="16">
                  <c:v>64</c:v>
                </c:pt>
                <c:pt idx="17">
                  <c:v>66</c:v>
                </c:pt>
                <c:pt idx="18">
                  <c:v>34</c:v>
                </c:pt>
                <c:pt idx="19">
                  <c:v>35</c:v>
                </c:pt>
                <c:pt idx="20">
                  <c:v>36</c:v>
                </c:pt>
                <c:pt idx="21">
                  <c:v>37</c:v>
                </c:pt>
                <c:pt idx="22">
                  <c:v>38</c:v>
                </c:pt>
                <c:pt idx="23">
                  <c:v>39</c:v>
                </c:pt>
                <c:pt idx="24">
                  <c:v>40</c:v>
                </c:pt>
                <c:pt idx="25">
                  <c:v>41</c:v>
                </c:pt>
                <c:pt idx="26">
                  <c:v>42</c:v>
                </c:pt>
                <c:pt idx="27">
                  <c:v>43</c:v>
                </c:pt>
                <c:pt idx="28">
                  <c:v>44</c:v>
                </c:pt>
                <c:pt idx="29">
                  <c:v>45</c:v>
                </c:pt>
                <c:pt idx="30">
                  <c:v>46</c:v>
                </c:pt>
                <c:pt idx="31">
                  <c:v>47</c:v>
                </c:pt>
                <c:pt idx="32">
                  <c:v>48</c:v>
                </c:pt>
                <c:pt idx="33">
                  <c:v>49</c:v>
                </c:pt>
                <c:pt idx="34">
                  <c:v>50</c:v>
                </c:pt>
                <c:pt idx="35">
                  <c:v>51</c:v>
                </c:pt>
              </c:numCache>
            </c:numRef>
          </c:val>
          <c:smooth val="0"/>
          <c:extLst>
            <c:ext xmlns:c16="http://schemas.microsoft.com/office/drawing/2014/chart" uri="{C3380CC4-5D6E-409C-BE32-E72D297353CC}">
              <c16:uniqueId val="{00000001-A8C7-5444-BC46-AE8E89A54CF8}"/>
            </c:ext>
          </c:extLst>
        </c:ser>
        <c:dLbls>
          <c:dLblPos val="t"/>
          <c:showLegendKey val="0"/>
          <c:showVal val="1"/>
          <c:showCatName val="0"/>
          <c:showSerName val="0"/>
          <c:showPercent val="0"/>
          <c:showBubbleSize val="0"/>
        </c:dLbls>
        <c:smooth val="0"/>
        <c:axId val="962455136"/>
        <c:axId val="962450976"/>
        <c:extLst>
          <c:ext xmlns:c15="http://schemas.microsoft.com/office/drawing/2012/chart" uri="{02D57815-91ED-43cb-92C2-25804820EDAC}">
            <c15:filteredLineSeries>
              <c15:ser>
                <c:idx val="0"/>
                <c:order val="0"/>
                <c:tx>
                  <c:strRef>
                    <c:extLst>
                      <c:ext uri="{02D57815-91ED-43cb-92C2-25804820EDAC}">
                        <c15:formulaRef>
                          <c15:sqref>'Norm Calculator'!$K$3</c15:sqref>
                        </c15:formulaRef>
                      </c:ext>
                    </c:extLst>
                    <c:strCache>
                      <c:ptCount val="1"/>
                      <c:pt idx="0">
                        <c:v>Takt Time Unrounded</c:v>
                      </c:pt>
                    </c:strCache>
                  </c:strRef>
                </c:tx>
                <c:spPr>
                  <a:ln w="22225" cap="rnd">
                    <a:solidFill>
                      <a:schemeClr val="accent1"/>
                    </a:solidFill>
                  </a:ln>
                  <a:effectLst>
                    <a:glow rad="139700">
                      <a:schemeClr val="accent1">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c:ext uri="{CE6537A1-D6FC-4f65-9D91-7224C49458BB}">
                      <c15:showLeaderLines val="1"/>
                      <c15:leaderLines>
                        <c:spPr>
                          <a:ln w="9525">
                            <a:solidFill>
                              <a:schemeClr val="lt1">
                                <a:lumMod val="50000"/>
                              </a:schemeClr>
                            </a:solidFill>
                            <a:round/>
                          </a:ln>
                          <a:effectLst/>
                        </c:spPr>
                      </c15:leaderLines>
                    </c:ext>
                  </c:extLst>
                </c:dLbls>
                <c:val>
                  <c:numRef>
                    <c:extLst>
                      <c:ext uri="{02D57815-91ED-43cb-92C2-25804820EDAC}">
                        <c15:formulaRef>
                          <c15:sqref>'Norm Calculator'!$K$4:$K$40</c15:sqref>
                        </c15:formulaRef>
                      </c:ext>
                    </c:extLst>
                    <c:numCache>
                      <c:formatCode>0</c:formatCode>
                      <c:ptCount val="37"/>
                      <c:pt idx="1">
                        <c:v>10</c:v>
                      </c:pt>
                      <c:pt idx="2">
                        <c:v>6.666666666666667</c:v>
                      </c:pt>
                      <c:pt idx="3">
                        <c:v>5</c:v>
                      </c:pt>
                      <c:pt idx="4">
                        <c:v>4</c:v>
                      </c:pt>
                      <c:pt idx="5">
                        <c:v>3.3333333333333335</c:v>
                      </c:pt>
                      <c:pt idx="6">
                        <c:v>2.8571428571428572</c:v>
                      </c:pt>
                      <c:pt idx="7">
                        <c:v>2.5</c:v>
                      </c:pt>
                      <c:pt idx="8">
                        <c:v>2.2222222222222223</c:v>
                      </c:pt>
                      <c:pt idx="9">
                        <c:v>2</c:v>
                      </c:pt>
                      <c:pt idx="10">
                        <c:v>1.8181818181818181</c:v>
                      </c:pt>
                      <c:pt idx="11">
                        <c:v>1.6666666666666667</c:v>
                      </c:pt>
                      <c:pt idx="12">
                        <c:v>1.5384615384615385</c:v>
                      </c:pt>
                      <c:pt idx="13">
                        <c:v>1.4285714285714286</c:v>
                      </c:pt>
                      <c:pt idx="14">
                        <c:v>1.3333333333333333</c:v>
                      </c:pt>
                      <c:pt idx="15">
                        <c:v>1.25</c:v>
                      </c:pt>
                      <c:pt idx="16">
                        <c:v>1.1764705882352942</c:v>
                      </c:pt>
                      <c:pt idx="17">
                        <c:v>1.1111111111111112</c:v>
                      </c:pt>
                      <c:pt idx="18">
                        <c:v>1.0526315789473684</c:v>
                      </c:pt>
                      <c:pt idx="19">
                        <c:v>1</c:v>
                      </c:pt>
                      <c:pt idx="20">
                        <c:v>0.95238095238095233</c:v>
                      </c:pt>
                      <c:pt idx="21">
                        <c:v>0.90909090909090906</c:v>
                      </c:pt>
                      <c:pt idx="22">
                        <c:v>0.86956521739130432</c:v>
                      </c:pt>
                      <c:pt idx="23">
                        <c:v>0.83333333333333337</c:v>
                      </c:pt>
                      <c:pt idx="24">
                        <c:v>0.8</c:v>
                      </c:pt>
                      <c:pt idx="25">
                        <c:v>0.76923076923076927</c:v>
                      </c:pt>
                      <c:pt idx="26">
                        <c:v>0.7407407407407407</c:v>
                      </c:pt>
                      <c:pt idx="27">
                        <c:v>0.7142857142857143</c:v>
                      </c:pt>
                      <c:pt idx="28">
                        <c:v>0.68965517241379315</c:v>
                      </c:pt>
                      <c:pt idx="29">
                        <c:v>0.66666666666666663</c:v>
                      </c:pt>
                      <c:pt idx="30">
                        <c:v>0.64516129032258063</c:v>
                      </c:pt>
                      <c:pt idx="31">
                        <c:v>0.625</c:v>
                      </c:pt>
                      <c:pt idx="32">
                        <c:v>0.60606060606060608</c:v>
                      </c:pt>
                      <c:pt idx="33">
                        <c:v>0.58823529411764708</c:v>
                      </c:pt>
                      <c:pt idx="34">
                        <c:v>0.5714285714285714</c:v>
                      </c:pt>
                      <c:pt idx="35">
                        <c:v>0.55555555555555558</c:v>
                      </c:pt>
                      <c:pt idx="36">
                        <c:v>0.54054054054054057</c:v>
                      </c:pt>
                    </c:numCache>
                  </c:numRef>
                </c:val>
                <c:smooth val="0"/>
                <c:extLst>
                  <c:ext xmlns:c16="http://schemas.microsoft.com/office/drawing/2014/chart" uri="{C3380CC4-5D6E-409C-BE32-E72D297353CC}">
                    <c16:uniqueId val="{00000002-A8C7-5444-BC46-AE8E89A54CF8}"/>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'Norm Calculator'!$N$3</c15:sqref>
                        </c15:formulaRef>
                      </c:ext>
                    </c:extLst>
                    <c:strCache>
                      <c:ptCount val="1"/>
                      <c:pt idx="0">
                        <c:v>Adjusted Takt Time</c:v>
                      </c:pt>
                    </c:strCache>
                  </c:strRef>
                </c:tx>
                <c:spPr>
                  <a:ln w="22225" cap="rnd">
                    <a:solidFill>
                      <a:schemeClr val="accent3"/>
                    </a:solidFill>
                  </a:ln>
                  <a:effectLst>
                    <a:glow rad="139700">
                      <a:schemeClr val="accent3">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extLst xmlns:c15="http://schemas.microsoft.com/office/drawing/2012/chart">
                      <c:ext xmlns:c15="http://schemas.microsoft.com/office/drawing/2012/chart" uri="{02D57815-91ED-43cb-92C2-25804820EDAC}">
                        <c15:formulaRef>
                          <c15:sqref>'Norm Calculator'!$N$4:$N$40</c15:sqref>
                        </c15:formulaRef>
                      </c:ext>
                    </c:extLst>
                    <c:numCache>
                      <c:formatCode>0</c:formatCode>
                      <c:ptCount val="37"/>
                      <c:pt idx="1">
                        <c:v>10</c:v>
                      </c:pt>
                      <c:pt idx="2">
                        <c:v>7</c:v>
                      </c:pt>
                      <c:pt idx="3">
                        <c:v>5</c:v>
                      </c:pt>
                      <c:pt idx="4">
                        <c:v>4</c:v>
                      </c:pt>
                      <c:pt idx="5">
                        <c:v>4</c:v>
                      </c:pt>
                      <c:pt idx="6">
                        <c:v>3</c:v>
                      </c:pt>
                      <c:pt idx="7">
                        <c:v>3</c:v>
                      </c:pt>
                      <c:pt idx="8">
                        <c:v>3</c:v>
                      </c:pt>
                      <c:pt idx="9">
                        <c:v>2</c:v>
                      </c:pt>
                      <c:pt idx="10">
                        <c:v>2</c:v>
                      </c:pt>
                      <c:pt idx="11">
                        <c:v>2</c:v>
                      </c:pt>
                      <c:pt idx="12">
                        <c:v>2</c:v>
                      </c:pt>
                      <c:pt idx="13">
                        <c:v>2</c:v>
                      </c:pt>
                      <c:pt idx="14">
                        <c:v>2</c:v>
                      </c:pt>
                      <c:pt idx="15">
                        <c:v>2</c:v>
                      </c:pt>
                      <c:pt idx="16">
                        <c:v>2</c:v>
                      </c:pt>
                      <c:pt idx="17">
                        <c:v>2</c:v>
                      </c:pt>
                      <c:pt idx="18">
                        <c:v>2</c:v>
                      </c:pt>
                      <c:pt idx="19">
                        <c:v>1</c:v>
                      </c:pt>
                      <c:pt idx="20">
                        <c:v>1</c:v>
                      </c:pt>
                      <c:pt idx="21">
                        <c:v>1</c:v>
                      </c:pt>
                      <c:pt idx="22">
                        <c:v>1</c:v>
                      </c:pt>
                      <c:pt idx="23">
                        <c:v>1</c:v>
                      </c:pt>
                      <c:pt idx="24">
                        <c:v>1</c:v>
                      </c:pt>
                      <c:pt idx="25">
                        <c:v>1</c:v>
                      </c:pt>
                      <c:pt idx="26">
                        <c:v>1</c:v>
                      </c:pt>
                      <c:pt idx="27">
                        <c:v>1</c:v>
                      </c:pt>
                      <c:pt idx="28">
                        <c:v>1</c:v>
                      </c:pt>
                      <c:pt idx="29">
                        <c:v>1</c:v>
                      </c:pt>
                      <c:pt idx="30">
                        <c:v>1</c:v>
                      </c:pt>
                      <c:pt idx="31">
                        <c:v>1</c:v>
                      </c:pt>
                      <c:pt idx="32">
                        <c:v>1</c:v>
                      </c:pt>
                      <c:pt idx="33">
                        <c:v>1</c:v>
                      </c:pt>
                      <c:pt idx="34">
                        <c:v>1</c:v>
                      </c:pt>
                      <c:pt idx="35">
                        <c:v>1</c:v>
                      </c:pt>
                      <c:pt idx="36">
                        <c:v>1</c:v>
                      </c:pt>
                    </c:numCache>
                  </c:numRef>
                </c:val>
                <c:smooth val="0"/>
                <c:extLst xmlns:c15="http://schemas.microsoft.com/office/drawing/2012/chart">
                  <c:ext xmlns:c16="http://schemas.microsoft.com/office/drawing/2014/chart" uri="{C3380CC4-5D6E-409C-BE32-E72D297353CC}">
                    <c16:uniqueId val="{00000003-A8C7-5444-BC46-AE8E89A54CF8}"/>
                  </c:ext>
                </c:extLst>
              </c15:ser>
            </c15:filteredLineSeries>
          </c:ext>
        </c:extLst>
      </c:lineChart>
      <c:catAx>
        <c:axId val="962455136"/>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Takt</a:t>
                </a:r>
                <a:r>
                  <a:rPr lang="en-US" sz="1400" baseline="0">
                    <a:solidFill>
                      <a:schemeClr val="bg1"/>
                    </a:solidFill>
                    <a:latin typeface="Century Gothic" panose="020B0502020202020204" pitchFamily="34" charset="0"/>
                  </a:rPr>
                  <a:t> Zones</a:t>
                </a:r>
                <a:endParaRPr lang="en-US" sz="1400">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0976"/>
        <c:crosses val="autoZero"/>
        <c:auto val="1"/>
        <c:lblAlgn val="ctr"/>
        <c:lblOffset val="100"/>
        <c:noMultiLvlLbl val="0"/>
      </c:catAx>
      <c:valAx>
        <c:axId val="962450976"/>
        <c:scaling>
          <c:orientation val="minMax"/>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Project Duration</a:t>
                </a:r>
              </a:p>
            </c:rich>
          </c:tx>
          <c:overlay val="0"/>
          <c:spPr>
            <a:noFill/>
            <a:ln>
              <a:noFill/>
            </a:ln>
            <a:effectLst/>
          </c:spPr>
          <c:txPr>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51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bg1"/>
              </a:solidFill>
              <a:latin typeface="Century Gothic" panose="020B0502020202020204" pitchFamily="34" charset="0"/>
              <a:ea typeface="+mn-ea"/>
              <a:cs typeface="+mn-cs"/>
            </a:defRPr>
          </a:pPr>
          <a:endParaRPr lang="en-MX"/>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67D2BA04-1E9E-B64A-B361-E8115E1FA66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6B5BB889-D92A-6346-A1A9-24A31701F9A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15D9EF21-8A79-B944-B416-49F7EE7B4E7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D4A1CA18-F1D7-EA4C-8344-3C11764E543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123ED9FA-C5F6-4B47-850A-F92B99FA686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3A661395-620C-BB4B-B51C-1CEC0E62290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9B161C62-26F9-F644-873D-9C9048485DA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7DE33807-04EB-6042-8534-DD05663F419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5E598942-2508-CC4C-A547-F59ED2289DF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0.98228725072868861</c:v>
                </c:pt>
              </c:numCache>
            </c:numRef>
          </c:xVal>
          <c:yVal>
            <c:numRef>
              <c:f>'HIDDEN GRAPHICS'!$D$20:$D$21</c:f>
              <c:numCache>
                <c:formatCode>General</c:formatCode>
                <c:ptCount val="2"/>
                <c:pt idx="0">
                  <c:v>0</c:v>
                </c:pt>
                <c:pt idx="1">
                  <c:v>0.18738131458572502</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9EB73183-852B-4C4E-90CA-5967AE3D195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389AD33B-EE9A-974F-BB63-3F008587CA6B}"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BD6760B6-6052-AA44-B2BE-DD511FBC9CF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BF08D79A-F031-7549-AF61-A4FEF154271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1B0003E1-9BBF-6141-95D7-18BE6E86BBE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D80670D2-D1EB-4B48-9638-90F4DDABF03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1B9A092E-2C37-4048-A018-C4F99337E6B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DF98C7A4-63CD-7948-9EB7-8F5CD8062D8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AA33F12C-60F2-6348-AE5F-AAB31DF49F1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0.9659258262890682</c:v>
                </c:pt>
              </c:numCache>
            </c:numRef>
          </c:xVal>
          <c:yVal>
            <c:numRef>
              <c:f>'HIDDEN GRAPHICS'!$D$46:$D$47</c:f>
              <c:numCache>
                <c:formatCode>General</c:formatCode>
                <c:ptCount val="2"/>
                <c:pt idx="0">
                  <c:v>0</c:v>
                </c:pt>
                <c:pt idx="1">
                  <c:v>0.25881904510252102</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1</c:v>
                </c:pt>
              </c:numCache>
            </c:numRef>
          </c:xVal>
          <c:yVal>
            <c:numRef>
              <c:f>'HIDDEN GRAPHICS'!$D$72:$D$73</c:f>
              <c:numCache>
                <c:formatCode>General</c:formatCode>
                <c:ptCount val="2"/>
                <c:pt idx="0">
                  <c:v>0</c:v>
                </c:pt>
                <c:pt idx="1">
                  <c:v>1.2246467991473532E-16</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Percent Planned Complete (PPC)</a:t>
            </a:r>
          </a:p>
        </c:rich>
      </c:tx>
      <c:overlay val="0"/>
      <c:spPr>
        <a:noFill/>
        <a:ln>
          <a:noFill/>
        </a:ln>
        <a:effectLst/>
      </c:spPr>
      <c:txPr>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4991-D443-89FD-A8E495CCB694}"/>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4991-D443-89FD-A8E495CCB694}"/>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4991-D443-89FD-A8E495CCB694}"/>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4991-D443-89FD-A8E495CCB694}"/>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4991-D443-89FD-A8E495CCB694}"/>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4991-D443-89FD-A8E495CCB694}"/>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4991-D443-89FD-A8E495CCB694}"/>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4991-D443-89FD-A8E495CCB694}"/>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4991-D443-89FD-A8E495CCB694}"/>
              </c:ext>
            </c:extLst>
          </c:dPt>
          <c:dPt>
            <c:idx val="9"/>
            <c:bubble3D val="0"/>
            <c:spPr>
              <a:noFill/>
              <a:ln w="19050">
                <a:solidFill>
                  <a:schemeClr val="lt1"/>
                </a:solidFill>
              </a:ln>
              <a:effectLst/>
            </c:spPr>
            <c:extLst>
              <c:ext xmlns:c16="http://schemas.microsoft.com/office/drawing/2014/chart" uri="{C3380CC4-5D6E-409C-BE32-E72D297353CC}">
                <c16:uniqueId val="{00000013-4991-D443-89FD-A8E495CCB694}"/>
              </c:ext>
            </c:extLst>
          </c:dPt>
          <c:dLbls>
            <c:dLbl>
              <c:idx val="0"/>
              <c:layout>
                <c:manualLayout>
                  <c:x val="-6.5866462180741062E-2"/>
                  <c:y val="-1.4764068209358279E-2"/>
                </c:manualLayout>
              </c:layout>
              <c:tx>
                <c:rich>
                  <a:bodyPr/>
                  <a:lstStyle/>
                  <a:p>
                    <a:fld id="{F86B3365-86EB-7943-888A-35F71697CE8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4991-D443-89FD-A8E495CCB694}"/>
                </c:ext>
              </c:extLst>
            </c:dLbl>
            <c:dLbl>
              <c:idx val="1"/>
              <c:layout>
                <c:manualLayout>
                  <c:x val="-6.5359470989654347E-2"/>
                  <c:y val="-4.422121650850637E-2"/>
                </c:manualLayout>
              </c:layout>
              <c:tx>
                <c:rich>
                  <a:bodyPr/>
                  <a:lstStyle/>
                  <a:p>
                    <a:fld id="{0DEB657D-354D-E74F-9045-86BB5DE09AB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4991-D443-89FD-A8E495CCB694}"/>
                </c:ext>
              </c:extLst>
            </c:dLbl>
            <c:dLbl>
              <c:idx val="2"/>
              <c:layout>
                <c:manualLayout>
                  <c:x val="-4.7547755897500994E-2"/>
                  <c:y val="-8.1103232261713148E-2"/>
                </c:manualLayout>
              </c:layout>
              <c:tx>
                <c:rich>
                  <a:bodyPr/>
                  <a:lstStyle/>
                  <a:p>
                    <a:fld id="{5E4C698F-58A3-CD48-909F-50F96F4AB5C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4991-D443-89FD-A8E495CCB694}"/>
                </c:ext>
              </c:extLst>
            </c:dLbl>
            <c:dLbl>
              <c:idx val="3"/>
              <c:layout>
                <c:manualLayout>
                  <c:x val="-2.1801716230100552E-2"/>
                  <c:y val="-9.224482546270818E-2"/>
                </c:manualLayout>
              </c:layout>
              <c:tx>
                <c:rich>
                  <a:bodyPr/>
                  <a:lstStyle/>
                  <a:p>
                    <a:fld id="{32F11E12-C09B-F247-8B8C-AB0F86C047C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4991-D443-89FD-A8E495CCB694}"/>
                </c:ext>
              </c:extLst>
            </c:dLbl>
            <c:dLbl>
              <c:idx val="4"/>
              <c:layout>
                <c:manualLayout>
                  <c:x val="-7.2633534261910393E-17"/>
                  <c:y val="-9.2175665043794333E-2"/>
                </c:manualLayout>
              </c:layout>
              <c:tx>
                <c:rich>
                  <a:bodyPr/>
                  <a:lstStyle/>
                  <a:p>
                    <a:fld id="{B3F5FF7D-4525-CD40-8D66-1590173A523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4991-D443-89FD-A8E495CCB694}"/>
                </c:ext>
              </c:extLst>
            </c:dLbl>
            <c:dLbl>
              <c:idx val="5"/>
              <c:layout>
                <c:manualLayout>
                  <c:x val="2.3771249453682333E-2"/>
                  <c:y val="-9.2175665043794333E-2"/>
                </c:manualLayout>
              </c:layout>
              <c:tx>
                <c:rich>
                  <a:bodyPr/>
                  <a:lstStyle/>
                  <a:p>
                    <a:fld id="{4E9718D6-D28F-F348-A1F1-A198A25FBA6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4991-D443-89FD-A8E495CCB694}"/>
                </c:ext>
              </c:extLst>
            </c:dLbl>
            <c:dLbl>
              <c:idx val="6"/>
              <c:layout>
                <c:manualLayout>
                  <c:x val="4.3580623998417743E-2"/>
                  <c:y val="-8.1114585238539011E-2"/>
                </c:manualLayout>
              </c:layout>
              <c:tx>
                <c:rich>
                  <a:bodyPr/>
                  <a:lstStyle/>
                  <a:p>
                    <a:fld id="{178F7341-883F-F942-8E82-687429CA129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4991-D443-89FD-A8E495CCB694}"/>
                </c:ext>
              </c:extLst>
            </c:dLbl>
            <c:dLbl>
              <c:idx val="7"/>
              <c:layout>
                <c:manualLayout>
                  <c:x val="5.5466248725258807E-2"/>
                  <c:y val="-5.5305399026276597E-2"/>
                </c:manualLayout>
              </c:layout>
              <c:tx>
                <c:rich>
                  <a:bodyPr/>
                  <a:lstStyle/>
                  <a:p>
                    <a:fld id="{EB20EEF1-A99D-D943-8AE7-C57DA604C4C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4991-D443-89FD-A8E495CCB694}"/>
                </c:ext>
              </c:extLst>
            </c:dLbl>
            <c:dLbl>
              <c:idx val="8"/>
              <c:layout>
                <c:manualLayout>
                  <c:x val="6.1409061088679405E-2"/>
                  <c:y val="-1.1061079805255319E-2"/>
                </c:manualLayout>
              </c:layout>
              <c:tx>
                <c:rich>
                  <a:bodyPr/>
                  <a:lstStyle/>
                  <a:p>
                    <a:fld id="{D9923B6B-8537-E445-B1A6-96947031D317}"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4991-D443-89FD-A8E495CCB694}"/>
                </c:ext>
              </c:extLst>
            </c:dLbl>
            <c:dLbl>
              <c:idx val="9"/>
              <c:delete val="1"/>
              <c:extLst>
                <c:ext xmlns:c15="http://schemas.microsoft.com/office/drawing/2012/chart" uri="{CE6537A1-D6FC-4f65-9D91-7224C49458BB}"/>
                <c:ext xmlns:c16="http://schemas.microsoft.com/office/drawing/2014/chart" uri="{C3380CC4-5D6E-409C-BE32-E72D297353CC}">
                  <c16:uniqueId val="{00000013-4991-D443-89FD-A8E495CCB694}"/>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4991-D443-89FD-A8E495CCB694}"/>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4991-D443-89FD-A8E495CCB694}"/>
              </c:ext>
            </c:extLst>
          </c:dPt>
          <c:xVal>
            <c:numRef>
              <c:f>'HIDDEN GRAPHICS'!$C$20:$C$21</c:f>
              <c:numCache>
                <c:formatCode>General</c:formatCode>
                <c:ptCount val="2"/>
                <c:pt idx="0">
                  <c:v>0</c:v>
                </c:pt>
                <c:pt idx="1">
                  <c:v>0.98228725072868861</c:v>
                </c:pt>
              </c:numCache>
            </c:numRef>
          </c:xVal>
          <c:yVal>
            <c:numRef>
              <c:f>'HIDDEN GRAPHICS'!$D$20:$D$21</c:f>
              <c:numCache>
                <c:formatCode>General</c:formatCode>
                <c:ptCount val="2"/>
                <c:pt idx="0">
                  <c:v>0</c:v>
                </c:pt>
                <c:pt idx="1">
                  <c:v>0.18738131458572502</c:v>
                </c:pt>
              </c:numCache>
            </c:numRef>
          </c:yVal>
          <c:smooth val="1"/>
          <c:extLst>
            <c:ext xmlns:c16="http://schemas.microsoft.com/office/drawing/2014/chart" uri="{C3380CC4-5D6E-409C-BE32-E72D297353CC}">
              <c16:uniqueId val="{00000017-4991-D443-89FD-A8E495CCB694}"/>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4B29-B340-A1D1-B72ACB775937}"/>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4B29-B340-A1D1-B72ACB775937}"/>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4B29-B340-A1D1-B72ACB775937}"/>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4B29-B340-A1D1-B72ACB775937}"/>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4B29-B340-A1D1-B72ACB775937}"/>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4B29-B340-A1D1-B72ACB775937}"/>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4B29-B340-A1D1-B72ACB775937}"/>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4B29-B340-A1D1-B72ACB775937}"/>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4B29-B340-A1D1-B72ACB775937}"/>
              </c:ext>
            </c:extLst>
          </c:dPt>
          <c:dPt>
            <c:idx val="9"/>
            <c:bubble3D val="0"/>
            <c:spPr>
              <a:noFill/>
              <a:ln w="19050">
                <a:noFill/>
              </a:ln>
              <a:effectLst/>
            </c:spPr>
            <c:extLst>
              <c:ext xmlns:c16="http://schemas.microsoft.com/office/drawing/2014/chart" uri="{C3380CC4-5D6E-409C-BE32-E72D297353CC}">
                <c16:uniqueId val="{00000013-4B29-B340-A1D1-B72ACB775937}"/>
              </c:ext>
            </c:extLst>
          </c:dPt>
          <c:dLbls>
            <c:dLbl>
              <c:idx val="0"/>
              <c:layout>
                <c:manualLayout>
                  <c:x val="-6.1092342071485353E-2"/>
                  <c:y val="-1.7613219252681795E-2"/>
                </c:manualLayout>
              </c:layout>
              <c:tx>
                <c:rich>
                  <a:bodyPr/>
                  <a:lstStyle/>
                  <a:p>
                    <a:fld id="{FA87BD71-27C7-024A-A368-FC1104D82AC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4B29-B340-A1D1-B72ACB775937}"/>
                </c:ext>
              </c:extLst>
            </c:dLbl>
            <c:dLbl>
              <c:idx val="1"/>
              <c:layout>
                <c:manualLayout>
                  <c:x val="-5.7601351095971844E-2"/>
                  <c:y val="-4.1097511589590727E-2"/>
                </c:manualLayout>
              </c:layout>
              <c:tx>
                <c:rich>
                  <a:bodyPr/>
                  <a:lstStyle/>
                  <a:p>
                    <a:fld id="{A1E6F689-D503-9A44-BCD3-A83845B7905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4B29-B340-A1D1-B72ACB775937}"/>
                </c:ext>
              </c:extLst>
            </c:dLbl>
            <c:dLbl>
              <c:idx val="2"/>
              <c:layout>
                <c:manualLayout>
                  <c:x val="-4.1891891706161428E-2"/>
                  <c:y val="-6.7517340468613338E-2"/>
                </c:manualLayout>
              </c:layout>
              <c:tx>
                <c:rich>
                  <a:bodyPr/>
                  <a:lstStyle/>
                  <a:p>
                    <a:fld id="{26A06E0D-BD87-7A44-BCD3-76E817509F9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4B29-B340-A1D1-B72ACB775937}"/>
                </c:ext>
              </c:extLst>
            </c:dLbl>
            <c:dLbl>
              <c:idx val="3"/>
              <c:layout>
                <c:manualLayout>
                  <c:x val="-2.0945945853080683E-2"/>
                  <c:y val="-8.2195023179181453E-2"/>
                </c:manualLayout>
              </c:layout>
              <c:tx>
                <c:rich>
                  <a:bodyPr/>
                  <a:lstStyle/>
                  <a:p>
                    <a:fld id="{7DE273B6-E25F-6A4C-9472-85858BF5DF9E}"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4B29-B340-A1D1-B72ACB775937}"/>
                </c:ext>
              </c:extLst>
            </c:dLbl>
            <c:dLbl>
              <c:idx val="4"/>
              <c:layout>
                <c:manualLayout>
                  <c:x val="-6.4000761875483945E-17"/>
                  <c:y val="-8.8066096263408722E-2"/>
                </c:manualLayout>
              </c:layout>
              <c:tx>
                <c:rich>
                  <a:bodyPr/>
                  <a:lstStyle/>
                  <a:p>
                    <a:fld id="{4256FE54-CC59-F742-83DA-C885D1793A8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4B29-B340-A1D1-B72ACB775937}"/>
                </c:ext>
              </c:extLst>
            </c:dLbl>
            <c:dLbl>
              <c:idx val="5"/>
              <c:layout>
                <c:manualLayout>
                  <c:x val="2.0945945853080617E-2"/>
                  <c:y val="-8.2195023179181453E-2"/>
                </c:manualLayout>
              </c:layout>
              <c:tx>
                <c:rich>
                  <a:bodyPr/>
                  <a:lstStyle/>
                  <a:p>
                    <a:fld id="{D96DEE17-1BC3-D546-A28B-B386DF4A3B2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4B29-B340-A1D1-B72ACB775937}"/>
                </c:ext>
              </c:extLst>
            </c:dLbl>
            <c:dLbl>
              <c:idx val="6"/>
              <c:layout>
                <c:manualLayout>
                  <c:x val="4.5382882681674681E-2"/>
                  <c:y val="-6.458180392649969E-2"/>
                </c:manualLayout>
              </c:layout>
              <c:tx>
                <c:rich>
                  <a:bodyPr/>
                  <a:lstStyle/>
                  <a:p>
                    <a:fld id="{91034F08-BA98-0247-B4F5-B08C02C51F96}"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4B29-B340-A1D1-B72ACB775937}"/>
                </c:ext>
              </c:extLst>
            </c:dLbl>
            <c:dLbl>
              <c:idx val="7"/>
              <c:layout>
                <c:manualLayout>
                  <c:x val="5.2364864632701708E-2"/>
                  <c:y val="-4.4033048131704347E-2"/>
                </c:manualLayout>
              </c:layout>
              <c:tx>
                <c:rich>
                  <a:bodyPr/>
                  <a:lstStyle/>
                  <a:p>
                    <a:fld id="{A2AFF397-172E-1941-BEAD-595E03BEB9D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4B29-B340-A1D1-B72ACB775937}"/>
                </c:ext>
              </c:extLst>
            </c:dLbl>
            <c:dLbl>
              <c:idx val="8"/>
              <c:layout>
                <c:manualLayout>
                  <c:x val="6.1092342071485325E-2"/>
                  <c:y val="-1.4677682710568169E-2"/>
                </c:manualLayout>
              </c:layout>
              <c:tx>
                <c:rich>
                  <a:bodyPr/>
                  <a:lstStyle/>
                  <a:p>
                    <a:fld id="{6CEC1F40-96B1-634C-B794-585546A32642}"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4B29-B340-A1D1-B72ACB775937}"/>
                </c:ext>
              </c:extLst>
            </c:dLbl>
            <c:dLbl>
              <c:idx val="9"/>
              <c:delete val="1"/>
              <c:extLst>
                <c:ext xmlns:c15="http://schemas.microsoft.com/office/drawing/2012/chart" uri="{CE6537A1-D6FC-4f65-9D91-7224C49458BB}"/>
                <c:ext xmlns:c16="http://schemas.microsoft.com/office/drawing/2014/chart" uri="{C3380CC4-5D6E-409C-BE32-E72D297353CC}">
                  <c16:uniqueId val="{00000013-4B29-B340-A1D1-B72ACB775937}"/>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4B29-B340-A1D1-B72ACB775937}"/>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4B29-B340-A1D1-B72ACB775937}"/>
              </c:ext>
            </c:extLst>
          </c:dPt>
          <c:xVal>
            <c:numRef>
              <c:f>'HIDDEN GRAPHICS'!$C$46:$C$47</c:f>
              <c:numCache>
                <c:formatCode>General</c:formatCode>
                <c:ptCount val="2"/>
                <c:pt idx="0">
                  <c:v>0</c:v>
                </c:pt>
                <c:pt idx="1">
                  <c:v>0.9659258262890682</c:v>
                </c:pt>
              </c:numCache>
            </c:numRef>
          </c:xVal>
          <c:yVal>
            <c:numRef>
              <c:f>'HIDDEN GRAPHICS'!$D$46:$D$47</c:f>
              <c:numCache>
                <c:formatCode>General</c:formatCode>
                <c:ptCount val="2"/>
                <c:pt idx="0">
                  <c:v>0</c:v>
                </c:pt>
                <c:pt idx="1">
                  <c:v>0.25881904510252102</c:v>
                </c:pt>
              </c:numCache>
            </c:numRef>
          </c:yVal>
          <c:smooth val="1"/>
          <c:extLst>
            <c:ext xmlns:c16="http://schemas.microsoft.com/office/drawing/2014/chart" uri="{C3380CC4-5D6E-409C-BE32-E72D297353CC}">
              <c16:uniqueId val="{00000017-4B29-B340-A1D1-B72ACB775937}"/>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r>
              <a:rPr lang="en-US" sz="2400" b="1">
                <a:latin typeface="Century Gothic" panose="020B0502020202020204" pitchFamily="34" charset="0"/>
              </a:rPr>
              <a:t>Remaining</a:t>
            </a:r>
            <a:r>
              <a:rPr lang="en-US" sz="2400" b="1" baseline="0">
                <a:latin typeface="Century Gothic" panose="020B0502020202020204" pitchFamily="34" charset="0"/>
              </a:rPr>
              <a:t> Buffer Ratio</a:t>
            </a:r>
            <a:r>
              <a:rPr lang="en-US" sz="2400" b="1">
                <a:latin typeface="Century Gothic" panose="020B0502020202020204" pitchFamily="34" charset="0"/>
              </a:rPr>
              <a:t> (RBR)</a:t>
            </a:r>
          </a:p>
        </c:rich>
      </c:tx>
      <c:overlay val="0"/>
      <c:spPr>
        <a:noFill/>
        <a:ln>
          <a:noFill/>
        </a:ln>
        <a:effectLst/>
      </c:spPr>
      <c:txPr>
        <a:bodyPr rot="0" spcFirstLastPara="1" vertOverflow="ellipsis" vert="horz" wrap="square" anchor="ctr" anchorCtr="1"/>
        <a:lstStyle/>
        <a:p>
          <a:pPr>
            <a:defRPr sz="2400" b="0" i="0" u="none" strike="noStrike" kern="1200" spc="0" baseline="0">
              <a:solidFill>
                <a:schemeClr val="tx1">
                  <a:lumMod val="65000"/>
                  <a:lumOff val="35000"/>
                </a:schemeClr>
              </a:solidFill>
              <a:latin typeface="Century Gothic" panose="020B0502020202020204" pitchFamily="34" charset="0"/>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85FD-7A41-9FE0-3BAF105F1365}"/>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85FD-7A41-9FE0-3BAF105F1365}"/>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85FD-7A41-9FE0-3BAF105F1365}"/>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85FD-7A41-9FE0-3BAF105F1365}"/>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85FD-7A41-9FE0-3BAF105F1365}"/>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85FD-7A41-9FE0-3BAF105F1365}"/>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85FD-7A41-9FE0-3BAF105F1365}"/>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85FD-7A41-9FE0-3BAF105F1365}"/>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85FD-7A41-9FE0-3BAF105F1365}"/>
              </c:ext>
            </c:extLst>
          </c:dPt>
          <c:dPt>
            <c:idx val="9"/>
            <c:bubble3D val="0"/>
            <c:spPr>
              <a:noFill/>
              <a:ln w="19050">
                <a:noFill/>
              </a:ln>
              <a:effectLst/>
            </c:spPr>
            <c:extLst>
              <c:ext xmlns:c16="http://schemas.microsoft.com/office/drawing/2014/chart" uri="{C3380CC4-5D6E-409C-BE32-E72D297353CC}">
                <c16:uniqueId val="{00000013-85FD-7A41-9FE0-3BAF105F1365}"/>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85FD-7A41-9FE0-3BAF105F1365}"/>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85FD-7A41-9FE0-3BAF105F1365}"/>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85FD-7A41-9FE0-3BAF105F1365}"/>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85FD-7A41-9FE0-3BAF105F1365}"/>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85FD-7A41-9FE0-3BAF105F1365}"/>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85FD-7A41-9FE0-3BAF105F1365}"/>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85FD-7A41-9FE0-3BAF105F1365}"/>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85FD-7A41-9FE0-3BAF105F1365}"/>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85FD-7A41-9FE0-3BAF105F1365}"/>
                </c:ext>
              </c:extLst>
            </c:dLbl>
            <c:dLbl>
              <c:idx val="9"/>
              <c:delete val="1"/>
              <c:extLst>
                <c:ext xmlns:c15="http://schemas.microsoft.com/office/drawing/2012/chart" uri="{CE6537A1-D6FC-4f65-9D91-7224C49458BB}"/>
                <c:ext xmlns:c16="http://schemas.microsoft.com/office/drawing/2014/chart" uri="{C3380CC4-5D6E-409C-BE32-E72D297353CC}">
                  <c16:uniqueId val="{00000013-85FD-7A41-9FE0-3BAF105F1365}"/>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85FD-7A41-9FE0-3BAF105F1365}"/>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85FD-7A41-9FE0-3BAF105F1365}"/>
              </c:ext>
            </c:extLst>
          </c:dPt>
          <c:xVal>
            <c:numRef>
              <c:f>'HIDDEN GRAPHICS'!$C$72:$C$73</c:f>
              <c:numCache>
                <c:formatCode>General</c:formatCode>
                <c:ptCount val="2"/>
                <c:pt idx="0">
                  <c:v>0</c:v>
                </c:pt>
                <c:pt idx="1">
                  <c:v>1</c:v>
                </c:pt>
              </c:numCache>
            </c:numRef>
          </c:xVal>
          <c:yVal>
            <c:numRef>
              <c:f>'HIDDEN GRAPHICS'!$D$72:$D$73</c:f>
              <c:numCache>
                <c:formatCode>General</c:formatCode>
                <c:ptCount val="2"/>
                <c:pt idx="0">
                  <c:v>0</c:v>
                </c:pt>
                <c:pt idx="1">
                  <c:v>1.2246467991473532E-16</c:v>
                </c:pt>
              </c:numCache>
            </c:numRef>
          </c:yVal>
          <c:smooth val="1"/>
          <c:extLst>
            <c:ext xmlns:c16="http://schemas.microsoft.com/office/drawing/2014/chart" uri="{C3380CC4-5D6E-409C-BE32-E72D297353CC}">
              <c16:uniqueId val="{00000017-85FD-7A41-9FE0-3BAF105F1365}"/>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W$3"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Radio" lockText="1" noThreeD="1"/>
</file>

<file path=xl/ctrlProps/ctrlProp6.xml><?xml version="1.0" encoding="utf-8"?>
<formControlPr xmlns="http://schemas.microsoft.com/office/spreadsheetml/2009/9/main" objectType="Radio" lockText="1"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Radio" lockText="1" noThreeD="1"/>
</file>

<file path=xl/ctrlProps/ctrlProp10.xml><?xml version="1.0" encoding="utf-8"?>
<formControlPr xmlns="http://schemas.microsoft.com/office/spreadsheetml/2009/9/main" objectType="Radio" lockText="1" noThreeD="1"/>
</file>

<file path=xl/ctrlProps/ctrlProp11.xml><?xml version="1.0" encoding="utf-8"?>
<formControlPr xmlns="http://schemas.microsoft.com/office/spreadsheetml/2009/9/main" objectType="Radio" lockText="1" noThreeD="1"/>
</file>

<file path=xl/ctrlProps/ctrlProp12.xml><?xml version="1.0" encoding="utf-8"?>
<formControlPr xmlns="http://schemas.microsoft.com/office/spreadsheetml/2009/9/main" objectType="Radio" lockText="1" noThreeD="1"/>
</file>

<file path=xl/ctrlProps/ctrlProp13.xml><?xml version="1.0" encoding="utf-8"?>
<formControlPr xmlns="http://schemas.microsoft.com/office/spreadsheetml/2009/9/main" objectType="Radio" lockText="1" noThreeD="1"/>
</file>

<file path=xl/ctrlProps/ctrlProp14.xml><?xml version="1.0" encoding="utf-8"?>
<formControlPr xmlns="http://schemas.microsoft.com/office/spreadsheetml/2009/9/main" objectType="Radio" lockText="1" noThreeD="1"/>
</file>

<file path=xl/ctrlProps/ctrlProp15.xml><?xml version="1.0" encoding="utf-8"?>
<formControlPr xmlns="http://schemas.microsoft.com/office/spreadsheetml/2009/9/main" objectType="Radio" lockText="1" noThreeD="1"/>
</file>

<file path=xl/ctrlProps/ctrlProp16.xml><?xml version="1.0" encoding="utf-8"?>
<formControlPr xmlns="http://schemas.microsoft.com/office/spreadsheetml/2009/9/main" objectType="Radio" lockText="1" noThreeD="1"/>
</file>

<file path=xl/ctrlProps/ctrlProp17.xml><?xml version="1.0" encoding="utf-8"?>
<formControlPr xmlns="http://schemas.microsoft.com/office/spreadsheetml/2009/9/main" objectType="Radio" lockText="1" noThreeD="1"/>
</file>

<file path=xl/ctrlProps/ctrlProp18.xml><?xml version="1.0" encoding="utf-8"?>
<formControlPr xmlns="http://schemas.microsoft.com/office/spreadsheetml/2009/9/main" objectType="Radio" lockText="1" noThreeD="1"/>
</file>

<file path=xl/ctrlProps/ctrlProp19.xml><?xml version="1.0" encoding="utf-8"?>
<formControlPr xmlns="http://schemas.microsoft.com/office/spreadsheetml/2009/9/main" objectType="Radio" lockText="1" noThreeD="1"/>
</file>

<file path=xl/ctrlProps/ctrlProp20.xml><?xml version="1.0" encoding="utf-8"?>
<formControlPr xmlns="http://schemas.microsoft.com/office/spreadsheetml/2009/9/main" objectType="Radio" lockText="1" noThreeD="1"/>
</file>

<file path=xl/ctrlProps/ctrlProp21.xml><?xml version="1.0" encoding="utf-8"?>
<formControlPr xmlns="http://schemas.microsoft.com/office/spreadsheetml/2009/9/main" objectType="Radio" lockText="1" noThreeD="1"/>
</file>

<file path=xl/ctrlProps/ctrlProp22.xml><?xml version="1.0" encoding="utf-8"?>
<formControlPr xmlns="http://schemas.microsoft.com/office/spreadsheetml/2009/9/main" objectType="Radio" lockText="1" noThreeD="1"/>
</file>

<file path=xl/ctrlProps/ctrlProp23.xml><?xml version="1.0" encoding="utf-8"?>
<formControlPr xmlns="http://schemas.microsoft.com/office/spreadsheetml/2009/9/main" objectType="Radio" lockText="1"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checked="Checked"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lockText="1" noThreeD="1"/>
</file>

<file path=xl/ctrlProps/ctrlProp31.xml><?xml version="1.0" encoding="utf-8"?>
<formControlPr xmlns="http://schemas.microsoft.com/office/spreadsheetml/2009/9/main" objectType="Radio" lockText="1" noThreeD="1"/>
</file>

<file path=xl/ctrlProps/ctrlProp32.xml><?xml version="1.0" encoding="utf-8"?>
<formControlPr xmlns="http://schemas.microsoft.com/office/spreadsheetml/2009/9/main" objectType="Radio" lockText="1" noThreeD="1"/>
</file>

<file path=xl/ctrlProps/ctrlProp33.xml><?xml version="1.0" encoding="utf-8"?>
<formControlPr xmlns="http://schemas.microsoft.com/office/spreadsheetml/2009/9/main" objectType="Radio" lockText="1" noThreeD="1"/>
</file>

<file path=xl/ctrlProps/ctrlProp34.xml><?xml version="1.0" encoding="utf-8"?>
<formControlPr xmlns="http://schemas.microsoft.com/office/spreadsheetml/2009/9/main" objectType="Radio" lockText="1" noThreeD="1"/>
</file>

<file path=xl/ctrlProps/ctrlProp35.xml><?xml version="1.0" encoding="utf-8"?>
<formControlPr xmlns="http://schemas.microsoft.com/office/spreadsheetml/2009/9/main" objectType="Radio" lockText="1" noThreeD="1"/>
</file>

<file path=xl/ctrlProps/ctrlProp36.xml><?xml version="1.0" encoding="utf-8"?>
<formControlPr xmlns="http://schemas.microsoft.com/office/spreadsheetml/2009/9/main" objectType="Radio" lockText="1"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5.png"/><Relationship Id="rId7" Type="http://schemas.openxmlformats.org/officeDocument/2006/relationships/image" Target="../media/image28.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hyperlink" Target="https://www.youtube.com/watch?v=6hv6Lcjqt8A" TargetMode="External"/></Relationships>
</file>

<file path=xl/drawings/_rels/drawing4.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22.png"/></Relationships>
</file>

<file path=xl/drawings/_rels/drawing7.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32.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4.emf"/><Relationship Id="rId2" Type="http://schemas.openxmlformats.org/officeDocument/2006/relationships/image" Target="../media/image33.emf"/><Relationship Id="rId1" Type="http://schemas.openxmlformats.org/officeDocument/2006/relationships/image" Target="../media/image28.png"/><Relationship Id="rId6" Type="http://schemas.openxmlformats.org/officeDocument/2006/relationships/image" Target="../media/image37.jpg"/><Relationship Id="rId5" Type="http://schemas.openxmlformats.org/officeDocument/2006/relationships/image" Target="../media/image36.png"/><Relationship Id="rId4" Type="http://schemas.openxmlformats.org/officeDocument/2006/relationships/image" Target="../media/image35.png"/></Relationships>
</file>

<file path=xl/drawings/_rels/drawing9.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39.emf"/><Relationship Id="rId1" Type="http://schemas.openxmlformats.org/officeDocument/2006/relationships/image" Target="../media/image38.png"/><Relationship Id="rId6" Type="http://schemas.openxmlformats.org/officeDocument/2006/relationships/image" Target="../media/image40.emf"/><Relationship Id="rId5" Type="http://schemas.openxmlformats.org/officeDocument/2006/relationships/image" Target="../media/image35.png"/><Relationship Id="rId4" Type="http://schemas.openxmlformats.org/officeDocument/2006/relationships/image" Target="../media/image3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41.jpeg"/><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chart" Target="../charts/chart2.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chart" Target="../charts/chart5.xml"/></Relationships>
</file>

<file path=xl/drawings/_rels/drawing14.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image" Target="../media/image28.png"/><Relationship Id="rId4" Type="http://schemas.openxmlformats.org/officeDocument/2006/relationships/chart" Target="../charts/chart10.xml"/></Relationships>
</file>

<file path=xl/drawings/_rels/drawing1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31.png"/><Relationship Id="rId1" Type="http://schemas.openxmlformats.org/officeDocument/2006/relationships/image" Target="../media/image44.jpeg"/><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084" y="12885701"/>
          <a:ext cx="2906614" cy="2772821"/>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51150" b="93250" l="9968" r="89968">
                      <a14:foregroundMark x1="30162" y1="51700" x2="35275" y2="50550"/>
                      <a14:foregroundMark x1="35275" y1="50550" x2="64207" y2="51900"/>
                      <a14:foregroundMark x1="64207" y1="51900" x2="61294" y2="50350"/>
                      <a14:foregroundMark x1="61294" y1="50350" x2="34822" y2="51550"/>
                      <a14:foregroundMark x1="34822" y1="51550" x2="47508" y2="52300"/>
                      <a14:foregroundMark x1="47508" y1="52300" x2="60777" y2="51150"/>
                      <a14:backgroundMark x1="29061" y1="51700" x2="29320" y2="51500"/>
                    </a14:backgroundRemoval>
                  </a14:imgEffect>
                </a14:imgLayer>
              </a14:imgProps>
            </a:ext>
            <a:ext uri="{28A0092B-C50C-407E-A947-70E740481C1C}">
              <a14:useLocalDpi xmlns:a14="http://schemas.microsoft.com/office/drawing/2010/main"/>
            </a:ext>
          </a:extLst>
        </a:blip>
        <a:srcRect l="27214" t="47885" r="30728" b="24685"/>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3633" y="6653621"/>
          <a:ext cx="7224806" cy="4934280"/>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71</xdr:col>
      <xdr:colOff>66675</xdr:colOff>
      <xdr:row>5</xdr:row>
      <xdr:rowOff>95250</xdr:rowOff>
    </xdr:from>
    <xdr:to>
      <xdr:col>81</xdr:col>
      <xdr:colOff>28575</xdr:colOff>
      <xdr:row>10</xdr:row>
      <xdr:rowOff>171450</xdr:rowOff>
    </xdr:to>
    <xdr:sp macro="" textlink="">
      <xdr:nvSpPr>
        <xdr:cNvPr id="12" name="Right Arrow 4">
          <a:extLst>
            <a:ext uri="{FF2B5EF4-FFF2-40B4-BE49-F238E27FC236}">
              <a16:creationId xmlns:a16="http://schemas.microsoft.com/office/drawing/2014/main" id="{00000000-0008-0000-0900-00000C000000}"/>
            </a:ext>
            <a:ext uri="{147F2762-F138-4A5C-976F-8EAC2B608ADB}">
              <a16:predDERef xmlns:a16="http://schemas.microsoft.com/office/drawing/2014/main" pred="{00000000-0008-0000-0300-00000F000000}"/>
            </a:ext>
          </a:extLst>
        </xdr:cNvPr>
        <xdr:cNvSpPr/>
      </xdr:nvSpPr>
      <xdr:spPr>
        <a:xfrm>
          <a:off x="12954000" y="1095375"/>
          <a:ext cx="1771650" cy="108585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ctr"/>
          <a:r>
            <a:rPr lang="en-US" sz="2000" b="1">
              <a:solidFill>
                <a:schemeClr val="lt1"/>
              </a:solidFill>
              <a:latin typeface="Century Gothic" panose="020B0502020202020204" pitchFamily="34" charset="0"/>
            </a:rPr>
            <a:t>Start Here</a:t>
          </a:r>
        </a:p>
      </xdr:txBody>
    </xdr:sp>
    <xdr:clientData/>
  </xdr:twoCellAnchor>
  <xdr:twoCellAnchor>
    <xdr:from>
      <xdr:col>3</xdr:col>
      <xdr:colOff>170181</xdr:colOff>
      <xdr:row>7</xdr:row>
      <xdr:rowOff>60960</xdr:rowOff>
    </xdr:from>
    <xdr:to>
      <xdr:col>23</xdr:col>
      <xdr:colOff>114300</xdr:colOff>
      <xdr:row>18</xdr:row>
      <xdr:rowOff>101600</xdr:rowOff>
    </xdr:to>
    <xdr:sp macro="" textlink="">
      <xdr:nvSpPr>
        <xdr:cNvPr id="2" name="Rectangle 41">
          <a:extLst>
            <a:ext uri="{FF2B5EF4-FFF2-40B4-BE49-F238E27FC236}">
              <a16:creationId xmlns:a16="http://schemas.microsoft.com/office/drawing/2014/main" id="{00000000-0008-0000-0900-000002000000}"/>
            </a:ext>
          </a:extLst>
        </xdr:cNvPr>
        <xdr:cNvSpPr/>
      </xdr:nvSpPr>
      <xdr:spPr bwMode="auto">
        <a:xfrm>
          <a:off x="779781" y="1496060"/>
          <a:ext cx="4008119" cy="227584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400" b="1">
              <a:solidFill>
                <a:srgbClr val="8B70BE"/>
              </a:solidFill>
              <a:latin typeface="Century Gothic" panose="020B0502020202020204" pitchFamily="34" charset="0"/>
            </a:rPr>
            <a:t>General process:</a:t>
          </a:r>
        </a:p>
        <a:p>
          <a:pPr marL="0" marR="0" lvl="0" indent="0" algn="ctr" defTabSz="914400" eaLnBrk="1" fontAlgn="auto" latinLnBrk="0" hangingPunct="1">
            <a:lnSpc>
              <a:spcPct val="100000"/>
            </a:lnSpc>
            <a:spcBef>
              <a:spcPts val="0"/>
            </a:spcBef>
            <a:spcAft>
              <a:spcPts val="0"/>
            </a:spcAft>
            <a:buClrTx/>
            <a:buSzTx/>
            <a:buFontTx/>
            <a:buNone/>
            <a:tabLst/>
            <a:defRPr/>
          </a:pPr>
          <a:endParaRPr lang="en-US" sz="9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1.</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Study the drawings &amp;</a:t>
          </a:r>
          <a:r>
            <a:rPr lang="en-US" sz="1200" b="1" baseline="0">
              <a:solidFill>
                <a:srgbClr val="5A487A"/>
              </a:solidFill>
              <a:latin typeface="Century Gothic" panose="020B0502020202020204" pitchFamily="34" charset="0"/>
            </a:rPr>
            <a:t> understand the level of effort of each area</a:t>
          </a:r>
          <a:endParaRPr lang="en-US" sz="12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2. Create your scale and example.</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Make notes by column square on all drawings </a:t>
          </a:r>
        </a:p>
        <a:p>
          <a:pPr algn="l"/>
          <a:r>
            <a:rPr lang="en-US" sz="1200" b="1">
              <a:solidFill>
                <a:srgbClr val="5A487A"/>
              </a:solidFill>
              <a:latin typeface="Century Gothic" panose="020B0502020202020204" pitchFamily="34" charset="0"/>
            </a:rPr>
            <a:t>3. Identify any one-off scopes of work that do not represent the average and note them</a:t>
          </a:r>
        </a:p>
        <a:p>
          <a:pPr algn="l"/>
          <a:r>
            <a:rPr lang="en-US" sz="1200" b="1">
              <a:solidFill>
                <a:srgbClr val="5A487A"/>
              </a:solidFill>
              <a:latin typeface="Century Gothic" panose="020B0502020202020204" pitchFamily="34" charset="0"/>
            </a:rPr>
            <a:t>4. Aggregate your scores </a:t>
          </a:r>
        </a:p>
        <a:p>
          <a:pPr algn="l"/>
          <a:r>
            <a:rPr lang="en-US" sz="1200" b="1">
              <a:solidFill>
                <a:srgbClr val="5A487A"/>
              </a:solidFill>
              <a:latin typeface="Century Gothic" panose="020B0502020202020204" pitchFamily="34" charset="0"/>
            </a:rPr>
            <a:t>5. Create work densities by column square </a:t>
          </a:r>
        </a:p>
        <a:p>
          <a:pPr algn="l"/>
          <a:r>
            <a:rPr lang="en-US" sz="1200" b="1">
              <a:solidFill>
                <a:srgbClr val="5A487A"/>
              </a:solidFill>
              <a:latin typeface="Century Gothic" panose="020B0502020202020204" pitchFamily="34" charset="0"/>
            </a:rPr>
            <a:t>6.</a:t>
          </a:r>
          <a:r>
            <a:rPr lang="en-US" sz="1200" b="1" baseline="0">
              <a:solidFill>
                <a:srgbClr val="5A487A"/>
              </a:solidFill>
              <a:latin typeface="Century Gothic" panose="020B0502020202020204" pitchFamily="34" charset="0"/>
            </a:rPr>
            <a:t> Adjust if needed</a:t>
          </a:r>
          <a:endParaRPr lang="en-US" sz="1200" b="1">
            <a:solidFill>
              <a:srgbClr val="5A487A"/>
            </a:solidFill>
            <a:latin typeface="Century Gothic" panose="020B0502020202020204" pitchFamily="34" charset="0"/>
          </a:endParaRPr>
        </a:p>
      </xdr:txBody>
    </xdr:sp>
    <xdr:clientData/>
  </xdr:twoCellAnchor>
  <xdr:twoCellAnchor>
    <xdr:from>
      <xdr:col>39</xdr:col>
      <xdr:colOff>20919</xdr:colOff>
      <xdr:row>7</xdr:row>
      <xdr:rowOff>26495</xdr:rowOff>
    </xdr:from>
    <xdr:to>
      <xdr:col>59</xdr:col>
      <xdr:colOff>135467</xdr:colOff>
      <xdr:row>19</xdr:row>
      <xdr:rowOff>16935</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cstate="hqprint">
          <a:alphaModFix/>
          <a:extLst>
            <a:ext uri="{28A0092B-C50C-407E-A947-70E740481C1C}">
              <a14:useLocalDpi xmlns:a14="http://schemas.microsoft.com/office/drawing/2010/main"/>
            </a:ext>
          </a:extLst>
        </a:blip>
        <a:stretch>
          <a:fillRect/>
        </a:stretch>
      </xdr:blipFill>
      <xdr:spPr>
        <a:xfrm>
          <a:off x="7945719" y="1465828"/>
          <a:ext cx="4229348" cy="2445774"/>
        </a:xfrm>
        <a:prstGeom prst="rect">
          <a:avLst/>
        </a:prstGeom>
        <a:ln w="19050">
          <a:solidFill>
            <a:srgbClr val="6031BD"/>
          </a:solidFill>
        </a:ln>
      </xdr:spPr>
    </xdr:pic>
    <xdr:clientData/>
  </xdr:twoCellAnchor>
  <xdr:twoCellAnchor>
    <xdr:from>
      <xdr:col>17</xdr:col>
      <xdr:colOff>179494</xdr:colOff>
      <xdr:row>40</xdr:row>
      <xdr:rowOff>138854</xdr:rowOff>
    </xdr:from>
    <xdr:to>
      <xdr:col>44</xdr:col>
      <xdr:colOff>37254</xdr:colOff>
      <xdr:row>55</xdr:row>
      <xdr:rowOff>27093</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rotWithShape="1">
        <a:blip xmlns:r="http://schemas.openxmlformats.org/officeDocument/2006/relationships" r:embed="rId2">
          <a:alphaModFix amt="56000"/>
          <a:extLst>
            <a:ext uri="{28A0092B-C50C-407E-A947-70E740481C1C}">
              <a14:useLocalDpi xmlns:a14="http://schemas.microsoft.com/office/drawing/2010/main"/>
            </a:ext>
          </a:extLst>
        </a:blip>
        <a:srcRect/>
        <a:stretch/>
      </xdr:blipFill>
      <xdr:spPr>
        <a:xfrm>
          <a:off x="6734333" y="8018316"/>
          <a:ext cx="5443029" cy="3056411"/>
        </a:xfrm>
        <a:prstGeom prst="rect">
          <a:avLst/>
        </a:prstGeom>
        <a:ln w="9525">
          <a:solidFill>
            <a:srgbClr val="6031BD"/>
          </a:solidFill>
        </a:ln>
      </xdr:spPr>
    </xdr:pic>
    <xdr:clientData/>
  </xdr:twoCellAnchor>
  <xdr:twoCellAnchor editAs="oneCell">
    <xdr:from>
      <xdr:col>26</xdr:col>
      <xdr:colOff>150519</xdr:colOff>
      <xdr:row>6</xdr:row>
      <xdr:rowOff>207154</xdr:rowOff>
    </xdr:from>
    <xdr:to>
      <xdr:col>36</xdr:col>
      <xdr:colOff>48306</xdr:colOff>
      <xdr:row>18</xdr:row>
      <xdr:rowOff>166276</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a:ext>
          </a:extLst>
        </a:blip>
        <a:srcRect/>
        <a:stretch/>
      </xdr:blipFill>
      <xdr:spPr>
        <a:xfrm>
          <a:off x="5531556" y="1448932"/>
          <a:ext cx="1967417" cy="2508530"/>
        </a:xfrm>
        <a:prstGeom prst="rect">
          <a:avLst/>
        </a:prstGeom>
        <a:ln w="19050">
          <a:solidFill>
            <a:srgbClr val="6031BD"/>
          </a:solidFill>
        </a:ln>
      </xdr:spPr>
    </xdr:pic>
    <xdr:clientData/>
  </xdr:twoCellAnchor>
  <xdr:twoCellAnchor>
    <xdr:from>
      <xdr:col>26</xdr:col>
      <xdr:colOff>46182</xdr:colOff>
      <xdr:row>19</xdr:row>
      <xdr:rowOff>115900</xdr:rowOff>
    </xdr:from>
    <xdr:to>
      <xdr:col>36</xdr:col>
      <xdr:colOff>172720</xdr:colOff>
      <xdr:row>21</xdr:row>
      <xdr:rowOff>50048</xdr:rowOff>
    </xdr:to>
    <xdr:sp macro="" textlink="">
      <xdr:nvSpPr>
        <xdr:cNvPr id="11" name="Rectangle 41">
          <a:extLst>
            <a:ext uri="{FF2B5EF4-FFF2-40B4-BE49-F238E27FC236}">
              <a16:creationId xmlns:a16="http://schemas.microsoft.com/office/drawing/2014/main" id="{00000000-0008-0000-0900-00000B000000}"/>
            </a:ext>
          </a:extLst>
        </xdr:cNvPr>
        <xdr:cNvSpPr/>
      </xdr:nvSpPr>
      <xdr:spPr bwMode="auto">
        <a:xfrm>
          <a:off x="5449455" y="4087536"/>
          <a:ext cx="2204720" cy="34978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t" upright="1"/>
        <a:lstStyle/>
        <a:p>
          <a:pPr algn="ctr"/>
          <a:r>
            <a:rPr lang="en-US" sz="1000" b="1" i="1">
              <a:solidFill>
                <a:srgbClr val="8B70BE"/>
              </a:solidFill>
              <a:latin typeface="Century Gothic" panose="020B0502020202020204" pitchFamily="34" charset="0"/>
            </a:rPr>
            <a:t>* Example</a:t>
          </a:r>
          <a:r>
            <a:rPr lang="en-US" sz="1000" b="1" i="1" baseline="0">
              <a:solidFill>
                <a:srgbClr val="8B70BE"/>
              </a:solidFill>
              <a:latin typeface="Century Gothic" panose="020B0502020202020204" pitchFamily="34" charset="0"/>
            </a:rPr>
            <a:t> scale for analyising Level of Effort for an interiors phase</a:t>
          </a:r>
          <a:endParaRPr lang="en-US" sz="1000" b="1" i="1">
            <a:solidFill>
              <a:srgbClr val="8B70BE"/>
            </a:solidFill>
            <a:latin typeface="Century Gothic" panose="020B0502020202020204" pitchFamily="34" charset="0"/>
          </a:endParaRPr>
        </a:p>
      </xdr:txBody>
    </xdr:sp>
    <xdr:clientData/>
  </xdr:twoCellAnchor>
  <xdr:twoCellAnchor>
    <xdr:from>
      <xdr:col>35</xdr:col>
      <xdr:colOff>54624</xdr:colOff>
      <xdr:row>95</xdr:row>
      <xdr:rowOff>81935</xdr:rowOff>
    </xdr:from>
    <xdr:to>
      <xdr:col>35</xdr:col>
      <xdr:colOff>54624</xdr:colOff>
      <xdr:row>98</xdr:row>
      <xdr:rowOff>0</xdr:rowOff>
    </xdr:to>
    <xdr:cxnSp macro="">
      <xdr:nvCxnSpPr>
        <xdr:cNvPr id="13" name="Straight Arrow Connector 12">
          <a:extLst>
            <a:ext uri="{FF2B5EF4-FFF2-40B4-BE49-F238E27FC236}">
              <a16:creationId xmlns:a16="http://schemas.microsoft.com/office/drawing/2014/main" id="{00000000-0008-0000-0900-00000D000000}"/>
            </a:ext>
          </a:extLst>
        </xdr:cNvPr>
        <xdr:cNvCxnSpPr/>
      </xdr:nvCxnSpPr>
      <xdr:spPr bwMode="auto">
        <a:xfrm>
          <a:off x="7223979" y="19964946"/>
          <a:ext cx="0" cy="532581"/>
        </a:xfrm>
        <a:prstGeom prst="straightConnector1">
          <a:avLst/>
        </a:prstGeom>
        <a:solidFill>
          <a:srgbClr val="FFFFFF"/>
        </a:solidFill>
        <a:ln w="57150" cap="flat" cmpd="sng" algn="ctr">
          <a:solidFill>
            <a:srgbClr val="6031BD"/>
          </a:solidFill>
          <a:prstDash val="solid"/>
          <a:round/>
          <a:headEnd type="none" w="med" len="med"/>
          <a:tailEnd type="triangle"/>
        </a:ln>
        <a:effectLst/>
      </xdr:spPr>
    </xdr:cxnSp>
    <xdr:clientData/>
  </xdr:twoCellAnchor>
  <xdr:twoCellAnchor editAs="oneCell">
    <xdr:from>
      <xdr:col>3</xdr:col>
      <xdr:colOff>54044</xdr:colOff>
      <xdr:row>25</xdr:row>
      <xdr:rowOff>2837</xdr:rowOff>
    </xdr:from>
    <xdr:to>
      <xdr:col>28</xdr:col>
      <xdr:colOff>84666</xdr:colOff>
      <xdr:row>39</xdr:row>
      <xdr:rowOff>46824</xdr:rowOff>
    </xdr:to>
    <xdr:pic>
      <xdr:nvPicPr>
        <xdr:cNvPr id="14" name="Picture 13">
          <a:hlinkClick xmlns:r="http://schemas.openxmlformats.org/officeDocument/2006/relationships" r:id="rId4"/>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5"/>
        <a:stretch>
          <a:fillRect/>
        </a:stretch>
      </xdr:blipFill>
      <xdr:spPr>
        <a:xfrm>
          <a:off x="663644" y="5201370"/>
          <a:ext cx="5110622" cy="2990387"/>
        </a:xfrm>
        <a:prstGeom prst="rect">
          <a:avLst/>
        </a:prstGeom>
      </xdr:spPr>
    </xdr:pic>
    <xdr:clientData/>
  </xdr:twoCellAnchor>
  <xdr:twoCellAnchor editAs="oneCell">
    <xdr:from>
      <xdr:col>3</xdr:col>
      <xdr:colOff>4616</xdr:colOff>
      <xdr:row>0</xdr:row>
      <xdr:rowOff>63500</xdr:rowOff>
    </xdr:from>
    <xdr:to>
      <xdr:col>59</xdr:col>
      <xdr:colOff>161635</xdr:colOff>
      <xdr:row>6</xdr:row>
      <xdr:rowOff>15993</xdr:rowOff>
    </xdr:to>
    <xdr:pic>
      <xdr:nvPicPr>
        <xdr:cNvPr id="15" name="Picture 14">
          <a:extLst>
            <a:ext uri="{FF2B5EF4-FFF2-40B4-BE49-F238E27FC236}">
              <a16:creationId xmlns:a16="http://schemas.microsoft.com/office/drawing/2014/main" id="{00000000-0008-0000-0900-00000F000000}"/>
            </a:ext>
          </a:extLst>
        </xdr:cNvPr>
        <xdr:cNvPicPr>
          <a:picLocks noChangeAspect="1"/>
        </xdr:cNvPicPr>
      </xdr:nvPicPr>
      <xdr:blipFill rotWithShape="1">
        <a:blip xmlns:r="http://schemas.openxmlformats.org/officeDocument/2006/relationships" r:embed="rId6" cstate="hqprint">
          <a:extLst>
            <a:ext uri="{28A0092B-C50C-407E-A947-70E740481C1C}">
              <a14:useLocalDpi xmlns:a14="http://schemas.microsoft.com/office/drawing/2010/main"/>
            </a:ext>
          </a:extLst>
        </a:blip>
        <a:srcRect t="15790" b="23025"/>
        <a:stretch/>
      </xdr:blipFill>
      <xdr:spPr>
        <a:xfrm>
          <a:off x="608640" y="63500"/>
          <a:ext cx="11478605" cy="1169949"/>
        </a:xfrm>
        <a:prstGeom prst="rect">
          <a:avLst/>
        </a:prstGeom>
      </xdr:spPr>
    </xdr:pic>
    <xdr:clientData/>
  </xdr:twoCellAnchor>
  <xdr:twoCellAnchor editAs="oneCell">
    <xdr:from>
      <xdr:col>61</xdr:col>
      <xdr:colOff>0</xdr:colOff>
      <xdr:row>1</xdr:row>
      <xdr:rowOff>132080</xdr:rowOff>
    </xdr:from>
    <xdr:to>
      <xdr:col>77</xdr:col>
      <xdr:colOff>49292</xdr:colOff>
      <xdr:row>4</xdr:row>
      <xdr:rowOff>121920</xdr:rowOff>
    </xdr:to>
    <xdr:pic>
      <xdr:nvPicPr>
        <xdr:cNvPr id="5" name="Picture 93">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446000" y="335280"/>
          <a:ext cx="3300492" cy="599440"/>
        </a:xfrm>
        <a:prstGeom prst="rect">
          <a:avLst/>
        </a:prstGeom>
      </xdr:spPr>
    </xdr:pic>
    <xdr:clientData/>
  </xdr:twoCellAnchor>
  <xdr:twoCellAnchor editAs="oneCell">
    <xdr:from>
      <xdr:col>23</xdr:col>
      <xdr:colOff>41413</xdr:colOff>
      <xdr:row>99</xdr:row>
      <xdr:rowOff>27608</xdr:rowOff>
    </xdr:from>
    <xdr:to>
      <xdr:col>48</xdr:col>
      <xdr:colOff>155614</xdr:colOff>
      <xdr:row>115</xdr:row>
      <xdr:rowOff>138044</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803913" y="21327717"/>
          <a:ext cx="5290831" cy="3423479"/>
        </a:xfrm>
        <a:prstGeom prst="rect">
          <a:avLst/>
        </a:prstGeom>
        <a:ln w="57150">
          <a:solidFill>
            <a:srgbClr val="6031BD"/>
          </a:solidFill>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9524</xdr:colOff>
      <xdr:row>2</xdr:row>
      <xdr:rowOff>9525</xdr:rowOff>
    </xdr:from>
    <xdr:to>
      <xdr:col>3</xdr:col>
      <xdr:colOff>863599</xdr:colOff>
      <xdr:row>4</xdr:row>
      <xdr:rowOff>50800</xdr:rowOff>
    </xdr:to>
    <xdr:sp macro="" textlink="">
      <xdr:nvSpPr>
        <xdr:cNvPr id="2" name="Rectangle 1">
          <a:extLst>
            <a:ext uri="{FF2B5EF4-FFF2-40B4-BE49-F238E27FC236}">
              <a16:creationId xmlns:a16="http://schemas.microsoft.com/office/drawing/2014/main" id="{30E41738-FAC4-634F-A802-F5807F480982}"/>
            </a:ext>
          </a:extLst>
        </xdr:cNvPr>
        <xdr:cNvSpPr/>
      </xdr:nvSpPr>
      <xdr:spPr bwMode="auto">
        <a:xfrm>
          <a:off x="276224" y="200025"/>
          <a:ext cx="2911475" cy="396875"/>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chemeClr val="bg1"/>
              </a:solidFill>
              <a:latin typeface="Century Gothic" panose="020B0502020202020204" pitchFamily="34" charset="0"/>
            </a:rPr>
            <a:t>Optimize</a:t>
          </a:r>
          <a:r>
            <a:rPr lang="en-US" sz="1800" b="1" baseline="0">
              <a:solidFill>
                <a:schemeClr val="bg1"/>
              </a:solidFill>
              <a:latin typeface="Century Gothic" panose="020B0502020202020204" pitchFamily="34" charset="0"/>
            </a:rPr>
            <a:t> the Takt Phase</a:t>
          </a:r>
          <a:endParaRPr lang="en-US" sz="1800" b="1">
            <a:solidFill>
              <a:schemeClr val="bg1"/>
            </a:solidFill>
            <a:latin typeface="Century Gothic" panose="020B0502020202020204" pitchFamily="34" charset="0"/>
          </a:endParaRPr>
        </a:p>
      </xdr:txBody>
    </xdr:sp>
    <xdr:clientData/>
  </xdr:twoCellAnchor>
  <xdr:twoCellAnchor>
    <xdr:from>
      <xdr:col>0</xdr:col>
      <xdr:colOff>243840</xdr:colOff>
      <xdr:row>41</xdr:row>
      <xdr:rowOff>0</xdr:rowOff>
    </xdr:from>
    <xdr:to>
      <xdr:col>23</xdr:col>
      <xdr:colOff>56444</xdr:colOff>
      <xdr:row>85</xdr:row>
      <xdr:rowOff>159174</xdr:rowOff>
    </xdr:to>
    <xdr:graphicFrame macro="">
      <xdr:nvGraphicFramePr>
        <xdr:cNvPr id="3" name="Chart 2">
          <a:extLst>
            <a:ext uri="{FF2B5EF4-FFF2-40B4-BE49-F238E27FC236}">
              <a16:creationId xmlns:a16="http://schemas.microsoft.com/office/drawing/2014/main" id="{0A0E0DC6-50D9-F74E-BB05-C04CF0EE2A74}"/>
            </a:ext>
            <a:ext uri="{147F2762-F138-4A5C-976F-8EAC2B608ADB}">
              <a16:predDERef xmlns:a16="http://schemas.microsoft.com/office/drawing/2014/main" pre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25</xdr:col>
      <xdr:colOff>162278</xdr:colOff>
      <xdr:row>71</xdr:row>
      <xdr:rowOff>42335</xdr:rowOff>
    </xdr:from>
    <xdr:to>
      <xdr:col>33</xdr:col>
      <xdr:colOff>28223</xdr:colOff>
      <xdr:row>77</xdr:row>
      <xdr:rowOff>77613</xdr:rowOff>
    </xdr:to>
    <xdr:sp macro="" textlink="">
      <xdr:nvSpPr>
        <xdr:cNvPr id="4" name="Octagon 3">
          <a:extLst>
            <a:ext uri="{FF2B5EF4-FFF2-40B4-BE49-F238E27FC236}">
              <a16:creationId xmlns:a16="http://schemas.microsoft.com/office/drawing/2014/main" id="{D72310B3-62FA-E941-AD57-0FE262BED36D}"/>
            </a:ext>
          </a:extLst>
        </xdr:cNvPr>
        <xdr:cNvSpPr/>
      </xdr:nvSpPr>
      <xdr:spPr bwMode="auto">
        <a:xfrm>
          <a:off x="15893345" y="13233402"/>
          <a:ext cx="1762478" cy="1152878"/>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25</xdr:col>
      <xdr:colOff>103011</xdr:colOff>
      <xdr:row>25</xdr:row>
      <xdr:rowOff>53623</xdr:rowOff>
    </xdr:from>
    <xdr:to>
      <xdr:col>32</xdr:col>
      <xdr:colOff>131234</xdr:colOff>
      <xdr:row>31</xdr:row>
      <xdr:rowOff>117123</xdr:rowOff>
    </xdr:to>
    <xdr:sp macro="" textlink="">
      <xdr:nvSpPr>
        <xdr:cNvPr id="5" name="Octagon 4">
          <a:extLst>
            <a:ext uri="{FF2B5EF4-FFF2-40B4-BE49-F238E27FC236}">
              <a16:creationId xmlns:a16="http://schemas.microsoft.com/office/drawing/2014/main" id="{D775CE69-B0BB-1543-BC2F-0B052E97EDEF}"/>
            </a:ext>
          </a:extLst>
        </xdr:cNvPr>
        <xdr:cNvSpPr/>
      </xdr:nvSpPr>
      <xdr:spPr bwMode="auto">
        <a:xfrm>
          <a:off x="14517511" y="4371623"/>
          <a:ext cx="1628423" cy="114300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mc:AlternateContent xmlns:mc="http://schemas.openxmlformats.org/markup-compatibility/2006">
    <mc:Choice xmlns:a14="http://schemas.microsoft.com/office/drawing/2010/main" Requires="a14">
      <xdr:twoCellAnchor editAs="oneCell">
        <xdr:from>
          <xdr:col>23</xdr:col>
          <xdr:colOff>0</xdr:colOff>
          <xdr:row>3</xdr:row>
          <xdr:rowOff>152400</xdr:rowOff>
        </xdr:from>
        <xdr:to>
          <xdr:col>23</xdr:col>
          <xdr:colOff>279400</xdr:colOff>
          <xdr:row>5</xdr:row>
          <xdr:rowOff>88900</xdr:rowOff>
        </xdr:to>
        <xdr:sp macro="" textlink="">
          <xdr:nvSpPr>
            <xdr:cNvPr id="125953" name="Option Button 1" hidden="1">
              <a:extLst>
                <a:ext uri="{63B3BB69-23CF-44E3-9099-C40C66FF867C}">
                  <a14:compatExt spid="_x0000_s125953"/>
                </a:ext>
                <a:ext uri="{FF2B5EF4-FFF2-40B4-BE49-F238E27FC236}">
                  <a16:creationId xmlns:a16="http://schemas.microsoft.com/office/drawing/2014/main" id="{00000000-0008-0000-0300-00000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4</xdr:row>
          <xdr:rowOff>139700</xdr:rowOff>
        </xdr:from>
        <xdr:to>
          <xdr:col>23</xdr:col>
          <xdr:colOff>279400</xdr:colOff>
          <xdr:row>6</xdr:row>
          <xdr:rowOff>38100</xdr:rowOff>
        </xdr:to>
        <xdr:sp macro="" textlink="">
          <xdr:nvSpPr>
            <xdr:cNvPr id="125954" name="Option Button 2" hidden="1">
              <a:extLst>
                <a:ext uri="{63B3BB69-23CF-44E3-9099-C40C66FF867C}">
                  <a14:compatExt spid="_x0000_s125954"/>
                </a:ext>
                <a:ext uri="{FF2B5EF4-FFF2-40B4-BE49-F238E27FC236}">
                  <a16:creationId xmlns:a16="http://schemas.microsoft.com/office/drawing/2014/main" id="{00000000-0008-0000-0300-00000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5</xdr:row>
          <xdr:rowOff>139700</xdr:rowOff>
        </xdr:from>
        <xdr:to>
          <xdr:col>23</xdr:col>
          <xdr:colOff>279400</xdr:colOff>
          <xdr:row>7</xdr:row>
          <xdr:rowOff>38100</xdr:rowOff>
        </xdr:to>
        <xdr:sp macro="" textlink="">
          <xdr:nvSpPr>
            <xdr:cNvPr id="125955" name="Option Button 3" hidden="1">
              <a:extLst>
                <a:ext uri="{63B3BB69-23CF-44E3-9099-C40C66FF867C}">
                  <a14:compatExt spid="_x0000_s125955"/>
                </a:ext>
                <a:ext uri="{FF2B5EF4-FFF2-40B4-BE49-F238E27FC236}">
                  <a16:creationId xmlns:a16="http://schemas.microsoft.com/office/drawing/2014/main" id="{00000000-0008-0000-0300-00000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6</xdr:row>
          <xdr:rowOff>139700</xdr:rowOff>
        </xdr:from>
        <xdr:to>
          <xdr:col>23</xdr:col>
          <xdr:colOff>279400</xdr:colOff>
          <xdr:row>8</xdr:row>
          <xdr:rowOff>38100</xdr:rowOff>
        </xdr:to>
        <xdr:sp macro="" textlink="">
          <xdr:nvSpPr>
            <xdr:cNvPr id="125956" name="Option Button 4" hidden="1">
              <a:extLst>
                <a:ext uri="{63B3BB69-23CF-44E3-9099-C40C66FF867C}">
                  <a14:compatExt spid="_x0000_s125956"/>
                </a:ext>
                <a:ext uri="{FF2B5EF4-FFF2-40B4-BE49-F238E27FC236}">
                  <a16:creationId xmlns:a16="http://schemas.microsoft.com/office/drawing/2014/main" id="{00000000-0008-0000-0300-00000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7</xdr:row>
          <xdr:rowOff>139700</xdr:rowOff>
        </xdr:from>
        <xdr:to>
          <xdr:col>23</xdr:col>
          <xdr:colOff>279400</xdr:colOff>
          <xdr:row>9</xdr:row>
          <xdr:rowOff>88900</xdr:rowOff>
        </xdr:to>
        <xdr:sp macro="" textlink="">
          <xdr:nvSpPr>
            <xdr:cNvPr id="125957" name="Option Button 5" hidden="1">
              <a:extLst>
                <a:ext uri="{63B3BB69-23CF-44E3-9099-C40C66FF867C}">
                  <a14:compatExt spid="_x0000_s125957"/>
                </a:ext>
                <a:ext uri="{FF2B5EF4-FFF2-40B4-BE49-F238E27FC236}">
                  <a16:creationId xmlns:a16="http://schemas.microsoft.com/office/drawing/2014/main" id="{00000000-0008-0000-0300-000005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8</xdr:row>
          <xdr:rowOff>139700</xdr:rowOff>
        </xdr:from>
        <xdr:to>
          <xdr:col>23</xdr:col>
          <xdr:colOff>279400</xdr:colOff>
          <xdr:row>10</xdr:row>
          <xdr:rowOff>38100</xdr:rowOff>
        </xdr:to>
        <xdr:sp macro="" textlink="">
          <xdr:nvSpPr>
            <xdr:cNvPr id="125958" name="Option Button 6" hidden="1">
              <a:extLst>
                <a:ext uri="{63B3BB69-23CF-44E3-9099-C40C66FF867C}">
                  <a14:compatExt spid="_x0000_s125958"/>
                </a:ext>
                <a:ext uri="{FF2B5EF4-FFF2-40B4-BE49-F238E27FC236}">
                  <a16:creationId xmlns:a16="http://schemas.microsoft.com/office/drawing/2014/main" id="{00000000-0008-0000-0300-000006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9</xdr:row>
          <xdr:rowOff>139700</xdr:rowOff>
        </xdr:from>
        <xdr:to>
          <xdr:col>23</xdr:col>
          <xdr:colOff>279400</xdr:colOff>
          <xdr:row>11</xdr:row>
          <xdr:rowOff>38100</xdr:rowOff>
        </xdr:to>
        <xdr:sp macro="" textlink="">
          <xdr:nvSpPr>
            <xdr:cNvPr id="125959" name="Option Button 7" hidden="1">
              <a:extLst>
                <a:ext uri="{63B3BB69-23CF-44E3-9099-C40C66FF867C}">
                  <a14:compatExt spid="_x0000_s125959"/>
                </a:ext>
                <a:ext uri="{FF2B5EF4-FFF2-40B4-BE49-F238E27FC236}">
                  <a16:creationId xmlns:a16="http://schemas.microsoft.com/office/drawing/2014/main" id="{00000000-0008-0000-0300-000007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10</xdr:row>
          <xdr:rowOff>139700</xdr:rowOff>
        </xdr:from>
        <xdr:to>
          <xdr:col>23</xdr:col>
          <xdr:colOff>279400</xdr:colOff>
          <xdr:row>12</xdr:row>
          <xdr:rowOff>38100</xdr:rowOff>
        </xdr:to>
        <xdr:sp macro="" textlink="">
          <xdr:nvSpPr>
            <xdr:cNvPr id="125960" name="Option Button 8" hidden="1">
              <a:extLst>
                <a:ext uri="{63B3BB69-23CF-44E3-9099-C40C66FF867C}">
                  <a14:compatExt spid="_x0000_s125960"/>
                </a:ext>
                <a:ext uri="{FF2B5EF4-FFF2-40B4-BE49-F238E27FC236}">
                  <a16:creationId xmlns:a16="http://schemas.microsoft.com/office/drawing/2014/main" id="{00000000-0008-0000-0300-000008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11</xdr:row>
          <xdr:rowOff>139700</xdr:rowOff>
        </xdr:from>
        <xdr:to>
          <xdr:col>23</xdr:col>
          <xdr:colOff>279400</xdr:colOff>
          <xdr:row>13</xdr:row>
          <xdr:rowOff>38100</xdr:rowOff>
        </xdr:to>
        <xdr:sp macro="" textlink="">
          <xdr:nvSpPr>
            <xdr:cNvPr id="125961" name="Option Button 9" hidden="1">
              <a:extLst>
                <a:ext uri="{63B3BB69-23CF-44E3-9099-C40C66FF867C}">
                  <a14:compatExt spid="_x0000_s125961"/>
                </a:ext>
                <a:ext uri="{FF2B5EF4-FFF2-40B4-BE49-F238E27FC236}">
                  <a16:creationId xmlns:a16="http://schemas.microsoft.com/office/drawing/2014/main" id="{00000000-0008-0000-0300-000009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12</xdr:row>
          <xdr:rowOff>127000</xdr:rowOff>
        </xdr:from>
        <xdr:to>
          <xdr:col>23</xdr:col>
          <xdr:colOff>279400</xdr:colOff>
          <xdr:row>14</xdr:row>
          <xdr:rowOff>38100</xdr:rowOff>
        </xdr:to>
        <xdr:sp macro="" textlink="">
          <xdr:nvSpPr>
            <xdr:cNvPr id="125962" name="Option Button 10" hidden="1">
              <a:extLst>
                <a:ext uri="{63B3BB69-23CF-44E3-9099-C40C66FF867C}">
                  <a14:compatExt spid="_x0000_s125962"/>
                </a:ext>
                <a:ext uri="{FF2B5EF4-FFF2-40B4-BE49-F238E27FC236}">
                  <a16:creationId xmlns:a16="http://schemas.microsoft.com/office/drawing/2014/main" id="{00000000-0008-0000-0300-00000A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13</xdr:row>
          <xdr:rowOff>127000</xdr:rowOff>
        </xdr:from>
        <xdr:to>
          <xdr:col>23</xdr:col>
          <xdr:colOff>279400</xdr:colOff>
          <xdr:row>15</xdr:row>
          <xdr:rowOff>50800</xdr:rowOff>
        </xdr:to>
        <xdr:sp macro="" textlink="">
          <xdr:nvSpPr>
            <xdr:cNvPr id="125963" name="Option Button 11" hidden="1">
              <a:extLst>
                <a:ext uri="{63B3BB69-23CF-44E3-9099-C40C66FF867C}">
                  <a14:compatExt spid="_x0000_s125963"/>
                </a:ext>
                <a:ext uri="{FF2B5EF4-FFF2-40B4-BE49-F238E27FC236}">
                  <a16:creationId xmlns:a16="http://schemas.microsoft.com/office/drawing/2014/main" id="{00000000-0008-0000-0300-00000B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14</xdr:row>
          <xdr:rowOff>127000</xdr:rowOff>
        </xdr:from>
        <xdr:to>
          <xdr:col>23</xdr:col>
          <xdr:colOff>279400</xdr:colOff>
          <xdr:row>16</xdr:row>
          <xdr:rowOff>50800</xdr:rowOff>
        </xdr:to>
        <xdr:sp macro="" textlink="">
          <xdr:nvSpPr>
            <xdr:cNvPr id="125964" name="Option Button 12" hidden="1">
              <a:extLst>
                <a:ext uri="{63B3BB69-23CF-44E3-9099-C40C66FF867C}">
                  <a14:compatExt spid="_x0000_s125964"/>
                </a:ext>
                <a:ext uri="{FF2B5EF4-FFF2-40B4-BE49-F238E27FC236}">
                  <a16:creationId xmlns:a16="http://schemas.microsoft.com/office/drawing/2014/main" id="{00000000-0008-0000-0300-00000C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15</xdr:row>
          <xdr:rowOff>127000</xdr:rowOff>
        </xdr:from>
        <xdr:to>
          <xdr:col>23</xdr:col>
          <xdr:colOff>279400</xdr:colOff>
          <xdr:row>17</xdr:row>
          <xdr:rowOff>38100</xdr:rowOff>
        </xdr:to>
        <xdr:sp macro="" textlink="">
          <xdr:nvSpPr>
            <xdr:cNvPr id="125965" name="Option Button 13" hidden="1">
              <a:extLst>
                <a:ext uri="{63B3BB69-23CF-44E3-9099-C40C66FF867C}">
                  <a14:compatExt spid="_x0000_s125965"/>
                </a:ext>
                <a:ext uri="{FF2B5EF4-FFF2-40B4-BE49-F238E27FC236}">
                  <a16:creationId xmlns:a16="http://schemas.microsoft.com/office/drawing/2014/main" id="{00000000-0008-0000-0300-00000D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16</xdr:row>
          <xdr:rowOff>127000</xdr:rowOff>
        </xdr:from>
        <xdr:to>
          <xdr:col>23</xdr:col>
          <xdr:colOff>279400</xdr:colOff>
          <xdr:row>18</xdr:row>
          <xdr:rowOff>38100</xdr:rowOff>
        </xdr:to>
        <xdr:sp macro="" textlink="">
          <xdr:nvSpPr>
            <xdr:cNvPr id="125966" name="Option Button 14" hidden="1">
              <a:extLst>
                <a:ext uri="{63B3BB69-23CF-44E3-9099-C40C66FF867C}">
                  <a14:compatExt spid="_x0000_s125966"/>
                </a:ext>
                <a:ext uri="{FF2B5EF4-FFF2-40B4-BE49-F238E27FC236}">
                  <a16:creationId xmlns:a16="http://schemas.microsoft.com/office/drawing/2014/main" id="{00000000-0008-0000-0300-00000E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17</xdr:row>
          <xdr:rowOff>127000</xdr:rowOff>
        </xdr:from>
        <xdr:to>
          <xdr:col>23</xdr:col>
          <xdr:colOff>279400</xdr:colOff>
          <xdr:row>19</xdr:row>
          <xdr:rowOff>38100</xdr:rowOff>
        </xdr:to>
        <xdr:sp macro="" textlink="">
          <xdr:nvSpPr>
            <xdr:cNvPr id="125967" name="Option Button 15" hidden="1">
              <a:extLst>
                <a:ext uri="{63B3BB69-23CF-44E3-9099-C40C66FF867C}">
                  <a14:compatExt spid="_x0000_s125967"/>
                </a:ext>
                <a:ext uri="{FF2B5EF4-FFF2-40B4-BE49-F238E27FC236}">
                  <a16:creationId xmlns:a16="http://schemas.microsoft.com/office/drawing/2014/main" id="{00000000-0008-0000-0300-00000F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18</xdr:row>
          <xdr:rowOff>127000</xdr:rowOff>
        </xdr:from>
        <xdr:to>
          <xdr:col>23</xdr:col>
          <xdr:colOff>279400</xdr:colOff>
          <xdr:row>20</xdr:row>
          <xdr:rowOff>38100</xdr:rowOff>
        </xdr:to>
        <xdr:sp macro="" textlink="">
          <xdr:nvSpPr>
            <xdr:cNvPr id="125968" name="Option Button 16" hidden="1">
              <a:extLst>
                <a:ext uri="{63B3BB69-23CF-44E3-9099-C40C66FF867C}">
                  <a14:compatExt spid="_x0000_s125968"/>
                </a:ext>
                <a:ext uri="{FF2B5EF4-FFF2-40B4-BE49-F238E27FC236}">
                  <a16:creationId xmlns:a16="http://schemas.microsoft.com/office/drawing/2014/main" id="{00000000-0008-0000-0300-000010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19</xdr:row>
          <xdr:rowOff>114300</xdr:rowOff>
        </xdr:from>
        <xdr:to>
          <xdr:col>23</xdr:col>
          <xdr:colOff>279400</xdr:colOff>
          <xdr:row>21</xdr:row>
          <xdr:rowOff>38100</xdr:rowOff>
        </xdr:to>
        <xdr:sp macro="" textlink="">
          <xdr:nvSpPr>
            <xdr:cNvPr id="125969" name="Option Button 17" hidden="1">
              <a:extLst>
                <a:ext uri="{63B3BB69-23CF-44E3-9099-C40C66FF867C}">
                  <a14:compatExt spid="_x0000_s125969"/>
                </a:ext>
                <a:ext uri="{FF2B5EF4-FFF2-40B4-BE49-F238E27FC236}">
                  <a16:creationId xmlns:a16="http://schemas.microsoft.com/office/drawing/2014/main" id="{00000000-0008-0000-0300-00001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20</xdr:row>
          <xdr:rowOff>114300</xdr:rowOff>
        </xdr:from>
        <xdr:to>
          <xdr:col>23</xdr:col>
          <xdr:colOff>279400</xdr:colOff>
          <xdr:row>22</xdr:row>
          <xdr:rowOff>25400</xdr:rowOff>
        </xdr:to>
        <xdr:sp macro="" textlink="">
          <xdr:nvSpPr>
            <xdr:cNvPr id="125970" name="Option Button 18" hidden="1">
              <a:extLst>
                <a:ext uri="{63B3BB69-23CF-44E3-9099-C40C66FF867C}">
                  <a14:compatExt spid="_x0000_s125970"/>
                </a:ext>
                <a:ext uri="{FF2B5EF4-FFF2-40B4-BE49-F238E27FC236}">
                  <a16:creationId xmlns:a16="http://schemas.microsoft.com/office/drawing/2014/main" id="{00000000-0008-0000-0300-00001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21</xdr:row>
          <xdr:rowOff>114300</xdr:rowOff>
        </xdr:from>
        <xdr:to>
          <xdr:col>23</xdr:col>
          <xdr:colOff>279400</xdr:colOff>
          <xdr:row>23</xdr:row>
          <xdr:rowOff>38100</xdr:rowOff>
        </xdr:to>
        <xdr:sp macro="" textlink="">
          <xdr:nvSpPr>
            <xdr:cNvPr id="125971" name="Option Button 19" hidden="1">
              <a:extLst>
                <a:ext uri="{63B3BB69-23CF-44E3-9099-C40C66FF867C}">
                  <a14:compatExt spid="_x0000_s125971"/>
                </a:ext>
                <a:ext uri="{FF2B5EF4-FFF2-40B4-BE49-F238E27FC236}">
                  <a16:creationId xmlns:a16="http://schemas.microsoft.com/office/drawing/2014/main" id="{00000000-0008-0000-0300-00001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22</xdr:row>
          <xdr:rowOff>114300</xdr:rowOff>
        </xdr:from>
        <xdr:to>
          <xdr:col>23</xdr:col>
          <xdr:colOff>279400</xdr:colOff>
          <xdr:row>24</xdr:row>
          <xdr:rowOff>38100</xdr:rowOff>
        </xdr:to>
        <xdr:sp macro="" textlink="">
          <xdr:nvSpPr>
            <xdr:cNvPr id="125972" name="Option Button 20" hidden="1">
              <a:extLst>
                <a:ext uri="{63B3BB69-23CF-44E3-9099-C40C66FF867C}">
                  <a14:compatExt spid="_x0000_s125972"/>
                </a:ext>
                <a:ext uri="{FF2B5EF4-FFF2-40B4-BE49-F238E27FC236}">
                  <a16:creationId xmlns:a16="http://schemas.microsoft.com/office/drawing/2014/main" id="{00000000-0008-0000-0300-00001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23</xdr:row>
          <xdr:rowOff>114300</xdr:rowOff>
        </xdr:from>
        <xdr:to>
          <xdr:col>23</xdr:col>
          <xdr:colOff>279400</xdr:colOff>
          <xdr:row>25</xdr:row>
          <xdr:rowOff>38100</xdr:rowOff>
        </xdr:to>
        <xdr:sp macro="" textlink="">
          <xdr:nvSpPr>
            <xdr:cNvPr id="125973" name="Option Button 21" hidden="1">
              <a:extLst>
                <a:ext uri="{63B3BB69-23CF-44E3-9099-C40C66FF867C}">
                  <a14:compatExt spid="_x0000_s125973"/>
                </a:ext>
                <a:ext uri="{FF2B5EF4-FFF2-40B4-BE49-F238E27FC236}">
                  <a16:creationId xmlns:a16="http://schemas.microsoft.com/office/drawing/2014/main" id="{00000000-0008-0000-0300-000015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24</xdr:row>
          <xdr:rowOff>114300</xdr:rowOff>
        </xdr:from>
        <xdr:to>
          <xdr:col>23</xdr:col>
          <xdr:colOff>279400</xdr:colOff>
          <xdr:row>26</xdr:row>
          <xdr:rowOff>38100</xdr:rowOff>
        </xdr:to>
        <xdr:sp macro="" textlink="">
          <xdr:nvSpPr>
            <xdr:cNvPr id="125974" name="Option Button 22" hidden="1">
              <a:extLst>
                <a:ext uri="{63B3BB69-23CF-44E3-9099-C40C66FF867C}">
                  <a14:compatExt spid="_x0000_s125974"/>
                </a:ext>
                <a:ext uri="{FF2B5EF4-FFF2-40B4-BE49-F238E27FC236}">
                  <a16:creationId xmlns:a16="http://schemas.microsoft.com/office/drawing/2014/main" id="{00000000-0008-0000-0300-000016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25</xdr:row>
          <xdr:rowOff>114300</xdr:rowOff>
        </xdr:from>
        <xdr:to>
          <xdr:col>23</xdr:col>
          <xdr:colOff>279400</xdr:colOff>
          <xdr:row>27</xdr:row>
          <xdr:rowOff>38100</xdr:rowOff>
        </xdr:to>
        <xdr:sp macro="" textlink="">
          <xdr:nvSpPr>
            <xdr:cNvPr id="125975" name="Option Button 23" hidden="1">
              <a:extLst>
                <a:ext uri="{63B3BB69-23CF-44E3-9099-C40C66FF867C}">
                  <a14:compatExt spid="_x0000_s125975"/>
                </a:ext>
                <a:ext uri="{FF2B5EF4-FFF2-40B4-BE49-F238E27FC236}">
                  <a16:creationId xmlns:a16="http://schemas.microsoft.com/office/drawing/2014/main" id="{00000000-0008-0000-0300-000017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26</xdr:row>
          <xdr:rowOff>114300</xdr:rowOff>
        </xdr:from>
        <xdr:to>
          <xdr:col>23</xdr:col>
          <xdr:colOff>279400</xdr:colOff>
          <xdr:row>28</xdr:row>
          <xdr:rowOff>38100</xdr:rowOff>
        </xdr:to>
        <xdr:sp macro="" textlink="">
          <xdr:nvSpPr>
            <xdr:cNvPr id="125976" name="Option Button 24" hidden="1">
              <a:extLst>
                <a:ext uri="{63B3BB69-23CF-44E3-9099-C40C66FF867C}">
                  <a14:compatExt spid="_x0000_s125976"/>
                </a:ext>
                <a:ext uri="{FF2B5EF4-FFF2-40B4-BE49-F238E27FC236}">
                  <a16:creationId xmlns:a16="http://schemas.microsoft.com/office/drawing/2014/main" id="{00000000-0008-0000-0300-000018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27</xdr:row>
          <xdr:rowOff>114300</xdr:rowOff>
        </xdr:from>
        <xdr:to>
          <xdr:col>23</xdr:col>
          <xdr:colOff>279400</xdr:colOff>
          <xdr:row>29</xdr:row>
          <xdr:rowOff>25400</xdr:rowOff>
        </xdr:to>
        <xdr:sp macro="" textlink="">
          <xdr:nvSpPr>
            <xdr:cNvPr id="125977" name="Option Button 25" hidden="1">
              <a:extLst>
                <a:ext uri="{63B3BB69-23CF-44E3-9099-C40C66FF867C}">
                  <a14:compatExt spid="_x0000_s125977"/>
                </a:ext>
                <a:ext uri="{FF2B5EF4-FFF2-40B4-BE49-F238E27FC236}">
                  <a16:creationId xmlns:a16="http://schemas.microsoft.com/office/drawing/2014/main" id="{00000000-0008-0000-0300-000019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28</xdr:row>
          <xdr:rowOff>114300</xdr:rowOff>
        </xdr:from>
        <xdr:to>
          <xdr:col>23</xdr:col>
          <xdr:colOff>279400</xdr:colOff>
          <xdr:row>30</xdr:row>
          <xdr:rowOff>25400</xdr:rowOff>
        </xdr:to>
        <xdr:sp macro="" textlink="">
          <xdr:nvSpPr>
            <xdr:cNvPr id="125978" name="Option Button 26" hidden="1">
              <a:extLst>
                <a:ext uri="{63B3BB69-23CF-44E3-9099-C40C66FF867C}">
                  <a14:compatExt spid="_x0000_s125978"/>
                </a:ext>
                <a:ext uri="{FF2B5EF4-FFF2-40B4-BE49-F238E27FC236}">
                  <a16:creationId xmlns:a16="http://schemas.microsoft.com/office/drawing/2014/main" id="{00000000-0008-0000-0300-00001A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29</xdr:row>
          <xdr:rowOff>114300</xdr:rowOff>
        </xdr:from>
        <xdr:to>
          <xdr:col>23</xdr:col>
          <xdr:colOff>279400</xdr:colOff>
          <xdr:row>31</xdr:row>
          <xdr:rowOff>38100</xdr:rowOff>
        </xdr:to>
        <xdr:sp macro="" textlink="">
          <xdr:nvSpPr>
            <xdr:cNvPr id="125979" name="Option Button 27" hidden="1">
              <a:extLst>
                <a:ext uri="{63B3BB69-23CF-44E3-9099-C40C66FF867C}">
                  <a14:compatExt spid="_x0000_s125979"/>
                </a:ext>
                <a:ext uri="{FF2B5EF4-FFF2-40B4-BE49-F238E27FC236}">
                  <a16:creationId xmlns:a16="http://schemas.microsoft.com/office/drawing/2014/main" id="{00000000-0008-0000-0300-00001B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30</xdr:row>
          <xdr:rowOff>127000</xdr:rowOff>
        </xdr:from>
        <xdr:to>
          <xdr:col>23</xdr:col>
          <xdr:colOff>279400</xdr:colOff>
          <xdr:row>32</xdr:row>
          <xdr:rowOff>38100</xdr:rowOff>
        </xdr:to>
        <xdr:sp macro="" textlink="">
          <xdr:nvSpPr>
            <xdr:cNvPr id="125980" name="Option Button 28" hidden="1">
              <a:extLst>
                <a:ext uri="{63B3BB69-23CF-44E3-9099-C40C66FF867C}">
                  <a14:compatExt spid="_x0000_s125980"/>
                </a:ext>
                <a:ext uri="{FF2B5EF4-FFF2-40B4-BE49-F238E27FC236}">
                  <a16:creationId xmlns:a16="http://schemas.microsoft.com/office/drawing/2014/main" id="{00000000-0008-0000-0300-00001C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31</xdr:row>
          <xdr:rowOff>114300</xdr:rowOff>
        </xdr:from>
        <xdr:to>
          <xdr:col>23</xdr:col>
          <xdr:colOff>279400</xdr:colOff>
          <xdr:row>33</xdr:row>
          <xdr:rowOff>38100</xdr:rowOff>
        </xdr:to>
        <xdr:sp macro="" textlink="">
          <xdr:nvSpPr>
            <xdr:cNvPr id="125981" name="Option Button 29" hidden="1">
              <a:extLst>
                <a:ext uri="{63B3BB69-23CF-44E3-9099-C40C66FF867C}">
                  <a14:compatExt spid="_x0000_s125981"/>
                </a:ext>
                <a:ext uri="{FF2B5EF4-FFF2-40B4-BE49-F238E27FC236}">
                  <a16:creationId xmlns:a16="http://schemas.microsoft.com/office/drawing/2014/main" id="{00000000-0008-0000-0300-00001D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32</xdr:row>
          <xdr:rowOff>114300</xdr:rowOff>
        </xdr:from>
        <xdr:to>
          <xdr:col>23</xdr:col>
          <xdr:colOff>279400</xdr:colOff>
          <xdr:row>34</xdr:row>
          <xdr:rowOff>38100</xdr:rowOff>
        </xdr:to>
        <xdr:sp macro="" textlink="">
          <xdr:nvSpPr>
            <xdr:cNvPr id="125982" name="Option Button 30" hidden="1">
              <a:extLst>
                <a:ext uri="{63B3BB69-23CF-44E3-9099-C40C66FF867C}">
                  <a14:compatExt spid="_x0000_s125982"/>
                </a:ext>
                <a:ext uri="{FF2B5EF4-FFF2-40B4-BE49-F238E27FC236}">
                  <a16:creationId xmlns:a16="http://schemas.microsoft.com/office/drawing/2014/main" id="{00000000-0008-0000-0300-00001E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33</xdr:row>
          <xdr:rowOff>127000</xdr:rowOff>
        </xdr:from>
        <xdr:to>
          <xdr:col>23</xdr:col>
          <xdr:colOff>279400</xdr:colOff>
          <xdr:row>35</xdr:row>
          <xdr:rowOff>38100</xdr:rowOff>
        </xdr:to>
        <xdr:sp macro="" textlink="">
          <xdr:nvSpPr>
            <xdr:cNvPr id="125983" name="Option Button 31" hidden="1">
              <a:extLst>
                <a:ext uri="{63B3BB69-23CF-44E3-9099-C40C66FF867C}">
                  <a14:compatExt spid="_x0000_s125983"/>
                </a:ext>
                <a:ext uri="{FF2B5EF4-FFF2-40B4-BE49-F238E27FC236}">
                  <a16:creationId xmlns:a16="http://schemas.microsoft.com/office/drawing/2014/main" id="{00000000-0008-0000-0300-00001F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34</xdr:row>
          <xdr:rowOff>114300</xdr:rowOff>
        </xdr:from>
        <xdr:to>
          <xdr:col>23</xdr:col>
          <xdr:colOff>279400</xdr:colOff>
          <xdr:row>36</xdr:row>
          <xdr:rowOff>38100</xdr:rowOff>
        </xdr:to>
        <xdr:sp macro="" textlink="">
          <xdr:nvSpPr>
            <xdr:cNvPr id="125984" name="Option Button 32" hidden="1">
              <a:extLst>
                <a:ext uri="{63B3BB69-23CF-44E3-9099-C40C66FF867C}">
                  <a14:compatExt spid="_x0000_s125984"/>
                </a:ext>
                <a:ext uri="{FF2B5EF4-FFF2-40B4-BE49-F238E27FC236}">
                  <a16:creationId xmlns:a16="http://schemas.microsoft.com/office/drawing/2014/main" id="{00000000-0008-0000-0300-000020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35</xdr:row>
          <xdr:rowOff>139700</xdr:rowOff>
        </xdr:from>
        <xdr:to>
          <xdr:col>23</xdr:col>
          <xdr:colOff>279400</xdr:colOff>
          <xdr:row>37</xdr:row>
          <xdr:rowOff>38100</xdr:rowOff>
        </xdr:to>
        <xdr:sp macro="" textlink="">
          <xdr:nvSpPr>
            <xdr:cNvPr id="125985" name="Option Button 33" hidden="1">
              <a:extLst>
                <a:ext uri="{63B3BB69-23CF-44E3-9099-C40C66FF867C}">
                  <a14:compatExt spid="_x0000_s125985"/>
                </a:ext>
                <a:ext uri="{FF2B5EF4-FFF2-40B4-BE49-F238E27FC236}">
                  <a16:creationId xmlns:a16="http://schemas.microsoft.com/office/drawing/2014/main" id="{00000000-0008-0000-0300-000021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36</xdr:row>
          <xdr:rowOff>127000</xdr:rowOff>
        </xdr:from>
        <xdr:to>
          <xdr:col>23</xdr:col>
          <xdr:colOff>279400</xdr:colOff>
          <xdr:row>38</xdr:row>
          <xdr:rowOff>88900</xdr:rowOff>
        </xdr:to>
        <xdr:sp macro="" textlink="">
          <xdr:nvSpPr>
            <xdr:cNvPr id="125986" name="Option Button 34" hidden="1">
              <a:extLst>
                <a:ext uri="{63B3BB69-23CF-44E3-9099-C40C66FF867C}">
                  <a14:compatExt spid="_x0000_s125986"/>
                </a:ext>
                <a:ext uri="{FF2B5EF4-FFF2-40B4-BE49-F238E27FC236}">
                  <a16:creationId xmlns:a16="http://schemas.microsoft.com/office/drawing/2014/main" id="{00000000-0008-0000-0300-000022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37</xdr:row>
          <xdr:rowOff>152400</xdr:rowOff>
        </xdr:from>
        <xdr:to>
          <xdr:col>23</xdr:col>
          <xdr:colOff>279400</xdr:colOff>
          <xdr:row>39</xdr:row>
          <xdr:rowOff>88900</xdr:rowOff>
        </xdr:to>
        <xdr:sp macro="" textlink="">
          <xdr:nvSpPr>
            <xdr:cNvPr id="125987" name="Option Button 35" hidden="1">
              <a:extLst>
                <a:ext uri="{63B3BB69-23CF-44E3-9099-C40C66FF867C}">
                  <a14:compatExt spid="_x0000_s125987"/>
                </a:ext>
                <a:ext uri="{FF2B5EF4-FFF2-40B4-BE49-F238E27FC236}">
                  <a16:creationId xmlns:a16="http://schemas.microsoft.com/office/drawing/2014/main" id="{00000000-0008-0000-0300-000023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23</xdr:col>
          <xdr:colOff>0</xdr:colOff>
          <xdr:row>38</xdr:row>
          <xdr:rowOff>152400</xdr:rowOff>
        </xdr:from>
        <xdr:to>
          <xdr:col>23</xdr:col>
          <xdr:colOff>279400</xdr:colOff>
          <xdr:row>40</xdr:row>
          <xdr:rowOff>88900</xdr:rowOff>
        </xdr:to>
        <xdr:sp macro="" textlink="">
          <xdr:nvSpPr>
            <xdr:cNvPr id="125988" name="Option Button 36" hidden="1">
              <a:extLst>
                <a:ext uri="{63B3BB69-23CF-44E3-9099-C40C66FF867C}">
                  <a14:compatExt spid="_x0000_s125988"/>
                </a:ext>
                <a:ext uri="{FF2B5EF4-FFF2-40B4-BE49-F238E27FC236}">
                  <a16:creationId xmlns:a16="http://schemas.microsoft.com/office/drawing/2014/main" id="{00000000-0008-0000-0300-000024EC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74</xdr:col>
      <xdr:colOff>103011</xdr:colOff>
      <xdr:row>25</xdr:row>
      <xdr:rowOff>53623</xdr:rowOff>
    </xdr:from>
    <xdr:to>
      <xdr:col>81</xdr:col>
      <xdr:colOff>131234</xdr:colOff>
      <xdr:row>31</xdr:row>
      <xdr:rowOff>117123</xdr:rowOff>
    </xdr:to>
    <xdr:sp macro="" textlink="">
      <xdr:nvSpPr>
        <xdr:cNvPr id="6" name="Octagon 5">
          <a:extLst>
            <a:ext uri="{FF2B5EF4-FFF2-40B4-BE49-F238E27FC236}">
              <a16:creationId xmlns:a16="http://schemas.microsoft.com/office/drawing/2014/main" id="{1E8E736D-1828-F643-A0AB-45DEF16542F2}"/>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123</xdr:col>
      <xdr:colOff>103011</xdr:colOff>
      <xdr:row>25</xdr:row>
      <xdr:rowOff>53623</xdr:rowOff>
    </xdr:from>
    <xdr:to>
      <xdr:col>130</xdr:col>
      <xdr:colOff>131234</xdr:colOff>
      <xdr:row>31</xdr:row>
      <xdr:rowOff>117123</xdr:rowOff>
    </xdr:to>
    <xdr:sp macro="" textlink="">
      <xdr:nvSpPr>
        <xdr:cNvPr id="7" name="Octagon 6">
          <a:extLst>
            <a:ext uri="{FF2B5EF4-FFF2-40B4-BE49-F238E27FC236}">
              <a16:creationId xmlns:a16="http://schemas.microsoft.com/office/drawing/2014/main" id="{32C4D0EC-7614-EE47-9B29-0EDBBAAE1FD8}"/>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172</xdr:col>
      <xdr:colOff>103011</xdr:colOff>
      <xdr:row>25</xdr:row>
      <xdr:rowOff>53623</xdr:rowOff>
    </xdr:from>
    <xdr:to>
      <xdr:col>179</xdr:col>
      <xdr:colOff>131234</xdr:colOff>
      <xdr:row>31</xdr:row>
      <xdr:rowOff>117123</xdr:rowOff>
    </xdr:to>
    <xdr:sp macro="" textlink="">
      <xdr:nvSpPr>
        <xdr:cNvPr id="8" name="Octagon 7">
          <a:extLst>
            <a:ext uri="{FF2B5EF4-FFF2-40B4-BE49-F238E27FC236}">
              <a16:creationId xmlns:a16="http://schemas.microsoft.com/office/drawing/2014/main" id="{D2FD3FAB-1878-B645-A872-3EB72FA242A6}"/>
            </a:ext>
          </a:extLst>
        </xdr:cNvPr>
        <xdr:cNvSpPr/>
      </xdr:nvSpPr>
      <xdr:spPr bwMode="auto">
        <a:xfrm>
          <a:off x="13900291" y="4656103"/>
          <a:ext cx="1663983" cy="1170940"/>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1170359</xdr:colOff>
      <xdr:row>8</xdr:row>
      <xdr:rowOff>599515</xdr:rowOff>
    </xdr:from>
    <xdr:to>
      <xdr:col>73</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71</xdr:col>
      <xdr:colOff>77379</xdr:colOff>
      <xdr:row>8</xdr:row>
      <xdr:rowOff>1603529</xdr:rowOff>
    </xdr:from>
    <xdr:to>
      <xdr:col>71</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65</xdr:col>
      <xdr:colOff>151149</xdr:colOff>
      <xdr:row>8</xdr:row>
      <xdr:rowOff>1263285</xdr:rowOff>
    </xdr:from>
    <xdr:to>
      <xdr:col>66</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419575</xdr:colOff>
      <xdr:row>10</xdr:row>
      <xdr:rowOff>2571750</xdr:rowOff>
    </xdr:from>
    <xdr:to>
      <xdr:col>56</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36443</xdr:colOff>
      <xdr:row>5</xdr:row>
      <xdr:rowOff>1220855</xdr:rowOff>
    </xdr:from>
    <xdr:to>
      <xdr:col>74</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75</xdr:col>
      <xdr:colOff>536711</xdr:colOff>
      <xdr:row>5</xdr:row>
      <xdr:rowOff>1220855</xdr:rowOff>
    </xdr:from>
    <xdr:to>
      <xdr:col>76</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56</xdr:col>
      <xdr:colOff>419575</xdr:colOff>
      <xdr:row>8</xdr:row>
      <xdr:rowOff>2571750</xdr:rowOff>
    </xdr:from>
    <xdr:to>
      <xdr:col>56</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77</xdr:col>
      <xdr:colOff>1170359</xdr:colOff>
      <xdr:row>8</xdr:row>
      <xdr:rowOff>599515</xdr:rowOff>
    </xdr:from>
    <xdr:to>
      <xdr:col>77</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75</xdr:col>
      <xdr:colOff>77379</xdr:colOff>
      <xdr:row>8</xdr:row>
      <xdr:rowOff>1603529</xdr:rowOff>
    </xdr:from>
    <xdr:to>
      <xdr:col>75</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69</xdr:col>
      <xdr:colOff>151149</xdr:colOff>
      <xdr:row>8</xdr:row>
      <xdr:rowOff>1263285</xdr:rowOff>
    </xdr:from>
    <xdr:to>
      <xdr:col>70</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39</xdr:col>
      <xdr:colOff>90291</xdr:colOff>
      <xdr:row>5</xdr:row>
      <xdr:rowOff>22905</xdr:rowOff>
    </xdr:from>
    <xdr:to>
      <xdr:col>46</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576891" y="2956605"/>
          <a:ext cx="5809453" cy="5107895"/>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37</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43</xdr:col>
      <xdr:colOff>115691</xdr:colOff>
      <xdr:row>28</xdr:row>
      <xdr:rowOff>23352</xdr:rowOff>
    </xdr:from>
    <xdr:to>
      <xdr:col>43</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27</xdr:row>
      <xdr:rowOff>151535</xdr:rowOff>
    </xdr:from>
    <xdr:to>
      <xdr:col>46</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43</xdr:col>
      <xdr:colOff>115691</xdr:colOff>
      <xdr:row>26</xdr:row>
      <xdr:rowOff>30900</xdr:rowOff>
    </xdr:from>
    <xdr:to>
      <xdr:col>43</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411968</xdr:colOff>
      <xdr:row>25</xdr:row>
      <xdr:rowOff>149905</xdr:rowOff>
    </xdr:from>
    <xdr:to>
      <xdr:col>45</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43</xdr:col>
      <xdr:colOff>115691</xdr:colOff>
      <xdr:row>29</xdr:row>
      <xdr:rowOff>175752</xdr:rowOff>
    </xdr:from>
    <xdr:to>
      <xdr:col>43</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29</xdr:row>
      <xdr:rowOff>138835</xdr:rowOff>
    </xdr:from>
    <xdr:to>
      <xdr:col>45</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43</xdr:col>
      <xdr:colOff>30968</xdr:colOff>
      <xdr:row>24</xdr:row>
      <xdr:rowOff>10205</xdr:rowOff>
    </xdr:from>
    <xdr:to>
      <xdr:col>46</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287</xdr:col>
      <xdr:colOff>4728</xdr:colOff>
      <xdr:row>62</xdr:row>
      <xdr:rowOff>31673</xdr:rowOff>
    </xdr:from>
    <xdr:to>
      <xdr:col>287</xdr:col>
      <xdr:colOff>18143</xdr:colOff>
      <xdr:row>64</xdr:row>
      <xdr:rowOff>0</xdr:rowOff>
    </xdr:to>
    <xdr:cxnSp macro="">
      <xdr:nvCxnSpPr>
        <xdr:cNvPr id="2" name="Straight Arrow Connector 14">
          <a:extLst>
            <a:ext uri="{FF2B5EF4-FFF2-40B4-BE49-F238E27FC236}">
              <a16:creationId xmlns:a16="http://schemas.microsoft.com/office/drawing/2014/main" id="{D05E4D75-2BB5-8B4C-AA5E-D1CAE14B8965}"/>
            </a:ext>
            <a:ext uri="{147F2762-F138-4A5C-976F-8EAC2B608ADB}">
              <a16:predDERef xmlns:a16="http://schemas.microsoft.com/office/drawing/2014/main" pred="{4BE788B5-58AC-4959-9A87-183AA8BC13DF}"/>
            </a:ext>
          </a:extLst>
        </xdr:cNvPr>
        <xdr:cNvCxnSpPr>
          <a:cxnSpLocks/>
        </xdr:cNvCxnSpPr>
      </xdr:nvCxnSpPr>
      <xdr:spPr>
        <a:xfrm>
          <a:off x="83837428" y="10267873"/>
          <a:ext cx="13415" cy="2985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302</xdr:col>
      <xdr:colOff>0</xdr:colOff>
      <xdr:row>69</xdr:row>
      <xdr:rowOff>44562</xdr:rowOff>
    </xdr:from>
    <xdr:to>
      <xdr:col>302</xdr:col>
      <xdr:colOff>0</xdr:colOff>
      <xdr:row>70</xdr:row>
      <xdr:rowOff>235857</xdr:rowOff>
    </xdr:to>
    <xdr:cxnSp macro="">
      <xdr:nvCxnSpPr>
        <xdr:cNvPr id="3" name="Straight Arrow Connector 14">
          <a:extLst>
            <a:ext uri="{FF2B5EF4-FFF2-40B4-BE49-F238E27FC236}">
              <a16:creationId xmlns:a16="http://schemas.microsoft.com/office/drawing/2014/main" id="{D4D9FC0B-FB1B-CD48-8EBA-E29F8B012846}"/>
            </a:ext>
            <a:ext uri="{147F2762-F138-4A5C-976F-8EAC2B608ADB}">
              <a16:predDERef xmlns:a16="http://schemas.microsoft.com/office/drawing/2014/main" pred="{4BE788B5-58AC-4959-9A87-183AA8BC13DF}"/>
            </a:ext>
          </a:extLst>
        </xdr:cNvPr>
        <xdr:cNvCxnSpPr>
          <a:cxnSpLocks/>
        </xdr:cNvCxnSpPr>
      </xdr:nvCxnSpPr>
      <xdr:spPr>
        <a:xfrm>
          <a:off x="88214200" y="11436462"/>
          <a:ext cx="0" cy="2801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246</xdr:col>
      <xdr:colOff>62142</xdr:colOff>
      <xdr:row>44</xdr:row>
      <xdr:rowOff>96213</xdr:rowOff>
    </xdr:from>
    <xdr:to>
      <xdr:col>294</xdr:col>
      <xdr:colOff>172185</xdr:colOff>
      <xdr:row>45</xdr:row>
      <xdr:rowOff>156552</xdr:rowOff>
    </xdr:to>
    <xdr:sp macro="" textlink="">
      <xdr:nvSpPr>
        <xdr:cNvPr id="4" name="Rectángulo redondeado 11">
          <a:extLst>
            <a:ext uri="{FF2B5EF4-FFF2-40B4-BE49-F238E27FC236}">
              <a16:creationId xmlns:a16="http://schemas.microsoft.com/office/drawing/2014/main" id="{7F68BBE6-897C-C148-B313-DB5DDCC369F7}"/>
            </a:ext>
            <a:ext uri="{147F2762-F138-4A5C-976F-8EAC2B608ADB}">
              <a16:predDERef xmlns:a16="http://schemas.microsoft.com/office/drawing/2014/main" pred="{B1E8A08A-0BB8-4810-A994-69ECFBBBB86B}"/>
            </a:ext>
          </a:extLst>
        </xdr:cNvPr>
        <xdr:cNvSpPr/>
      </xdr:nvSpPr>
      <xdr:spPr bwMode="auto">
        <a:xfrm>
          <a:off x="71918742" y="7360613"/>
          <a:ext cx="14130843" cy="225439"/>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254</xdr:col>
      <xdr:colOff>0</xdr:colOff>
      <xdr:row>49</xdr:row>
      <xdr:rowOff>0</xdr:rowOff>
    </xdr:from>
    <xdr:to>
      <xdr:col>254</xdr:col>
      <xdr:colOff>13415</xdr:colOff>
      <xdr:row>50</xdr:row>
      <xdr:rowOff>222327</xdr:rowOff>
    </xdr:to>
    <xdr:cxnSp macro="">
      <xdr:nvCxnSpPr>
        <xdr:cNvPr id="5" name="Straight Arrow Connector 14">
          <a:extLst>
            <a:ext uri="{FF2B5EF4-FFF2-40B4-BE49-F238E27FC236}">
              <a16:creationId xmlns:a16="http://schemas.microsoft.com/office/drawing/2014/main" id="{FFCDCA45-8B91-B048-85A3-BE4DDAAC652F}"/>
            </a:ext>
            <a:ext uri="{147F2762-F138-4A5C-976F-8EAC2B608ADB}">
              <a16:predDERef xmlns:a16="http://schemas.microsoft.com/office/drawing/2014/main" pred="{4BE788B5-58AC-4959-9A87-183AA8BC13DF}"/>
            </a:ext>
          </a:extLst>
        </xdr:cNvPr>
        <xdr:cNvCxnSpPr>
          <a:cxnSpLocks/>
        </xdr:cNvCxnSpPr>
      </xdr:nvCxnSpPr>
      <xdr:spPr>
        <a:xfrm>
          <a:off x="74193400" y="8089900"/>
          <a:ext cx="13415" cy="3239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329</xdr:col>
      <xdr:colOff>0</xdr:colOff>
      <xdr:row>80</xdr:row>
      <xdr:rowOff>0</xdr:rowOff>
    </xdr:from>
    <xdr:to>
      <xdr:col>329</xdr:col>
      <xdr:colOff>0</xdr:colOff>
      <xdr:row>81</xdr:row>
      <xdr:rowOff>191295</xdr:rowOff>
    </xdr:to>
    <xdr:cxnSp macro="">
      <xdr:nvCxnSpPr>
        <xdr:cNvPr id="6" name="Straight Arrow Connector 14">
          <a:extLst>
            <a:ext uri="{FF2B5EF4-FFF2-40B4-BE49-F238E27FC236}">
              <a16:creationId xmlns:a16="http://schemas.microsoft.com/office/drawing/2014/main" id="{6665AFED-8F90-6943-A280-D859B89E3F41}"/>
            </a:ext>
            <a:ext uri="{147F2762-F138-4A5C-976F-8EAC2B608ADB}">
              <a16:predDERef xmlns:a16="http://schemas.microsoft.com/office/drawing/2014/main" pred="{4BE788B5-58AC-4959-9A87-183AA8BC13DF}"/>
            </a:ext>
          </a:extLst>
        </xdr:cNvPr>
        <xdr:cNvCxnSpPr>
          <a:cxnSpLocks/>
        </xdr:cNvCxnSpPr>
      </xdr:nvCxnSpPr>
      <xdr:spPr>
        <a:xfrm>
          <a:off x="96100900" y="13208000"/>
          <a:ext cx="0" cy="3309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275</xdr:col>
      <xdr:colOff>6350</xdr:colOff>
      <xdr:row>51</xdr:row>
      <xdr:rowOff>217714</xdr:rowOff>
    </xdr:from>
    <xdr:to>
      <xdr:col>275</xdr:col>
      <xdr:colOff>6350</xdr:colOff>
      <xdr:row>85</xdr:row>
      <xdr:rowOff>218281</xdr:rowOff>
    </xdr:to>
    <xdr:cxnSp macro="">
      <xdr:nvCxnSpPr>
        <xdr:cNvPr id="7" name="Straight Arrow Connector 58">
          <a:extLst>
            <a:ext uri="{FF2B5EF4-FFF2-40B4-BE49-F238E27FC236}">
              <a16:creationId xmlns:a16="http://schemas.microsoft.com/office/drawing/2014/main" id="{5ACD9367-26BE-8247-8EEA-631BE6A544E9}"/>
            </a:ext>
            <a:ext uri="{147F2762-F138-4A5C-976F-8EAC2B608ADB}">
              <a16:predDERef xmlns:a16="http://schemas.microsoft.com/office/drawing/2014/main" pred="{B18F45A7-0A0D-4DE6-8DCC-0EDF5AA0ADBF}"/>
            </a:ext>
          </a:extLst>
        </xdr:cNvPr>
        <xdr:cNvCxnSpPr>
          <a:cxnSpLocks/>
        </xdr:cNvCxnSpPr>
      </xdr:nvCxnSpPr>
      <xdr:spPr>
        <a:xfrm flipV="1">
          <a:off x="80333850" y="8587014"/>
          <a:ext cx="0" cy="561396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260</xdr:col>
      <xdr:colOff>0</xdr:colOff>
      <xdr:row>46</xdr:row>
      <xdr:rowOff>145143</xdr:rowOff>
    </xdr:from>
    <xdr:to>
      <xdr:col>260</xdr:col>
      <xdr:colOff>0</xdr:colOff>
      <xdr:row>87</xdr:row>
      <xdr:rowOff>63500</xdr:rowOff>
    </xdr:to>
    <xdr:cxnSp macro="">
      <xdr:nvCxnSpPr>
        <xdr:cNvPr id="8" name="Straight Arrow Connector 58">
          <a:extLst>
            <a:ext uri="{FF2B5EF4-FFF2-40B4-BE49-F238E27FC236}">
              <a16:creationId xmlns:a16="http://schemas.microsoft.com/office/drawing/2014/main" id="{8E180917-220F-B54C-8E56-C5EAFDF5A036}"/>
            </a:ext>
            <a:ext uri="{147F2762-F138-4A5C-976F-8EAC2B608ADB}">
              <a16:predDERef xmlns:a16="http://schemas.microsoft.com/office/drawing/2014/main" pred="{B18F45A7-0A0D-4DE6-8DCC-0EDF5AA0ADBF}"/>
            </a:ext>
          </a:extLst>
        </xdr:cNvPr>
        <xdr:cNvCxnSpPr>
          <a:cxnSpLocks/>
        </xdr:cNvCxnSpPr>
      </xdr:nvCxnSpPr>
      <xdr:spPr>
        <a:xfrm flipV="1">
          <a:off x="75946000" y="7739743"/>
          <a:ext cx="0" cy="668745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204</xdr:col>
      <xdr:colOff>89961</xdr:colOff>
      <xdr:row>78</xdr:row>
      <xdr:rowOff>49325</xdr:rowOff>
    </xdr:from>
    <xdr:to>
      <xdr:col>232</xdr:col>
      <xdr:colOff>153459</xdr:colOff>
      <xdr:row>79</xdr:row>
      <xdr:rowOff>158749</xdr:rowOff>
    </xdr:to>
    <xdr:sp macro="" textlink="">
      <xdr:nvSpPr>
        <xdr:cNvPr id="9" name="Rectángulo redondeado 11">
          <a:extLst>
            <a:ext uri="{FF2B5EF4-FFF2-40B4-BE49-F238E27FC236}">
              <a16:creationId xmlns:a16="http://schemas.microsoft.com/office/drawing/2014/main" id="{1CFC860F-4F28-0442-B282-27E0E8FBE9F4}"/>
            </a:ext>
            <a:ext uri="{147F2762-F138-4A5C-976F-8EAC2B608ADB}">
              <a16:predDERef xmlns:a16="http://schemas.microsoft.com/office/drawing/2014/main" pred="{B1E8A08A-0BB8-4810-A994-69ECFBBBB86B}"/>
            </a:ext>
          </a:extLst>
        </xdr:cNvPr>
        <xdr:cNvSpPr/>
      </xdr:nvSpPr>
      <xdr:spPr bwMode="auto">
        <a:xfrm>
          <a:off x="59678361" y="12927125"/>
          <a:ext cx="8242298" cy="2745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149</xdr:col>
      <xdr:colOff>83573</xdr:colOff>
      <xdr:row>30</xdr:row>
      <xdr:rowOff>107758</xdr:rowOff>
    </xdr:from>
    <xdr:to>
      <xdr:col>189</xdr:col>
      <xdr:colOff>0</xdr:colOff>
      <xdr:row>31</xdr:row>
      <xdr:rowOff>154878</xdr:rowOff>
    </xdr:to>
    <xdr:sp macro="" textlink="">
      <xdr:nvSpPr>
        <xdr:cNvPr id="10" name="Rectángulo redondeado 11">
          <a:extLst>
            <a:ext uri="{FF2B5EF4-FFF2-40B4-BE49-F238E27FC236}">
              <a16:creationId xmlns:a16="http://schemas.microsoft.com/office/drawing/2014/main" id="{D2202F9A-855E-1741-B94F-36132E61E8C7}"/>
            </a:ext>
            <a:ext uri="{147F2762-F138-4A5C-976F-8EAC2B608ADB}">
              <a16:predDERef xmlns:a16="http://schemas.microsoft.com/office/drawing/2014/main" pred="{B1E8A08A-0BB8-4810-A994-69ECFBBBB86B}"/>
            </a:ext>
          </a:extLst>
        </xdr:cNvPr>
        <xdr:cNvSpPr/>
      </xdr:nvSpPr>
      <xdr:spPr bwMode="auto">
        <a:xfrm>
          <a:off x="43606473" y="5060758"/>
          <a:ext cx="11600427" cy="21222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95</xdr:col>
      <xdr:colOff>75987</xdr:colOff>
      <xdr:row>23</xdr:row>
      <xdr:rowOff>123902</xdr:rowOff>
    </xdr:from>
    <xdr:to>
      <xdr:col>112</xdr:col>
      <xdr:colOff>226599</xdr:colOff>
      <xdr:row>24</xdr:row>
      <xdr:rowOff>170526</xdr:rowOff>
    </xdr:to>
    <xdr:sp macro="" textlink="">
      <xdr:nvSpPr>
        <xdr:cNvPr id="11" name="Rectángulo redondeado 11">
          <a:extLst>
            <a:ext uri="{FF2B5EF4-FFF2-40B4-BE49-F238E27FC236}">
              <a16:creationId xmlns:a16="http://schemas.microsoft.com/office/drawing/2014/main" id="{5D1EC126-8AD9-3646-82D4-AF2B7073B19C}"/>
            </a:ext>
            <a:ext uri="{147F2762-F138-4A5C-976F-8EAC2B608ADB}">
              <a16:predDERef xmlns:a16="http://schemas.microsoft.com/office/drawing/2014/main" pred="{B1E8A08A-0BB8-4810-A994-69ECFBBBB86B}"/>
            </a:ext>
          </a:extLst>
        </xdr:cNvPr>
        <xdr:cNvSpPr/>
      </xdr:nvSpPr>
      <xdr:spPr bwMode="auto">
        <a:xfrm>
          <a:off x="27825487" y="3921202"/>
          <a:ext cx="5116312" cy="2117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195</xdr:col>
      <xdr:colOff>16935</xdr:colOff>
      <xdr:row>38</xdr:row>
      <xdr:rowOff>42334</xdr:rowOff>
    </xdr:from>
    <xdr:to>
      <xdr:col>195</xdr:col>
      <xdr:colOff>16935</xdr:colOff>
      <xdr:row>79</xdr:row>
      <xdr:rowOff>143934</xdr:rowOff>
    </xdr:to>
    <xdr:cxnSp macro="">
      <xdr:nvCxnSpPr>
        <xdr:cNvPr id="12" name="Straight Arrow Connector 58">
          <a:extLst>
            <a:ext uri="{FF2B5EF4-FFF2-40B4-BE49-F238E27FC236}">
              <a16:creationId xmlns:a16="http://schemas.microsoft.com/office/drawing/2014/main" id="{47CEDB21-8F5A-DB41-A0DB-DD4991EBC1D9}"/>
            </a:ext>
            <a:ext uri="{147F2762-F138-4A5C-976F-8EAC2B608ADB}">
              <a16:predDERef xmlns:a16="http://schemas.microsoft.com/office/drawing/2014/main" pred="{B18F45A7-0A0D-4DE6-8DCC-0EDF5AA0ADBF}"/>
            </a:ext>
          </a:extLst>
        </xdr:cNvPr>
        <xdr:cNvCxnSpPr>
          <a:cxnSpLocks/>
        </xdr:cNvCxnSpPr>
      </xdr:nvCxnSpPr>
      <xdr:spPr>
        <a:xfrm>
          <a:off x="56976435" y="6316134"/>
          <a:ext cx="0" cy="68707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149</xdr:col>
      <xdr:colOff>16934</xdr:colOff>
      <xdr:row>26</xdr:row>
      <xdr:rowOff>0</xdr:rowOff>
    </xdr:from>
    <xdr:to>
      <xdr:col>149</xdr:col>
      <xdr:colOff>16934</xdr:colOff>
      <xdr:row>32</xdr:row>
      <xdr:rowOff>50800</xdr:rowOff>
    </xdr:to>
    <xdr:cxnSp macro="">
      <xdr:nvCxnSpPr>
        <xdr:cNvPr id="13" name="Straight Arrow Connector 58">
          <a:extLst>
            <a:ext uri="{FF2B5EF4-FFF2-40B4-BE49-F238E27FC236}">
              <a16:creationId xmlns:a16="http://schemas.microsoft.com/office/drawing/2014/main" id="{32B4A66C-9ACD-C64D-8B1A-1B5F85F5ADF4}"/>
            </a:ext>
            <a:ext uri="{147F2762-F138-4A5C-976F-8EAC2B608ADB}">
              <a16:predDERef xmlns:a16="http://schemas.microsoft.com/office/drawing/2014/main" pred="{B18F45A7-0A0D-4DE6-8DCC-0EDF5AA0ADBF}"/>
            </a:ext>
          </a:extLst>
        </xdr:cNvPr>
        <xdr:cNvCxnSpPr>
          <a:cxnSpLocks/>
        </xdr:cNvCxnSpPr>
      </xdr:nvCxnSpPr>
      <xdr:spPr>
        <a:xfrm>
          <a:off x="43539834" y="4292600"/>
          <a:ext cx="0" cy="10414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95</xdr:col>
      <xdr:colOff>14725</xdr:colOff>
      <xdr:row>18</xdr:row>
      <xdr:rowOff>86139</xdr:rowOff>
    </xdr:from>
    <xdr:to>
      <xdr:col>95</xdr:col>
      <xdr:colOff>14725</xdr:colOff>
      <xdr:row>25</xdr:row>
      <xdr:rowOff>18406</xdr:rowOff>
    </xdr:to>
    <xdr:cxnSp macro="">
      <xdr:nvCxnSpPr>
        <xdr:cNvPr id="14" name="Straight Arrow Connector 58">
          <a:extLst>
            <a:ext uri="{FF2B5EF4-FFF2-40B4-BE49-F238E27FC236}">
              <a16:creationId xmlns:a16="http://schemas.microsoft.com/office/drawing/2014/main" id="{3F139BCE-0FEF-9E41-9AE3-89D66D3336AB}"/>
            </a:ext>
            <a:ext uri="{147F2762-F138-4A5C-976F-8EAC2B608ADB}">
              <a16:predDERef xmlns:a16="http://schemas.microsoft.com/office/drawing/2014/main" pred="{B18F45A7-0A0D-4DE6-8DCC-0EDF5AA0ADBF}"/>
            </a:ext>
          </a:extLst>
        </xdr:cNvPr>
        <xdr:cNvCxnSpPr>
          <a:cxnSpLocks/>
        </xdr:cNvCxnSpPr>
      </xdr:nvCxnSpPr>
      <xdr:spPr>
        <a:xfrm>
          <a:off x="27764225" y="3057939"/>
          <a:ext cx="0" cy="108796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269034</xdr:colOff>
      <xdr:row>14</xdr:row>
      <xdr:rowOff>141796</xdr:rowOff>
    </xdr:from>
    <xdr:to>
      <xdr:col>34</xdr:col>
      <xdr:colOff>183121</xdr:colOff>
      <xdr:row>15</xdr:row>
      <xdr:rowOff>185855</xdr:rowOff>
    </xdr:to>
    <xdr:sp macro="" textlink="">
      <xdr:nvSpPr>
        <xdr:cNvPr id="15" name="Rectángulo redondeado 11">
          <a:extLst>
            <a:ext uri="{FF2B5EF4-FFF2-40B4-BE49-F238E27FC236}">
              <a16:creationId xmlns:a16="http://schemas.microsoft.com/office/drawing/2014/main" id="{8066C645-D946-624E-98FF-63567CE08E04}"/>
            </a:ext>
            <a:ext uri="{147F2762-F138-4A5C-976F-8EAC2B608ADB}">
              <a16:predDERef xmlns:a16="http://schemas.microsoft.com/office/drawing/2014/main" pred="{B1E8A08A-0BB8-4810-A994-69ECFBBBB86B}"/>
            </a:ext>
          </a:extLst>
        </xdr:cNvPr>
        <xdr:cNvSpPr/>
      </xdr:nvSpPr>
      <xdr:spPr bwMode="auto">
        <a:xfrm>
          <a:off x="6987334" y="2453196"/>
          <a:ext cx="3127187" cy="183759"/>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242</xdr:col>
      <xdr:colOff>253999</xdr:colOff>
      <xdr:row>42</xdr:row>
      <xdr:rowOff>36285</xdr:rowOff>
    </xdr:from>
    <xdr:to>
      <xdr:col>242</xdr:col>
      <xdr:colOff>253999</xdr:colOff>
      <xdr:row>46</xdr:row>
      <xdr:rowOff>72571</xdr:rowOff>
    </xdr:to>
    <xdr:cxnSp macro="">
      <xdr:nvCxnSpPr>
        <xdr:cNvPr id="16" name="Straight Arrow Connector 58">
          <a:extLst>
            <a:ext uri="{FF2B5EF4-FFF2-40B4-BE49-F238E27FC236}">
              <a16:creationId xmlns:a16="http://schemas.microsoft.com/office/drawing/2014/main" id="{41617F79-1A11-B74C-9F60-1788A635A1E0}"/>
            </a:ext>
            <a:ext uri="{147F2762-F138-4A5C-976F-8EAC2B608ADB}">
              <a16:predDERef xmlns:a16="http://schemas.microsoft.com/office/drawing/2014/main" pred="{B18F45A7-0A0D-4DE6-8DCC-0EDF5AA0ADBF}"/>
            </a:ext>
          </a:extLst>
        </xdr:cNvPr>
        <xdr:cNvCxnSpPr>
          <a:cxnSpLocks/>
        </xdr:cNvCxnSpPr>
      </xdr:nvCxnSpPr>
      <xdr:spPr>
        <a:xfrm>
          <a:off x="70942199" y="6970485"/>
          <a:ext cx="0" cy="696686"/>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315</xdr:col>
      <xdr:colOff>22903</xdr:colOff>
      <xdr:row>96</xdr:row>
      <xdr:rowOff>83972</xdr:rowOff>
    </xdr:from>
    <xdr:to>
      <xdr:col>315</xdr:col>
      <xdr:colOff>22903</xdr:colOff>
      <xdr:row>98</xdr:row>
      <xdr:rowOff>63500</xdr:rowOff>
    </xdr:to>
    <xdr:cxnSp macro="">
      <xdr:nvCxnSpPr>
        <xdr:cNvPr id="17" name="Straight Arrow Connector 58">
          <a:extLst>
            <a:ext uri="{FF2B5EF4-FFF2-40B4-BE49-F238E27FC236}">
              <a16:creationId xmlns:a16="http://schemas.microsoft.com/office/drawing/2014/main" id="{E700F3D5-F59D-CB44-8CBB-F6F0FABFE1F5}"/>
            </a:ext>
            <a:ext uri="{147F2762-F138-4A5C-976F-8EAC2B608ADB}">
              <a16:predDERef xmlns:a16="http://schemas.microsoft.com/office/drawing/2014/main" pred="{B18F45A7-0A0D-4DE6-8DCC-0EDF5AA0ADBF}"/>
            </a:ext>
          </a:extLst>
        </xdr:cNvPr>
        <xdr:cNvCxnSpPr>
          <a:cxnSpLocks/>
        </xdr:cNvCxnSpPr>
      </xdr:nvCxnSpPr>
      <xdr:spPr>
        <a:xfrm>
          <a:off x="92034403" y="15933572"/>
          <a:ext cx="0" cy="309728"/>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339</xdr:col>
      <xdr:colOff>270657</xdr:colOff>
      <xdr:row>99</xdr:row>
      <xdr:rowOff>40946</xdr:rowOff>
    </xdr:from>
    <xdr:to>
      <xdr:col>339</xdr:col>
      <xdr:colOff>270657</xdr:colOff>
      <xdr:row>103</xdr:row>
      <xdr:rowOff>20127</xdr:rowOff>
    </xdr:to>
    <xdr:cxnSp macro="">
      <xdr:nvCxnSpPr>
        <xdr:cNvPr id="18" name="Straight Arrow Connector 58">
          <a:extLst>
            <a:ext uri="{FF2B5EF4-FFF2-40B4-BE49-F238E27FC236}">
              <a16:creationId xmlns:a16="http://schemas.microsoft.com/office/drawing/2014/main" id="{290698A7-6FF7-F244-8AF3-6CC17C23EC50}"/>
            </a:ext>
            <a:ext uri="{147F2762-F138-4A5C-976F-8EAC2B608ADB}">
              <a16:predDERef xmlns:a16="http://schemas.microsoft.com/office/drawing/2014/main" pred="{B18F45A7-0A0D-4DE6-8DCC-0EDF5AA0ADBF}"/>
            </a:ext>
          </a:extLst>
        </xdr:cNvPr>
        <xdr:cNvCxnSpPr>
          <a:cxnSpLocks/>
        </xdr:cNvCxnSpPr>
      </xdr:nvCxnSpPr>
      <xdr:spPr>
        <a:xfrm>
          <a:off x="99292557" y="16385846"/>
          <a:ext cx="0" cy="639581"/>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363</xdr:col>
      <xdr:colOff>0</xdr:colOff>
      <xdr:row>80</xdr:row>
      <xdr:rowOff>-1</xdr:rowOff>
    </xdr:from>
    <xdr:to>
      <xdr:col>363</xdr:col>
      <xdr:colOff>0</xdr:colOff>
      <xdr:row>94</xdr:row>
      <xdr:rowOff>20819</xdr:rowOff>
    </xdr:to>
    <xdr:cxnSp macro="">
      <xdr:nvCxnSpPr>
        <xdr:cNvPr id="19" name="Straight Arrow Connector 58">
          <a:extLst>
            <a:ext uri="{FF2B5EF4-FFF2-40B4-BE49-F238E27FC236}">
              <a16:creationId xmlns:a16="http://schemas.microsoft.com/office/drawing/2014/main" id="{9450ECA5-B408-5045-B97F-EF3B43CA3DB1}"/>
            </a:ext>
            <a:ext uri="{147F2762-F138-4A5C-976F-8EAC2B608ADB}">
              <a16:predDERef xmlns:a16="http://schemas.microsoft.com/office/drawing/2014/main" pred="{B18F45A7-0A0D-4DE6-8DCC-0EDF5AA0ADBF}"/>
            </a:ext>
          </a:extLst>
        </xdr:cNvPr>
        <xdr:cNvCxnSpPr>
          <a:cxnSpLocks/>
        </xdr:cNvCxnSpPr>
      </xdr:nvCxnSpPr>
      <xdr:spPr>
        <a:xfrm>
          <a:off x="106032300" y="13207999"/>
          <a:ext cx="0" cy="233222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419</xdr:col>
      <xdr:colOff>50800</xdr:colOff>
      <xdr:row>2</xdr:row>
      <xdr:rowOff>145737</xdr:rowOff>
    </xdr:from>
    <xdr:to>
      <xdr:col>419</xdr:col>
      <xdr:colOff>50800</xdr:colOff>
      <xdr:row>117</xdr:row>
      <xdr:rowOff>62459</xdr:rowOff>
    </xdr:to>
    <xdr:cxnSp macro="">
      <xdr:nvCxnSpPr>
        <xdr:cNvPr id="20" name="Straight Arrow Connector 205">
          <a:extLst>
            <a:ext uri="{FF2B5EF4-FFF2-40B4-BE49-F238E27FC236}">
              <a16:creationId xmlns:a16="http://schemas.microsoft.com/office/drawing/2014/main" id="{4EA756EF-31BD-BB4B-8AE1-A4DBDA0EF6E2}"/>
            </a:ext>
            <a:ext uri="{147F2762-F138-4A5C-976F-8EAC2B608ADB}">
              <a16:predDERef xmlns:a16="http://schemas.microsoft.com/office/drawing/2014/main" pred="{D62C1D58-CC3C-4E74-92DF-5CD989C45226}"/>
            </a:ext>
          </a:extLst>
        </xdr:cNvPr>
        <xdr:cNvCxnSpPr>
          <a:cxnSpLocks/>
        </xdr:cNvCxnSpPr>
      </xdr:nvCxnSpPr>
      <xdr:spPr bwMode="auto">
        <a:xfrm flipV="1">
          <a:off x="122440700" y="475937"/>
          <a:ext cx="0" cy="189032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oneCellAnchor>
    <xdr:from>
      <xdr:col>6</xdr:col>
      <xdr:colOff>0</xdr:colOff>
      <xdr:row>32</xdr:row>
      <xdr:rowOff>0</xdr:rowOff>
    </xdr:from>
    <xdr:ext cx="184731" cy="264560"/>
    <xdr:sp macro="" textlink="">
      <xdr:nvSpPr>
        <xdr:cNvPr id="21" name="TextBox 1">
          <a:extLst>
            <a:ext uri="{FF2B5EF4-FFF2-40B4-BE49-F238E27FC236}">
              <a16:creationId xmlns:a16="http://schemas.microsoft.com/office/drawing/2014/main" id="{B91A86AD-2307-7A48-8F29-20BB80A7D3DE}"/>
            </a:ext>
            <a:ext uri="{147F2762-F138-4A5C-976F-8EAC2B608ADB}">
              <a16:predDERef xmlns:a16="http://schemas.microsoft.com/office/drawing/2014/main" pred="{F73D94E5-85D5-42E3-B373-82CF5C1421D6}"/>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2" name="TextBox 2">
          <a:extLst>
            <a:ext uri="{FF2B5EF4-FFF2-40B4-BE49-F238E27FC236}">
              <a16:creationId xmlns:a16="http://schemas.microsoft.com/office/drawing/2014/main" id="{EADAF7D7-010F-8C45-B8F2-8093910C1B66}"/>
            </a:ext>
            <a:ext uri="{147F2762-F138-4A5C-976F-8EAC2B608ADB}">
              <a16:predDERef xmlns:a16="http://schemas.microsoft.com/office/drawing/2014/main" pred="{286AB426-4BC2-4A13-9074-CC65685BE19D}"/>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3" name="TextBox 4">
          <a:extLst>
            <a:ext uri="{FF2B5EF4-FFF2-40B4-BE49-F238E27FC236}">
              <a16:creationId xmlns:a16="http://schemas.microsoft.com/office/drawing/2014/main" id="{3082E4D0-F911-504C-A4B3-73E6A06D6475}"/>
            </a:ext>
            <a:ext uri="{147F2762-F138-4A5C-976F-8EAC2B608ADB}">
              <a16:predDERef xmlns:a16="http://schemas.microsoft.com/office/drawing/2014/main" pred="{5A5713F4-4BDE-4859-B621-774AFE0AF62F}"/>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32</xdr:row>
      <xdr:rowOff>0</xdr:rowOff>
    </xdr:from>
    <xdr:ext cx="184731" cy="264560"/>
    <xdr:sp macro="" textlink="">
      <xdr:nvSpPr>
        <xdr:cNvPr id="24" name="TextBox 5">
          <a:extLst>
            <a:ext uri="{FF2B5EF4-FFF2-40B4-BE49-F238E27FC236}">
              <a16:creationId xmlns:a16="http://schemas.microsoft.com/office/drawing/2014/main" id="{4A0F942E-F118-4F43-97E1-AE129F522227}"/>
            </a:ext>
            <a:ext uri="{147F2762-F138-4A5C-976F-8EAC2B608ADB}">
              <a16:predDERef xmlns:a16="http://schemas.microsoft.com/office/drawing/2014/main" pred="{B73DFB89-70CA-40B7-BC87-3448FCFF1155}"/>
            </a:ext>
          </a:extLst>
        </xdr:cNvPr>
        <xdr:cNvSpPr txBox="1"/>
      </xdr:nvSpPr>
      <xdr:spPr>
        <a:xfrm>
          <a:off x="1752600" y="5283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5" name="TextBox 51">
          <a:extLst>
            <a:ext uri="{FF2B5EF4-FFF2-40B4-BE49-F238E27FC236}">
              <a16:creationId xmlns:a16="http://schemas.microsoft.com/office/drawing/2014/main" id="{A820AABD-EA55-C84E-A50F-237668974F17}"/>
            </a:ext>
            <a:ext uri="{147F2762-F138-4A5C-976F-8EAC2B608ADB}">
              <a16:predDERef xmlns:a16="http://schemas.microsoft.com/office/drawing/2014/main" pred="{78461A6D-B028-408C-84EB-D8F1B30B37CE}"/>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6" name="TextBox 52">
          <a:extLst>
            <a:ext uri="{FF2B5EF4-FFF2-40B4-BE49-F238E27FC236}">
              <a16:creationId xmlns:a16="http://schemas.microsoft.com/office/drawing/2014/main" id="{5136ED60-D96F-F944-BE46-EA10E53EDA59}"/>
            </a:ext>
            <a:ext uri="{147F2762-F138-4A5C-976F-8EAC2B608ADB}">
              <a16:predDERef xmlns:a16="http://schemas.microsoft.com/office/drawing/2014/main" pred="{A6FC9433-28EB-4C1B-84B1-21EE93925DA7}"/>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21</xdr:row>
      <xdr:rowOff>0</xdr:rowOff>
    </xdr:from>
    <xdr:ext cx="184731" cy="264560"/>
    <xdr:sp macro="" textlink="">
      <xdr:nvSpPr>
        <xdr:cNvPr id="27" name="TextBox 4">
          <a:extLst>
            <a:ext uri="{FF2B5EF4-FFF2-40B4-BE49-F238E27FC236}">
              <a16:creationId xmlns:a16="http://schemas.microsoft.com/office/drawing/2014/main" id="{043F5A4B-96BA-0B49-8134-EBB56E0D8AD0}"/>
            </a:ext>
            <a:ext uri="{147F2762-F138-4A5C-976F-8EAC2B608ADB}">
              <a16:predDERef xmlns:a16="http://schemas.microsoft.com/office/drawing/2014/main" pred="{6EB7FA2B-827D-42BA-AB64-747C74D63A21}"/>
            </a:ext>
          </a:extLst>
        </xdr:cNvPr>
        <xdr:cNvSpPr txBox="1"/>
      </xdr:nvSpPr>
      <xdr:spPr>
        <a:xfrm>
          <a:off x="1752600" y="3467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28" name="TextBox 1">
          <a:extLst>
            <a:ext uri="{FF2B5EF4-FFF2-40B4-BE49-F238E27FC236}">
              <a16:creationId xmlns:a16="http://schemas.microsoft.com/office/drawing/2014/main" id="{A5E70855-72CD-0340-A959-C96B95989478}"/>
            </a:ext>
            <a:ext uri="{147F2762-F138-4A5C-976F-8EAC2B608ADB}">
              <a16:predDERef xmlns:a16="http://schemas.microsoft.com/office/drawing/2014/main" pred="{63978082-A7FC-48EA-A7BF-1164C33EC0C0}"/>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29" name="TextBox 2">
          <a:extLst>
            <a:ext uri="{FF2B5EF4-FFF2-40B4-BE49-F238E27FC236}">
              <a16:creationId xmlns:a16="http://schemas.microsoft.com/office/drawing/2014/main" id="{F7EC7E80-7E93-0B49-BF70-CA1E95E9A0A2}"/>
            </a:ext>
            <a:ext uri="{147F2762-F138-4A5C-976F-8EAC2B608ADB}">
              <a16:predDERef xmlns:a16="http://schemas.microsoft.com/office/drawing/2014/main" pred="{2B492F46-51CB-429F-827B-A7DBC3EAA366}"/>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30" name="TextBox 4">
          <a:extLst>
            <a:ext uri="{FF2B5EF4-FFF2-40B4-BE49-F238E27FC236}">
              <a16:creationId xmlns:a16="http://schemas.microsoft.com/office/drawing/2014/main" id="{A9CE253E-50B2-0A42-A47E-E0F50588F41C}"/>
            </a:ext>
            <a:ext uri="{147F2762-F138-4A5C-976F-8EAC2B608ADB}">
              <a16:predDERef xmlns:a16="http://schemas.microsoft.com/office/drawing/2014/main" pred="{84ED2C32-2C48-46C8-B02A-B2CBC6D15BE1}"/>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42</xdr:row>
      <xdr:rowOff>0</xdr:rowOff>
    </xdr:from>
    <xdr:ext cx="184731" cy="264560"/>
    <xdr:sp macro="" textlink="">
      <xdr:nvSpPr>
        <xdr:cNvPr id="31" name="TextBox 5">
          <a:extLst>
            <a:ext uri="{FF2B5EF4-FFF2-40B4-BE49-F238E27FC236}">
              <a16:creationId xmlns:a16="http://schemas.microsoft.com/office/drawing/2014/main" id="{5DF47F46-D03B-9D44-8EA2-92177A501A30}"/>
            </a:ext>
            <a:ext uri="{147F2762-F138-4A5C-976F-8EAC2B608ADB}">
              <a16:predDERef xmlns:a16="http://schemas.microsoft.com/office/drawing/2014/main" pred="{0B4FE376-EBC9-4BDC-AE9B-27F2E88EEF46}"/>
            </a:ext>
          </a:extLst>
        </xdr:cNvPr>
        <xdr:cNvSpPr txBox="1"/>
      </xdr:nvSpPr>
      <xdr:spPr>
        <a:xfrm>
          <a:off x="1752600" y="69342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2" name="TextBox 31">
          <a:extLst>
            <a:ext uri="{FF2B5EF4-FFF2-40B4-BE49-F238E27FC236}">
              <a16:creationId xmlns:a16="http://schemas.microsoft.com/office/drawing/2014/main" id="{926709B7-2C8D-0842-B231-1814BA2E8813}"/>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3" name="TextBox 32">
          <a:extLst>
            <a:ext uri="{FF2B5EF4-FFF2-40B4-BE49-F238E27FC236}">
              <a16:creationId xmlns:a16="http://schemas.microsoft.com/office/drawing/2014/main" id="{F0756370-6381-754F-B270-FC252B10E9AD}"/>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4" name="TextBox 4">
          <a:extLst>
            <a:ext uri="{FF2B5EF4-FFF2-40B4-BE49-F238E27FC236}">
              <a16:creationId xmlns:a16="http://schemas.microsoft.com/office/drawing/2014/main" id="{41E58EFE-D58E-964E-B55E-2B4B4565C9B2}"/>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46</xdr:row>
      <xdr:rowOff>0</xdr:rowOff>
    </xdr:from>
    <xdr:ext cx="184731" cy="264560"/>
    <xdr:sp macro="" textlink="">
      <xdr:nvSpPr>
        <xdr:cNvPr id="35" name="TextBox 5">
          <a:extLst>
            <a:ext uri="{FF2B5EF4-FFF2-40B4-BE49-F238E27FC236}">
              <a16:creationId xmlns:a16="http://schemas.microsoft.com/office/drawing/2014/main" id="{8FFF52D6-E842-CC4E-96A8-883F41C48847}"/>
            </a:ext>
          </a:extLst>
        </xdr:cNvPr>
        <xdr:cNvSpPr txBox="1"/>
      </xdr:nvSpPr>
      <xdr:spPr>
        <a:xfrm>
          <a:off x="1752600" y="7594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6" name="TextBox 1">
          <a:extLst>
            <a:ext uri="{FF2B5EF4-FFF2-40B4-BE49-F238E27FC236}">
              <a16:creationId xmlns:a16="http://schemas.microsoft.com/office/drawing/2014/main" id="{B4A0B642-C02B-044D-9606-13D3FBEF40D2}"/>
            </a:ext>
            <a:ext uri="{147F2762-F138-4A5C-976F-8EAC2B608ADB}">
              <a16:predDERef xmlns:a16="http://schemas.microsoft.com/office/drawing/2014/main" pred="{00000000-0008-0000-0000-00000E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7" name="TextBox 2">
          <a:extLst>
            <a:ext uri="{FF2B5EF4-FFF2-40B4-BE49-F238E27FC236}">
              <a16:creationId xmlns:a16="http://schemas.microsoft.com/office/drawing/2014/main" id="{EB5228FE-9EF3-9646-A6AB-B01A3FD48CF0}"/>
            </a:ext>
            <a:ext uri="{147F2762-F138-4A5C-976F-8EAC2B608ADB}">
              <a16:predDERef xmlns:a16="http://schemas.microsoft.com/office/drawing/2014/main" pred="{00000000-0008-0000-0000-000052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8" name="TextBox 4">
          <a:extLst>
            <a:ext uri="{FF2B5EF4-FFF2-40B4-BE49-F238E27FC236}">
              <a16:creationId xmlns:a16="http://schemas.microsoft.com/office/drawing/2014/main" id="{04B4BD7D-8A82-4F45-B612-84F27685E961}"/>
            </a:ext>
            <a:ext uri="{147F2762-F138-4A5C-976F-8EAC2B608ADB}">
              <a16:predDERef xmlns:a16="http://schemas.microsoft.com/office/drawing/2014/main" pred="{00000000-0008-0000-0000-000050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35</xdr:row>
      <xdr:rowOff>0</xdr:rowOff>
    </xdr:from>
    <xdr:ext cx="184731" cy="264560"/>
    <xdr:sp macro="" textlink="">
      <xdr:nvSpPr>
        <xdr:cNvPr id="39" name="TextBox 5">
          <a:extLst>
            <a:ext uri="{FF2B5EF4-FFF2-40B4-BE49-F238E27FC236}">
              <a16:creationId xmlns:a16="http://schemas.microsoft.com/office/drawing/2014/main" id="{7B476737-6BCB-5A46-BB5E-917469A950A9}"/>
            </a:ext>
            <a:ext uri="{147F2762-F138-4A5C-976F-8EAC2B608ADB}">
              <a16:predDERef xmlns:a16="http://schemas.microsoft.com/office/drawing/2014/main" pred="{00000000-0008-0000-0000-000051000000}"/>
            </a:ext>
          </a:extLst>
        </xdr:cNvPr>
        <xdr:cNvSpPr txBox="1"/>
      </xdr:nvSpPr>
      <xdr:spPr>
        <a:xfrm>
          <a:off x="2336800" y="577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0" name="TextBox 51">
          <a:extLst>
            <a:ext uri="{FF2B5EF4-FFF2-40B4-BE49-F238E27FC236}">
              <a16:creationId xmlns:a16="http://schemas.microsoft.com/office/drawing/2014/main" id="{7DAB4BDD-0A30-BD40-8D89-1D5B64E66F96}"/>
            </a:ext>
            <a:ext uri="{147F2762-F138-4A5C-976F-8EAC2B608ADB}">
              <a16:predDERef xmlns:a16="http://schemas.microsoft.com/office/drawing/2014/main" pred="{00000000-0008-0000-0000-000040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1" name="TextBox 52">
          <a:extLst>
            <a:ext uri="{FF2B5EF4-FFF2-40B4-BE49-F238E27FC236}">
              <a16:creationId xmlns:a16="http://schemas.microsoft.com/office/drawing/2014/main" id="{36B69C79-2FB9-B944-A55D-78843D2AB441}"/>
            </a:ext>
            <a:ext uri="{147F2762-F138-4A5C-976F-8EAC2B608ADB}">
              <a16:predDERef xmlns:a16="http://schemas.microsoft.com/office/drawing/2014/main" pred="{00000000-0008-0000-0000-000044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24</xdr:row>
      <xdr:rowOff>0</xdr:rowOff>
    </xdr:from>
    <xdr:ext cx="184731" cy="264560"/>
    <xdr:sp macro="" textlink="">
      <xdr:nvSpPr>
        <xdr:cNvPr id="42" name="TextBox 4">
          <a:extLst>
            <a:ext uri="{FF2B5EF4-FFF2-40B4-BE49-F238E27FC236}">
              <a16:creationId xmlns:a16="http://schemas.microsoft.com/office/drawing/2014/main" id="{A76A3C26-0E60-9E41-B77C-03309A2FB069}"/>
            </a:ext>
            <a:ext uri="{147F2762-F138-4A5C-976F-8EAC2B608ADB}">
              <a16:predDERef xmlns:a16="http://schemas.microsoft.com/office/drawing/2014/main" pred="{00000000-0008-0000-0000-000046000000}"/>
            </a:ext>
          </a:extLst>
        </xdr:cNvPr>
        <xdr:cNvSpPr txBox="1"/>
      </xdr:nvSpPr>
      <xdr:spPr>
        <a:xfrm>
          <a:off x="2336800" y="3962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3" name="TextBox 1">
          <a:extLst>
            <a:ext uri="{FF2B5EF4-FFF2-40B4-BE49-F238E27FC236}">
              <a16:creationId xmlns:a16="http://schemas.microsoft.com/office/drawing/2014/main" id="{C781E074-E26D-0B47-9B97-72BE27B70427}"/>
            </a:ext>
            <a:ext uri="{147F2762-F138-4A5C-976F-8EAC2B608ADB}">
              <a16:predDERef xmlns:a16="http://schemas.microsoft.com/office/drawing/2014/main" pred="{00000000-0008-0000-0000-00003A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4" name="TextBox 2">
          <a:extLst>
            <a:ext uri="{FF2B5EF4-FFF2-40B4-BE49-F238E27FC236}">
              <a16:creationId xmlns:a16="http://schemas.microsoft.com/office/drawing/2014/main" id="{2D5AC4CB-BF62-2243-8EA0-A2D9CE75B105}"/>
            </a:ext>
            <a:ext uri="{147F2762-F138-4A5C-976F-8EAC2B608ADB}">
              <a16:predDERef xmlns:a16="http://schemas.microsoft.com/office/drawing/2014/main" pred="{00000000-0008-0000-0000-000022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5" name="TextBox 4">
          <a:extLst>
            <a:ext uri="{FF2B5EF4-FFF2-40B4-BE49-F238E27FC236}">
              <a16:creationId xmlns:a16="http://schemas.microsoft.com/office/drawing/2014/main" id="{8CF88EBC-1BC6-C445-995C-8B98D48FF3A8}"/>
            </a:ext>
            <a:ext uri="{147F2762-F138-4A5C-976F-8EAC2B608ADB}">
              <a16:predDERef xmlns:a16="http://schemas.microsoft.com/office/drawing/2014/main" pred="{00000000-0008-0000-0000-000023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73</xdr:row>
      <xdr:rowOff>0</xdr:rowOff>
    </xdr:from>
    <xdr:ext cx="184731" cy="264560"/>
    <xdr:sp macro="" textlink="">
      <xdr:nvSpPr>
        <xdr:cNvPr id="46" name="TextBox 5">
          <a:extLst>
            <a:ext uri="{FF2B5EF4-FFF2-40B4-BE49-F238E27FC236}">
              <a16:creationId xmlns:a16="http://schemas.microsoft.com/office/drawing/2014/main" id="{0804250D-021C-F84D-A2AA-9766F317FBA9}"/>
            </a:ext>
            <a:ext uri="{147F2762-F138-4A5C-976F-8EAC2B608ADB}">
              <a16:predDERef xmlns:a16="http://schemas.microsoft.com/office/drawing/2014/main" pred="{00000000-0008-0000-0000-000025000000}"/>
            </a:ext>
          </a:extLst>
        </xdr:cNvPr>
        <xdr:cNvSpPr txBox="1"/>
      </xdr:nvSpPr>
      <xdr:spPr>
        <a:xfrm>
          <a:off x="2336800" y="120523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7" name="TextBox 1">
          <a:extLst>
            <a:ext uri="{FF2B5EF4-FFF2-40B4-BE49-F238E27FC236}">
              <a16:creationId xmlns:a16="http://schemas.microsoft.com/office/drawing/2014/main" id="{F67B8636-182B-574D-B339-3ECA755827A1}"/>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8" name="TextBox 2">
          <a:extLst>
            <a:ext uri="{FF2B5EF4-FFF2-40B4-BE49-F238E27FC236}">
              <a16:creationId xmlns:a16="http://schemas.microsoft.com/office/drawing/2014/main" id="{A6E0A415-AE6E-D24A-8A4C-7AFC1CDE31B4}"/>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49" name="TextBox 4">
          <a:extLst>
            <a:ext uri="{FF2B5EF4-FFF2-40B4-BE49-F238E27FC236}">
              <a16:creationId xmlns:a16="http://schemas.microsoft.com/office/drawing/2014/main" id="{8A3FED10-FA8D-8044-A764-B847642F06C1}"/>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11</xdr:row>
      <xdr:rowOff>0</xdr:rowOff>
    </xdr:from>
    <xdr:ext cx="184731" cy="264560"/>
    <xdr:sp macro="" textlink="">
      <xdr:nvSpPr>
        <xdr:cNvPr id="50" name="TextBox 5">
          <a:extLst>
            <a:ext uri="{FF2B5EF4-FFF2-40B4-BE49-F238E27FC236}">
              <a16:creationId xmlns:a16="http://schemas.microsoft.com/office/drawing/2014/main" id="{93432270-50D5-264C-99C3-D6C0CEF88A95}"/>
            </a:ext>
          </a:extLst>
        </xdr:cNvPr>
        <xdr:cNvSpPr txBox="1"/>
      </xdr:nvSpPr>
      <xdr:spPr>
        <a:xfrm>
          <a:off x="4089400" y="1816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439</xdr:col>
      <xdr:colOff>25400</xdr:colOff>
      <xdr:row>2</xdr:row>
      <xdr:rowOff>120337</xdr:rowOff>
    </xdr:from>
    <xdr:to>
      <xdr:col>439</xdr:col>
      <xdr:colOff>25400</xdr:colOff>
      <xdr:row>117</xdr:row>
      <xdr:rowOff>37059</xdr:rowOff>
    </xdr:to>
    <xdr:cxnSp macro="">
      <xdr:nvCxnSpPr>
        <xdr:cNvPr id="51" name="Straight Arrow Connector 205">
          <a:extLst>
            <a:ext uri="{FF2B5EF4-FFF2-40B4-BE49-F238E27FC236}">
              <a16:creationId xmlns:a16="http://schemas.microsoft.com/office/drawing/2014/main" id="{CA3DBAC9-1F14-1B44-8D7A-1565C94D221A}"/>
            </a:ext>
            <a:ext uri="{147F2762-F138-4A5C-976F-8EAC2B608ADB}">
              <a16:predDERef xmlns:a16="http://schemas.microsoft.com/office/drawing/2014/main" pred="{D62C1D58-CC3C-4E74-92DF-5CD989C45226}"/>
            </a:ext>
          </a:extLst>
        </xdr:cNvPr>
        <xdr:cNvCxnSpPr>
          <a:cxnSpLocks/>
        </xdr:cNvCxnSpPr>
      </xdr:nvCxnSpPr>
      <xdr:spPr bwMode="auto">
        <a:xfrm flipV="1">
          <a:off x="128257300" y="450537"/>
          <a:ext cx="0" cy="189032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twoCellAnchor>
    <xdr:from>
      <xdr:col>24</xdr:col>
      <xdr:colOff>25400</xdr:colOff>
      <xdr:row>2</xdr:row>
      <xdr:rowOff>228600</xdr:rowOff>
    </xdr:from>
    <xdr:to>
      <xdr:col>24</xdr:col>
      <xdr:colOff>25400</xdr:colOff>
      <xdr:row>117</xdr:row>
      <xdr:rowOff>145322</xdr:rowOff>
    </xdr:to>
    <xdr:cxnSp macro="">
      <xdr:nvCxnSpPr>
        <xdr:cNvPr id="52" name="Straight Arrow Connector 205">
          <a:extLst>
            <a:ext uri="{FF2B5EF4-FFF2-40B4-BE49-F238E27FC236}">
              <a16:creationId xmlns:a16="http://schemas.microsoft.com/office/drawing/2014/main" id="{B6C7CE53-0C35-B540-85AE-48607C4945AC}"/>
            </a:ext>
            <a:ext uri="{147F2762-F138-4A5C-976F-8EAC2B608ADB}">
              <a16:predDERef xmlns:a16="http://schemas.microsoft.com/office/drawing/2014/main" pred="{D62C1D58-CC3C-4E74-92DF-5CD989C45226}"/>
            </a:ext>
          </a:extLst>
        </xdr:cNvPr>
        <xdr:cNvCxnSpPr>
          <a:cxnSpLocks/>
        </xdr:cNvCxnSpPr>
      </xdr:nvCxnSpPr>
      <xdr:spPr bwMode="auto">
        <a:xfrm flipV="1">
          <a:off x="7035800" y="495300"/>
          <a:ext cx="0" cy="18966722"/>
        </a:xfrm>
        <a:prstGeom prst="straightConnector1">
          <a:avLst/>
        </a:prstGeom>
        <a:solidFill>
          <a:srgbClr val="FFFFFF"/>
        </a:solidFill>
        <a:ln w="76200" cap="flat" cmpd="sng" algn="ctr">
          <a:solidFill>
            <a:srgbClr val="00B050"/>
          </a:solidFill>
          <a:prstDash val="solid"/>
          <a:round/>
          <a:headEnd type="diamond" w="med" len="med"/>
          <a:tailEnd type="diamond" w="med" len="med"/>
        </a:ln>
        <a:effectLst/>
      </xdr:spPr>
    </xdr:cxnSp>
    <xdr:clientData/>
  </xdr:twoCellAnchor>
  <xdr:twoCellAnchor>
    <xdr:from>
      <xdr:col>390</xdr:col>
      <xdr:colOff>21168</xdr:colOff>
      <xdr:row>83</xdr:row>
      <xdr:rowOff>235857</xdr:rowOff>
    </xdr:from>
    <xdr:to>
      <xdr:col>390</xdr:col>
      <xdr:colOff>21168</xdr:colOff>
      <xdr:row>96</xdr:row>
      <xdr:rowOff>93391</xdr:rowOff>
    </xdr:to>
    <xdr:cxnSp macro="">
      <xdr:nvCxnSpPr>
        <xdr:cNvPr id="53" name="Straight Arrow Connector 58">
          <a:extLst>
            <a:ext uri="{FF2B5EF4-FFF2-40B4-BE49-F238E27FC236}">
              <a16:creationId xmlns:a16="http://schemas.microsoft.com/office/drawing/2014/main" id="{27395EFD-007D-BA46-8861-86613FE77E6A}"/>
            </a:ext>
            <a:ext uri="{147F2762-F138-4A5C-976F-8EAC2B608ADB}">
              <a16:predDERef xmlns:a16="http://schemas.microsoft.com/office/drawing/2014/main" pred="{B18F45A7-0A0D-4DE6-8DCC-0EDF5AA0ADBF}"/>
            </a:ext>
          </a:extLst>
        </xdr:cNvPr>
        <xdr:cNvCxnSpPr>
          <a:cxnSpLocks/>
        </xdr:cNvCxnSpPr>
      </xdr:nvCxnSpPr>
      <xdr:spPr>
        <a:xfrm>
          <a:off x="113940168" y="13862957"/>
          <a:ext cx="0" cy="2080034"/>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46893</xdr:colOff>
      <xdr:row>8</xdr:row>
      <xdr:rowOff>76200</xdr:rowOff>
    </xdr:from>
    <xdr:to>
      <xdr:col>10</xdr:col>
      <xdr:colOff>279400</xdr:colOff>
      <xdr:row>12</xdr:row>
      <xdr:rowOff>228600</xdr:rowOff>
    </xdr:to>
    <xdr:sp macro="" textlink="">
      <xdr:nvSpPr>
        <xdr:cNvPr id="54" name="Rectangle 41">
          <a:extLst>
            <a:ext uri="{FF2B5EF4-FFF2-40B4-BE49-F238E27FC236}">
              <a16:creationId xmlns:a16="http://schemas.microsoft.com/office/drawing/2014/main" id="{0788E47F-44A0-8944-AD01-EE61F5A01A39}"/>
            </a:ext>
          </a:extLst>
        </xdr:cNvPr>
        <xdr:cNvSpPr/>
      </xdr:nvSpPr>
      <xdr:spPr bwMode="auto">
        <a:xfrm>
          <a:off x="338993" y="1397000"/>
          <a:ext cx="2861407" cy="74930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3200" b="1">
              <a:latin typeface="Century Gothic" panose="020B0502020202020204" pitchFamily="34" charset="0"/>
            </a:rPr>
            <a:t>Neuroscience</a:t>
          </a:r>
          <a:r>
            <a:rPr lang="en-US" sz="3200" b="1" baseline="0">
              <a:latin typeface="Century Gothic" panose="020B0502020202020204" pitchFamily="34" charset="0"/>
            </a:rPr>
            <a:t> Institute Takt Plan</a:t>
          </a:r>
          <a:endParaRPr lang="en-US" sz="3200" b="1">
            <a:latin typeface="Century Gothic" panose="020B0502020202020204" pitchFamily="34" charset="0"/>
          </a:endParaRPr>
        </a:p>
      </xdr:txBody>
    </xdr:sp>
    <xdr:clientData/>
  </xdr:twoCellAnchor>
  <xdr:oneCellAnchor>
    <xdr:from>
      <xdr:col>1</xdr:col>
      <xdr:colOff>203200</xdr:colOff>
      <xdr:row>1</xdr:row>
      <xdr:rowOff>3450</xdr:rowOff>
    </xdr:from>
    <xdr:ext cx="2911764" cy="575096"/>
    <xdr:pic>
      <xdr:nvPicPr>
        <xdr:cNvPr id="55" name="Picture 54">
          <a:extLst>
            <a:ext uri="{FF2B5EF4-FFF2-40B4-BE49-F238E27FC236}">
              <a16:creationId xmlns:a16="http://schemas.microsoft.com/office/drawing/2014/main" id="{C776210E-62F3-A14F-A259-EDA78629DEA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495300" y="168550"/>
          <a:ext cx="2911764" cy="575096"/>
        </a:xfrm>
        <a:prstGeom prst="rect">
          <a:avLst/>
        </a:prstGeom>
      </xdr:spPr>
    </xdr:pic>
    <xdr:clientData/>
  </xdr:oneCellAnchor>
  <xdr:twoCellAnchor>
    <xdr:from>
      <xdr:col>27</xdr:col>
      <xdr:colOff>693</xdr:colOff>
      <xdr:row>32</xdr:row>
      <xdr:rowOff>66843</xdr:rowOff>
    </xdr:from>
    <xdr:to>
      <xdr:col>51</xdr:col>
      <xdr:colOff>101601</xdr:colOff>
      <xdr:row>52</xdr:row>
      <xdr:rowOff>50801</xdr:rowOff>
    </xdr:to>
    <xdr:grpSp>
      <xdr:nvGrpSpPr>
        <xdr:cNvPr id="56" name="Group 55">
          <a:extLst>
            <a:ext uri="{FF2B5EF4-FFF2-40B4-BE49-F238E27FC236}">
              <a16:creationId xmlns:a16="http://schemas.microsoft.com/office/drawing/2014/main" id="{50C28861-AC2A-FA44-A295-6E25ADC2D417}"/>
            </a:ext>
          </a:extLst>
        </xdr:cNvPr>
        <xdr:cNvGrpSpPr/>
      </xdr:nvGrpSpPr>
      <xdr:grpSpPr>
        <a:xfrm>
          <a:off x="7793875" y="8879873"/>
          <a:ext cx="7028181" cy="4986989"/>
          <a:chOff x="7687534" y="8422105"/>
          <a:chExt cx="8889307" cy="6710948"/>
        </a:xfrm>
      </xdr:grpSpPr>
      <xdr:pic>
        <xdr:nvPicPr>
          <xdr:cNvPr id="57" name="Picture 15">
            <a:extLst>
              <a:ext uri="{FF2B5EF4-FFF2-40B4-BE49-F238E27FC236}">
                <a16:creationId xmlns:a16="http://schemas.microsoft.com/office/drawing/2014/main" id="{77B8874F-92C5-1DF9-6330-6B08388A753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a:ext>
            </a:extLst>
          </a:blip>
          <a:srcRect/>
          <a:stretch/>
        </xdr:blipFill>
        <xdr:spPr>
          <a:xfrm>
            <a:off x="7687534" y="8784177"/>
            <a:ext cx="8889307" cy="6348876"/>
          </a:xfrm>
          <a:prstGeom prst="rect">
            <a:avLst/>
          </a:prstGeom>
          <a:ln w="76200">
            <a:solidFill>
              <a:srgbClr val="7030A0"/>
            </a:solidFill>
          </a:ln>
        </xdr:spPr>
      </xdr:pic>
      <xdr:sp macro="" textlink="">
        <xdr:nvSpPr>
          <xdr:cNvPr id="58" name="CuadroTexto 19">
            <a:extLst>
              <a:ext uri="{FF2B5EF4-FFF2-40B4-BE49-F238E27FC236}">
                <a16:creationId xmlns:a16="http://schemas.microsoft.com/office/drawing/2014/main" id="{AB792514-C987-C0A8-5535-A3D1E2826DD8}"/>
              </a:ext>
              <a:ext uri="{147F2762-F138-4A5C-976F-8EAC2B608ADB}">
                <a16:predDERef xmlns:a16="http://schemas.microsoft.com/office/drawing/2014/main" pred="{00000000-0008-0000-0300-00001A000000}"/>
              </a:ext>
            </a:extLst>
          </xdr:cNvPr>
          <xdr:cNvSpPr txBox="1"/>
        </xdr:nvSpPr>
        <xdr:spPr>
          <a:xfrm>
            <a:off x="7820527" y="8422105"/>
            <a:ext cx="8584754" cy="60158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3600" b="1">
                <a:solidFill>
                  <a:srgbClr val="FFFFFF"/>
                </a:solidFill>
                <a:latin typeface="Century Gothic" panose="020B0502020202020204" pitchFamily="34" charset="0"/>
                <a:ea typeface="+mn-lt"/>
                <a:cs typeface="+mn-lt"/>
              </a:rPr>
              <a:t>Zone Map</a:t>
            </a:r>
          </a:p>
        </xdr:txBody>
      </xdr:sp>
    </xdr:grpSp>
    <xdr:clientData/>
  </xdr:twoCellAnchor>
  <xdr:twoCellAnchor>
    <xdr:from>
      <xdr:col>303</xdr:col>
      <xdr:colOff>186270</xdr:colOff>
      <xdr:row>8</xdr:row>
      <xdr:rowOff>270933</xdr:rowOff>
    </xdr:from>
    <xdr:to>
      <xdr:col>305</xdr:col>
      <xdr:colOff>16937</xdr:colOff>
      <xdr:row>47</xdr:row>
      <xdr:rowOff>232833</xdr:rowOff>
    </xdr:to>
    <xdr:grpSp>
      <xdr:nvGrpSpPr>
        <xdr:cNvPr id="59" name="Group 58">
          <a:extLst>
            <a:ext uri="{FF2B5EF4-FFF2-40B4-BE49-F238E27FC236}">
              <a16:creationId xmlns:a16="http://schemas.microsoft.com/office/drawing/2014/main" id="{86A821B7-D8ED-7B4A-AA4F-3A04DE2BFFEA}"/>
            </a:ext>
          </a:extLst>
        </xdr:cNvPr>
        <xdr:cNvGrpSpPr/>
      </xdr:nvGrpSpPr>
      <xdr:grpSpPr>
        <a:xfrm>
          <a:off x="87643088" y="2406842"/>
          <a:ext cx="407940" cy="10391294"/>
          <a:chOff x="36469257" y="1173238"/>
          <a:chExt cx="413834" cy="9863338"/>
        </a:xfrm>
      </xdr:grpSpPr>
      <xdr:cxnSp macro="">
        <xdr:nvCxnSpPr>
          <xdr:cNvPr id="60" name="Straight Connector 59">
            <a:extLst>
              <a:ext uri="{FF2B5EF4-FFF2-40B4-BE49-F238E27FC236}">
                <a16:creationId xmlns:a16="http://schemas.microsoft.com/office/drawing/2014/main" id="{EE701965-E928-AC5E-39A2-BA80389C607F}"/>
              </a:ext>
            </a:extLst>
          </xdr:cNvPr>
          <xdr:cNvCxnSpPr/>
        </xdr:nvCxnSpPr>
        <xdr:spPr bwMode="auto">
          <a:xfrm>
            <a:off x="36682420" y="1173238"/>
            <a:ext cx="0" cy="9863338"/>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1" name="TextBox 32767">
            <a:extLst>
              <a:ext uri="{FF2B5EF4-FFF2-40B4-BE49-F238E27FC236}">
                <a16:creationId xmlns:a16="http://schemas.microsoft.com/office/drawing/2014/main" id="{1C29782B-6B6B-F078-CBCF-03CE014E249C}"/>
              </a:ext>
            </a:extLst>
          </xdr:cNvPr>
          <xdr:cNvSpPr txBox="1"/>
        </xdr:nvSpPr>
        <xdr:spPr>
          <a:xfrm>
            <a:off x="36469257" y="6683952"/>
            <a:ext cx="413834" cy="1469885"/>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POWER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325</xdr:col>
      <xdr:colOff>215599</xdr:colOff>
      <xdr:row>7</xdr:row>
      <xdr:rowOff>304800</xdr:rowOff>
    </xdr:from>
    <xdr:to>
      <xdr:col>327</xdr:col>
      <xdr:colOff>67731</xdr:colOff>
      <xdr:row>57</xdr:row>
      <xdr:rowOff>232833</xdr:rowOff>
    </xdr:to>
    <xdr:grpSp>
      <xdr:nvGrpSpPr>
        <xdr:cNvPr id="62" name="Group 61">
          <a:extLst>
            <a:ext uri="{FF2B5EF4-FFF2-40B4-BE49-F238E27FC236}">
              <a16:creationId xmlns:a16="http://schemas.microsoft.com/office/drawing/2014/main" id="{5E54AEB1-93D2-2B47-8148-B66EA8D66F5E}"/>
            </a:ext>
          </a:extLst>
        </xdr:cNvPr>
        <xdr:cNvGrpSpPr/>
      </xdr:nvGrpSpPr>
      <xdr:grpSpPr>
        <a:xfrm>
          <a:off x="94022417" y="2055861"/>
          <a:ext cx="429405" cy="13243790"/>
          <a:chOff x="37018851" y="730915"/>
          <a:chExt cx="495501" cy="13474004"/>
        </a:xfrm>
      </xdr:grpSpPr>
      <xdr:cxnSp macro="">
        <xdr:nvCxnSpPr>
          <xdr:cNvPr id="63" name="Straight Connector 62">
            <a:extLst>
              <a:ext uri="{FF2B5EF4-FFF2-40B4-BE49-F238E27FC236}">
                <a16:creationId xmlns:a16="http://schemas.microsoft.com/office/drawing/2014/main" id="{41EC424C-655C-C02D-1322-F57BCD2B1073}"/>
              </a:ext>
            </a:extLst>
          </xdr:cNvPr>
          <xdr:cNvCxnSpPr/>
        </xdr:nvCxnSpPr>
        <xdr:spPr bwMode="auto">
          <a:xfrm>
            <a:off x="37249452" y="730915"/>
            <a:ext cx="0" cy="13474004"/>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B141E41F-4E98-4AC0-3C2B-25A2A1BBEF42}"/>
              </a:ext>
            </a:extLst>
          </xdr:cNvPr>
          <xdr:cNvSpPr txBox="1"/>
        </xdr:nvSpPr>
        <xdr:spPr>
          <a:xfrm>
            <a:off x="37018851" y="6874456"/>
            <a:ext cx="495501" cy="1629997"/>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AIR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274</xdr:col>
      <xdr:colOff>19049</xdr:colOff>
      <xdr:row>6</xdr:row>
      <xdr:rowOff>50799</xdr:rowOff>
    </xdr:from>
    <xdr:to>
      <xdr:col>274</xdr:col>
      <xdr:colOff>249764</xdr:colOff>
      <xdr:row>6</xdr:row>
      <xdr:rowOff>239182</xdr:rowOff>
    </xdr:to>
    <xdr:sp macro="" textlink="">
      <xdr:nvSpPr>
        <xdr:cNvPr id="65" name="Isosceles Triangle 75">
          <a:extLst>
            <a:ext uri="{FF2B5EF4-FFF2-40B4-BE49-F238E27FC236}">
              <a16:creationId xmlns:a16="http://schemas.microsoft.com/office/drawing/2014/main" id="{E07BF8ED-0F10-D94B-8C8C-E096C08E51CF}"/>
            </a:ext>
          </a:extLst>
        </xdr:cNvPr>
        <xdr:cNvSpPr/>
      </xdr:nvSpPr>
      <xdr:spPr bwMode="auto">
        <a:xfrm rot="10800000">
          <a:off x="80054449" y="1041399"/>
          <a:ext cx="230715" cy="112183"/>
        </a:xfrm>
        <a:prstGeom prst="triangle">
          <a:avLst/>
        </a:prstGeom>
        <a:solidFill>
          <a:srgbClr val="F9B073"/>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279</xdr:col>
      <xdr:colOff>19050</xdr:colOff>
      <xdr:row>6</xdr:row>
      <xdr:rowOff>44450</xdr:rowOff>
    </xdr:from>
    <xdr:to>
      <xdr:col>279</xdr:col>
      <xdr:colOff>247648</xdr:colOff>
      <xdr:row>6</xdr:row>
      <xdr:rowOff>222250</xdr:rowOff>
    </xdr:to>
    <xdr:sp macro="" textlink="">
      <xdr:nvSpPr>
        <xdr:cNvPr id="66" name="Isosceles Triangle 75">
          <a:extLst>
            <a:ext uri="{FF2B5EF4-FFF2-40B4-BE49-F238E27FC236}">
              <a16:creationId xmlns:a16="http://schemas.microsoft.com/office/drawing/2014/main" id="{23EC610C-2F1C-DC49-BA5D-1150D29DE28D}"/>
            </a:ext>
          </a:extLst>
        </xdr:cNvPr>
        <xdr:cNvSpPr/>
      </xdr:nvSpPr>
      <xdr:spPr bwMode="auto">
        <a:xfrm rot="10800000">
          <a:off x="81514950" y="1035050"/>
          <a:ext cx="228598" cy="114300"/>
        </a:xfrm>
        <a:prstGeom prst="triangle">
          <a:avLst/>
        </a:prstGeom>
        <a:solidFill>
          <a:srgbClr val="EC700A"/>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274</xdr:col>
      <xdr:colOff>6348</xdr:colOff>
      <xdr:row>5</xdr:row>
      <xdr:rowOff>74083</xdr:rowOff>
    </xdr:from>
    <xdr:to>
      <xdr:col>274</xdr:col>
      <xdr:colOff>281515</xdr:colOff>
      <xdr:row>6</xdr:row>
      <xdr:rowOff>10583</xdr:rowOff>
    </xdr:to>
    <xdr:sp macro="" textlink="">
      <xdr:nvSpPr>
        <xdr:cNvPr id="67" name="Isosceles Triangle 75">
          <a:extLst>
            <a:ext uri="{FF2B5EF4-FFF2-40B4-BE49-F238E27FC236}">
              <a16:creationId xmlns:a16="http://schemas.microsoft.com/office/drawing/2014/main" id="{81841259-1BFF-F740-A42E-3E9F8B61AE3E}"/>
            </a:ext>
          </a:extLst>
        </xdr:cNvPr>
        <xdr:cNvSpPr/>
      </xdr:nvSpPr>
      <xdr:spPr bwMode="auto">
        <a:xfrm rot="10800000">
          <a:off x="80041748" y="899583"/>
          <a:ext cx="275167" cy="101600"/>
        </a:xfrm>
        <a:prstGeom prst="triangle">
          <a:avLst/>
        </a:prstGeom>
        <a:solidFill>
          <a:srgbClr val="009944"/>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264</xdr:col>
      <xdr:colOff>15897</xdr:colOff>
      <xdr:row>6</xdr:row>
      <xdr:rowOff>35887</xdr:rowOff>
    </xdr:from>
    <xdr:to>
      <xdr:col>264</xdr:col>
      <xdr:colOff>291064</xdr:colOff>
      <xdr:row>6</xdr:row>
      <xdr:rowOff>230206</xdr:rowOff>
    </xdr:to>
    <xdr:sp macro="" textlink="">
      <xdr:nvSpPr>
        <xdr:cNvPr id="68" name="Isosceles Triangle 75">
          <a:extLst>
            <a:ext uri="{FF2B5EF4-FFF2-40B4-BE49-F238E27FC236}">
              <a16:creationId xmlns:a16="http://schemas.microsoft.com/office/drawing/2014/main" id="{B1A23B15-2212-A44B-B713-2D0F47393857}"/>
            </a:ext>
          </a:extLst>
        </xdr:cNvPr>
        <xdr:cNvSpPr/>
      </xdr:nvSpPr>
      <xdr:spPr bwMode="auto">
        <a:xfrm rot="10800000">
          <a:off x="77130297" y="1026487"/>
          <a:ext cx="275167" cy="130819"/>
        </a:xfrm>
        <a:prstGeom prst="triangle">
          <a:avLst/>
        </a:prstGeom>
        <a:solidFill>
          <a:srgbClr val="41BE02"/>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250</xdr:col>
      <xdr:colOff>0</xdr:colOff>
      <xdr:row>88</xdr:row>
      <xdr:rowOff>84666</xdr:rowOff>
    </xdr:from>
    <xdr:to>
      <xdr:col>250</xdr:col>
      <xdr:colOff>0</xdr:colOff>
      <xdr:row>99</xdr:row>
      <xdr:rowOff>127000</xdr:rowOff>
    </xdr:to>
    <xdr:cxnSp macro="">
      <xdr:nvCxnSpPr>
        <xdr:cNvPr id="69" name="Straight Arrow Connector 58">
          <a:extLst>
            <a:ext uri="{FF2B5EF4-FFF2-40B4-BE49-F238E27FC236}">
              <a16:creationId xmlns:a16="http://schemas.microsoft.com/office/drawing/2014/main" id="{C46BE642-50E2-CF4B-860D-07D7D480A304}"/>
            </a:ext>
            <a:ext uri="{147F2762-F138-4A5C-976F-8EAC2B608ADB}">
              <a16:predDERef xmlns:a16="http://schemas.microsoft.com/office/drawing/2014/main" pred="{B18F45A7-0A0D-4DE6-8DCC-0EDF5AA0ADBF}"/>
            </a:ext>
          </a:extLst>
        </xdr:cNvPr>
        <xdr:cNvCxnSpPr>
          <a:cxnSpLocks/>
        </xdr:cNvCxnSpPr>
      </xdr:nvCxnSpPr>
      <xdr:spPr>
        <a:xfrm>
          <a:off x="73025000" y="14613466"/>
          <a:ext cx="0" cy="1858434"/>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703466</xdr:colOff>
      <xdr:row>5</xdr:row>
      <xdr:rowOff>60100</xdr:rowOff>
    </xdr:from>
    <xdr:to>
      <xdr:col>23</xdr:col>
      <xdr:colOff>1289537</xdr:colOff>
      <xdr:row>67</xdr:row>
      <xdr:rowOff>152812</xdr:rowOff>
    </xdr:to>
    <xdr:pic>
      <xdr:nvPicPr>
        <xdr:cNvPr id="9" name="Picture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3966389" y="841638"/>
          <a:ext cx="18366071" cy="9783789"/>
        </a:xfrm>
        <a:prstGeom prst="rect">
          <a:avLst/>
        </a:prstGeom>
      </xdr:spPr>
    </xdr:pic>
    <xdr:clientData/>
  </xdr:twoCellAnchor>
  <xdr:twoCellAnchor>
    <xdr:from>
      <xdr:col>3</xdr:col>
      <xdr:colOff>1016001</xdr:colOff>
      <xdr:row>2</xdr:row>
      <xdr:rowOff>88542</xdr:rowOff>
    </xdr:from>
    <xdr:to>
      <xdr:col>23</xdr:col>
      <xdr:colOff>1191847</xdr:colOff>
      <xdr:row>5</xdr:row>
      <xdr:rowOff>148639</xdr:rowOff>
    </xdr:to>
    <xdr:sp macro="" textlink="">
      <xdr:nvSpPr>
        <xdr:cNvPr id="10" name="CuadroTexto 19">
          <a:extLst>
            <a:ext uri="{FF2B5EF4-FFF2-40B4-BE49-F238E27FC236}">
              <a16:creationId xmlns:a16="http://schemas.microsoft.com/office/drawing/2014/main" id="{00000000-0008-0000-0E00-00000A000000}"/>
            </a:ext>
            <a:ext uri="{147F2762-F138-4A5C-976F-8EAC2B608ADB}">
              <a16:predDERef xmlns:a16="http://schemas.microsoft.com/office/drawing/2014/main" pred="{00000000-0008-0000-0300-00001A000000}"/>
            </a:ext>
          </a:extLst>
        </xdr:cNvPr>
        <xdr:cNvSpPr txBox="1"/>
      </xdr:nvSpPr>
      <xdr:spPr>
        <a:xfrm>
          <a:off x="4278924" y="401157"/>
          <a:ext cx="17955846" cy="52902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a:t>
          </a:r>
        </a:p>
      </xdr:txBody>
    </xdr:sp>
    <xdr:clientData/>
  </xdr:twoCellAnchor>
  <xdr:twoCellAnchor>
    <xdr:from>
      <xdr:col>1</xdr:col>
      <xdr:colOff>806349</xdr:colOff>
      <xdr:row>68</xdr:row>
      <xdr:rowOff>60476</xdr:rowOff>
    </xdr:from>
    <xdr:to>
      <xdr:col>28</xdr:col>
      <xdr:colOff>0</xdr:colOff>
      <xdr:row>71</xdr:row>
      <xdr:rowOff>125534</xdr:rowOff>
    </xdr:to>
    <xdr:sp macro="" textlink="">
      <xdr:nvSpPr>
        <xdr:cNvPr id="11" name="CuadroTexto 19">
          <a:extLst>
            <a:ext uri="{FF2B5EF4-FFF2-40B4-BE49-F238E27FC236}">
              <a16:creationId xmlns:a16="http://schemas.microsoft.com/office/drawing/2014/main" id="{00000000-0008-0000-0E00-00000B000000}"/>
            </a:ext>
            <a:ext uri="{147F2762-F138-4A5C-976F-8EAC2B608ADB}">
              <a16:predDERef xmlns:a16="http://schemas.microsoft.com/office/drawing/2014/main" pred="{00000000-0008-0000-0300-00001A000000}"/>
            </a:ext>
          </a:extLst>
        </xdr:cNvPr>
        <xdr:cNvSpPr txBox="1"/>
      </xdr:nvSpPr>
      <xdr:spPr>
        <a:xfrm>
          <a:off x="1632857" y="7962698"/>
          <a:ext cx="12921746" cy="54886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DELIVERIES</a:t>
          </a:r>
        </a:p>
      </xdr:txBody>
    </xdr:sp>
    <xdr:clientData/>
  </xdr:twoCellAnchor>
  <xdr:twoCellAnchor editAs="oneCell">
    <xdr:from>
      <xdr:col>0</xdr:col>
      <xdr:colOff>279400</xdr:colOff>
      <xdr:row>3</xdr:row>
      <xdr:rowOff>25400</xdr:rowOff>
    </xdr:from>
    <xdr:to>
      <xdr:col>3</xdr:col>
      <xdr:colOff>613535</xdr:colOff>
      <xdr:row>6</xdr:row>
      <xdr:rowOff>152400</xdr:rowOff>
    </xdr:to>
    <xdr:pic>
      <xdr:nvPicPr>
        <xdr:cNvPr id="2" name="Picture 93">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79400" y="558800"/>
          <a:ext cx="3636135" cy="66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6</xdr:col>
      <xdr:colOff>398</xdr:colOff>
      <xdr:row>1</xdr:row>
      <xdr:rowOff>84666</xdr:rowOff>
    </xdr:from>
    <xdr:to>
      <xdr:col>11</xdr:col>
      <xdr:colOff>15588</xdr:colOff>
      <xdr:row>42</xdr:row>
      <xdr:rowOff>101598</xdr:rowOff>
    </xdr:to>
    <xdr:grpSp>
      <xdr:nvGrpSpPr>
        <xdr:cNvPr id="14" name="Group 13">
          <a:extLst>
            <a:ext uri="{FF2B5EF4-FFF2-40B4-BE49-F238E27FC236}">
              <a16:creationId xmlns:a16="http://schemas.microsoft.com/office/drawing/2014/main" id="{00000000-0008-0000-1000-00000E000000}"/>
            </a:ext>
          </a:extLst>
        </xdr:cNvPr>
        <xdr:cNvGrpSpPr/>
      </xdr:nvGrpSpPr>
      <xdr:grpSpPr>
        <a:xfrm>
          <a:off x="7076112" y="320523"/>
          <a:ext cx="2827333" cy="10249504"/>
          <a:chOff x="3644288" y="241295"/>
          <a:chExt cx="4240754" cy="31055373"/>
        </a:xfrm>
      </xdr:grpSpPr>
      <xdr:grpSp>
        <xdr:nvGrpSpPr>
          <xdr:cNvPr id="3" name="Grupo 281">
            <a:extLst>
              <a:ext uri="{FF2B5EF4-FFF2-40B4-BE49-F238E27FC236}">
                <a16:creationId xmlns:a16="http://schemas.microsoft.com/office/drawing/2014/main" id="{00000000-0008-0000-1000-000003000000}"/>
              </a:ext>
            </a:extLst>
          </xdr:cNvPr>
          <xdr:cNvGrpSpPr/>
        </xdr:nvGrpSpPr>
        <xdr:grpSpPr>
          <a:xfrm>
            <a:off x="3650073" y="241295"/>
            <a:ext cx="4234969" cy="30336868"/>
            <a:chOff x="10067503" y="1049696"/>
            <a:chExt cx="4263832" cy="32781836"/>
          </a:xfrm>
        </xdr:grpSpPr>
        <xdr:sp macro="" textlink="">
          <xdr:nvSpPr>
            <xdr:cNvPr id="5" name="Rounded Rectangle 51">
              <a:extLst>
                <a:ext uri="{FF2B5EF4-FFF2-40B4-BE49-F238E27FC236}">
                  <a16:creationId xmlns:a16="http://schemas.microsoft.com/office/drawing/2014/main" id="{00000000-0008-0000-1000-000005000000}"/>
                </a:ext>
                <a:ext uri="{147F2762-F138-4A5C-976F-8EAC2B608ADB}">
                  <a16:predDERef xmlns:a16="http://schemas.microsoft.com/office/drawing/2014/main" pred="{AE9D1359-B4E6-414A-B22C-1BBA4661AC03}"/>
                </a:ext>
              </a:extLst>
            </xdr:cNvPr>
            <xdr:cNvSpPr/>
          </xdr:nvSpPr>
          <xdr:spPr>
            <a:xfrm>
              <a:off x="10067503" y="1049696"/>
              <a:ext cx="4263832" cy="1197581"/>
            </a:xfrm>
            <a:prstGeom prst="roundRect">
              <a:avLst/>
            </a:prstGeom>
            <a:solidFill>
              <a:schemeClr val="accent4"/>
            </a:solidFill>
            <a:ln>
              <a:noFill/>
            </a:ln>
          </xdr:spPr>
          <xdr:style>
            <a:lnRef idx="2">
              <a:schemeClr val="dk1">
                <a:shade val="15000"/>
              </a:schemeClr>
            </a:lnRef>
            <a:fillRef idx="1">
              <a:schemeClr val="dk1"/>
            </a:fillRef>
            <a:effectRef idx="0">
              <a:schemeClr val="dk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MX" sz="1400" b="1">
                  <a:latin typeface="Century Gothic" panose="020B0502020202020204" pitchFamily="34" charset="0"/>
                </a:rPr>
                <a:t>WWP</a:t>
              </a:r>
              <a:endParaRPr lang="es-MX" sz="1100" b="1">
                <a:latin typeface="Century Gothic" panose="020B0502020202020204" pitchFamily="34" charset="0"/>
              </a:endParaRPr>
            </a:p>
          </xdr:txBody>
        </xdr:sp>
        <xdr:cxnSp macro="">
          <xdr:nvCxnSpPr>
            <xdr:cNvPr id="6" name="Conector recto 14">
              <a:extLst>
                <a:ext uri="{FF2B5EF4-FFF2-40B4-BE49-F238E27FC236}">
                  <a16:creationId xmlns:a16="http://schemas.microsoft.com/office/drawing/2014/main" id="{00000000-0008-0000-1000-000006000000}"/>
                </a:ext>
              </a:extLst>
            </xdr:cNvPr>
            <xdr:cNvCxnSpPr>
              <a:cxnSpLocks/>
            </xdr:cNvCxnSpPr>
          </xdr:nvCxnSpPr>
          <xdr:spPr>
            <a:xfrm>
              <a:off x="10089522" y="1489751"/>
              <a:ext cx="0" cy="32092016"/>
            </a:xfrm>
            <a:prstGeom prst="line">
              <a:avLst/>
            </a:prstGeom>
            <a:ln w="28575">
              <a:solidFill>
                <a:schemeClr val="accent4"/>
              </a:solidFill>
            </a:ln>
          </xdr:spPr>
          <xdr:style>
            <a:lnRef idx="1">
              <a:schemeClr val="dk1"/>
            </a:lnRef>
            <a:fillRef idx="0">
              <a:schemeClr val="dk1"/>
            </a:fillRef>
            <a:effectRef idx="0">
              <a:schemeClr val="dk1"/>
            </a:effectRef>
            <a:fontRef idx="minor">
              <a:schemeClr val="tx1"/>
            </a:fontRef>
          </xdr:style>
        </xdr:cxnSp>
        <xdr:cxnSp macro="">
          <xdr:nvCxnSpPr>
            <xdr:cNvPr id="7" name="Conector recto 14">
              <a:extLst>
                <a:ext uri="{FF2B5EF4-FFF2-40B4-BE49-F238E27FC236}">
                  <a16:creationId xmlns:a16="http://schemas.microsoft.com/office/drawing/2014/main" id="{00000000-0008-0000-1000-000007000000}"/>
                </a:ext>
              </a:extLst>
            </xdr:cNvPr>
            <xdr:cNvCxnSpPr>
              <a:cxnSpLocks/>
            </xdr:cNvCxnSpPr>
          </xdr:nvCxnSpPr>
          <xdr:spPr>
            <a:xfrm>
              <a:off x="14309854" y="1448794"/>
              <a:ext cx="0" cy="32382738"/>
            </a:xfrm>
            <a:prstGeom prst="line">
              <a:avLst/>
            </a:prstGeom>
            <a:ln w="28575">
              <a:solidFill>
                <a:schemeClr val="accent4"/>
              </a:solidFill>
            </a:ln>
          </xdr:spPr>
          <xdr:style>
            <a:lnRef idx="1">
              <a:schemeClr val="dk1"/>
            </a:lnRef>
            <a:fillRef idx="0">
              <a:schemeClr val="dk1"/>
            </a:fillRef>
            <a:effectRef idx="0">
              <a:schemeClr val="dk1"/>
            </a:effectRef>
            <a:fontRef idx="minor">
              <a:schemeClr val="tx1"/>
            </a:fontRef>
          </xdr:style>
        </xdr:cxnSp>
      </xdr:grpSp>
      <xdr:sp macro="" textlink="">
        <xdr:nvSpPr>
          <xdr:cNvPr id="13" name="Rounded Rectangle 51">
            <a:extLst>
              <a:ext uri="{FF2B5EF4-FFF2-40B4-BE49-F238E27FC236}">
                <a16:creationId xmlns:a16="http://schemas.microsoft.com/office/drawing/2014/main" id="{00000000-0008-0000-1000-00000D000000}"/>
              </a:ext>
              <a:ext uri="{147F2762-F138-4A5C-976F-8EAC2B608ADB}">
                <a16:predDERef xmlns:a16="http://schemas.microsoft.com/office/drawing/2014/main" pred="{AE9D1359-B4E6-414A-B22C-1BBA4661AC03}"/>
              </a:ext>
            </a:extLst>
          </xdr:cNvPr>
          <xdr:cNvSpPr/>
        </xdr:nvSpPr>
        <xdr:spPr>
          <a:xfrm>
            <a:off x="3644288" y="30221654"/>
            <a:ext cx="4208213" cy="1075014"/>
          </a:xfrm>
          <a:prstGeom prst="roundRect">
            <a:avLst/>
          </a:prstGeom>
          <a:solidFill>
            <a:schemeClr val="accent4"/>
          </a:solidFill>
          <a:ln>
            <a:noFill/>
          </a:ln>
        </xdr:spPr>
        <xdr:style>
          <a:lnRef idx="2">
            <a:schemeClr val="dk1">
              <a:shade val="15000"/>
            </a:schemeClr>
          </a:lnRef>
          <a:fillRef idx="1">
            <a:schemeClr val="dk1"/>
          </a:fillRef>
          <a:effectRef idx="0">
            <a:schemeClr val="dk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MX" sz="1400" b="1">
                <a:latin typeface="Century Gothic" panose="020B0502020202020204" pitchFamily="34" charset="0"/>
              </a:rPr>
              <a:t>WWP</a:t>
            </a:r>
            <a:endParaRPr lang="es-MX" sz="1100" b="1">
              <a:latin typeface="Century Gothic" panose="020B0502020202020204" pitchFamily="34" charset="0"/>
            </a:endParaRPr>
          </a:p>
        </xdr:txBody>
      </xdr:sp>
    </xdr:grpSp>
    <xdr:clientData/>
  </xdr:twoCellAnchor>
  <xdr:twoCellAnchor>
    <xdr:from>
      <xdr:col>11</xdr:col>
      <xdr:colOff>23016</xdr:colOff>
      <xdr:row>1</xdr:row>
      <xdr:rowOff>101600</xdr:rowOff>
    </xdr:from>
    <xdr:to>
      <xdr:col>36</xdr:col>
      <xdr:colOff>5157</xdr:colOff>
      <xdr:row>2</xdr:row>
      <xdr:rowOff>186268</xdr:rowOff>
    </xdr:to>
    <xdr:grpSp>
      <xdr:nvGrpSpPr>
        <xdr:cNvPr id="25" name="Group 24">
          <a:extLst>
            <a:ext uri="{FF2B5EF4-FFF2-40B4-BE49-F238E27FC236}">
              <a16:creationId xmlns:a16="http://schemas.microsoft.com/office/drawing/2014/main" id="{00000000-0008-0000-1000-000019000000}"/>
            </a:ext>
          </a:extLst>
        </xdr:cNvPr>
        <xdr:cNvGrpSpPr/>
      </xdr:nvGrpSpPr>
      <xdr:grpSpPr>
        <a:xfrm>
          <a:off x="9910873" y="337457"/>
          <a:ext cx="14042855" cy="320525"/>
          <a:chOff x="5577149" y="338667"/>
          <a:chExt cx="13952141" cy="321734"/>
        </a:xfrm>
      </xdr:grpSpPr>
      <xdr:sp macro="" textlink="">
        <xdr:nvSpPr>
          <xdr:cNvPr id="2" name="Rectángulo redondeado 13">
            <a:extLst>
              <a:ext uri="{FF2B5EF4-FFF2-40B4-BE49-F238E27FC236}">
                <a16:creationId xmlns:a16="http://schemas.microsoft.com/office/drawing/2014/main" id="{00000000-0008-0000-1000-000002000000}"/>
              </a:ext>
            </a:extLst>
          </xdr:cNvPr>
          <xdr:cNvSpPr/>
        </xdr:nvSpPr>
        <xdr:spPr>
          <a:xfrm>
            <a:off x="5577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2</a:t>
            </a:r>
            <a:endParaRPr lang="es-MX" sz="1100" b="1">
              <a:solidFill>
                <a:sysClr val="windowText" lastClr="000000"/>
              </a:solidFill>
              <a:latin typeface="Century Gothic" panose="020B0502020202020204" pitchFamily="34" charset="0"/>
            </a:endParaRPr>
          </a:p>
        </xdr:txBody>
      </xdr:sp>
      <xdr:sp macro="" textlink="">
        <xdr:nvSpPr>
          <xdr:cNvPr id="21" name="Rectángulo redondeado 13">
            <a:extLst>
              <a:ext uri="{FF2B5EF4-FFF2-40B4-BE49-F238E27FC236}">
                <a16:creationId xmlns:a16="http://schemas.microsoft.com/office/drawing/2014/main" id="{00000000-0008-0000-1000-000015000000}"/>
              </a:ext>
            </a:extLst>
          </xdr:cNvPr>
          <xdr:cNvSpPr/>
        </xdr:nvSpPr>
        <xdr:spPr>
          <a:xfrm>
            <a:off x="8371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3</a:t>
            </a:r>
            <a:endParaRPr lang="es-MX" sz="1100" b="1">
              <a:solidFill>
                <a:sysClr val="windowText" lastClr="000000"/>
              </a:solidFill>
              <a:latin typeface="Century Gothic" panose="020B0502020202020204" pitchFamily="34" charset="0"/>
            </a:endParaRPr>
          </a:p>
        </xdr:txBody>
      </xdr:sp>
      <xdr:sp macro="" textlink="">
        <xdr:nvSpPr>
          <xdr:cNvPr id="22" name="Rectángulo redondeado 13">
            <a:extLst>
              <a:ext uri="{FF2B5EF4-FFF2-40B4-BE49-F238E27FC236}">
                <a16:creationId xmlns:a16="http://schemas.microsoft.com/office/drawing/2014/main" id="{00000000-0008-0000-1000-000016000000}"/>
              </a:ext>
            </a:extLst>
          </xdr:cNvPr>
          <xdr:cNvSpPr/>
        </xdr:nvSpPr>
        <xdr:spPr>
          <a:xfrm>
            <a:off x="11159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4</a:t>
            </a:r>
            <a:endParaRPr lang="es-MX" sz="1100" b="1">
              <a:solidFill>
                <a:sysClr val="windowText" lastClr="000000"/>
              </a:solidFill>
              <a:latin typeface="Century Gothic" panose="020B0502020202020204" pitchFamily="34" charset="0"/>
            </a:endParaRPr>
          </a:p>
        </xdr:txBody>
      </xdr:sp>
      <xdr:sp macro="" textlink="">
        <xdr:nvSpPr>
          <xdr:cNvPr id="23" name="Rectángulo redondeado 13">
            <a:extLst>
              <a:ext uri="{FF2B5EF4-FFF2-40B4-BE49-F238E27FC236}">
                <a16:creationId xmlns:a16="http://schemas.microsoft.com/office/drawing/2014/main" id="{00000000-0008-0000-1000-000017000000}"/>
              </a:ext>
            </a:extLst>
          </xdr:cNvPr>
          <xdr:cNvSpPr/>
        </xdr:nvSpPr>
        <xdr:spPr>
          <a:xfrm>
            <a:off x="13953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5</a:t>
            </a:r>
            <a:endParaRPr lang="es-MX" sz="1100" b="1">
              <a:solidFill>
                <a:sysClr val="windowText" lastClr="000000"/>
              </a:solidFill>
              <a:latin typeface="Century Gothic" panose="020B0502020202020204" pitchFamily="34" charset="0"/>
            </a:endParaRPr>
          </a:p>
        </xdr:txBody>
      </xdr:sp>
      <xdr:sp macro="" textlink="">
        <xdr:nvSpPr>
          <xdr:cNvPr id="24" name="Rectángulo redondeado 13">
            <a:extLst>
              <a:ext uri="{FF2B5EF4-FFF2-40B4-BE49-F238E27FC236}">
                <a16:creationId xmlns:a16="http://schemas.microsoft.com/office/drawing/2014/main" id="{00000000-0008-0000-1000-000018000000}"/>
              </a:ext>
            </a:extLst>
          </xdr:cNvPr>
          <xdr:cNvSpPr/>
        </xdr:nvSpPr>
        <xdr:spPr>
          <a:xfrm>
            <a:off x="16747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6</a:t>
            </a:r>
            <a:endParaRPr lang="es-MX" sz="1100" b="1">
              <a:solidFill>
                <a:sysClr val="windowText" lastClr="000000"/>
              </a:solidFill>
              <a:latin typeface="Century Gothic" panose="020B0502020202020204" pitchFamily="34" charset="0"/>
            </a:endParaRPr>
          </a:p>
        </xdr:txBody>
      </xdr:sp>
    </xdr:grpSp>
    <xdr:clientData/>
  </xdr:twoCellAnchor>
  <xdr:twoCellAnchor>
    <xdr:from>
      <xdr:col>10</xdr:col>
      <xdr:colOff>547950</xdr:colOff>
      <xdr:row>41</xdr:row>
      <xdr:rowOff>0</xdr:rowOff>
    </xdr:from>
    <xdr:to>
      <xdr:col>35</xdr:col>
      <xdr:colOff>530091</xdr:colOff>
      <xdr:row>42</xdr:row>
      <xdr:rowOff>67734</xdr:rowOff>
    </xdr:to>
    <xdr:grpSp>
      <xdr:nvGrpSpPr>
        <xdr:cNvPr id="26" name="Group 25">
          <a:extLst>
            <a:ext uri="{FF2B5EF4-FFF2-40B4-BE49-F238E27FC236}">
              <a16:creationId xmlns:a16="http://schemas.microsoft.com/office/drawing/2014/main" id="{00000000-0008-0000-1000-00001A000000}"/>
            </a:ext>
          </a:extLst>
        </xdr:cNvPr>
        <xdr:cNvGrpSpPr/>
      </xdr:nvGrpSpPr>
      <xdr:grpSpPr>
        <a:xfrm>
          <a:off x="9873379" y="10214429"/>
          <a:ext cx="14042855" cy="321734"/>
          <a:chOff x="5577149" y="338667"/>
          <a:chExt cx="13952141" cy="321734"/>
        </a:xfrm>
      </xdr:grpSpPr>
      <xdr:sp macro="" textlink="">
        <xdr:nvSpPr>
          <xdr:cNvPr id="27" name="Rectángulo redondeado 13">
            <a:extLst>
              <a:ext uri="{FF2B5EF4-FFF2-40B4-BE49-F238E27FC236}">
                <a16:creationId xmlns:a16="http://schemas.microsoft.com/office/drawing/2014/main" id="{00000000-0008-0000-1000-00001B000000}"/>
              </a:ext>
            </a:extLst>
          </xdr:cNvPr>
          <xdr:cNvSpPr/>
        </xdr:nvSpPr>
        <xdr:spPr>
          <a:xfrm>
            <a:off x="5577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2</a:t>
            </a:r>
            <a:endParaRPr lang="es-MX" sz="1100" b="1">
              <a:solidFill>
                <a:sysClr val="windowText" lastClr="000000"/>
              </a:solidFill>
              <a:latin typeface="Century Gothic" panose="020B0502020202020204" pitchFamily="34" charset="0"/>
            </a:endParaRPr>
          </a:p>
        </xdr:txBody>
      </xdr:sp>
      <xdr:sp macro="" textlink="">
        <xdr:nvSpPr>
          <xdr:cNvPr id="28" name="Rectángulo redondeado 13">
            <a:extLst>
              <a:ext uri="{FF2B5EF4-FFF2-40B4-BE49-F238E27FC236}">
                <a16:creationId xmlns:a16="http://schemas.microsoft.com/office/drawing/2014/main" id="{00000000-0008-0000-1000-00001C000000}"/>
              </a:ext>
            </a:extLst>
          </xdr:cNvPr>
          <xdr:cNvSpPr/>
        </xdr:nvSpPr>
        <xdr:spPr>
          <a:xfrm>
            <a:off x="8371149"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3</a:t>
            </a:r>
            <a:endParaRPr lang="es-MX" sz="1100" b="1">
              <a:solidFill>
                <a:sysClr val="windowText" lastClr="000000"/>
              </a:solidFill>
              <a:latin typeface="Century Gothic" panose="020B0502020202020204" pitchFamily="34" charset="0"/>
            </a:endParaRPr>
          </a:p>
        </xdr:txBody>
      </xdr:sp>
      <xdr:sp macro="" textlink="">
        <xdr:nvSpPr>
          <xdr:cNvPr id="29" name="Rectángulo redondeado 13">
            <a:extLst>
              <a:ext uri="{FF2B5EF4-FFF2-40B4-BE49-F238E27FC236}">
                <a16:creationId xmlns:a16="http://schemas.microsoft.com/office/drawing/2014/main" id="{00000000-0008-0000-1000-00001D000000}"/>
              </a:ext>
            </a:extLst>
          </xdr:cNvPr>
          <xdr:cNvSpPr/>
        </xdr:nvSpPr>
        <xdr:spPr>
          <a:xfrm>
            <a:off x="11159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4</a:t>
            </a:r>
            <a:endParaRPr lang="es-MX" sz="1100" b="1">
              <a:solidFill>
                <a:sysClr val="windowText" lastClr="000000"/>
              </a:solidFill>
              <a:latin typeface="Century Gothic" panose="020B0502020202020204" pitchFamily="34" charset="0"/>
            </a:endParaRPr>
          </a:p>
        </xdr:txBody>
      </xdr:sp>
      <xdr:sp macro="" textlink="">
        <xdr:nvSpPr>
          <xdr:cNvPr id="30" name="Rectángulo redondeado 13">
            <a:extLst>
              <a:ext uri="{FF2B5EF4-FFF2-40B4-BE49-F238E27FC236}">
                <a16:creationId xmlns:a16="http://schemas.microsoft.com/office/drawing/2014/main" id="{00000000-0008-0000-1000-00001E000000}"/>
              </a:ext>
            </a:extLst>
          </xdr:cNvPr>
          <xdr:cNvSpPr/>
        </xdr:nvSpPr>
        <xdr:spPr>
          <a:xfrm>
            <a:off x="13953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5</a:t>
            </a:r>
            <a:endParaRPr lang="es-MX" sz="1100" b="1">
              <a:solidFill>
                <a:sysClr val="windowText" lastClr="000000"/>
              </a:solidFill>
              <a:latin typeface="Century Gothic" panose="020B0502020202020204" pitchFamily="34" charset="0"/>
            </a:endParaRPr>
          </a:p>
        </xdr:txBody>
      </xdr:sp>
      <xdr:sp macro="" textlink="">
        <xdr:nvSpPr>
          <xdr:cNvPr id="31" name="Rectángulo redondeado 13">
            <a:extLst>
              <a:ext uri="{FF2B5EF4-FFF2-40B4-BE49-F238E27FC236}">
                <a16:creationId xmlns:a16="http://schemas.microsoft.com/office/drawing/2014/main" id="{00000000-0008-0000-1000-00001F000000}"/>
              </a:ext>
            </a:extLst>
          </xdr:cNvPr>
          <xdr:cNvSpPr/>
        </xdr:nvSpPr>
        <xdr:spPr>
          <a:xfrm>
            <a:off x="16747067" y="338667"/>
            <a:ext cx="2782223" cy="321734"/>
          </a:xfrm>
          <a:prstGeom prst="roundRect">
            <a:avLst/>
          </a:prstGeom>
          <a:solidFill>
            <a:srgbClr val="CCC0DA"/>
          </a:solidFill>
          <a:ln w="19050">
            <a:noFill/>
          </a:ln>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ctr"/>
          <a:lstStyle/>
          <a:p>
            <a:pPr algn="ctr"/>
            <a:r>
              <a:rPr lang="es-MX" sz="1400" b="1">
                <a:solidFill>
                  <a:sysClr val="windowText" lastClr="000000"/>
                </a:solidFill>
                <a:latin typeface="Century Gothic" panose="020B0502020202020204" pitchFamily="34" charset="0"/>
              </a:rPr>
              <a:t>WEEK</a:t>
            </a:r>
            <a:r>
              <a:rPr lang="es-MX" sz="1400" b="1" baseline="0">
                <a:solidFill>
                  <a:sysClr val="windowText" lastClr="000000"/>
                </a:solidFill>
                <a:latin typeface="Century Gothic" panose="020B0502020202020204" pitchFamily="34" charset="0"/>
              </a:rPr>
              <a:t> 6</a:t>
            </a:r>
            <a:endParaRPr lang="es-MX" sz="1100" b="1">
              <a:solidFill>
                <a:sysClr val="windowText" lastClr="000000"/>
              </a:solidFill>
              <a:latin typeface="Century Gothic" panose="020B0502020202020204" pitchFamily="34" charset="0"/>
            </a:endParaRPr>
          </a:p>
        </xdr:txBody>
      </xdr:sp>
    </xdr:grpSp>
    <xdr:clientData/>
  </xdr:twoCellAnchor>
  <xdr:twoCellAnchor editAs="oneCell">
    <xdr:from>
      <xdr:col>0</xdr:col>
      <xdr:colOff>647699</xdr:colOff>
      <xdr:row>7</xdr:row>
      <xdr:rowOff>29632</xdr:rowOff>
    </xdr:from>
    <xdr:to>
      <xdr:col>1</xdr:col>
      <xdr:colOff>2819753</xdr:colOff>
      <xdr:row>9</xdr:row>
      <xdr:rowOff>64557</xdr:rowOff>
    </xdr:to>
    <xdr:pic>
      <xdr:nvPicPr>
        <xdr:cNvPr id="32" name="Picture 93">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47699" y="1696507"/>
          <a:ext cx="2902304" cy="511175"/>
        </a:xfrm>
        <a:prstGeom prst="rect">
          <a:avLst/>
        </a:prstGeom>
      </xdr:spPr>
    </xdr:pic>
    <xdr:clientData/>
  </xdr:twoCellAnchor>
  <xdr:twoCellAnchor>
    <xdr:from>
      <xdr:col>21</xdr:col>
      <xdr:colOff>19049</xdr:colOff>
      <xdr:row>8</xdr:row>
      <xdr:rowOff>50799</xdr:rowOff>
    </xdr:from>
    <xdr:to>
      <xdr:col>21</xdr:col>
      <xdr:colOff>249764</xdr:colOff>
      <xdr:row>8</xdr:row>
      <xdr:rowOff>239182</xdr:rowOff>
    </xdr:to>
    <xdr:sp macro="" textlink="">
      <xdr:nvSpPr>
        <xdr:cNvPr id="33" name="Isosceles Triangle 75">
          <a:extLst>
            <a:ext uri="{FF2B5EF4-FFF2-40B4-BE49-F238E27FC236}">
              <a16:creationId xmlns:a16="http://schemas.microsoft.com/office/drawing/2014/main" id="{00000000-0008-0000-1000-000021000000}"/>
            </a:ext>
          </a:extLst>
        </xdr:cNvPr>
        <xdr:cNvSpPr/>
      </xdr:nvSpPr>
      <xdr:spPr bwMode="auto">
        <a:xfrm rot="10800000">
          <a:off x="77069949" y="1574799"/>
          <a:ext cx="230715" cy="188383"/>
        </a:xfrm>
        <a:prstGeom prst="triangle">
          <a:avLst/>
        </a:prstGeom>
        <a:solidFill>
          <a:srgbClr val="F9B073"/>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26</xdr:col>
      <xdr:colOff>19050</xdr:colOff>
      <xdr:row>8</xdr:row>
      <xdr:rowOff>44450</xdr:rowOff>
    </xdr:from>
    <xdr:to>
      <xdr:col>26</xdr:col>
      <xdr:colOff>247648</xdr:colOff>
      <xdr:row>8</xdr:row>
      <xdr:rowOff>222250</xdr:rowOff>
    </xdr:to>
    <xdr:sp macro="" textlink="">
      <xdr:nvSpPr>
        <xdr:cNvPr id="34" name="Isosceles Triangle 75">
          <a:extLst>
            <a:ext uri="{FF2B5EF4-FFF2-40B4-BE49-F238E27FC236}">
              <a16:creationId xmlns:a16="http://schemas.microsoft.com/office/drawing/2014/main" id="{00000000-0008-0000-1000-000022000000}"/>
            </a:ext>
          </a:extLst>
        </xdr:cNvPr>
        <xdr:cNvSpPr/>
      </xdr:nvSpPr>
      <xdr:spPr bwMode="auto">
        <a:xfrm rot="10800000">
          <a:off x="78530450" y="1568450"/>
          <a:ext cx="228598" cy="177800"/>
        </a:xfrm>
        <a:prstGeom prst="triangle">
          <a:avLst/>
        </a:prstGeom>
        <a:solidFill>
          <a:srgbClr val="EC700A"/>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21</xdr:col>
      <xdr:colOff>6348</xdr:colOff>
      <xdr:row>7</xdr:row>
      <xdr:rowOff>74083</xdr:rowOff>
    </xdr:from>
    <xdr:to>
      <xdr:col>21</xdr:col>
      <xdr:colOff>281515</xdr:colOff>
      <xdr:row>8</xdr:row>
      <xdr:rowOff>10583</xdr:rowOff>
    </xdr:to>
    <xdr:sp macro="" textlink="">
      <xdr:nvSpPr>
        <xdr:cNvPr id="35" name="Isosceles Triangle 75">
          <a:extLst>
            <a:ext uri="{FF2B5EF4-FFF2-40B4-BE49-F238E27FC236}">
              <a16:creationId xmlns:a16="http://schemas.microsoft.com/office/drawing/2014/main" id="{00000000-0008-0000-1000-000023000000}"/>
            </a:ext>
          </a:extLst>
        </xdr:cNvPr>
        <xdr:cNvSpPr/>
      </xdr:nvSpPr>
      <xdr:spPr bwMode="auto">
        <a:xfrm rot="10800000">
          <a:off x="77057248" y="1344083"/>
          <a:ext cx="275167" cy="190500"/>
        </a:xfrm>
        <a:prstGeom prst="triangle">
          <a:avLst/>
        </a:prstGeom>
        <a:solidFill>
          <a:srgbClr val="009944"/>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11</xdr:col>
      <xdr:colOff>15897</xdr:colOff>
      <xdr:row>8</xdr:row>
      <xdr:rowOff>35887</xdr:rowOff>
    </xdr:from>
    <xdr:to>
      <xdr:col>11</xdr:col>
      <xdr:colOff>291064</xdr:colOff>
      <xdr:row>8</xdr:row>
      <xdr:rowOff>230206</xdr:rowOff>
    </xdr:to>
    <xdr:sp macro="" textlink="">
      <xdr:nvSpPr>
        <xdr:cNvPr id="36" name="Isosceles Triangle 75">
          <a:extLst>
            <a:ext uri="{FF2B5EF4-FFF2-40B4-BE49-F238E27FC236}">
              <a16:creationId xmlns:a16="http://schemas.microsoft.com/office/drawing/2014/main" id="{00000000-0008-0000-1000-000024000000}"/>
            </a:ext>
          </a:extLst>
        </xdr:cNvPr>
        <xdr:cNvSpPr/>
      </xdr:nvSpPr>
      <xdr:spPr bwMode="auto">
        <a:xfrm rot="10800000">
          <a:off x="74145797" y="1559887"/>
          <a:ext cx="275167" cy="194319"/>
        </a:xfrm>
        <a:prstGeom prst="triangle">
          <a:avLst/>
        </a:prstGeom>
        <a:solidFill>
          <a:srgbClr val="41BE02"/>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editAs="oneCell">
    <xdr:from>
      <xdr:col>0</xdr:col>
      <xdr:colOff>237066</xdr:colOff>
      <xdr:row>13</xdr:row>
      <xdr:rowOff>203200</xdr:rowOff>
    </xdr:from>
    <xdr:to>
      <xdr:col>2</xdr:col>
      <xdr:colOff>235283</xdr:colOff>
      <xdr:row>27</xdr:row>
      <xdr:rowOff>203200</xdr:rowOff>
    </xdr:to>
    <xdr:pic>
      <xdr:nvPicPr>
        <xdr:cNvPr id="37" name="Picture 36">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2"/>
        <a:stretch>
          <a:fillRect/>
        </a:stretch>
      </xdr:blipFill>
      <xdr:spPr>
        <a:xfrm>
          <a:off x="237066" y="3285067"/>
          <a:ext cx="3588084" cy="3539066"/>
        </a:xfrm>
        <a:prstGeom prst="rect">
          <a:avLst/>
        </a:prstGeom>
      </xdr:spPr>
    </xdr:pic>
    <xdr:clientData/>
  </xdr:twoCellAnchor>
  <xdr:twoCellAnchor editAs="oneCell">
    <xdr:from>
      <xdr:col>0</xdr:col>
      <xdr:colOff>220134</xdr:colOff>
      <xdr:row>28</xdr:row>
      <xdr:rowOff>135467</xdr:rowOff>
    </xdr:from>
    <xdr:to>
      <xdr:col>2</xdr:col>
      <xdr:colOff>225560</xdr:colOff>
      <xdr:row>35</xdr:row>
      <xdr:rowOff>84667</xdr:rowOff>
    </xdr:to>
    <xdr:pic>
      <xdr:nvPicPr>
        <xdr:cNvPr id="38" name="Picture 3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
        <a:stretch>
          <a:fillRect/>
        </a:stretch>
      </xdr:blipFill>
      <xdr:spPr>
        <a:xfrm>
          <a:off x="220134" y="7010400"/>
          <a:ext cx="3595293" cy="1778000"/>
        </a:xfrm>
        <a:prstGeom prst="rect">
          <a:avLst/>
        </a:prstGeom>
      </xdr:spPr>
    </xdr:pic>
    <xdr:clientData/>
  </xdr:twoCellAnchor>
  <xdr:twoCellAnchor editAs="oneCell">
    <xdr:from>
      <xdr:col>39</xdr:col>
      <xdr:colOff>321732</xdr:colOff>
      <xdr:row>27</xdr:row>
      <xdr:rowOff>218873</xdr:rowOff>
    </xdr:from>
    <xdr:to>
      <xdr:col>45</xdr:col>
      <xdr:colOff>372532</xdr:colOff>
      <xdr:row>41</xdr:row>
      <xdr:rowOff>118533</xdr:rowOff>
    </xdr:to>
    <xdr:pic>
      <xdr:nvPicPr>
        <xdr:cNvPr id="39" name="Picture 38">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4"/>
        <a:stretch>
          <a:fillRect/>
        </a:stretch>
      </xdr:blipFill>
      <xdr:spPr>
        <a:xfrm>
          <a:off x="26822399" y="6839806"/>
          <a:ext cx="4419600" cy="3506460"/>
        </a:xfrm>
        <a:prstGeom prst="rect">
          <a:avLst/>
        </a:prstGeom>
      </xdr:spPr>
    </xdr:pic>
    <xdr:clientData/>
  </xdr:twoCellAnchor>
  <xdr:twoCellAnchor editAs="oneCell">
    <xdr:from>
      <xdr:col>39</xdr:col>
      <xdr:colOff>270932</xdr:colOff>
      <xdr:row>11</xdr:row>
      <xdr:rowOff>152401</xdr:rowOff>
    </xdr:from>
    <xdr:to>
      <xdr:col>45</xdr:col>
      <xdr:colOff>295366</xdr:colOff>
      <xdr:row>25</xdr:row>
      <xdr:rowOff>16933</xdr:rowOff>
    </xdr:to>
    <xdr:pic>
      <xdr:nvPicPr>
        <xdr:cNvPr id="40" name="Picture 39">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5"/>
        <a:stretch>
          <a:fillRect/>
        </a:stretch>
      </xdr:blipFill>
      <xdr:spPr>
        <a:xfrm>
          <a:off x="26771599" y="2760134"/>
          <a:ext cx="4393234" cy="3369732"/>
        </a:xfrm>
        <a:prstGeom prst="rect">
          <a:avLst/>
        </a:prstGeom>
      </xdr:spPr>
    </xdr:pic>
    <xdr:clientData/>
  </xdr:twoCellAnchor>
  <xdr:twoCellAnchor editAs="oneCell">
    <xdr:from>
      <xdr:col>0</xdr:col>
      <xdr:colOff>63499</xdr:colOff>
      <xdr:row>1</xdr:row>
      <xdr:rowOff>104322</xdr:rowOff>
    </xdr:from>
    <xdr:to>
      <xdr:col>5</xdr:col>
      <xdr:colOff>1063624</xdr:colOff>
      <xdr:row>5</xdr:row>
      <xdr:rowOff>158750</xdr:rowOff>
    </xdr:to>
    <xdr:pic>
      <xdr:nvPicPr>
        <xdr:cNvPr id="43" name="Picture 42">
          <a:extLst>
            <a:ext uri="{FF2B5EF4-FFF2-40B4-BE49-F238E27FC236}">
              <a16:creationId xmlns:a16="http://schemas.microsoft.com/office/drawing/2014/main" id="{00000000-0008-0000-1000-00002B000000}"/>
            </a:ext>
          </a:extLst>
        </xdr:cNvPr>
        <xdr:cNvPicPr>
          <a:picLocks noChangeAspect="1"/>
        </xdr:cNvPicPr>
      </xdr:nvPicPr>
      <xdr:blipFill rotWithShape="1">
        <a:blip xmlns:r="http://schemas.openxmlformats.org/officeDocument/2006/relationships" r:embed="rId6"/>
        <a:srcRect t="14926" r="12687" b="15671"/>
        <a:stretch/>
      </xdr:blipFill>
      <xdr:spPr>
        <a:xfrm>
          <a:off x="63499" y="342447"/>
          <a:ext cx="6969125" cy="100692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671511</xdr:colOff>
      <xdr:row>1</xdr:row>
      <xdr:rowOff>39950</xdr:rowOff>
    </xdr:from>
    <xdr:to>
      <xdr:col>16</xdr:col>
      <xdr:colOff>63500</xdr:colOff>
      <xdr:row>8</xdr:row>
      <xdr:rowOff>127000</xdr:rowOff>
    </xdr:to>
    <xdr:pic>
      <xdr:nvPicPr>
        <xdr:cNvPr id="27" name="Picture 21">
          <a:extLst>
            <a:ext uri="{FF2B5EF4-FFF2-40B4-BE49-F238E27FC236}">
              <a16:creationId xmlns:a16="http://schemas.microsoft.com/office/drawing/2014/main" id="{00000000-0008-0000-1100-00001B000000}"/>
            </a:ext>
          </a:extLst>
        </xdr:cNvPr>
        <xdr:cNvPicPr>
          <a:picLocks noChangeAspect="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t="15936" b="17131"/>
        <a:stretch/>
      </xdr:blipFill>
      <xdr:spPr>
        <a:xfrm>
          <a:off x="1602844" y="293950"/>
          <a:ext cx="16981489" cy="1865050"/>
        </a:xfrm>
        <a:prstGeom prst="rect">
          <a:avLst/>
        </a:prstGeom>
      </xdr:spPr>
    </xdr:pic>
    <xdr:clientData/>
  </xdr:twoCellAnchor>
  <xdr:oneCellAnchor>
    <xdr:from>
      <xdr:col>24</xdr:col>
      <xdr:colOff>0</xdr:colOff>
      <xdr:row>29</xdr:row>
      <xdr:rowOff>68036</xdr:rowOff>
    </xdr:from>
    <xdr:ext cx="184731" cy="264560"/>
    <xdr:sp macro="" textlink="">
      <xdr:nvSpPr>
        <xdr:cNvPr id="6" name="TextBox 1">
          <a:extLst>
            <a:ext uri="{FF2B5EF4-FFF2-40B4-BE49-F238E27FC236}">
              <a16:creationId xmlns:a16="http://schemas.microsoft.com/office/drawing/2014/main" id="{00000000-0008-0000-1100-000006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24</xdr:col>
      <xdr:colOff>0</xdr:colOff>
      <xdr:row>29</xdr:row>
      <xdr:rowOff>68036</xdr:rowOff>
    </xdr:from>
    <xdr:ext cx="184731" cy="264560"/>
    <xdr:sp macro="" textlink="">
      <xdr:nvSpPr>
        <xdr:cNvPr id="7" name="TextBox 2">
          <a:extLst>
            <a:ext uri="{FF2B5EF4-FFF2-40B4-BE49-F238E27FC236}">
              <a16:creationId xmlns:a16="http://schemas.microsoft.com/office/drawing/2014/main" id="{00000000-0008-0000-1100-000007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23</xdr:col>
      <xdr:colOff>877885</xdr:colOff>
      <xdr:row>26</xdr:row>
      <xdr:rowOff>289019</xdr:rowOff>
    </xdr:from>
    <xdr:to>
      <xdr:col>30</xdr:col>
      <xdr:colOff>182034</xdr:colOff>
      <xdr:row>37</xdr:row>
      <xdr:rowOff>389468</xdr:rowOff>
    </xdr:to>
    <xdr:grpSp>
      <xdr:nvGrpSpPr>
        <xdr:cNvPr id="11" name="Group 10">
          <a:extLst>
            <a:ext uri="{FF2B5EF4-FFF2-40B4-BE49-F238E27FC236}">
              <a16:creationId xmlns:a16="http://schemas.microsoft.com/office/drawing/2014/main" id="{00000000-0008-0000-1100-00000B000000}"/>
            </a:ext>
          </a:extLst>
        </xdr:cNvPr>
        <xdr:cNvGrpSpPr/>
      </xdr:nvGrpSpPr>
      <xdr:grpSpPr>
        <a:xfrm>
          <a:off x="29249685" y="6893019"/>
          <a:ext cx="5679549" cy="4570849"/>
          <a:chOff x="17495645" y="650487"/>
          <a:chExt cx="5616601" cy="4364319"/>
        </a:xfrm>
      </xdr:grpSpPr>
      <xdr:pic>
        <xdr:nvPicPr>
          <xdr:cNvPr id="9" name="Picture 8">
            <a:extLst>
              <a:ext uri="{FF2B5EF4-FFF2-40B4-BE49-F238E27FC236}">
                <a16:creationId xmlns:a16="http://schemas.microsoft.com/office/drawing/2014/main" id="{00000000-0008-0000-1100-000009000000}"/>
              </a:ext>
            </a:extLst>
          </xdr:cNvPr>
          <xdr:cNvPicPr>
            <a:picLocks noChangeAspect="1"/>
          </xdr:cNvPicPr>
        </xdr:nvPicPr>
        <xdr:blipFill>
          <a:blip xmlns:r="http://schemas.openxmlformats.org/officeDocument/2006/relationships" r:embed="rId2"/>
          <a:stretch>
            <a:fillRect/>
          </a:stretch>
        </xdr:blipFill>
        <xdr:spPr>
          <a:xfrm>
            <a:off x="17495645" y="916672"/>
            <a:ext cx="5616601" cy="4098134"/>
          </a:xfrm>
          <a:prstGeom prst="rect">
            <a:avLst/>
          </a:prstGeom>
        </xdr:spPr>
      </xdr:pic>
      <xdr:sp macro="" textlink="">
        <xdr:nvSpPr>
          <xdr:cNvPr id="10" name="CuadroTexto 19">
            <a:extLst>
              <a:ext uri="{FF2B5EF4-FFF2-40B4-BE49-F238E27FC236}">
                <a16:creationId xmlns:a16="http://schemas.microsoft.com/office/drawing/2014/main" id="{00000000-0008-0000-1100-00000A000000}"/>
              </a:ext>
              <a:ext uri="{147F2762-F138-4A5C-976F-8EAC2B608ADB}">
                <a16:predDERef xmlns:a16="http://schemas.microsoft.com/office/drawing/2014/main" pred="{00000000-0008-0000-0300-00001A000000}"/>
              </a:ext>
            </a:extLst>
          </xdr:cNvPr>
          <xdr:cNvSpPr txBox="1"/>
        </xdr:nvSpPr>
        <xdr:spPr>
          <a:xfrm>
            <a:off x="17780000" y="650487"/>
            <a:ext cx="5031766" cy="44400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grpSp>
    <xdr:clientData/>
  </xdr:twoCellAnchor>
  <xdr:twoCellAnchor editAs="oneCell">
    <xdr:from>
      <xdr:col>20</xdr:col>
      <xdr:colOff>1333500</xdr:colOff>
      <xdr:row>78</xdr:row>
      <xdr:rowOff>203200</xdr:rowOff>
    </xdr:from>
    <xdr:to>
      <xdr:col>27</xdr:col>
      <xdr:colOff>825501</xdr:colOff>
      <xdr:row>84</xdr:row>
      <xdr:rowOff>228599</xdr:rowOff>
    </xdr:to>
    <xdr:sp macro="" textlink="">
      <xdr:nvSpPr>
        <xdr:cNvPr id="51201" name="AutoShape 1">
          <a:extLst>
            <a:ext uri="{FF2B5EF4-FFF2-40B4-BE49-F238E27FC236}">
              <a16:creationId xmlns:a16="http://schemas.microsoft.com/office/drawing/2014/main" id="{00000000-0008-0000-1100-000001C80000}"/>
            </a:ext>
          </a:extLst>
        </xdr:cNvPr>
        <xdr:cNvSpPr>
          <a:spLocks noChangeAspect="1" noChangeArrowheads="1"/>
        </xdr:cNvSpPr>
      </xdr:nvSpPr>
      <xdr:spPr bwMode="auto">
        <a:xfrm>
          <a:off x="30306433" y="11379200"/>
          <a:ext cx="10329334" cy="15494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667451</xdr:colOff>
      <xdr:row>1</xdr:row>
      <xdr:rowOff>214779</xdr:rowOff>
    </xdr:from>
    <xdr:to>
      <xdr:col>19</xdr:col>
      <xdr:colOff>1754795</xdr:colOff>
      <xdr:row>4</xdr:row>
      <xdr:rowOff>75543</xdr:rowOff>
    </xdr:to>
    <xdr:pic>
      <xdr:nvPicPr>
        <xdr:cNvPr id="8" name="Picture 93">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9241201" y="472748"/>
          <a:ext cx="3560669" cy="634670"/>
        </a:xfrm>
        <a:prstGeom prst="rect">
          <a:avLst/>
        </a:prstGeom>
      </xdr:spPr>
    </xdr:pic>
    <xdr:clientData/>
  </xdr:twoCellAnchor>
  <xdr:twoCellAnchor>
    <xdr:from>
      <xdr:col>11</xdr:col>
      <xdr:colOff>1092200</xdr:colOff>
      <xdr:row>28</xdr:row>
      <xdr:rowOff>25400</xdr:rowOff>
    </xdr:from>
    <xdr:to>
      <xdr:col>11</xdr:col>
      <xdr:colOff>1524000</xdr:colOff>
      <xdr:row>28</xdr:row>
      <xdr:rowOff>381000</xdr:rowOff>
    </xdr:to>
    <xdr:sp macro="" textlink="">
      <xdr:nvSpPr>
        <xdr:cNvPr id="2" name="Rectangle 1">
          <a:extLst>
            <a:ext uri="{FF2B5EF4-FFF2-40B4-BE49-F238E27FC236}">
              <a16:creationId xmlns:a16="http://schemas.microsoft.com/office/drawing/2014/main" id="{00000000-0008-0000-1100-000002000000}"/>
            </a:ext>
          </a:extLst>
        </xdr:cNvPr>
        <xdr:cNvSpPr/>
      </xdr:nvSpPr>
      <xdr:spPr bwMode="auto">
        <a:xfrm>
          <a:off x="18389600" y="7950200"/>
          <a:ext cx="431800" cy="355600"/>
        </a:xfrm>
        <a:prstGeom prst="rect">
          <a:avLst/>
        </a:prstGeom>
        <a:solidFill>
          <a:schemeClr val="accent1"/>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100" b="1">
              <a:latin typeface="Century Gothic" panose="020B0502020202020204" pitchFamily="34" charset="0"/>
            </a:rPr>
            <a:t>RR</a:t>
          </a:r>
        </a:p>
      </xdr:txBody>
    </xdr:sp>
    <xdr:clientData/>
  </xdr:twoCellAnchor>
  <xdr:twoCellAnchor>
    <xdr:from>
      <xdr:col>32</xdr:col>
      <xdr:colOff>249766</xdr:colOff>
      <xdr:row>26</xdr:row>
      <xdr:rowOff>227538</xdr:rowOff>
    </xdr:from>
    <xdr:to>
      <xdr:col>51</xdr:col>
      <xdr:colOff>287867</xdr:colOff>
      <xdr:row>38</xdr:row>
      <xdr:rowOff>110067</xdr:rowOff>
    </xdr:to>
    <xdr:grpSp>
      <xdr:nvGrpSpPr>
        <xdr:cNvPr id="18" name="Group 17">
          <a:extLst>
            <a:ext uri="{FF2B5EF4-FFF2-40B4-BE49-F238E27FC236}">
              <a16:creationId xmlns:a16="http://schemas.microsoft.com/office/drawing/2014/main" id="{00000000-0008-0000-1100-000012000000}"/>
            </a:ext>
          </a:extLst>
        </xdr:cNvPr>
        <xdr:cNvGrpSpPr/>
      </xdr:nvGrpSpPr>
      <xdr:grpSpPr>
        <a:xfrm>
          <a:off x="35606566" y="6831538"/>
          <a:ext cx="5829301" cy="4759329"/>
          <a:chOff x="27876500" y="7538642"/>
          <a:chExt cx="7935386" cy="6587718"/>
        </a:xfrm>
      </xdr:grpSpPr>
      <xdr:pic>
        <xdr:nvPicPr>
          <xdr:cNvPr id="13" name="Picture 12">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4"/>
          <a:stretch>
            <a:fillRect/>
          </a:stretch>
        </xdr:blipFill>
        <xdr:spPr>
          <a:xfrm>
            <a:off x="27876500" y="8051526"/>
            <a:ext cx="7935386" cy="6074834"/>
          </a:xfrm>
          <a:prstGeom prst="rect">
            <a:avLst/>
          </a:prstGeom>
          <a:ln>
            <a:solidFill>
              <a:schemeClr val="accent4"/>
            </a:solidFill>
          </a:ln>
        </xdr:spPr>
      </xdr:pic>
      <xdr:sp macro="" textlink="">
        <xdr:nvSpPr>
          <xdr:cNvPr id="14" name="CuadroTexto 19">
            <a:extLst>
              <a:ext uri="{FF2B5EF4-FFF2-40B4-BE49-F238E27FC236}">
                <a16:creationId xmlns:a16="http://schemas.microsoft.com/office/drawing/2014/main" id="{00000000-0008-0000-1100-00000E000000}"/>
              </a:ext>
              <a:ext uri="{147F2762-F138-4A5C-976F-8EAC2B608ADB}">
                <a16:predDERef xmlns:a16="http://schemas.microsoft.com/office/drawing/2014/main" pred="{00000000-0008-0000-0300-00001A000000}"/>
              </a:ext>
            </a:extLst>
          </xdr:cNvPr>
          <xdr:cNvSpPr txBox="1"/>
        </xdr:nvSpPr>
        <xdr:spPr>
          <a:xfrm>
            <a:off x="28869296" y="7538642"/>
            <a:ext cx="6504944" cy="64058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 (Floor</a:t>
            </a:r>
            <a:r>
              <a:rPr lang="en-US" sz="2400" b="1" baseline="0">
                <a:solidFill>
                  <a:srgbClr val="FFFFFF"/>
                </a:solidFill>
                <a:latin typeface="Century Gothic" panose="020B0502020202020204" pitchFamily="34" charset="0"/>
                <a:ea typeface="+mn-lt"/>
                <a:cs typeface="+mn-lt"/>
              </a:rPr>
              <a:t> 2 interior)</a:t>
            </a:r>
            <a:endParaRPr lang="en-US" sz="2400" b="1">
              <a:solidFill>
                <a:srgbClr val="FFFFFF"/>
              </a:solidFill>
              <a:latin typeface="Century Gothic" panose="020B0502020202020204" pitchFamily="34" charset="0"/>
              <a:ea typeface="+mn-lt"/>
              <a:cs typeface="+mn-lt"/>
            </a:endParaRPr>
          </a:p>
        </xdr:txBody>
      </xdr:sp>
    </xdr:grpSp>
    <xdr:clientData/>
  </xdr:twoCellAnchor>
  <xdr:twoCellAnchor>
    <xdr:from>
      <xdr:col>32</xdr:col>
      <xdr:colOff>165100</xdr:colOff>
      <xdr:row>40</xdr:row>
      <xdr:rowOff>46567</xdr:rowOff>
    </xdr:from>
    <xdr:to>
      <xdr:col>52</xdr:col>
      <xdr:colOff>173566</xdr:colOff>
      <xdr:row>53</xdr:row>
      <xdr:rowOff>397824</xdr:rowOff>
    </xdr:to>
    <xdr:grpSp>
      <xdr:nvGrpSpPr>
        <xdr:cNvPr id="17" name="Group 16">
          <a:extLst>
            <a:ext uri="{FF2B5EF4-FFF2-40B4-BE49-F238E27FC236}">
              <a16:creationId xmlns:a16="http://schemas.microsoft.com/office/drawing/2014/main" id="{00000000-0008-0000-1100-000011000000}"/>
            </a:ext>
          </a:extLst>
        </xdr:cNvPr>
        <xdr:cNvGrpSpPr/>
      </xdr:nvGrpSpPr>
      <xdr:grpSpPr>
        <a:xfrm>
          <a:off x="35521900" y="12340167"/>
          <a:ext cx="6104466" cy="5634457"/>
          <a:chOff x="18774833" y="14562667"/>
          <a:chExt cx="6117166" cy="5575191"/>
        </a:xfrm>
      </xdr:grpSpPr>
      <xdr:pic>
        <xdr:nvPicPr>
          <xdr:cNvPr id="15" name="Picture 14">
            <a:extLst>
              <a:ext uri="{FF2B5EF4-FFF2-40B4-BE49-F238E27FC236}">
                <a16:creationId xmlns:a16="http://schemas.microsoft.com/office/drawing/2014/main" id="{00000000-0008-0000-1100-00000F000000}"/>
              </a:ext>
            </a:extLst>
          </xdr:cNvPr>
          <xdr:cNvPicPr>
            <a:picLocks noChangeAspect="1"/>
          </xdr:cNvPicPr>
        </xdr:nvPicPr>
        <xdr:blipFill>
          <a:blip xmlns:r="http://schemas.openxmlformats.org/officeDocument/2006/relationships" r:embed="rId5"/>
          <a:stretch>
            <a:fillRect/>
          </a:stretch>
        </xdr:blipFill>
        <xdr:spPr>
          <a:xfrm>
            <a:off x="18774833" y="14901333"/>
            <a:ext cx="6117166" cy="5236525"/>
          </a:xfrm>
          <a:prstGeom prst="rect">
            <a:avLst/>
          </a:prstGeom>
        </xdr:spPr>
      </xdr:pic>
      <xdr:sp macro="" textlink="">
        <xdr:nvSpPr>
          <xdr:cNvPr id="16" name="CuadroTexto 19">
            <a:extLst>
              <a:ext uri="{FF2B5EF4-FFF2-40B4-BE49-F238E27FC236}">
                <a16:creationId xmlns:a16="http://schemas.microsoft.com/office/drawing/2014/main" id="{00000000-0008-0000-1100-000010000000}"/>
              </a:ext>
              <a:ext uri="{147F2762-F138-4A5C-976F-8EAC2B608ADB}">
                <a16:predDERef xmlns:a16="http://schemas.microsoft.com/office/drawing/2014/main" pred="{00000000-0008-0000-0300-00001A000000}"/>
              </a:ext>
            </a:extLst>
          </xdr:cNvPr>
          <xdr:cNvSpPr txBox="1"/>
        </xdr:nvSpPr>
        <xdr:spPr>
          <a:xfrm>
            <a:off x="19430999" y="14562667"/>
            <a:ext cx="4974167" cy="46566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Maps (Exteriors)</a:t>
            </a:r>
          </a:p>
        </xdr:txBody>
      </xdr:sp>
    </xdr:grpSp>
    <xdr:clientData/>
  </xdr:twoCellAnchor>
  <xdr:twoCellAnchor>
    <xdr:from>
      <xdr:col>23</xdr:col>
      <xdr:colOff>880533</xdr:colOff>
      <xdr:row>40</xdr:row>
      <xdr:rowOff>131233</xdr:rowOff>
    </xdr:from>
    <xdr:to>
      <xdr:col>31</xdr:col>
      <xdr:colOff>53663</xdr:colOff>
      <xdr:row>48</xdr:row>
      <xdr:rowOff>131233</xdr:rowOff>
    </xdr:to>
    <xdr:grpSp>
      <xdr:nvGrpSpPr>
        <xdr:cNvPr id="21" name="Group 20">
          <a:extLst>
            <a:ext uri="{FF2B5EF4-FFF2-40B4-BE49-F238E27FC236}">
              <a16:creationId xmlns:a16="http://schemas.microsoft.com/office/drawing/2014/main" id="{00000000-0008-0000-1100-000015000000}"/>
            </a:ext>
          </a:extLst>
        </xdr:cNvPr>
        <xdr:cNvGrpSpPr/>
      </xdr:nvGrpSpPr>
      <xdr:grpSpPr>
        <a:xfrm>
          <a:off x="29252333" y="12424833"/>
          <a:ext cx="5853330" cy="3251200"/>
          <a:chOff x="17758833" y="12594166"/>
          <a:chExt cx="5827930" cy="3217334"/>
        </a:xfrm>
      </xdr:grpSpPr>
      <xdr:pic>
        <xdr:nvPicPr>
          <xdr:cNvPr id="19" name="Picture 18">
            <a:extLst>
              <a:ext uri="{FF2B5EF4-FFF2-40B4-BE49-F238E27FC236}">
                <a16:creationId xmlns:a16="http://schemas.microsoft.com/office/drawing/2014/main" id="{00000000-0008-0000-1100-000013000000}"/>
              </a:ext>
            </a:extLst>
          </xdr:cNvPr>
          <xdr:cNvPicPr>
            <a:picLocks noChangeAspect="1"/>
          </xdr:cNvPicPr>
        </xdr:nvPicPr>
        <xdr:blipFill>
          <a:blip xmlns:r="http://schemas.openxmlformats.org/officeDocument/2006/relationships" r:embed="rId6"/>
          <a:stretch>
            <a:fillRect/>
          </a:stretch>
        </xdr:blipFill>
        <xdr:spPr>
          <a:xfrm>
            <a:off x="17758833" y="12932833"/>
            <a:ext cx="5827930" cy="2878667"/>
          </a:xfrm>
          <a:prstGeom prst="rect">
            <a:avLst/>
          </a:prstGeom>
        </xdr:spPr>
      </xdr:pic>
      <xdr:sp macro="" textlink="">
        <xdr:nvSpPr>
          <xdr:cNvPr id="20" name="CuadroTexto 19">
            <a:extLst>
              <a:ext uri="{FF2B5EF4-FFF2-40B4-BE49-F238E27FC236}">
                <a16:creationId xmlns:a16="http://schemas.microsoft.com/office/drawing/2014/main" id="{00000000-0008-0000-1100-000014000000}"/>
              </a:ext>
              <a:ext uri="{147F2762-F138-4A5C-976F-8EAC2B608ADB}">
                <a16:predDERef xmlns:a16="http://schemas.microsoft.com/office/drawing/2014/main" pred="{00000000-0008-0000-0300-00001A000000}"/>
              </a:ext>
            </a:extLst>
          </xdr:cNvPr>
          <xdr:cNvSpPr txBox="1"/>
        </xdr:nvSpPr>
        <xdr:spPr>
          <a:xfrm>
            <a:off x="18224501" y="12594166"/>
            <a:ext cx="4974167" cy="465667"/>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Exteriors Legend</a:t>
            </a:r>
          </a:p>
        </xdr:txBody>
      </xdr: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18</xdr:col>
      <xdr:colOff>111403</xdr:colOff>
      <xdr:row>1</xdr:row>
      <xdr:rowOff>76422</xdr:rowOff>
    </xdr:from>
    <xdr:to>
      <xdr:col>20</xdr:col>
      <xdr:colOff>1359121</xdr:colOff>
      <xdr:row>5</xdr:row>
      <xdr:rowOff>136813</xdr:rowOff>
    </xdr:to>
    <xdr:pic>
      <xdr:nvPicPr>
        <xdr:cNvPr id="2" name="Picture 93">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9804003" y="266922"/>
          <a:ext cx="4676719" cy="82239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0</xdr:colOff>
      <xdr:row>22</xdr:row>
      <xdr:rowOff>0</xdr:rowOff>
    </xdr:from>
    <xdr:to>
      <xdr:col>3</xdr:col>
      <xdr:colOff>73837</xdr:colOff>
      <xdr:row>25</xdr:row>
      <xdr:rowOff>63008</xdr:rowOff>
    </xdr:to>
    <xdr:sp macro="" textlink="">
      <xdr:nvSpPr>
        <xdr:cNvPr id="2" name="CuadroTexto 19">
          <a:extLst>
            <a:ext uri="{FF2B5EF4-FFF2-40B4-BE49-F238E27FC236}">
              <a16:creationId xmlns:a16="http://schemas.microsoft.com/office/drawing/2014/main" id="{00000000-0008-0000-1300-000002000000}"/>
            </a:ext>
            <a:ext uri="{147F2762-F138-4A5C-976F-8EAC2B608ADB}">
              <a16:predDERef xmlns:a16="http://schemas.microsoft.com/office/drawing/2014/main" pred="{00000000-0008-0000-0300-00001A000000}"/>
            </a:ext>
          </a:extLst>
        </xdr:cNvPr>
        <xdr:cNvSpPr txBox="1"/>
      </xdr:nvSpPr>
      <xdr:spPr>
        <a:xfrm>
          <a:off x="825500" y="3632200"/>
          <a:ext cx="1724837" cy="55830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DAY PLAN</a:t>
          </a:r>
        </a:p>
      </xdr:txBody>
    </xdr:sp>
    <xdr:clientData/>
  </xdr:twoCellAnchor>
  <xdr:twoCellAnchor>
    <xdr:from>
      <xdr:col>4</xdr:col>
      <xdr:colOff>256498</xdr:colOff>
      <xdr:row>27</xdr:row>
      <xdr:rowOff>305909</xdr:rowOff>
    </xdr:from>
    <xdr:to>
      <xdr:col>15</xdr:col>
      <xdr:colOff>312295</xdr:colOff>
      <xdr:row>39</xdr:row>
      <xdr:rowOff>145738</xdr:rowOff>
    </xdr:to>
    <xdr:grpSp>
      <xdr:nvGrpSpPr>
        <xdr:cNvPr id="3" name="Group 2">
          <a:extLst>
            <a:ext uri="{FF2B5EF4-FFF2-40B4-BE49-F238E27FC236}">
              <a16:creationId xmlns:a16="http://schemas.microsoft.com/office/drawing/2014/main" id="{00000000-0008-0000-1300-000003000000}"/>
            </a:ext>
          </a:extLst>
        </xdr:cNvPr>
        <xdr:cNvGrpSpPr/>
      </xdr:nvGrpSpPr>
      <xdr:grpSpPr>
        <a:xfrm>
          <a:off x="12973431" y="5656842"/>
          <a:ext cx="9182864" cy="6240629"/>
          <a:chOff x="12903816" y="10867078"/>
          <a:chExt cx="7391828" cy="5897576"/>
        </a:xfrm>
      </xdr:grpSpPr>
      <xdr:pic>
        <xdr:nvPicPr>
          <xdr:cNvPr id="4" name="Picture 15">
            <a:extLst>
              <a:ext uri="{FF2B5EF4-FFF2-40B4-BE49-F238E27FC236}">
                <a16:creationId xmlns:a16="http://schemas.microsoft.com/office/drawing/2014/main" id="{00000000-0008-0000-13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a:ext>
            </a:extLst>
          </a:blip>
          <a:srcRect/>
          <a:stretch/>
        </xdr:blipFill>
        <xdr:spPr>
          <a:xfrm>
            <a:off x="12903816" y="11288828"/>
            <a:ext cx="7391828" cy="5475826"/>
          </a:xfrm>
          <a:prstGeom prst="rect">
            <a:avLst/>
          </a:prstGeom>
          <a:ln>
            <a:solidFill>
              <a:schemeClr val="bg1">
                <a:lumMod val="50000"/>
              </a:schemeClr>
            </a:solidFill>
          </a:ln>
          <a:effectLst>
            <a:outerShdw blurRad="292100" dist="139700" dir="2700000" algn="tl" rotWithShape="0">
              <a:srgbClr val="333333">
                <a:alpha val="0"/>
              </a:srgbClr>
            </a:outerShdw>
          </a:effectLst>
        </xdr:spPr>
      </xdr:pic>
      <xdr:sp macro="" textlink="">
        <xdr:nvSpPr>
          <xdr:cNvPr id="5" name="CuadroTexto 19">
            <a:extLst>
              <a:ext uri="{FF2B5EF4-FFF2-40B4-BE49-F238E27FC236}">
                <a16:creationId xmlns:a16="http://schemas.microsoft.com/office/drawing/2014/main" id="{00000000-0008-0000-1300-000005000000}"/>
              </a:ext>
              <a:ext uri="{147F2762-F138-4A5C-976F-8EAC2B608ADB}">
                <a16:predDERef xmlns:a16="http://schemas.microsoft.com/office/drawing/2014/main" pred="{00000000-0008-0000-0300-00001A000000}"/>
              </a:ext>
            </a:extLst>
          </xdr:cNvPr>
          <xdr:cNvSpPr txBox="1"/>
        </xdr:nvSpPr>
        <xdr:spPr>
          <a:xfrm>
            <a:off x="14102059" y="10867078"/>
            <a:ext cx="5143862" cy="576609"/>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grpSp>
    <xdr:clientData/>
  </xdr:twoCellAnchor>
  <xdr:twoCellAnchor>
    <xdr:from>
      <xdr:col>4</xdr:col>
      <xdr:colOff>249836</xdr:colOff>
      <xdr:row>0</xdr:row>
      <xdr:rowOff>0</xdr:rowOff>
    </xdr:from>
    <xdr:to>
      <xdr:col>15</xdr:col>
      <xdr:colOff>456270</xdr:colOff>
      <xdr:row>27</xdr:row>
      <xdr:rowOff>55957</xdr:rowOff>
    </xdr:to>
    <xdr:grpSp>
      <xdr:nvGrpSpPr>
        <xdr:cNvPr id="6" name="Group 5">
          <a:extLst>
            <a:ext uri="{FF2B5EF4-FFF2-40B4-BE49-F238E27FC236}">
              <a16:creationId xmlns:a16="http://schemas.microsoft.com/office/drawing/2014/main" id="{00000000-0008-0000-1300-000006000000}"/>
            </a:ext>
          </a:extLst>
        </xdr:cNvPr>
        <xdr:cNvGrpSpPr/>
      </xdr:nvGrpSpPr>
      <xdr:grpSpPr>
        <a:xfrm>
          <a:off x="12966769" y="0"/>
          <a:ext cx="9333501" cy="5406890"/>
          <a:chOff x="12866558" y="562132"/>
          <a:chExt cx="8182131" cy="4609641"/>
        </a:xfrm>
      </xdr:grpSpPr>
      <xdr:pic>
        <xdr:nvPicPr>
          <xdr:cNvPr id="7" name="Picture 6">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12866558" y="895245"/>
            <a:ext cx="8182131" cy="4276528"/>
          </a:xfrm>
          <a:prstGeom prst="rect">
            <a:avLst/>
          </a:prstGeom>
        </xdr:spPr>
      </xdr:pic>
      <xdr:sp macro="" textlink="">
        <xdr:nvSpPr>
          <xdr:cNvPr id="8" name="CuadroTexto 19">
            <a:extLst>
              <a:ext uri="{FF2B5EF4-FFF2-40B4-BE49-F238E27FC236}">
                <a16:creationId xmlns:a16="http://schemas.microsoft.com/office/drawing/2014/main" id="{00000000-0008-0000-1300-000008000000}"/>
              </a:ext>
              <a:ext uri="{147F2762-F138-4A5C-976F-8EAC2B608ADB}">
                <a16:predDERef xmlns:a16="http://schemas.microsoft.com/office/drawing/2014/main" pred="{00000000-0008-0000-0300-00001A000000}"/>
              </a:ext>
            </a:extLst>
          </xdr:cNvPr>
          <xdr:cNvSpPr txBox="1"/>
        </xdr:nvSpPr>
        <xdr:spPr>
          <a:xfrm>
            <a:off x="14032459" y="562132"/>
            <a:ext cx="5602257" cy="52376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a:t>
            </a:r>
            <a:r>
              <a:rPr lang="en-US" sz="2400" b="1" baseline="0">
                <a:solidFill>
                  <a:srgbClr val="FFFFFF"/>
                </a:solidFill>
                <a:latin typeface="Century Gothic" panose="020B0502020202020204" pitchFamily="34" charset="0"/>
                <a:ea typeface="+mn-lt"/>
                <a:cs typeface="+mn-lt"/>
              </a:rPr>
              <a:t> Plan</a:t>
            </a:r>
            <a:endParaRPr lang="en-US" sz="2400" b="1">
              <a:solidFill>
                <a:srgbClr val="FFFFFF"/>
              </a:solidFill>
              <a:latin typeface="Century Gothic" panose="020B0502020202020204" pitchFamily="34" charset="0"/>
              <a:ea typeface="+mn-lt"/>
              <a:cs typeface="+mn-lt"/>
            </a:endParaRPr>
          </a:p>
        </xdr:txBody>
      </xdr:sp>
    </xdr:grpSp>
    <xdr:clientData/>
  </xdr:twoCellAnchor>
  <xdr:oneCellAnchor>
    <xdr:from>
      <xdr:col>2</xdr:col>
      <xdr:colOff>5746230</xdr:colOff>
      <xdr:row>34</xdr:row>
      <xdr:rowOff>124917</xdr:rowOff>
    </xdr:from>
    <xdr:ext cx="3550318" cy="656513"/>
    <xdr:pic>
      <xdr:nvPicPr>
        <xdr:cNvPr id="9" name="Picture 93">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482330" y="5738317"/>
          <a:ext cx="3550318" cy="656513"/>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228600</xdr:colOff>
      <xdr:row>0</xdr:row>
      <xdr:rowOff>114300</xdr:rowOff>
    </xdr:from>
    <xdr:to>
      <xdr:col>9</xdr:col>
      <xdr:colOff>342900</xdr:colOff>
      <xdr:row>61</xdr:row>
      <xdr:rowOff>101600</xdr:rowOff>
    </xdr:to>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228600" y="114300"/>
          <a:ext cx="7543800" cy="10058400"/>
        </a:xfrm>
        <a:prstGeom prst="rect">
          <a:avLst/>
        </a:prstGeom>
      </xdr:spPr>
    </xdr:pic>
    <xdr:clientData/>
  </xdr:twoCellAnchor>
  <xdr:twoCellAnchor editAs="oneCell">
    <xdr:from>
      <xdr:col>9</xdr:col>
      <xdr:colOff>508000</xdr:colOff>
      <xdr:row>0</xdr:row>
      <xdr:rowOff>127000</xdr:rowOff>
    </xdr:from>
    <xdr:to>
      <xdr:col>18</xdr:col>
      <xdr:colOff>622300</xdr:colOff>
      <xdr:row>61</xdr:row>
      <xdr:rowOff>114300</xdr:rowOff>
    </xdr:to>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937500" y="127000"/>
          <a:ext cx="7543800" cy="100584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94%</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92%</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1.00</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15</xdr:col>
      <xdr:colOff>197299</xdr:colOff>
      <xdr:row>27</xdr:row>
      <xdr:rowOff>53748</xdr:rowOff>
    </xdr:from>
    <xdr:to>
      <xdr:col>21</xdr:col>
      <xdr:colOff>671178</xdr:colOff>
      <xdr:row>43</xdr:row>
      <xdr:rowOff>103505</xdr:rowOff>
    </xdr:to>
    <xdr:sp macro="" textlink="Roadblocks!U29">
      <xdr:nvSpPr>
        <xdr:cNvPr id="119" name="TextBox 14">
          <a:extLst>
            <a:ext uri="{FF2B5EF4-FFF2-40B4-BE49-F238E27FC236}">
              <a16:creationId xmlns:a16="http://schemas.microsoft.com/office/drawing/2014/main" id="{00000000-0008-0000-1600-000077000000}"/>
            </a:ext>
          </a:extLst>
        </xdr:cNvPr>
        <xdr:cNvSpPr txBox="1"/>
      </xdr:nvSpPr>
      <xdr:spPr>
        <a:xfrm>
          <a:off x="12466791" y="9826290"/>
          <a:ext cx="5381675" cy="2934164"/>
        </a:xfrm>
        <a:prstGeom prst="rect">
          <a:avLst/>
        </a:prstGeom>
        <a:ln w="38100">
          <a:solidFill>
            <a:schemeClr val="tx1"/>
          </a:solid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ctr"/>
        <a:lstStyle/>
        <a:p>
          <a:pPr algn="ctr"/>
          <a:fld id="{0094C170-23FA-D848-B143-703E5ED4E88D}" type="TxLink">
            <a:rPr lang="en-US" sz="9600" b="1" i="0" u="none" strike="noStrike">
              <a:solidFill>
                <a:srgbClr val="FF0000"/>
              </a:solidFill>
              <a:latin typeface="Century Gothic" panose="020B0502020202020204" pitchFamily="34" charset="0"/>
            </a:rPr>
            <a:pPr algn="ctr"/>
            <a:t>9</a:t>
          </a:fld>
          <a:endParaRPr lang="en-US" sz="9600">
            <a:solidFill>
              <a:srgbClr val="FF0000"/>
            </a:solidFill>
            <a:latin typeface="Century Gothic" panose="020B0502020202020204" pitchFamily="34" charset="0"/>
          </a:endParaRPr>
        </a:p>
      </xdr:txBody>
    </xdr:sp>
    <xdr:clientData/>
  </xdr:twoCellAnchor>
  <xdr:twoCellAnchor>
    <xdr:from>
      <xdr:col>14</xdr:col>
      <xdr:colOff>775682</xdr:colOff>
      <xdr:row>23</xdr:row>
      <xdr:rowOff>130365</xdr:rowOff>
    </xdr:from>
    <xdr:to>
      <xdr:col>22</xdr:col>
      <xdr:colOff>102962</xdr:colOff>
      <xdr:row>26</xdr:row>
      <xdr:rowOff>65632</xdr:rowOff>
    </xdr:to>
    <xdr:sp macro="" textlink="">
      <xdr:nvSpPr>
        <xdr:cNvPr id="100" name="TextBox 15">
          <a:extLst>
            <a:ext uri="{FF2B5EF4-FFF2-40B4-BE49-F238E27FC236}">
              <a16:creationId xmlns:a16="http://schemas.microsoft.com/office/drawing/2014/main" id="{00000000-0008-0000-1600-000064000000}"/>
            </a:ext>
          </a:extLst>
        </xdr:cNvPr>
        <xdr:cNvSpPr txBox="1"/>
      </xdr:nvSpPr>
      <xdr:spPr>
        <a:xfrm>
          <a:off x="12227207" y="9214094"/>
          <a:ext cx="5871009" cy="451877"/>
        </a:xfrm>
        <a:prstGeom prst="rect">
          <a:avLst/>
        </a:prstGeom>
        <a:noFill/>
        <a:ln w="38100">
          <a:no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ctr"/>
        <a:lstStyle/>
        <a:p>
          <a:pPr algn="ctr"/>
          <a:r>
            <a:rPr lang="en-US" sz="2400" b="1">
              <a:solidFill>
                <a:schemeClr val="tx1">
                  <a:lumMod val="65000"/>
                  <a:lumOff val="35000"/>
                </a:schemeClr>
              </a:solidFill>
              <a:latin typeface="Century Gothic" panose="020B0502020202020204" pitchFamily="34" charset="0"/>
            </a:rPr>
            <a:t>Roadblock Removal  Average (RRA)</a:t>
          </a:r>
          <a:endParaRPr lang="en-US" sz="1100">
            <a:solidFill>
              <a:schemeClr val="tx1">
                <a:lumMod val="65000"/>
                <a:lumOff val="35000"/>
              </a:schemeClr>
            </a:solidFill>
            <a:latin typeface="Century Gothic" panose="020B0502020202020204" pitchFamily="34" charset="0"/>
          </a:endParaRPr>
        </a:p>
      </xdr:txBody>
    </xdr:sp>
    <xdr:clientData/>
  </xdr:twoCellAnchor>
  <xdr:twoCellAnchor>
    <xdr:from>
      <xdr:col>3</xdr:col>
      <xdr:colOff>98280</xdr:colOff>
      <xdr:row>4</xdr:row>
      <xdr:rowOff>392374</xdr:rowOff>
    </xdr:from>
    <xdr:to>
      <xdr:col>22</xdr:col>
      <xdr:colOff>284328</xdr:colOff>
      <xdr:row>5</xdr:row>
      <xdr:rowOff>66282</xdr:rowOff>
    </xdr:to>
    <xdr:sp macro="" textlink="">
      <xdr:nvSpPr>
        <xdr:cNvPr id="2" name="CuadroTexto 19">
          <a:extLst>
            <a:ext uri="{FF2B5EF4-FFF2-40B4-BE49-F238E27FC236}">
              <a16:creationId xmlns:a16="http://schemas.microsoft.com/office/drawing/2014/main" id="{00000000-0008-0000-1600-000002000000}"/>
            </a:ext>
            <a:ext uri="{147F2762-F138-4A5C-976F-8EAC2B608ADB}">
              <a16:predDERef xmlns:a16="http://schemas.microsoft.com/office/drawing/2014/main" pred="{00000000-0008-0000-0300-00001A000000}"/>
            </a:ext>
          </a:extLst>
        </xdr:cNvPr>
        <xdr:cNvSpPr txBox="1"/>
      </xdr:nvSpPr>
      <xdr:spPr>
        <a:xfrm>
          <a:off x="2600370" y="1074762"/>
          <a:ext cx="16032615" cy="583759"/>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editAs="oneCell">
    <xdr:from>
      <xdr:col>10</xdr:col>
      <xdr:colOff>254459</xdr:colOff>
      <xdr:row>1</xdr:row>
      <xdr:rowOff>49957</xdr:rowOff>
    </xdr:from>
    <xdr:to>
      <xdr:col>14</xdr:col>
      <xdr:colOff>492772</xdr:colOff>
      <xdr:row>4</xdr:row>
      <xdr:rowOff>210073</xdr:rowOff>
    </xdr:to>
    <xdr:pic>
      <xdr:nvPicPr>
        <xdr:cNvPr id="3" name="Picture 93">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594758" y="220554"/>
          <a:ext cx="3574432" cy="671907"/>
        </a:xfrm>
        <a:prstGeom prst="rect">
          <a:avLst/>
        </a:prstGeom>
      </xdr:spPr>
    </xdr:pic>
    <xdr:clientData/>
  </xdr:twoCellAnchor>
  <xdr:oneCellAnchor>
    <xdr:from>
      <xdr:col>10</xdr:col>
      <xdr:colOff>669637</xdr:colOff>
      <xdr:row>20</xdr:row>
      <xdr:rowOff>41698</xdr:rowOff>
    </xdr:from>
    <xdr:ext cx="646545" cy="280911"/>
    <xdr:sp macro="" textlink="$E$28">
      <xdr:nvSpPr>
        <xdr:cNvPr id="5" name="TextBox 4">
          <a:extLst>
            <a:ext uri="{FF2B5EF4-FFF2-40B4-BE49-F238E27FC236}">
              <a16:creationId xmlns:a16="http://schemas.microsoft.com/office/drawing/2014/main" id="{00000000-0008-0000-1600-000005000000}"/>
            </a:ext>
          </a:extLst>
        </xdr:cNvPr>
        <xdr:cNvSpPr txBox="1"/>
      </xdr:nvSpPr>
      <xdr:spPr>
        <a:xfrm>
          <a:off x="8924637" y="8664998"/>
          <a:ext cx="646545" cy="2809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fld id="{9FB3574C-AF08-C34D-BAD9-560F6A32BC15}" type="TxLink">
            <a:rPr lang="en-US" sz="1200" b="1" i="0" u="none" strike="noStrike">
              <a:solidFill>
                <a:srgbClr val="000000"/>
              </a:solidFill>
              <a:latin typeface="Century Gothic" panose="020B0502020202020204" pitchFamily="34" charset="0"/>
              <a:cs typeface="Arial"/>
            </a:rPr>
            <a:pPr algn="ctr"/>
            <a:t> </a:t>
          </a:fld>
          <a:endParaRPr lang="en-US" sz="1600" b="1">
            <a:latin typeface="Century Gothic" panose="020B0502020202020204" pitchFamily="34" charset="0"/>
          </a:endParaRPr>
        </a:p>
      </xdr:txBody>
    </xdr:sp>
    <xdr:clientData/>
  </xdr:oneCellAnchor>
  <xdr:twoCellAnchor>
    <xdr:from>
      <xdr:col>9</xdr:col>
      <xdr:colOff>172720</xdr:colOff>
      <xdr:row>24</xdr:row>
      <xdr:rowOff>193040</xdr:rowOff>
    </xdr:from>
    <xdr:to>
      <xdr:col>10</xdr:col>
      <xdr:colOff>365760</xdr:colOff>
      <xdr:row>27</xdr:row>
      <xdr:rowOff>172720</xdr:rowOff>
    </xdr:to>
    <xdr:sp macro="" textlink="$E$24">
      <xdr:nvSpPr>
        <xdr:cNvPr id="13" name="TextBox 12">
          <a:extLst>
            <a:ext uri="{FF2B5EF4-FFF2-40B4-BE49-F238E27FC236}">
              <a16:creationId xmlns:a16="http://schemas.microsoft.com/office/drawing/2014/main" id="{00000000-0008-0000-1600-00000D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54A9B385-F46F-2A4E-9405-D74D5FDBD945}" type="TxLink">
            <a:rPr lang="en-US" sz="1200" b="0" i="0" u="none" strike="noStrike">
              <a:solidFill>
                <a:srgbClr val="000000"/>
              </a:solidFill>
              <a:latin typeface="Bahnschrift Regular"/>
              <a:cs typeface="Bahnschrift" panose="020F0502020204030204" pitchFamily="34" charset="0"/>
            </a:rPr>
            <a:pPr algn="ctr"/>
            <a:t> </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132686</xdr:colOff>
      <xdr:row>5</xdr:row>
      <xdr:rowOff>322240</xdr:rowOff>
    </xdr:from>
    <xdr:to>
      <xdr:col>14</xdr:col>
      <xdr:colOff>511791</xdr:colOff>
      <xdr:row>20</xdr:row>
      <xdr:rowOff>151643</xdr:rowOff>
    </xdr:to>
    <xdr:graphicFrame macro="">
      <xdr:nvGraphicFramePr>
        <xdr:cNvPr id="4" name="Chart 3">
          <a:extLst>
            <a:ext uri="{FF2B5EF4-FFF2-40B4-BE49-F238E27FC236}">
              <a16:creationId xmlns:a16="http://schemas.microsoft.com/office/drawing/2014/main" id="{00000000-0008-0000-1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oneCellAnchor>
    <xdr:from>
      <xdr:col>6</xdr:col>
      <xdr:colOff>451149</xdr:colOff>
      <xdr:row>9</xdr:row>
      <xdr:rowOff>568656</xdr:rowOff>
    </xdr:from>
    <xdr:ext cx="1194238" cy="595484"/>
    <xdr:sp macro="" textlink="'HIDDEN GRAPHICS'!$D$16">
      <xdr:nvSpPr>
        <xdr:cNvPr id="8" name="TextBox 7">
          <a:extLst>
            <a:ext uri="{FF2B5EF4-FFF2-40B4-BE49-F238E27FC236}">
              <a16:creationId xmlns:a16="http://schemas.microsoft.com/office/drawing/2014/main" id="{00000000-0008-0000-1600-000008000000}"/>
            </a:ext>
          </a:extLst>
        </xdr:cNvPr>
        <xdr:cNvSpPr txBox="1"/>
      </xdr:nvSpPr>
      <xdr:spPr>
        <a:xfrm>
          <a:off x="5381737" y="5723362"/>
          <a:ext cx="1194238"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ctr">
          <a:spAutoFit/>
        </a:bodyPr>
        <a:lstStyle/>
        <a:p>
          <a:pPr algn="ctr"/>
          <a:fld id="{E7F46488-1716-C74D-ADE4-ADE60ADFFF70}" type="TxLink">
            <a:rPr lang="en-US" sz="3200" b="1" i="0" u="none" strike="noStrike">
              <a:solidFill>
                <a:srgbClr val="FF0000"/>
              </a:solidFill>
              <a:latin typeface="Century Gothic" panose="020B0502020202020204" pitchFamily="34" charset="0"/>
            </a:rPr>
            <a:pPr algn="ctr"/>
            <a:t>94%</a:t>
          </a:fld>
          <a:endParaRPr lang="en-US" sz="2800" b="1">
            <a:solidFill>
              <a:srgbClr val="FF0000"/>
            </a:solidFill>
            <a:latin typeface="Century Gothic" panose="020B0502020202020204" pitchFamily="34" charset="0"/>
          </a:endParaRPr>
        </a:p>
      </xdr:txBody>
    </xdr:sp>
    <xdr:clientData/>
  </xdr:oneCellAnchor>
  <xdr:twoCellAnchor>
    <xdr:from>
      <xdr:col>11</xdr:col>
      <xdr:colOff>611707</xdr:colOff>
      <xdr:row>5</xdr:row>
      <xdr:rowOff>212040</xdr:rowOff>
    </xdr:from>
    <xdr:to>
      <xdr:col>26</xdr:col>
      <xdr:colOff>43051</xdr:colOff>
      <xdr:row>22</xdr:row>
      <xdr:rowOff>62006</xdr:rowOff>
    </xdr:to>
    <xdr:graphicFrame macro="">
      <xdr:nvGraphicFramePr>
        <xdr:cNvPr id="120" name="Chart 119">
          <a:extLst>
            <a:ext uri="{FF2B5EF4-FFF2-40B4-BE49-F238E27FC236}">
              <a16:creationId xmlns:a16="http://schemas.microsoft.com/office/drawing/2014/main" id="{00000000-0008-0000-1600-00007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21</xdr:col>
      <xdr:colOff>593254</xdr:colOff>
      <xdr:row>16</xdr:row>
      <xdr:rowOff>21414</xdr:rowOff>
    </xdr:from>
    <xdr:to>
      <xdr:col>22</xdr:col>
      <xdr:colOff>779115</xdr:colOff>
      <xdr:row>19</xdr:row>
      <xdr:rowOff>124304</xdr:rowOff>
    </xdr:to>
    <xdr:sp macro="" textlink="$D$42">
      <xdr:nvSpPr>
        <xdr:cNvPr id="121" name="TextBox 120">
          <a:extLst>
            <a:ext uri="{FF2B5EF4-FFF2-40B4-BE49-F238E27FC236}">
              <a16:creationId xmlns:a16="http://schemas.microsoft.com/office/drawing/2014/main" id="{00000000-0008-0000-1600-000079000000}"/>
            </a:ext>
          </a:extLst>
        </xdr:cNvPr>
        <xdr:cNvSpPr txBox="1"/>
      </xdr:nvSpPr>
      <xdr:spPr>
        <a:xfrm>
          <a:off x="18107881" y="7925742"/>
          <a:ext cx="1019891" cy="6146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 </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oneCellAnchor>
    <xdr:from>
      <xdr:col>18</xdr:col>
      <xdr:colOff>159752</xdr:colOff>
      <xdr:row>9</xdr:row>
      <xdr:rowOff>602711</xdr:rowOff>
    </xdr:from>
    <xdr:ext cx="1194238" cy="595484"/>
    <xdr:sp macro="" textlink="'HIDDEN GRAPHICS'!D42">
      <xdr:nvSpPr>
        <xdr:cNvPr id="123" name="TextBox 122">
          <a:extLst>
            <a:ext uri="{FF2B5EF4-FFF2-40B4-BE49-F238E27FC236}">
              <a16:creationId xmlns:a16="http://schemas.microsoft.com/office/drawing/2014/main" id="{00000000-0008-0000-1600-00007B000000}"/>
            </a:ext>
          </a:extLst>
        </xdr:cNvPr>
        <xdr:cNvSpPr txBox="1"/>
      </xdr:nvSpPr>
      <xdr:spPr>
        <a:xfrm>
          <a:off x="14951517" y="5757417"/>
          <a:ext cx="1194238"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ctr">
          <a:spAutoFit/>
        </a:bodyPr>
        <a:lstStyle/>
        <a:p>
          <a:pPr algn="ctr"/>
          <a:fld id="{D9D8CD11-F3DD-1C4D-BBE4-3C08E0039E25}" type="TxLink">
            <a:rPr lang="en-US" sz="3200" b="1" i="0" u="none" strike="noStrike">
              <a:solidFill>
                <a:srgbClr val="FF0000"/>
              </a:solidFill>
              <a:latin typeface="Century Gothic" panose="020B0502020202020204" pitchFamily="34" charset="0"/>
              <a:cs typeface="Times New Roman" panose="02020603050405020304" pitchFamily="18" charset="0"/>
            </a:rPr>
            <a:pPr algn="ctr"/>
            <a:t>92%</a:t>
          </a:fld>
          <a:endParaRPr lang="en-US" sz="3200" b="1">
            <a:solidFill>
              <a:srgbClr val="FF0000"/>
            </a:solidFill>
            <a:latin typeface="Century Gothic" panose="020B0502020202020204" pitchFamily="34" charset="0"/>
            <a:cs typeface="Times New Roman" panose="02020603050405020304" pitchFamily="18" charset="0"/>
          </a:endParaRPr>
        </a:p>
      </xdr:txBody>
    </xdr:sp>
    <xdr:clientData/>
  </xdr:oneCellAnchor>
  <xdr:twoCellAnchor>
    <xdr:from>
      <xdr:col>0</xdr:col>
      <xdr:colOff>581187</xdr:colOff>
      <xdr:row>22</xdr:row>
      <xdr:rowOff>107626</xdr:rowOff>
    </xdr:from>
    <xdr:to>
      <xdr:col>14</xdr:col>
      <xdr:colOff>215254</xdr:colOff>
      <xdr:row>62</xdr:row>
      <xdr:rowOff>51874</xdr:rowOff>
    </xdr:to>
    <xdr:graphicFrame macro="">
      <xdr:nvGraphicFramePr>
        <xdr:cNvPr id="124" name="Chart 16">
          <a:extLst>
            <a:ext uri="{FF2B5EF4-FFF2-40B4-BE49-F238E27FC236}">
              <a16:creationId xmlns:a16="http://schemas.microsoft.com/office/drawing/2014/main" id="{00000000-0008-0000-1600-00007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6</xdr:col>
      <xdr:colOff>581186</xdr:colOff>
      <xdr:row>45</xdr:row>
      <xdr:rowOff>87823</xdr:rowOff>
    </xdr:from>
    <xdr:ext cx="1334576" cy="595484"/>
    <xdr:sp macro="" textlink="'HIDDEN GRAPHICS'!$D$68">
      <xdr:nvSpPr>
        <xdr:cNvPr id="125" name="TextBox 124">
          <a:extLst>
            <a:ext uri="{FF2B5EF4-FFF2-40B4-BE49-F238E27FC236}">
              <a16:creationId xmlns:a16="http://schemas.microsoft.com/office/drawing/2014/main" id="{00000000-0008-0000-1600-00007D000000}"/>
            </a:ext>
          </a:extLst>
        </xdr:cNvPr>
        <xdr:cNvSpPr txBox="1"/>
      </xdr:nvSpPr>
      <xdr:spPr>
        <a:xfrm>
          <a:off x="5488983" y="13089179"/>
          <a:ext cx="1334576" cy="595484"/>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square" rtlCol="0" anchor="ctr">
          <a:spAutoFit/>
        </a:bodyPr>
        <a:lstStyle/>
        <a:p>
          <a:pPr algn="ctr"/>
          <a:fld id="{89D93D0C-C90C-0F46-AD9E-56D3D6963824}" type="TxLink">
            <a:rPr lang="en-US" sz="3200" b="1" i="0" u="none" strike="noStrike">
              <a:solidFill>
                <a:srgbClr val="FF0000"/>
              </a:solidFill>
              <a:latin typeface="Century Gothic" panose="020B0502020202020204" pitchFamily="34" charset="0"/>
              <a:cs typeface="Times New Roman" panose="02020603050405020304" pitchFamily="18" charset="0"/>
            </a:rPr>
            <a:pPr algn="ctr"/>
            <a:t>1.00</a:t>
          </a:fld>
          <a:endParaRPr lang="en-US" sz="3200" b="1">
            <a:solidFill>
              <a:srgbClr val="FF0000"/>
            </a:solidFill>
            <a:latin typeface="Century Gothic" panose="020B0502020202020204" pitchFamily="34" charset="0"/>
            <a:cs typeface="Times New Roman" panose="02020603050405020304" pitchFamily="18" charset="0"/>
          </a:endParaRPr>
        </a:p>
      </xdr:txBody>
    </xdr:sp>
    <xdr:clientData/>
  </xdr:oneCellAnchor>
</xdr:wsDr>
</file>

<file path=xl/drawings/drawing15.xml><?xml version="1.0" encoding="utf-8"?>
<xdr:wsDr xmlns:xdr="http://schemas.openxmlformats.org/drawingml/2006/spreadsheetDrawing" xmlns:a="http://schemas.openxmlformats.org/drawingml/2006/main">
  <xdr:twoCellAnchor>
    <xdr:from>
      <xdr:col>1</xdr:col>
      <xdr:colOff>0</xdr:colOff>
      <xdr:row>6</xdr:row>
      <xdr:rowOff>135467</xdr:rowOff>
    </xdr:from>
    <xdr:to>
      <xdr:col>5</xdr:col>
      <xdr:colOff>33867</xdr:colOff>
      <xdr:row>10</xdr:row>
      <xdr:rowOff>29142</xdr:rowOff>
    </xdr:to>
    <xdr:sp macro="" textlink="">
      <xdr:nvSpPr>
        <xdr:cNvPr id="2" name="CuadroTexto 19">
          <a:extLst>
            <a:ext uri="{FF2B5EF4-FFF2-40B4-BE49-F238E27FC236}">
              <a16:creationId xmlns:a16="http://schemas.microsoft.com/office/drawing/2014/main" id="{00000000-0008-0000-1700-000002000000}"/>
            </a:ext>
            <a:ext uri="{147F2762-F138-4A5C-976F-8EAC2B608ADB}">
              <a16:predDERef xmlns:a16="http://schemas.microsoft.com/office/drawing/2014/main" pred="{00000000-0008-0000-0300-00001A000000}"/>
            </a:ext>
          </a:extLst>
        </xdr:cNvPr>
        <xdr:cNvSpPr txBox="1"/>
      </xdr:nvSpPr>
      <xdr:spPr>
        <a:xfrm>
          <a:off x="829733" y="4233334"/>
          <a:ext cx="11277601" cy="57100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SCRUM BOARD</a:t>
          </a:r>
        </a:p>
      </xdr:txBody>
    </xdr:sp>
    <xdr:clientData/>
  </xdr:twoCellAnchor>
  <xdr:twoCellAnchor>
    <xdr:from>
      <xdr:col>1</xdr:col>
      <xdr:colOff>321734</xdr:colOff>
      <xdr:row>12</xdr:row>
      <xdr:rowOff>152402</xdr:rowOff>
    </xdr:from>
    <xdr:to>
      <xdr:col>1</xdr:col>
      <xdr:colOff>4097867</xdr:colOff>
      <xdr:row>15</xdr:row>
      <xdr:rowOff>135466</xdr:rowOff>
    </xdr:to>
    <xdr:sp macro="" textlink="">
      <xdr:nvSpPr>
        <xdr:cNvPr id="3" name="Rectangle 2">
          <a:extLst>
            <a:ext uri="{FF2B5EF4-FFF2-40B4-BE49-F238E27FC236}">
              <a16:creationId xmlns:a16="http://schemas.microsoft.com/office/drawing/2014/main" id="{00000000-0008-0000-1700-000003000000}"/>
            </a:ext>
          </a:extLst>
        </xdr:cNvPr>
        <xdr:cNvSpPr/>
      </xdr:nvSpPr>
      <xdr:spPr bwMode="auto">
        <a:xfrm>
          <a:off x="1154521" y="5086664"/>
          <a:ext cx="3776133" cy="482736"/>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Install Windows</a:t>
          </a:r>
        </a:p>
      </xdr:txBody>
    </xdr:sp>
    <xdr:clientData/>
  </xdr:twoCellAnchor>
  <xdr:twoCellAnchor>
    <xdr:from>
      <xdr:col>1</xdr:col>
      <xdr:colOff>314518</xdr:colOff>
      <xdr:row>17</xdr:row>
      <xdr:rowOff>869</xdr:rowOff>
    </xdr:from>
    <xdr:to>
      <xdr:col>1</xdr:col>
      <xdr:colOff>4090651</xdr:colOff>
      <xdr:row>19</xdr:row>
      <xdr:rowOff>149899</xdr:rowOff>
    </xdr:to>
    <xdr:sp macro="" textlink="">
      <xdr:nvSpPr>
        <xdr:cNvPr id="4" name="Rectangle 3">
          <a:extLst>
            <a:ext uri="{FF2B5EF4-FFF2-40B4-BE49-F238E27FC236}">
              <a16:creationId xmlns:a16="http://schemas.microsoft.com/office/drawing/2014/main" id="{00000000-0008-0000-1700-000004000000}"/>
            </a:ext>
          </a:extLst>
        </xdr:cNvPr>
        <xdr:cNvSpPr/>
      </xdr:nvSpPr>
      <xdr:spPr bwMode="auto">
        <a:xfrm>
          <a:off x="1137132" y="7094108"/>
          <a:ext cx="3776133" cy="480961"/>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Painting</a:t>
          </a:r>
        </a:p>
      </xdr:txBody>
    </xdr:sp>
    <xdr:clientData/>
  </xdr:twoCellAnchor>
  <xdr:twoCellAnchor>
    <xdr:from>
      <xdr:col>1</xdr:col>
      <xdr:colOff>304799</xdr:colOff>
      <xdr:row>21</xdr:row>
      <xdr:rowOff>50802</xdr:rowOff>
    </xdr:from>
    <xdr:to>
      <xdr:col>1</xdr:col>
      <xdr:colOff>4080932</xdr:colOff>
      <xdr:row>24</xdr:row>
      <xdr:rowOff>33866</xdr:rowOff>
    </xdr:to>
    <xdr:sp macro="" textlink="">
      <xdr:nvSpPr>
        <xdr:cNvPr id="5" name="Rectangle 4">
          <a:extLst>
            <a:ext uri="{FF2B5EF4-FFF2-40B4-BE49-F238E27FC236}">
              <a16:creationId xmlns:a16="http://schemas.microsoft.com/office/drawing/2014/main" id="{00000000-0008-0000-1700-000005000000}"/>
            </a:ext>
          </a:extLst>
        </xdr:cNvPr>
        <xdr:cNvSpPr/>
      </xdr:nvSpPr>
      <xdr:spPr bwMode="auto">
        <a:xfrm>
          <a:off x="1134532" y="7907869"/>
          <a:ext cx="3776133" cy="491064"/>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r>
            <a:rPr lang="en-US" sz="1800">
              <a:latin typeface="Century Gothic" panose="020B0502020202020204" pitchFamily="34" charset="0"/>
            </a:rPr>
            <a:t>Activity</a:t>
          </a:r>
          <a:r>
            <a:rPr lang="en-US" sz="1800" baseline="0">
              <a:latin typeface="Century Gothic" panose="020B0502020202020204" pitchFamily="34" charset="0"/>
            </a:rPr>
            <a:t> X</a:t>
          </a:r>
          <a:endParaRPr lang="en-US" sz="1800">
            <a:latin typeface="Century Gothic" panose="020B0502020202020204" pitchFamily="34" charset="0"/>
          </a:endParaRPr>
        </a:p>
      </xdr:txBody>
    </xdr:sp>
    <xdr:clientData/>
  </xdr:twoCellAnchor>
  <xdr:twoCellAnchor>
    <xdr:from>
      <xdr:col>1</xdr:col>
      <xdr:colOff>307012</xdr:colOff>
      <xdr:row>25</xdr:row>
      <xdr:rowOff>101602</xdr:rowOff>
    </xdr:from>
    <xdr:to>
      <xdr:col>1</xdr:col>
      <xdr:colOff>4083145</xdr:colOff>
      <xdr:row>28</xdr:row>
      <xdr:rowOff>84666</xdr:rowOff>
    </xdr:to>
    <xdr:sp macro="" textlink="">
      <xdr:nvSpPr>
        <xdr:cNvPr id="6" name="Rectangle 5">
          <a:extLst>
            <a:ext uri="{FF2B5EF4-FFF2-40B4-BE49-F238E27FC236}">
              <a16:creationId xmlns:a16="http://schemas.microsoft.com/office/drawing/2014/main" id="{00000000-0008-0000-1700-000006000000}"/>
            </a:ext>
          </a:extLst>
        </xdr:cNvPr>
        <xdr:cNvSpPr/>
      </xdr:nvSpPr>
      <xdr:spPr bwMode="auto">
        <a:xfrm>
          <a:off x="1129626" y="8522568"/>
          <a:ext cx="3776133" cy="480962"/>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endParaRPr lang="en-US" sz="1800">
            <a:latin typeface="Century Gothic" panose="020B0502020202020204" pitchFamily="34" charset="0"/>
          </a:endParaRPr>
        </a:p>
      </xdr:txBody>
    </xdr:sp>
    <xdr:clientData/>
  </xdr:twoCellAnchor>
  <xdr:twoCellAnchor>
    <xdr:from>
      <xdr:col>1</xdr:col>
      <xdr:colOff>316440</xdr:colOff>
      <xdr:row>30</xdr:row>
      <xdr:rowOff>12798</xdr:rowOff>
    </xdr:from>
    <xdr:to>
      <xdr:col>1</xdr:col>
      <xdr:colOff>4092573</xdr:colOff>
      <xdr:row>32</xdr:row>
      <xdr:rowOff>161828</xdr:rowOff>
    </xdr:to>
    <xdr:sp macro="" textlink="">
      <xdr:nvSpPr>
        <xdr:cNvPr id="7" name="Rectangle 6">
          <a:extLst>
            <a:ext uri="{FF2B5EF4-FFF2-40B4-BE49-F238E27FC236}">
              <a16:creationId xmlns:a16="http://schemas.microsoft.com/office/drawing/2014/main" id="{00000000-0008-0000-1700-000007000000}"/>
            </a:ext>
          </a:extLst>
        </xdr:cNvPr>
        <xdr:cNvSpPr/>
      </xdr:nvSpPr>
      <xdr:spPr bwMode="auto">
        <a:xfrm>
          <a:off x="1139054" y="9263593"/>
          <a:ext cx="3776133" cy="480962"/>
        </a:xfrm>
        <a:prstGeom prst="rect">
          <a:avLst/>
        </a:prstGeom>
        <a:ln w="38100">
          <a:headEnd type="none" w="med" len="med"/>
          <a:tailEnd type="none" w="med" len="med"/>
        </a:ln>
      </xdr:spPr>
      <xdr:style>
        <a:lnRef idx="2">
          <a:schemeClr val="accent4"/>
        </a:lnRef>
        <a:fillRef idx="1">
          <a:schemeClr val="lt1"/>
        </a:fillRef>
        <a:effectRef idx="0">
          <a:schemeClr val="accent4"/>
        </a:effectRef>
        <a:fontRef idx="minor">
          <a:schemeClr val="dk1"/>
        </a:fontRef>
      </xdr:style>
      <xdr:txBody>
        <a:bodyPr vertOverflow="clip" wrap="square" lIns="18288" tIns="0" rIns="0" bIns="0" rtlCol="0" anchor="ctr" upright="1"/>
        <a:lstStyle/>
        <a:p>
          <a:pPr algn="ctr"/>
          <a:endParaRPr lang="en-US" sz="1800">
            <a:latin typeface="Century Gothic" panose="020B0502020202020204" pitchFamily="34" charset="0"/>
          </a:endParaRPr>
        </a:p>
      </xdr:txBody>
    </xdr:sp>
    <xdr:clientData/>
  </xdr:twoCellAnchor>
  <xdr:twoCellAnchor editAs="oneCell">
    <xdr:from>
      <xdr:col>3</xdr:col>
      <xdr:colOff>3155176</xdr:colOff>
      <xdr:row>3</xdr:row>
      <xdr:rowOff>747750</xdr:rowOff>
    </xdr:from>
    <xdr:to>
      <xdr:col>4</xdr:col>
      <xdr:colOff>3733800</xdr:colOff>
      <xdr:row>3</xdr:row>
      <xdr:rowOff>1785415</xdr:rowOff>
    </xdr:to>
    <xdr:pic>
      <xdr:nvPicPr>
        <xdr:cNvPr id="8" name="Picture 93">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832576" y="1281150"/>
          <a:ext cx="4998224" cy="103766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55</xdr:col>
      <xdr:colOff>10205</xdr:colOff>
      <xdr:row>7</xdr:row>
      <xdr:rowOff>47398</xdr:rowOff>
    </xdr:from>
    <xdr:to>
      <xdr:col>113</xdr:col>
      <xdr:colOff>40968</xdr:colOff>
      <xdr:row>8</xdr:row>
      <xdr:rowOff>184355</xdr:rowOff>
    </xdr:to>
    <xdr:sp macro="" textlink="">
      <xdr:nvSpPr>
        <xdr:cNvPr id="2" name="Rectángulo redondeado 11">
          <a:extLst>
            <a:ext uri="{FF2B5EF4-FFF2-40B4-BE49-F238E27FC236}">
              <a16:creationId xmlns:a16="http://schemas.microsoft.com/office/drawing/2014/main" id="{00000000-0008-0000-1A00-000002000000}"/>
            </a:ext>
            <a:ext uri="{147F2762-F138-4A5C-976F-8EAC2B608ADB}">
              <a16:predDERef xmlns:a16="http://schemas.microsoft.com/office/drawing/2014/main" pred="{00000000-0008-0000-0200-000009000000}"/>
            </a:ext>
          </a:extLst>
        </xdr:cNvPr>
        <xdr:cNvSpPr/>
      </xdr:nvSpPr>
      <xdr:spPr bwMode="auto">
        <a:xfrm>
          <a:off x="20063915" y="1522237"/>
          <a:ext cx="16663666" cy="382763"/>
        </a:xfrm>
        <a:prstGeom prst="roundRect">
          <a:avLst/>
        </a:prstGeom>
        <a:solidFill>
          <a:srgbClr val="5A487A"/>
        </a:solidFill>
        <a:ln w="12700" cap="flat" cmpd="sng" algn="ctr">
          <a:no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131</xdr:col>
      <xdr:colOff>266348</xdr:colOff>
      <xdr:row>27</xdr:row>
      <xdr:rowOff>225778</xdr:rowOff>
    </xdr:from>
    <xdr:to>
      <xdr:col>132</xdr:col>
      <xdr:colOff>28222</xdr:colOff>
      <xdr:row>34</xdr:row>
      <xdr:rowOff>219428</xdr:rowOff>
    </xdr:to>
    <xdr:cxnSp macro="">
      <xdr:nvCxnSpPr>
        <xdr:cNvPr id="79" name="Straight Arrow Connector 14">
          <a:extLst>
            <a:ext uri="{FF2B5EF4-FFF2-40B4-BE49-F238E27FC236}">
              <a16:creationId xmlns:a16="http://schemas.microsoft.com/office/drawing/2014/main" id="{00000000-0008-0000-1A00-00004F000000}"/>
            </a:ext>
            <a:ext uri="{147F2762-F138-4A5C-976F-8EAC2B608ADB}">
              <a16:predDERef xmlns:a16="http://schemas.microsoft.com/office/drawing/2014/main" pred="{4BE788B5-58AC-4959-9A87-183AA8BC13DF}"/>
            </a:ext>
          </a:extLst>
        </xdr:cNvPr>
        <xdr:cNvCxnSpPr>
          <a:cxnSpLocks/>
        </xdr:cNvCxnSpPr>
      </xdr:nvCxnSpPr>
      <xdr:spPr>
        <a:xfrm>
          <a:off x="36964268" y="6961858"/>
          <a:ext cx="28574"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127</xdr:col>
      <xdr:colOff>-1</xdr:colOff>
      <xdr:row>34</xdr:row>
      <xdr:rowOff>239889</xdr:rowOff>
    </xdr:from>
    <xdr:to>
      <xdr:col>127</xdr:col>
      <xdr:colOff>19049</xdr:colOff>
      <xdr:row>41</xdr:row>
      <xdr:rowOff>233539</xdr:rowOff>
    </xdr:to>
    <xdr:cxnSp macro="">
      <xdr:nvCxnSpPr>
        <xdr:cNvPr id="80" name="Straight Arrow Connector 21">
          <a:extLst>
            <a:ext uri="{FF2B5EF4-FFF2-40B4-BE49-F238E27FC236}">
              <a16:creationId xmlns:a16="http://schemas.microsoft.com/office/drawing/2014/main" id="{00000000-0008-0000-1A00-000050000000}"/>
            </a:ext>
            <a:ext uri="{147F2762-F138-4A5C-976F-8EAC2B608ADB}">
              <a16:predDERef xmlns:a16="http://schemas.microsoft.com/office/drawing/2014/main" pred="{C820587F-352D-44A3-8CD8-9477228F59EA}"/>
            </a:ext>
          </a:extLst>
        </xdr:cNvPr>
        <xdr:cNvCxnSpPr>
          <a:cxnSpLocks/>
        </xdr:cNvCxnSpPr>
      </xdr:nvCxnSpPr>
      <xdr:spPr>
        <a:xfrm>
          <a:off x="35707319" y="8789529"/>
          <a:ext cx="19050"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146</xdr:col>
      <xdr:colOff>247650</xdr:colOff>
      <xdr:row>20</xdr:row>
      <xdr:rowOff>28575</xdr:rowOff>
    </xdr:from>
    <xdr:to>
      <xdr:col>147</xdr:col>
      <xdr:colOff>0</xdr:colOff>
      <xdr:row>45</xdr:row>
      <xdr:rowOff>209550</xdr:rowOff>
    </xdr:to>
    <xdr:cxnSp macro="">
      <xdr:nvCxnSpPr>
        <xdr:cNvPr id="81" name="Straight Arrow Connector 27">
          <a:extLst>
            <a:ext uri="{FF2B5EF4-FFF2-40B4-BE49-F238E27FC236}">
              <a16:creationId xmlns:a16="http://schemas.microsoft.com/office/drawing/2014/main" id="{00000000-0008-0000-1A00-000051000000}"/>
            </a:ext>
            <a:ext uri="{147F2762-F138-4A5C-976F-8EAC2B608ADB}">
              <a16:predDERef xmlns:a16="http://schemas.microsoft.com/office/drawing/2014/main" pred="{3624C2B7-8E7C-462E-958D-D5653108A58E}"/>
            </a:ext>
          </a:extLst>
        </xdr:cNvPr>
        <xdr:cNvCxnSpPr>
          <a:cxnSpLocks/>
        </xdr:cNvCxnSpPr>
      </xdr:nvCxnSpPr>
      <xdr:spPr>
        <a:xfrm flipH="1">
          <a:off x="40984170" y="4951095"/>
          <a:ext cx="3810" cy="6657975"/>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149</xdr:col>
      <xdr:colOff>10400</xdr:colOff>
      <xdr:row>0</xdr:row>
      <xdr:rowOff>249765</xdr:rowOff>
    </xdr:from>
    <xdr:to>
      <xdr:col>149</xdr:col>
      <xdr:colOff>10400</xdr:colOff>
      <xdr:row>58</xdr:row>
      <xdr:rowOff>254527</xdr:rowOff>
    </xdr:to>
    <xdr:cxnSp macro="">
      <xdr:nvCxnSpPr>
        <xdr:cNvPr id="8" name="Straight Arrow Connector 28">
          <a:extLst>
            <a:ext uri="{FF2B5EF4-FFF2-40B4-BE49-F238E27FC236}">
              <a16:creationId xmlns:a16="http://schemas.microsoft.com/office/drawing/2014/main" id="{00000000-0008-0000-1A00-000008000000}"/>
            </a:ext>
            <a:ext uri="{147F2762-F138-4A5C-976F-8EAC2B608ADB}">
              <a16:predDERef xmlns:a16="http://schemas.microsoft.com/office/drawing/2014/main" pred="{0D1AEDF3-CDFF-4953-8809-D0231E419B02}"/>
            </a:ext>
          </a:extLst>
        </xdr:cNvPr>
        <xdr:cNvCxnSpPr/>
      </xdr:nvCxnSpPr>
      <xdr:spPr>
        <a:xfrm>
          <a:off x="41249840" y="249765"/>
          <a:ext cx="0" cy="14772322"/>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165</xdr:col>
      <xdr:colOff>5641</xdr:colOff>
      <xdr:row>1</xdr:row>
      <xdr:rowOff>4762</xdr:rowOff>
    </xdr:from>
    <xdr:to>
      <xdr:col>165</xdr:col>
      <xdr:colOff>5641</xdr:colOff>
      <xdr:row>59</xdr:row>
      <xdr:rowOff>45243</xdr:rowOff>
    </xdr:to>
    <xdr:cxnSp macro="">
      <xdr:nvCxnSpPr>
        <xdr:cNvPr id="9" name="Straight Arrow Connector 29">
          <a:extLst>
            <a:ext uri="{FF2B5EF4-FFF2-40B4-BE49-F238E27FC236}">
              <a16:creationId xmlns:a16="http://schemas.microsoft.com/office/drawing/2014/main" id="{00000000-0008-0000-1A00-000009000000}"/>
            </a:ext>
            <a:ext uri="{147F2762-F138-4A5C-976F-8EAC2B608ADB}">
              <a16:predDERef xmlns:a16="http://schemas.microsoft.com/office/drawing/2014/main" pred="{9543BCFF-3FAD-4D30-A23E-15CAD1B1FA0F}"/>
            </a:ext>
          </a:extLst>
        </xdr:cNvPr>
        <xdr:cNvCxnSpPr/>
      </xdr:nvCxnSpPr>
      <xdr:spPr>
        <a:xfrm>
          <a:off x="51021541" y="258762"/>
          <a:ext cx="0" cy="14772481"/>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155</xdr:col>
      <xdr:colOff>875</xdr:colOff>
      <xdr:row>0</xdr:row>
      <xdr:rowOff>252414</xdr:rowOff>
    </xdr:from>
    <xdr:to>
      <xdr:col>155</xdr:col>
      <xdr:colOff>875</xdr:colOff>
      <xdr:row>58</xdr:row>
      <xdr:rowOff>257177</xdr:rowOff>
    </xdr:to>
    <xdr:cxnSp macro="">
      <xdr:nvCxnSpPr>
        <xdr:cNvPr id="10" name="Straight Arrow Connector 9">
          <a:extLst>
            <a:ext uri="{FF2B5EF4-FFF2-40B4-BE49-F238E27FC236}">
              <a16:creationId xmlns:a16="http://schemas.microsoft.com/office/drawing/2014/main" id="{00000000-0008-0000-1A00-00000A000000}"/>
            </a:ext>
            <a:ext uri="{147F2762-F138-4A5C-976F-8EAC2B608ADB}">
              <a16:predDERef xmlns:a16="http://schemas.microsoft.com/office/drawing/2014/main" pred="{94DDBCB2-863C-4001-8755-D173ADB376AD}"/>
            </a:ext>
          </a:extLst>
        </xdr:cNvPr>
        <xdr:cNvCxnSpPr/>
      </xdr:nvCxnSpPr>
      <xdr:spPr>
        <a:xfrm>
          <a:off x="42749075" y="252414"/>
          <a:ext cx="0" cy="14772323"/>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81</xdr:col>
      <xdr:colOff>275872</xdr:colOff>
      <xdr:row>13</xdr:row>
      <xdr:rowOff>238125</xdr:rowOff>
    </xdr:from>
    <xdr:to>
      <xdr:col>82</xdr:col>
      <xdr:colOff>47271</xdr:colOff>
      <xdr:row>25</xdr:row>
      <xdr:rowOff>219075</xdr:rowOff>
    </xdr:to>
    <xdr:cxnSp macro="">
      <xdr:nvCxnSpPr>
        <xdr:cNvPr id="82" name="Straight Arrow Connector 42">
          <a:extLst>
            <a:ext uri="{FF2B5EF4-FFF2-40B4-BE49-F238E27FC236}">
              <a16:creationId xmlns:a16="http://schemas.microsoft.com/office/drawing/2014/main" id="{00000000-0008-0000-1A00-000052000000}"/>
            </a:ext>
            <a:ext uri="{147F2762-F138-4A5C-976F-8EAC2B608ADB}">
              <a16:predDERef xmlns:a16="http://schemas.microsoft.com/office/drawing/2014/main" pred="{1DAEE216-6A15-42D8-8EF4-7DCA1F56A44D}"/>
            </a:ext>
          </a:extLst>
        </xdr:cNvPr>
        <xdr:cNvCxnSpPr>
          <a:cxnSpLocks/>
        </xdr:cNvCxnSpPr>
      </xdr:nvCxnSpPr>
      <xdr:spPr>
        <a:xfrm>
          <a:off x="24393172" y="3347085"/>
          <a:ext cx="45719" cy="30899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20</xdr:col>
      <xdr:colOff>0</xdr:colOff>
      <xdr:row>29</xdr:row>
      <xdr:rowOff>0</xdr:rowOff>
    </xdr:from>
    <xdr:to>
      <xdr:col>21</xdr:col>
      <xdr:colOff>35559</xdr:colOff>
      <xdr:row>30</xdr:row>
      <xdr:rowOff>53339</xdr:rowOff>
    </xdr:to>
    <xdr:sp macro="" textlink="">
      <xdr:nvSpPr>
        <xdr:cNvPr id="12" name="AutoShape 1">
          <a:extLst>
            <a:ext uri="{FF2B5EF4-FFF2-40B4-BE49-F238E27FC236}">
              <a16:creationId xmlns:a16="http://schemas.microsoft.com/office/drawing/2014/main" id="{00000000-0008-0000-1A00-00000C000000}"/>
            </a:ext>
          </a:extLst>
        </xdr:cNvPr>
        <xdr:cNvSpPr>
          <a:spLocks noChangeAspect="1" noChangeArrowheads="1"/>
        </xdr:cNvSpPr>
      </xdr:nvSpPr>
      <xdr:spPr bwMode="auto">
        <a:xfrm>
          <a:off x="6286500" y="7254240"/>
          <a:ext cx="280034" cy="30670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145144</xdr:colOff>
      <xdr:row>0</xdr:row>
      <xdr:rowOff>19352</xdr:rowOff>
    </xdr:from>
    <xdr:to>
      <xdr:col>20</xdr:col>
      <xdr:colOff>84667</xdr:colOff>
      <xdr:row>3</xdr:row>
      <xdr:rowOff>186267</xdr:rowOff>
    </xdr:to>
    <xdr:sp macro="" textlink="">
      <xdr:nvSpPr>
        <xdr:cNvPr id="13" name="Rectangle 41">
          <a:extLst>
            <a:ext uri="{FF2B5EF4-FFF2-40B4-BE49-F238E27FC236}">
              <a16:creationId xmlns:a16="http://schemas.microsoft.com/office/drawing/2014/main" id="{00000000-0008-0000-1A00-00000D000000}"/>
            </a:ext>
          </a:extLst>
        </xdr:cNvPr>
        <xdr:cNvSpPr/>
      </xdr:nvSpPr>
      <xdr:spPr bwMode="auto">
        <a:xfrm>
          <a:off x="720877" y="19352"/>
          <a:ext cx="5121123" cy="92891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latin typeface="Century Gothic" panose="020B0502020202020204" pitchFamily="34" charset="0"/>
            </a:rPr>
            <a:t>Neuroscience</a:t>
          </a:r>
          <a:r>
            <a:rPr lang="en-US" sz="2800" b="1" baseline="0">
              <a:latin typeface="Century Gothic" panose="020B0502020202020204" pitchFamily="34" charset="0"/>
            </a:rPr>
            <a:t> Institute Takt Plan</a:t>
          </a:r>
          <a:endParaRPr lang="en-US" sz="2800" b="1">
            <a:latin typeface="Century Gothic" panose="020B0502020202020204" pitchFamily="34" charset="0"/>
          </a:endParaRPr>
        </a:p>
      </xdr:txBody>
    </xdr:sp>
    <xdr:clientData/>
  </xdr:twoCellAnchor>
  <xdr:twoCellAnchor>
    <xdr:from>
      <xdr:col>65</xdr:col>
      <xdr:colOff>67</xdr:colOff>
      <xdr:row>40</xdr:row>
      <xdr:rowOff>225607</xdr:rowOff>
    </xdr:from>
    <xdr:to>
      <xdr:col>93</xdr:col>
      <xdr:colOff>136717</xdr:colOff>
      <xdr:row>62</xdr:row>
      <xdr:rowOff>135323</xdr:rowOff>
    </xdr:to>
    <xdr:grpSp>
      <xdr:nvGrpSpPr>
        <xdr:cNvPr id="83" name="Group 13">
          <a:extLst>
            <a:ext uri="{FF2B5EF4-FFF2-40B4-BE49-F238E27FC236}">
              <a16:creationId xmlns:a16="http://schemas.microsoft.com/office/drawing/2014/main" id="{00000000-0008-0000-1A00-000053000000}"/>
            </a:ext>
          </a:extLst>
        </xdr:cNvPr>
        <xdr:cNvGrpSpPr/>
      </xdr:nvGrpSpPr>
      <xdr:grpSpPr>
        <a:xfrm>
          <a:off x="18161067" y="10385607"/>
          <a:ext cx="7959850" cy="5497716"/>
          <a:chOff x="21130806" y="10743260"/>
          <a:chExt cx="7579026" cy="5587294"/>
        </a:xfrm>
      </xdr:grpSpPr>
      <xdr:sp macro="" textlink="">
        <xdr:nvSpPr>
          <xdr:cNvPr id="84" name="CuadroTexto 19">
            <a:extLst>
              <a:ext uri="{FF2B5EF4-FFF2-40B4-BE49-F238E27FC236}">
                <a16:creationId xmlns:a16="http://schemas.microsoft.com/office/drawing/2014/main" id="{00000000-0008-0000-1A00-000054000000}"/>
              </a:ext>
              <a:ext uri="{147F2762-F138-4A5C-976F-8EAC2B608ADB}">
                <a16:predDERef xmlns:a16="http://schemas.microsoft.com/office/drawing/2014/main" pred="{3B0255EE-D2C0-427D-8206-A5DD7FC2A3B1}"/>
              </a:ext>
            </a:extLst>
          </xdr:cNvPr>
          <xdr:cNvSpPr txBox="1"/>
        </xdr:nvSpPr>
        <xdr:spPr>
          <a:xfrm>
            <a:off x="22215798" y="10743260"/>
            <a:ext cx="5409042" cy="45674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pic>
        <xdr:nvPicPr>
          <xdr:cNvPr id="85" name="Picture 26">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1130806" y="11243333"/>
            <a:ext cx="7579026" cy="5087221"/>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33</xdr:col>
      <xdr:colOff>268424</xdr:colOff>
      <xdr:row>41</xdr:row>
      <xdr:rowOff>43663</xdr:rowOff>
    </xdr:from>
    <xdr:to>
      <xdr:col>60</xdr:col>
      <xdr:colOff>211559</xdr:colOff>
      <xdr:row>62</xdr:row>
      <xdr:rowOff>109663</xdr:rowOff>
    </xdr:to>
    <xdr:grpSp>
      <xdr:nvGrpSpPr>
        <xdr:cNvPr id="17" name="Group 16">
          <a:extLst>
            <a:ext uri="{FF2B5EF4-FFF2-40B4-BE49-F238E27FC236}">
              <a16:creationId xmlns:a16="http://schemas.microsoft.com/office/drawing/2014/main" id="{00000000-0008-0000-1A00-000011000000}"/>
            </a:ext>
          </a:extLst>
        </xdr:cNvPr>
        <xdr:cNvGrpSpPr/>
      </xdr:nvGrpSpPr>
      <xdr:grpSpPr>
        <a:xfrm>
          <a:off x="9488624" y="10457663"/>
          <a:ext cx="7486935" cy="5400000"/>
          <a:chOff x="13172937" y="10827540"/>
          <a:chExt cx="6569670" cy="5708429"/>
        </a:xfrm>
      </xdr:grpSpPr>
      <xdr:sp macro="" textlink="">
        <xdr:nvSpPr>
          <xdr:cNvPr id="18" name="CuadroTexto 19">
            <a:extLst>
              <a:ext uri="{FF2B5EF4-FFF2-40B4-BE49-F238E27FC236}">
                <a16:creationId xmlns:a16="http://schemas.microsoft.com/office/drawing/2014/main" id="{00000000-0008-0000-1A00-000012000000}"/>
              </a:ext>
              <a:ext uri="{147F2762-F138-4A5C-976F-8EAC2B608ADB}">
                <a16:predDERef xmlns:a16="http://schemas.microsoft.com/office/drawing/2014/main" pred="{00000000-0008-0000-0300-00001A000000}"/>
              </a:ext>
            </a:extLst>
          </xdr:cNvPr>
          <xdr:cNvSpPr txBox="1"/>
        </xdr:nvSpPr>
        <xdr:spPr>
          <a:xfrm>
            <a:off x="13922645" y="10827540"/>
            <a:ext cx="5143862" cy="41733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pic>
        <xdr:nvPicPr>
          <xdr:cNvPr id="19" name="Picture 15">
            <a:extLst>
              <a:ext uri="{FF2B5EF4-FFF2-40B4-BE49-F238E27FC236}">
                <a16:creationId xmlns:a16="http://schemas.microsoft.com/office/drawing/2014/main" id="{00000000-0008-0000-1A00-00001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a:ext>
            </a:extLst>
          </a:blip>
          <a:srcRect/>
          <a:stretch/>
        </xdr:blipFill>
        <xdr:spPr>
          <a:xfrm>
            <a:off x="13172937" y="11313763"/>
            <a:ext cx="6569670" cy="5222206"/>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166</xdr:col>
      <xdr:colOff>192719</xdr:colOff>
      <xdr:row>6</xdr:row>
      <xdr:rowOff>38748</xdr:rowOff>
    </xdr:from>
    <xdr:to>
      <xdr:col>177</xdr:col>
      <xdr:colOff>219560</xdr:colOff>
      <xdr:row>11</xdr:row>
      <xdr:rowOff>51662</xdr:rowOff>
    </xdr:to>
    <xdr:sp macro="" textlink="">
      <xdr:nvSpPr>
        <xdr:cNvPr id="21" name="Arrow: Right 29">
          <a:extLst>
            <a:ext uri="{FF2B5EF4-FFF2-40B4-BE49-F238E27FC236}">
              <a16:creationId xmlns:a16="http://schemas.microsoft.com/office/drawing/2014/main" id="{00000000-0008-0000-1A00-000015000000}"/>
            </a:ext>
          </a:extLst>
        </xdr:cNvPr>
        <xdr:cNvSpPr/>
      </xdr:nvSpPr>
      <xdr:spPr>
        <a:xfrm>
          <a:off x="44621194" y="1330273"/>
          <a:ext cx="2480739" cy="130444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latin typeface="Century Gothic" panose="020B0502020202020204" pitchFamily="34" charset="0"/>
            </a:rPr>
            <a:t>Start Here</a:t>
          </a:r>
        </a:p>
      </xdr:txBody>
    </xdr:sp>
    <xdr:clientData/>
  </xdr:twoCellAnchor>
  <xdr:twoCellAnchor editAs="oneCell">
    <xdr:from>
      <xdr:col>4</xdr:col>
      <xdr:colOff>13244</xdr:colOff>
      <xdr:row>5</xdr:row>
      <xdr:rowOff>223856</xdr:rowOff>
    </xdr:from>
    <xdr:to>
      <xdr:col>19</xdr:col>
      <xdr:colOff>169333</xdr:colOff>
      <xdr:row>9</xdr:row>
      <xdr:rowOff>19771</xdr:rowOff>
    </xdr:to>
    <xdr:pic>
      <xdr:nvPicPr>
        <xdr:cNvPr id="23" name="Picture 22">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117592" y="1512262"/>
          <a:ext cx="4297393" cy="826639"/>
        </a:xfrm>
        <a:prstGeom prst="rect">
          <a:avLst/>
        </a:prstGeom>
      </xdr:spPr>
    </xdr:pic>
    <xdr:clientData/>
  </xdr:twoCellAnchor>
  <xdr:twoCellAnchor editAs="oneCell">
    <xdr:from>
      <xdr:col>4</xdr:col>
      <xdr:colOff>97514</xdr:colOff>
      <xdr:row>14</xdr:row>
      <xdr:rowOff>152594</xdr:rowOff>
    </xdr:from>
    <xdr:to>
      <xdr:col>17</xdr:col>
      <xdr:colOff>244477</xdr:colOff>
      <xdr:row>29</xdr:row>
      <xdr:rowOff>33866</xdr:rowOff>
    </xdr:to>
    <xdr:pic>
      <xdr:nvPicPr>
        <xdr:cNvPr id="24" name="Picture 23">
          <a:extLst>
            <a:ext uri="{FF2B5EF4-FFF2-40B4-BE49-F238E27FC236}">
              <a16:creationId xmlns:a16="http://schemas.microsoft.com/office/drawing/2014/main" id="{00000000-0008-0000-1A00-000018000000}"/>
            </a:ext>
          </a:extLst>
        </xdr:cNvPr>
        <xdr:cNvPicPr preferRelativeResize="0">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48981" y="3708594"/>
          <a:ext cx="3898754" cy="3691272"/>
        </a:xfrm>
        <a:prstGeom prst="rect">
          <a:avLst/>
        </a:prstGeom>
      </xdr:spPr>
    </xdr:pic>
    <xdr:clientData/>
  </xdr:twoCellAnchor>
  <xdr:twoCellAnchor>
    <xdr:from>
      <xdr:col>6</xdr:col>
      <xdr:colOff>228002</xdr:colOff>
      <xdr:row>10</xdr:row>
      <xdr:rowOff>95087</xdr:rowOff>
    </xdr:from>
    <xdr:to>
      <xdr:col>14</xdr:col>
      <xdr:colOff>276835</xdr:colOff>
      <xdr:row>14</xdr:row>
      <xdr:rowOff>114625</xdr:rowOff>
    </xdr:to>
    <xdr:sp macro="" textlink="">
      <xdr:nvSpPr>
        <xdr:cNvPr id="25" name="Rectangle 41">
          <a:extLst>
            <a:ext uri="{FF2B5EF4-FFF2-40B4-BE49-F238E27FC236}">
              <a16:creationId xmlns:a16="http://schemas.microsoft.com/office/drawing/2014/main" id="{00000000-0008-0000-1A00-000019000000}"/>
            </a:ext>
          </a:extLst>
        </xdr:cNvPr>
        <xdr:cNvSpPr/>
      </xdr:nvSpPr>
      <xdr:spPr bwMode="auto">
        <a:xfrm>
          <a:off x="1955202" y="2635087"/>
          <a:ext cx="2351766" cy="1035538"/>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1">
              <a:solidFill>
                <a:srgbClr val="8B70BE"/>
              </a:solidFill>
              <a:latin typeface="Century Gothic" panose="020B0502020202020204" pitchFamily="34" charset="0"/>
            </a:rPr>
            <a:t>Need Help in Reading this Takt Plan? </a:t>
          </a:r>
        </a:p>
        <a:p>
          <a:pPr algn="ctr"/>
          <a:r>
            <a:rPr lang="en-US" sz="1200" b="1">
              <a:solidFill>
                <a:srgbClr val="8B70BE"/>
              </a:solidFill>
              <a:latin typeface="Century Gothic" panose="020B0502020202020204" pitchFamily="34" charset="0"/>
            </a:rPr>
            <a:t>Scan QR Code Below With Smart Phone Camera</a:t>
          </a:r>
        </a:p>
      </xdr:txBody>
    </xdr:sp>
    <xdr:clientData/>
  </xdr:twoCellAnchor>
  <xdr:twoCellAnchor>
    <xdr:from>
      <xdr:col>34</xdr:col>
      <xdr:colOff>254642</xdr:colOff>
      <xdr:row>29</xdr:row>
      <xdr:rowOff>229803</xdr:rowOff>
    </xdr:from>
    <xdr:to>
      <xdr:col>44</xdr:col>
      <xdr:colOff>56445</xdr:colOff>
      <xdr:row>31</xdr:row>
      <xdr:rowOff>170126</xdr:rowOff>
    </xdr:to>
    <xdr:sp macro="" textlink="">
      <xdr:nvSpPr>
        <xdr:cNvPr id="29" name="CuadroTexto 19">
          <a:extLst>
            <a:ext uri="{FF2B5EF4-FFF2-40B4-BE49-F238E27FC236}">
              <a16:creationId xmlns:a16="http://schemas.microsoft.com/office/drawing/2014/main" id="{00000000-0008-0000-1A00-00001D000000}"/>
            </a:ext>
            <a:ext uri="{147F2762-F138-4A5C-976F-8EAC2B608ADB}">
              <a16:predDERef xmlns:a16="http://schemas.microsoft.com/office/drawing/2014/main" pred="{3B0255EE-D2C0-427D-8206-A5DD7FC2A3B1}"/>
            </a:ext>
          </a:extLst>
        </xdr:cNvPr>
        <xdr:cNvSpPr txBox="1"/>
      </xdr:nvSpPr>
      <xdr:spPr>
        <a:xfrm>
          <a:off x="13462642" y="6833803"/>
          <a:ext cx="2765136" cy="44832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Risk Analysis</a:t>
          </a:r>
        </a:p>
      </xdr:txBody>
    </xdr:sp>
    <xdr:clientData/>
  </xdr:twoCellAnchor>
  <xdr:oneCellAnchor>
    <xdr:from>
      <xdr:col>39</xdr:col>
      <xdr:colOff>0</xdr:colOff>
      <xdr:row>17</xdr:row>
      <xdr:rowOff>68036</xdr:rowOff>
    </xdr:from>
    <xdr:ext cx="184731" cy="264560"/>
    <xdr:sp macro="" textlink="">
      <xdr:nvSpPr>
        <xdr:cNvPr id="3" name="TextBox 1">
          <a:extLst>
            <a:ext uri="{FF2B5EF4-FFF2-40B4-BE49-F238E27FC236}">
              <a16:creationId xmlns:a16="http://schemas.microsoft.com/office/drawing/2014/main" id="{00000000-0008-0000-1A00-000003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39</xdr:col>
      <xdr:colOff>0</xdr:colOff>
      <xdr:row>17</xdr:row>
      <xdr:rowOff>68036</xdr:rowOff>
    </xdr:from>
    <xdr:ext cx="184731" cy="264560"/>
    <xdr:sp macro="" textlink="">
      <xdr:nvSpPr>
        <xdr:cNvPr id="4" name="TextBox 2">
          <a:extLst>
            <a:ext uri="{FF2B5EF4-FFF2-40B4-BE49-F238E27FC236}">
              <a16:creationId xmlns:a16="http://schemas.microsoft.com/office/drawing/2014/main" id="{00000000-0008-0000-1A00-000004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34</xdr:col>
      <xdr:colOff>25385</xdr:colOff>
      <xdr:row>8</xdr:row>
      <xdr:rowOff>216228</xdr:rowOff>
    </xdr:from>
    <xdr:to>
      <xdr:col>52</xdr:col>
      <xdr:colOff>87586</xdr:colOff>
      <xdr:row>10</xdr:row>
      <xdr:rowOff>108227</xdr:rowOff>
    </xdr:to>
    <xdr:sp macro="" textlink="">
      <xdr:nvSpPr>
        <xdr:cNvPr id="22" name="CuadroTexto 19">
          <a:extLst>
            <a:ext uri="{FF2B5EF4-FFF2-40B4-BE49-F238E27FC236}">
              <a16:creationId xmlns:a16="http://schemas.microsoft.com/office/drawing/2014/main" id="{00000000-0008-0000-1A00-000016000000}"/>
            </a:ext>
            <a:ext uri="{147F2762-F138-4A5C-976F-8EAC2B608ADB}">
              <a16:predDERef xmlns:a16="http://schemas.microsoft.com/office/drawing/2014/main" pred="{00000000-0008-0000-0300-00001A000000}"/>
            </a:ext>
          </a:extLst>
        </xdr:cNvPr>
        <xdr:cNvSpPr txBox="1"/>
      </xdr:nvSpPr>
      <xdr:spPr>
        <a:xfrm>
          <a:off x="12739983" y="1953354"/>
          <a:ext cx="5317373" cy="38832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clientData/>
  </xdr:twoCellAnchor>
  <xdr:oneCellAnchor>
    <xdr:from>
      <xdr:col>21</xdr:col>
      <xdr:colOff>0</xdr:colOff>
      <xdr:row>29</xdr:row>
      <xdr:rowOff>0</xdr:rowOff>
    </xdr:from>
    <xdr:ext cx="314813" cy="301501"/>
    <xdr:sp macro="" textlink="">
      <xdr:nvSpPr>
        <xdr:cNvPr id="32" name="AutoShape 1">
          <a:extLst>
            <a:ext uri="{FF2B5EF4-FFF2-40B4-BE49-F238E27FC236}">
              <a16:creationId xmlns:a16="http://schemas.microsoft.com/office/drawing/2014/main" id="{00000000-0008-0000-1A00-000020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22</xdr:col>
      <xdr:colOff>0</xdr:colOff>
      <xdr:row>29</xdr:row>
      <xdr:rowOff>0</xdr:rowOff>
    </xdr:from>
    <xdr:ext cx="314813" cy="301501"/>
    <xdr:sp macro="" textlink="">
      <xdr:nvSpPr>
        <xdr:cNvPr id="33" name="AutoShape 1">
          <a:extLst>
            <a:ext uri="{FF2B5EF4-FFF2-40B4-BE49-F238E27FC236}">
              <a16:creationId xmlns:a16="http://schemas.microsoft.com/office/drawing/2014/main" id="{00000000-0008-0000-1A00-000021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4" name="AutoShape 1">
          <a:extLst>
            <a:ext uri="{FF2B5EF4-FFF2-40B4-BE49-F238E27FC236}">
              <a16:creationId xmlns:a16="http://schemas.microsoft.com/office/drawing/2014/main" id="{00000000-0008-0000-1A00-00002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5" name="AutoShape 1">
          <a:extLst>
            <a:ext uri="{FF2B5EF4-FFF2-40B4-BE49-F238E27FC236}">
              <a16:creationId xmlns:a16="http://schemas.microsoft.com/office/drawing/2014/main" id="{00000000-0008-0000-1A00-00002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6" name="AutoShape 1">
          <a:extLst>
            <a:ext uri="{FF2B5EF4-FFF2-40B4-BE49-F238E27FC236}">
              <a16:creationId xmlns:a16="http://schemas.microsoft.com/office/drawing/2014/main" id="{00000000-0008-0000-1A00-00002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7" name="AutoShape 1">
          <a:extLst>
            <a:ext uri="{FF2B5EF4-FFF2-40B4-BE49-F238E27FC236}">
              <a16:creationId xmlns:a16="http://schemas.microsoft.com/office/drawing/2014/main" id="{00000000-0008-0000-1A00-00002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8" name="AutoShape 1">
          <a:extLst>
            <a:ext uri="{FF2B5EF4-FFF2-40B4-BE49-F238E27FC236}">
              <a16:creationId xmlns:a16="http://schemas.microsoft.com/office/drawing/2014/main" id="{00000000-0008-0000-1A00-00002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9" name="AutoShape 1">
          <a:extLst>
            <a:ext uri="{FF2B5EF4-FFF2-40B4-BE49-F238E27FC236}">
              <a16:creationId xmlns:a16="http://schemas.microsoft.com/office/drawing/2014/main" id="{00000000-0008-0000-1A00-00002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0" name="AutoShape 1">
          <a:extLst>
            <a:ext uri="{FF2B5EF4-FFF2-40B4-BE49-F238E27FC236}">
              <a16:creationId xmlns:a16="http://schemas.microsoft.com/office/drawing/2014/main" id="{00000000-0008-0000-1A00-00002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1" name="AutoShape 1">
          <a:extLst>
            <a:ext uri="{FF2B5EF4-FFF2-40B4-BE49-F238E27FC236}">
              <a16:creationId xmlns:a16="http://schemas.microsoft.com/office/drawing/2014/main" id="{00000000-0008-0000-1A00-00002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2" name="AutoShape 1">
          <a:extLst>
            <a:ext uri="{FF2B5EF4-FFF2-40B4-BE49-F238E27FC236}">
              <a16:creationId xmlns:a16="http://schemas.microsoft.com/office/drawing/2014/main" id="{00000000-0008-0000-1A00-00002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3" name="AutoShape 1">
          <a:extLst>
            <a:ext uri="{FF2B5EF4-FFF2-40B4-BE49-F238E27FC236}">
              <a16:creationId xmlns:a16="http://schemas.microsoft.com/office/drawing/2014/main" id="{00000000-0008-0000-1A00-00002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4" name="AutoShape 1">
          <a:extLst>
            <a:ext uri="{FF2B5EF4-FFF2-40B4-BE49-F238E27FC236}">
              <a16:creationId xmlns:a16="http://schemas.microsoft.com/office/drawing/2014/main" id="{00000000-0008-0000-1A00-00002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5" name="AutoShape 1">
          <a:extLst>
            <a:ext uri="{FF2B5EF4-FFF2-40B4-BE49-F238E27FC236}">
              <a16:creationId xmlns:a16="http://schemas.microsoft.com/office/drawing/2014/main" id="{00000000-0008-0000-1A00-00002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6" name="AutoShape 1">
          <a:extLst>
            <a:ext uri="{FF2B5EF4-FFF2-40B4-BE49-F238E27FC236}">
              <a16:creationId xmlns:a16="http://schemas.microsoft.com/office/drawing/2014/main" id="{00000000-0008-0000-1A00-00002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7" name="AutoShape 1">
          <a:extLst>
            <a:ext uri="{FF2B5EF4-FFF2-40B4-BE49-F238E27FC236}">
              <a16:creationId xmlns:a16="http://schemas.microsoft.com/office/drawing/2014/main" id="{00000000-0008-0000-1A00-00002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8" name="AutoShape 1">
          <a:extLst>
            <a:ext uri="{FF2B5EF4-FFF2-40B4-BE49-F238E27FC236}">
              <a16:creationId xmlns:a16="http://schemas.microsoft.com/office/drawing/2014/main" id="{00000000-0008-0000-1A00-00003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0" name="AutoShape 1">
          <a:extLst>
            <a:ext uri="{FF2B5EF4-FFF2-40B4-BE49-F238E27FC236}">
              <a16:creationId xmlns:a16="http://schemas.microsoft.com/office/drawing/2014/main" id="{00000000-0008-0000-1A00-00003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1" name="AutoShape 1">
          <a:extLst>
            <a:ext uri="{FF2B5EF4-FFF2-40B4-BE49-F238E27FC236}">
              <a16:creationId xmlns:a16="http://schemas.microsoft.com/office/drawing/2014/main" id="{00000000-0008-0000-1A00-00003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2" name="AutoShape 1">
          <a:extLst>
            <a:ext uri="{FF2B5EF4-FFF2-40B4-BE49-F238E27FC236}">
              <a16:creationId xmlns:a16="http://schemas.microsoft.com/office/drawing/2014/main" id="{00000000-0008-0000-1A00-00003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3" name="AutoShape 1">
          <a:extLst>
            <a:ext uri="{FF2B5EF4-FFF2-40B4-BE49-F238E27FC236}">
              <a16:creationId xmlns:a16="http://schemas.microsoft.com/office/drawing/2014/main" id="{00000000-0008-0000-1A00-00003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4" name="AutoShape 1">
          <a:extLst>
            <a:ext uri="{FF2B5EF4-FFF2-40B4-BE49-F238E27FC236}">
              <a16:creationId xmlns:a16="http://schemas.microsoft.com/office/drawing/2014/main" id="{00000000-0008-0000-1A00-00003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5" name="AutoShape 1">
          <a:extLst>
            <a:ext uri="{FF2B5EF4-FFF2-40B4-BE49-F238E27FC236}">
              <a16:creationId xmlns:a16="http://schemas.microsoft.com/office/drawing/2014/main" id="{00000000-0008-0000-1A00-00003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6" name="AutoShape 1">
          <a:extLst>
            <a:ext uri="{FF2B5EF4-FFF2-40B4-BE49-F238E27FC236}">
              <a16:creationId xmlns:a16="http://schemas.microsoft.com/office/drawing/2014/main" id="{00000000-0008-0000-1A00-00003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7" name="AutoShape 1">
          <a:extLst>
            <a:ext uri="{FF2B5EF4-FFF2-40B4-BE49-F238E27FC236}">
              <a16:creationId xmlns:a16="http://schemas.microsoft.com/office/drawing/2014/main" id="{00000000-0008-0000-1A00-00003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8" name="AutoShape 1">
          <a:extLst>
            <a:ext uri="{FF2B5EF4-FFF2-40B4-BE49-F238E27FC236}">
              <a16:creationId xmlns:a16="http://schemas.microsoft.com/office/drawing/2014/main" id="{00000000-0008-0000-1A00-00003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9" name="AutoShape 1">
          <a:extLst>
            <a:ext uri="{FF2B5EF4-FFF2-40B4-BE49-F238E27FC236}">
              <a16:creationId xmlns:a16="http://schemas.microsoft.com/office/drawing/2014/main" id="{00000000-0008-0000-1A00-00003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0" name="AutoShape 1">
          <a:extLst>
            <a:ext uri="{FF2B5EF4-FFF2-40B4-BE49-F238E27FC236}">
              <a16:creationId xmlns:a16="http://schemas.microsoft.com/office/drawing/2014/main" id="{00000000-0008-0000-1A00-00003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1" name="AutoShape 1">
          <a:extLst>
            <a:ext uri="{FF2B5EF4-FFF2-40B4-BE49-F238E27FC236}">
              <a16:creationId xmlns:a16="http://schemas.microsoft.com/office/drawing/2014/main" id="{00000000-0008-0000-1A00-00003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2" name="AutoShape 1">
          <a:extLst>
            <a:ext uri="{FF2B5EF4-FFF2-40B4-BE49-F238E27FC236}">
              <a16:creationId xmlns:a16="http://schemas.microsoft.com/office/drawing/2014/main" id="{00000000-0008-0000-1A00-00003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3" name="AutoShape 1">
          <a:extLst>
            <a:ext uri="{FF2B5EF4-FFF2-40B4-BE49-F238E27FC236}">
              <a16:creationId xmlns:a16="http://schemas.microsoft.com/office/drawing/2014/main" id="{00000000-0008-0000-1A00-00003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28</xdr:col>
      <xdr:colOff>0</xdr:colOff>
      <xdr:row>29</xdr:row>
      <xdr:rowOff>0</xdr:rowOff>
    </xdr:from>
    <xdr:ext cx="314813" cy="301501"/>
    <xdr:sp macro="" textlink="">
      <xdr:nvSpPr>
        <xdr:cNvPr id="64" name="AutoShape 1">
          <a:extLst>
            <a:ext uri="{FF2B5EF4-FFF2-40B4-BE49-F238E27FC236}">
              <a16:creationId xmlns:a16="http://schemas.microsoft.com/office/drawing/2014/main" id="{00000000-0008-0000-1A00-00004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24</xdr:col>
      <xdr:colOff>16932</xdr:colOff>
      <xdr:row>0</xdr:row>
      <xdr:rowOff>1</xdr:rowOff>
    </xdr:from>
    <xdr:to>
      <xdr:col>173</xdr:col>
      <xdr:colOff>287866</xdr:colOff>
      <xdr:row>3</xdr:row>
      <xdr:rowOff>237067</xdr:rowOff>
    </xdr:to>
    <xdr:sp macro="" textlink="">
      <xdr:nvSpPr>
        <xdr:cNvPr id="20" name="Rectangle 5">
          <a:extLst>
            <a:ext uri="{FF2B5EF4-FFF2-40B4-BE49-F238E27FC236}">
              <a16:creationId xmlns:a16="http://schemas.microsoft.com/office/drawing/2014/main" id="{00000000-0008-0000-1A00-000014000000}"/>
            </a:ext>
          </a:extLst>
        </xdr:cNvPr>
        <xdr:cNvSpPr/>
      </xdr:nvSpPr>
      <xdr:spPr bwMode="auto">
        <a:xfrm>
          <a:off x="6925732" y="1"/>
          <a:ext cx="43163067" cy="999066"/>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53</xdr:col>
      <xdr:colOff>265412</xdr:colOff>
      <xdr:row>0</xdr:row>
      <xdr:rowOff>199380</xdr:rowOff>
    </xdr:from>
    <xdr:to>
      <xdr:col>84</xdr:col>
      <xdr:colOff>55218</xdr:colOff>
      <xdr:row>31</xdr:row>
      <xdr:rowOff>202463</xdr:rowOff>
    </xdr:to>
    <xdr:sp macro="" textlink="">
      <xdr:nvSpPr>
        <xdr:cNvPr id="26" name="Rectangle: Rounded Corners 101">
          <a:extLst>
            <a:ext uri="{FF2B5EF4-FFF2-40B4-BE49-F238E27FC236}">
              <a16:creationId xmlns:a16="http://schemas.microsoft.com/office/drawing/2014/main" id="{00000000-0008-0000-1A00-00001A000000}"/>
            </a:ext>
            <a:ext uri="{147F2762-F138-4A5C-976F-8EAC2B608ADB}">
              <a16:predDERef xmlns:a16="http://schemas.microsoft.com/office/drawing/2014/main" pred="{00000000-0008-0000-0900-000040000000}"/>
            </a:ext>
          </a:extLst>
        </xdr:cNvPr>
        <xdr:cNvSpPr/>
      </xdr:nvSpPr>
      <xdr:spPr bwMode="auto">
        <a:xfrm>
          <a:off x="14898021" y="199380"/>
          <a:ext cx="8348501" cy="7991199"/>
        </a:xfrm>
        <a:prstGeom prst="roundRect">
          <a:avLst>
            <a:gd name="adj" fmla="val 4695"/>
          </a:avLst>
        </a:prstGeom>
        <a:noFill/>
        <a:ln w="762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6 Week Look Ahead</a:t>
          </a:r>
        </a:p>
      </xdr:txBody>
    </xdr:sp>
    <xdr:clientData/>
  </xdr:twoCellAnchor>
  <xdr:twoCellAnchor>
    <xdr:from>
      <xdr:col>53</xdr:col>
      <xdr:colOff>274938</xdr:colOff>
      <xdr:row>0</xdr:row>
      <xdr:rowOff>196206</xdr:rowOff>
    </xdr:from>
    <xdr:to>
      <xdr:col>59</xdr:col>
      <xdr:colOff>55219</xdr:colOff>
      <xdr:row>30</xdr:row>
      <xdr:rowOff>110435</xdr:rowOff>
    </xdr:to>
    <xdr:sp macro="" textlink="">
      <xdr:nvSpPr>
        <xdr:cNvPr id="28" name="Rectangle: Rounded Corners 101">
          <a:extLst>
            <a:ext uri="{FF2B5EF4-FFF2-40B4-BE49-F238E27FC236}">
              <a16:creationId xmlns:a16="http://schemas.microsoft.com/office/drawing/2014/main" id="{00000000-0008-0000-1A00-00001C000000}"/>
            </a:ext>
            <a:ext uri="{147F2762-F138-4A5C-976F-8EAC2B608ADB}">
              <a16:predDERef xmlns:a16="http://schemas.microsoft.com/office/drawing/2014/main" pred="{1D90D237-EA93-4548-A685-403050B48F61}"/>
            </a:ext>
          </a:extLst>
        </xdr:cNvPr>
        <xdr:cNvSpPr/>
      </xdr:nvSpPr>
      <xdr:spPr bwMode="auto">
        <a:xfrm>
          <a:off x="14907547" y="196206"/>
          <a:ext cx="1436802" cy="7644664"/>
        </a:xfrm>
        <a:prstGeom prst="roundRect">
          <a:avLst/>
        </a:prstGeom>
        <a:noFill/>
        <a:ln w="76200" cap="flat" cmpd="sng" algn="ctr">
          <a:solidFill>
            <a:srgbClr val="C0000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WWP</a:t>
          </a: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Users/samuelsandovalmiranda/Downloads/Takt-Template-4.1%20(1).xlsx" TargetMode="External"/><Relationship Id="rId1" Type="http://schemas.openxmlformats.org/officeDocument/2006/relationships/externalLinkPath" Target="https://d.docs.live.net/Users/samuelsandovalmiranda/Downloads/Takt-Template-4.1%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Book%20aug%2023.xlsx" TargetMode="External"/><Relationship Id="rId1" Type="http://schemas.openxmlformats.org/officeDocument/2006/relationships/externalLinkPath" Target="https://d.docs.live.net/Users/samuelsandovalmiranda/Downloads/Book%20aug%2023.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d.docs.live.net/Users/nicomartinez96/Downloads/Yayo's%20Template.xlsx" TargetMode="External"/><Relationship Id="rId1" Type="http://schemas.openxmlformats.org/officeDocument/2006/relationships/externalLinkPath" Target="https://d.docs.live.net/Users/nicomartinez96/Downloads/Yayo's%20Templat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Roadblocks"/>
      <sheetName val="Scrum Board"/>
      <sheetName val="Parametrics Calculator"/>
      <sheetName val="SOS"/>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kt - Norm"/>
      <sheetName val="Aligned Non aligned"/>
      <sheetName val="Book master program (2)"/>
      <sheetName val="Book master program"/>
      <sheetName val="Book macro"/>
      <sheetName val="Book norm (fit)"/>
      <sheetName val="Book norm 2 diff TT"/>
      <sheetName val="Activity Durations"/>
      <sheetName val="Start Here"/>
      <sheetName val="Takt Elements"/>
      <sheetName val="Takt - Macro"/>
      <sheetName val="Analysis Phase"/>
      <sheetName val="Takt - Norm (no buffers)"/>
      <sheetName val="Calculator"/>
      <sheetName val="SOS"/>
      <sheetName val="Work Density Map"/>
      <sheetName val="DENSITY"/>
      <sheetName val="Takt - Micro"/>
      <sheetName val="WWP"/>
      <sheetName val="Roadblocks"/>
      <sheetName val="Procurement (2)"/>
      <sheetName val="Procurement"/>
      <sheetName val="Risk &amp; Opp"/>
      <sheetName val="Parametrics Calculator"/>
      <sheetName val="Progress Tracker"/>
      <sheetName val="Takt - Norm (2)"/>
      <sheetName val="BOOK NORM"/>
      <sheetName val="Takt - Norm (print)"/>
      <sheetName val="Macro Nor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KPIs"/>
      <sheetName val="Roadblocks"/>
      <sheetName val="Scrum Board"/>
      <sheetName val="Parametrics Calculator"/>
      <sheetName val="S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7B688C4-B83C-B344-98DD-A7671FF94558}" name="Tabla24" displayName="Tabla24" ref="C23:Q46" totalsRowCount="1" headerRowDxfId="184" dataDxfId="182" totalsRowDxfId="180" headerRowBorderDxfId="183" tableBorderDxfId="181" totalsRowBorderDxfId="179" headerRowCellStyle="Normal 3" dataCellStyle="Normal 3">
  <autoFilter ref="C23:Q45" xr:uid="{66C8A6F3-E3ED-4631-8117-B64C2D4883A9}"/>
  <tableColumns count="15">
    <tableColumn id="1" xr3:uid="{4327465D-D36E-C24B-8791-CE496749F36C}" name="No." dataDxfId="178" totalsRowDxfId="177" dataCellStyle="Normal 3 3"/>
    <tableColumn id="2" xr3:uid="{9550B520-93B0-DA46-B5E8-6F2E9FA1FE74}" name="Roadblock" dataDxfId="176" totalsRowDxfId="175" dataCellStyle="Normal 3 3"/>
    <tableColumn id="14" xr3:uid="{9A6F56C7-A073-A74C-893E-5B56857067D8}" name="Zone" dataDxfId="174" totalsRowDxfId="173" dataCellStyle="Normal 3 3"/>
    <tableColumn id="4" xr3:uid="{4E402806-D6F7-784E-8C91-474F6D82E5CE}" name="Date Added" dataDxfId="172" totalsRowDxfId="171" dataCellStyle="Normal 3 3"/>
    <tableColumn id="5" xr3:uid="{0FBEE0DE-D5C9-2943-88BC-A0D967C67571}" name="Affected Activity" dataDxfId="170" totalsRowDxfId="169" dataCellStyle="Normal 3 3"/>
    <tableColumn id="6" xr3:uid="{7649EB97-A31F-334A-B148-54E10565CE5B}" name="Who is on Point" dataDxfId="168" totalsRowDxfId="167" dataCellStyle="Normal 3 3"/>
    <tableColumn id="7" xr3:uid="{FBE749FE-A0BC-ED47-804F-30FEB2DF206D}" name="Classification" dataDxfId="166" totalsRowDxfId="165" dataCellStyle="Normal 3 3"/>
    <tableColumn id="3" xr3:uid="{10031BED-EB4C-834A-8259-37BE157413EC}" name="Corrective Action" dataDxfId="164" totalsRowDxfId="163" dataCellStyle="Normal 3 3"/>
    <tableColumn id="8" xr3:uid="{09CDA412-D00F-CD47-997D-0F189E212EFA}" name="Critical Date" dataDxfId="162" totalsRowDxfId="161" dataCellStyle="Normal 3 3"/>
    <tableColumn id="9" xr3:uid="{DF8A9881-1706-E04D-8D6C-558D3696E097}" name="Count Down (Days)" dataDxfId="160" totalsRowDxfId="159" dataCellStyle="Normal 3 3">
      <calculatedColumnFormula array="1">_xlfn.IFS(F24="","",M24="",K24-TODAY(),M24&gt;0,M24-F24)</calculatedColumnFormula>
    </tableColumn>
    <tableColumn id="10" xr3:uid="{2E0FAEF6-CBC8-7942-9A94-D7D3CC6AFE23}" name="Date Resolved" dataDxfId="158" totalsRowDxfId="157" dataCellStyle="Normal 3 3"/>
    <tableColumn id="11" xr3:uid="{F8BB0A21-2804-934A-9498-500AD049D34D}" name="Process Time" dataDxfId="156" totalsRowDxfId="155" dataCellStyle="Normal 3 3">
      <calculatedColumnFormula array="1">_xlfn.IFS(F24="","",M24="","In Progress",M24&gt;0,M24-F24)</calculatedColumnFormula>
    </tableColumn>
    <tableColumn id="12" xr3:uid="{4E66C56E-3B7C-6E42-A081-EE9356013102}" name="Score" totalsRowFunction="custom" dataDxfId="154" totalsRowDxfId="153" dataCellStyle="Normal 3">
      <calculatedColumnFormula>IF(D24="","",IF(N24="In Progress", "", M24-K24))</calculatedColumnFormula>
      <totalsRowFormula>+AVERAGE(Tabla24[Score])</totalsRowFormula>
    </tableColumn>
    <tableColumn id="15" xr3:uid="{7C16163D-3DF9-6D43-A7F0-9A9845345608}" name="RR" totalsRowFunction="average" dataDxfId="152" totalsRowDxfId="151" dataCellStyle="Normal 3 3">
      <calculatedColumnFormula>IF(Tabla24[[#This Row],[Date Resolved]]="","",Tabla24[[#This Row],[Critical Date]]-Tabla24[[#This Row],[Date Resolved]])</calculatedColumnFormula>
    </tableColumn>
    <tableColumn id="13" xr3:uid="{C1C9B326-2DCF-B542-9F30-BDB59B4E373E}" name="Actions" dataDxfId="150" totalsRowDxfId="149" dataCellStyle="Normal 3 3"/>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9.xml"/><Relationship Id="rId18" Type="http://schemas.openxmlformats.org/officeDocument/2006/relationships/ctrlProp" Target="../ctrlProps/ctrlProp14.xml"/><Relationship Id="rId26" Type="http://schemas.openxmlformats.org/officeDocument/2006/relationships/ctrlProp" Target="../ctrlProps/ctrlProp22.xml"/><Relationship Id="rId39" Type="http://schemas.openxmlformats.org/officeDocument/2006/relationships/ctrlProp" Target="../ctrlProps/ctrlProp35.xml"/><Relationship Id="rId21" Type="http://schemas.openxmlformats.org/officeDocument/2006/relationships/ctrlProp" Target="../ctrlProps/ctrlProp17.xml"/><Relationship Id="rId34" Type="http://schemas.openxmlformats.org/officeDocument/2006/relationships/ctrlProp" Target="../ctrlProps/ctrlProp30.xml"/><Relationship Id="rId7" Type="http://schemas.openxmlformats.org/officeDocument/2006/relationships/ctrlProp" Target="../ctrlProps/ctrlProp3.xml"/><Relationship Id="rId12" Type="http://schemas.openxmlformats.org/officeDocument/2006/relationships/ctrlProp" Target="../ctrlProps/ctrlProp8.xml"/><Relationship Id="rId17" Type="http://schemas.openxmlformats.org/officeDocument/2006/relationships/ctrlProp" Target="../ctrlProps/ctrlProp13.xml"/><Relationship Id="rId25" Type="http://schemas.openxmlformats.org/officeDocument/2006/relationships/ctrlProp" Target="../ctrlProps/ctrlProp21.xml"/><Relationship Id="rId33" Type="http://schemas.openxmlformats.org/officeDocument/2006/relationships/ctrlProp" Target="../ctrlProps/ctrlProp29.xml"/><Relationship Id="rId38" Type="http://schemas.openxmlformats.org/officeDocument/2006/relationships/ctrlProp" Target="../ctrlProps/ctrlProp34.xml"/><Relationship Id="rId2" Type="http://schemas.openxmlformats.org/officeDocument/2006/relationships/drawing" Target="../drawings/drawing4.xml"/><Relationship Id="rId16" Type="http://schemas.openxmlformats.org/officeDocument/2006/relationships/ctrlProp" Target="../ctrlProps/ctrlProp12.xml"/><Relationship Id="rId20" Type="http://schemas.openxmlformats.org/officeDocument/2006/relationships/ctrlProp" Target="../ctrlProps/ctrlProp16.xml"/><Relationship Id="rId29" Type="http://schemas.openxmlformats.org/officeDocument/2006/relationships/ctrlProp" Target="../ctrlProps/ctrlProp25.xml"/><Relationship Id="rId1" Type="http://schemas.openxmlformats.org/officeDocument/2006/relationships/printerSettings" Target="../printerSettings/printerSettings1.bin"/><Relationship Id="rId6" Type="http://schemas.openxmlformats.org/officeDocument/2006/relationships/ctrlProp" Target="../ctrlProps/ctrlProp2.xml"/><Relationship Id="rId11" Type="http://schemas.openxmlformats.org/officeDocument/2006/relationships/ctrlProp" Target="../ctrlProps/ctrlProp7.xml"/><Relationship Id="rId24" Type="http://schemas.openxmlformats.org/officeDocument/2006/relationships/ctrlProp" Target="../ctrlProps/ctrlProp20.xml"/><Relationship Id="rId32" Type="http://schemas.openxmlformats.org/officeDocument/2006/relationships/ctrlProp" Target="../ctrlProps/ctrlProp28.xml"/><Relationship Id="rId37" Type="http://schemas.openxmlformats.org/officeDocument/2006/relationships/ctrlProp" Target="../ctrlProps/ctrlProp33.xml"/><Relationship Id="rId40" Type="http://schemas.openxmlformats.org/officeDocument/2006/relationships/ctrlProp" Target="../ctrlProps/ctrlProp36.xml"/><Relationship Id="rId5" Type="http://schemas.openxmlformats.org/officeDocument/2006/relationships/ctrlProp" Target="../ctrlProps/ctrlProp1.xml"/><Relationship Id="rId15" Type="http://schemas.openxmlformats.org/officeDocument/2006/relationships/ctrlProp" Target="../ctrlProps/ctrlProp11.xml"/><Relationship Id="rId23" Type="http://schemas.openxmlformats.org/officeDocument/2006/relationships/ctrlProp" Target="../ctrlProps/ctrlProp19.xml"/><Relationship Id="rId28" Type="http://schemas.openxmlformats.org/officeDocument/2006/relationships/ctrlProp" Target="../ctrlProps/ctrlProp24.xml"/><Relationship Id="rId36" Type="http://schemas.openxmlformats.org/officeDocument/2006/relationships/ctrlProp" Target="../ctrlProps/ctrlProp32.xml"/><Relationship Id="rId10" Type="http://schemas.openxmlformats.org/officeDocument/2006/relationships/ctrlProp" Target="../ctrlProps/ctrlProp6.xml"/><Relationship Id="rId19" Type="http://schemas.openxmlformats.org/officeDocument/2006/relationships/ctrlProp" Target="../ctrlProps/ctrlProp15.xml"/><Relationship Id="rId31" Type="http://schemas.openxmlformats.org/officeDocument/2006/relationships/ctrlProp" Target="../ctrlProps/ctrlProp27.xml"/><Relationship Id="rId4" Type="http://schemas.openxmlformats.org/officeDocument/2006/relationships/image" Target="../media/image30.png"/><Relationship Id="rId9" Type="http://schemas.openxmlformats.org/officeDocument/2006/relationships/ctrlProp" Target="../ctrlProps/ctrlProp5.xml"/><Relationship Id="rId14" Type="http://schemas.openxmlformats.org/officeDocument/2006/relationships/ctrlProp" Target="../ctrlProps/ctrlProp10.xml"/><Relationship Id="rId22" Type="http://schemas.openxmlformats.org/officeDocument/2006/relationships/ctrlProp" Target="../ctrlProps/ctrlProp18.xml"/><Relationship Id="rId27" Type="http://schemas.openxmlformats.org/officeDocument/2006/relationships/ctrlProp" Target="../ctrlProps/ctrlProp23.xml"/><Relationship Id="rId30" Type="http://schemas.openxmlformats.org/officeDocument/2006/relationships/ctrlProp" Target="../ctrlProps/ctrlProp26.xml"/><Relationship Id="rId35" Type="http://schemas.openxmlformats.org/officeDocument/2006/relationships/ctrlProp" Target="../ctrlProps/ctrlProp31.xml"/><Relationship Id="rId8" Type="http://schemas.openxmlformats.org/officeDocument/2006/relationships/ctrlProp" Target="../ctrlProps/ctrlProp4.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zoomScale="88" zoomScaleNormal="70" workbookViewId="0">
      <selection activeCell="AA19" sqref="AA19"/>
    </sheetView>
  </sheetViews>
  <sheetFormatPr baseColWidth="10" defaultColWidth="8.5" defaultRowHeight="13" x14ac:dyDescent="0.15"/>
  <cols>
    <col min="1" max="10" width="8.5" style="4"/>
    <col min="11" max="11" width="3.5" style="4" customWidth="1"/>
    <col min="12" max="12" width="8.5" style="4"/>
    <col min="13" max="13" width="18.5" style="4" customWidth="1"/>
    <col min="14" max="16384" width="8.5" style="4"/>
  </cols>
  <sheetData>
    <row r="3" spans="12:24" x14ac:dyDescent="0.15">
      <c r="L3" s="64"/>
    </row>
    <row r="11" spans="12:24" x14ac:dyDescent="0.15">
      <c r="X11" s="64"/>
    </row>
    <row r="16" spans="12:24" ht="38" customHeight="1" x14ac:dyDescent="0.15"/>
    <row r="17" spans="8:28" ht="33" customHeight="1" x14ac:dyDescent="0.15"/>
    <row r="22" spans="8:28" x14ac:dyDescent="0.15">
      <c r="H22" s="3"/>
    </row>
    <row r="25" spans="8:28" x14ac:dyDescent="0.15">
      <c r="AB25" s="3"/>
    </row>
    <row r="39" spans="1:12" ht="14" x14ac:dyDescent="0.15">
      <c r="K39" s="7"/>
      <c r="L39" s="6"/>
    </row>
    <row r="40" spans="1:12" ht="14" x14ac:dyDescent="0.15">
      <c r="A40" s="5"/>
      <c r="K40" s="6"/>
      <c r="L40" s="5"/>
    </row>
    <row r="41" spans="1:12" ht="14" x14ac:dyDescent="0.15">
      <c r="A41" s="5"/>
      <c r="K41" s="6"/>
      <c r="L41" s="5"/>
    </row>
    <row r="42" spans="1:12" ht="14" x14ac:dyDescent="0.15">
      <c r="A42" s="5"/>
      <c r="K42" s="6"/>
      <c r="L42" s="5"/>
    </row>
    <row r="43" spans="1:12" ht="14" x14ac:dyDescent="0.15">
      <c r="A43" s="5"/>
      <c r="K43" s="6"/>
      <c r="L43" s="5"/>
    </row>
    <row r="44" spans="1:12" ht="14" x14ac:dyDescent="0.15">
      <c r="A44" s="5"/>
      <c r="K44" s="6"/>
      <c r="L44" s="5"/>
    </row>
    <row r="45" spans="1:12" ht="14" x14ac:dyDescent="0.15">
      <c r="A45" s="5"/>
      <c r="K45" s="6"/>
      <c r="L45" s="5"/>
    </row>
    <row r="46" spans="1:12" ht="14" x14ac:dyDescent="0.15">
      <c r="A46" s="5"/>
    </row>
    <row r="47" spans="1:12" ht="14" x14ac:dyDescent="0.15">
      <c r="A47" s="5"/>
      <c r="K47" s="7"/>
      <c r="L47" s="6"/>
    </row>
    <row r="48" spans="1:12" ht="14" x14ac:dyDescent="0.15">
      <c r="A48" s="5"/>
      <c r="K48" s="6"/>
      <c r="L48" s="5"/>
    </row>
    <row r="53" spans="14:27" x14ac:dyDescent="0.15">
      <c r="AA53" s="3"/>
    </row>
    <row r="54" spans="14:27" x14ac:dyDescent="0.15">
      <c r="N54" s="3"/>
    </row>
    <row r="70" spans="1:12" ht="14" x14ac:dyDescent="0.15">
      <c r="A70" s="5"/>
      <c r="K70" s="6"/>
      <c r="L70" s="5"/>
    </row>
    <row r="71" spans="1:12" ht="14" x14ac:dyDescent="0.15">
      <c r="A71" s="5"/>
      <c r="K71" s="6"/>
      <c r="L71" s="5"/>
    </row>
    <row r="72" spans="1:12" ht="14" x14ac:dyDescent="0.15">
      <c r="A72" s="5"/>
      <c r="K72" s="6"/>
      <c r="L72" s="5"/>
    </row>
    <row r="73" spans="1:12" ht="14" x14ac:dyDescent="0.15">
      <c r="A73" s="5"/>
      <c r="K73" s="6"/>
      <c r="L73" s="5"/>
    </row>
    <row r="74" spans="1:12" ht="14" x14ac:dyDescent="0.15">
      <c r="A74" s="5"/>
      <c r="K74" s="6"/>
      <c r="L74" s="5"/>
    </row>
    <row r="75" spans="1:12" ht="14" x14ac:dyDescent="0.15">
      <c r="A75" s="5"/>
      <c r="K75" s="6"/>
      <c r="L75" s="5"/>
    </row>
    <row r="76" spans="1:12" ht="14" x14ac:dyDescent="0.15">
      <c r="A76" s="5"/>
      <c r="K76" s="6"/>
      <c r="L76" s="5"/>
    </row>
    <row r="77" spans="1:12" ht="14" x14ac:dyDescent="0.15">
      <c r="A77" s="5"/>
      <c r="K77" s="6"/>
      <c r="L77" s="5"/>
    </row>
    <row r="78" spans="1:12" ht="14" x14ac:dyDescent="0.15">
      <c r="A78" s="5"/>
      <c r="K78" s="6"/>
      <c r="L78" s="5"/>
    </row>
    <row r="79" spans="1:12" ht="14" x14ac:dyDescent="0.15">
      <c r="A79" s="5"/>
      <c r="K79" s="6"/>
    </row>
    <row r="80" spans="1:12" ht="14" x14ac:dyDescent="0.15">
      <c r="A80" s="5"/>
      <c r="K80" s="6"/>
      <c r="L80" s="5"/>
    </row>
    <row r="81" spans="1:12" ht="14" x14ac:dyDescent="0.15">
      <c r="A81" s="5"/>
      <c r="K81" s="6"/>
      <c r="L81" s="5"/>
    </row>
    <row r="82" spans="1:12" ht="14" x14ac:dyDescent="0.15">
      <c r="A82" s="5"/>
      <c r="K82" s="6"/>
      <c r="L82" s="5"/>
    </row>
    <row r="83" spans="1:12" ht="14" x14ac:dyDescent="0.15">
      <c r="A83" s="5"/>
      <c r="K83" s="6"/>
      <c r="L83" s="5"/>
    </row>
    <row r="84" spans="1:12" ht="14" x14ac:dyDescent="0.15">
      <c r="A84" s="5"/>
    </row>
    <row r="85" spans="1:12" ht="14" x14ac:dyDescent="0.15">
      <c r="A85" s="5"/>
      <c r="K85" s="7"/>
      <c r="L85" s="6"/>
    </row>
    <row r="86" spans="1:12" ht="14" x14ac:dyDescent="0.15">
      <c r="A86" s="5"/>
      <c r="K86" s="6"/>
      <c r="L86" s="5"/>
    </row>
    <row r="87" spans="1:12" ht="14" x14ac:dyDescent="0.15">
      <c r="A87" s="5"/>
      <c r="K87" s="6"/>
      <c r="L87" s="5"/>
    </row>
    <row r="88" spans="1:12" ht="14" x14ac:dyDescent="0.15">
      <c r="A88" s="5"/>
      <c r="K88" s="6"/>
      <c r="L88" s="5"/>
    </row>
    <row r="89" spans="1:12" ht="14" x14ac:dyDescent="0.15">
      <c r="A89" s="5"/>
      <c r="K89" s="6"/>
      <c r="L89" s="5"/>
    </row>
    <row r="90" spans="1:12" ht="14" x14ac:dyDescent="0.15">
      <c r="A90" s="5"/>
    </row>
    <row r="91" spans="1:12" ht="14" x14ac:dyDescent="0.15">
      <c r="A91" s="5"/>
      <c r="K91" s="7"/>
      <c r="L91" s="6"/>
    </row>
    <row r="92" spans="1:12" ht="14" x14ac:dyDescent="0.15">
      <c r="A92" s="5"/>
      <c r="K92" s="6"/>
      <c r="L92" s="5"/>
    </row>
    <row r="93" spans="1:12" ht="14" x14ac:dyDescent="0.15">
      <c r="A93" s="5"/>
      <c r="K93" s="6"/>
      <c r="L93" s="5"/>
    </row>
    <row r="94" spans="1:12" ht="14" x14ac:dyDescent="0.15">
      <c r="A94" s="5"/>
      <c r="K94" s="6"/>
      <c r="L94" s="5"/>
    </row>
    <row r="95" spans="1:12" ht="14" x14ac:dyDescent="0.15">
      <c r="A95" s="5"/>
      <c r="K95" s="6"/>
      <c r="L95" s="5"/>
    </row>
    <row r="96" spans="1:12" ht="14" x14ac:dyDescent="0.15">
      <c r="A96" s="5"/>
      <c r="K96" s="6"/>
      <c r="L96" s="5"/>
    </row>
    <row r="97" spans="1:12" ht="14" x14ac:dyDescent="0.15">
      <c r="A97" s="5"/>
    </row>
    <row r="98" spans="1:12" ht="14" x14ac:dyDescent="0.15">
      <c r="A98" s="5"/>
      <c r="K98" s="7"/>
      <c r="L98" s="6"/>
    </row>
    <row r="99" spans="1:12" ht="14" x14ac:dyDescent="0.15">
      <c r="A99" s="5"/>
      <c r="K99" s="6"/>
      <c r="L99" s="5"/>
    </row>
    <row r="100" spans="1:12" ht="14" x14ac:dyDescent="0.15">
      <c r="A100" s="5"/>
    </row>
    <row r="101" spans="1:12" ht="14" x14ac:dyDescent="0.15">
      <c r="A101" s="5"/>
    </row>
    <row r="102" spans="1:12" ht="14" x14ac:dyDescent="0.15">
      <c r="A102" s="5"/>
    </row>
    <row r="103" spans="1:12" ht="14" x14ac:dyDescent="0.15">
      <c r="A103" s="5"/>
    </row>
    <row r="104" spans="1:12" ht="14" x14ac:dyDescent="0.15">
      <c r="A104" s="5"/>
    </row>
    <row r="105" spans="1:12" ht="14" x14ac:dyDescent="0.15">
      <c r="A105" s="5"/>
    </row>
    <row r="106" spans="1:12" ht="14" x14ac:dyDescent="0.15">
      <c r="A106" s="5"/>
    </row>
    <row r="107" spans="1:12" ht="14" x14ac:dyDescent="0.15">
      <c r="A107" s="5"/>
    </row>
    <row r="108" spans="1:12" ht="14" x14ac:dyDescent="0.15">
      <c r="A108" s="5"/>
    </row>
    <row r="109" spans="1:12" ht="14" x14ac:dyDescent="0.15">
      <c r="A109" s="5"/>
    </row>
    <row r="110" spans="1:12" ht="14" x14ac:dyDescent="0.15">
      <c r="A110" s="5"/>
    </row>
    <row r="111" spans="1:12" ht="14" x14ac:dyDescent="0.15">
      <c r="A111" s="5"/>
    </row>
    <row r="112" spans="1:12" ht="14" x14ac:dyDescent="0.15">
      <c r="A112" s="5"/>
    </row>
    <row r="113" spans="1:1" ht="14" x14ac:dyDescent="0.15">
      <c r="A113" s="5"/>
    </row>
    <row r="114" spans="1:1" ht="14" x14ac:dyDescent="0.15">
      <c r="A114" s="5"/>
    </row>
    <row r="115" spans="1:1" ht="14" x14ac:dyDescent="0.15">
      <c r="A115" s="5"/>
    </row>
    <row r="116" spans="1:1" ht="14" x14ac:dyDescent="0.15">
      <c r="A116" s="5"/>
    </row>
    <row r="117" spans="1:1" ht="14" x14ac:dyDescent="0.15">
      <c r="A117" s="5"/>
    </row>
    <row r="118" spans="1:1" ht="14" x14ac:dyDescent="0.15">
      <c r="A118" s="5"/>
    </row>
    <row r="119" spans="1:1" ht="14" x14ac:dyDescent="0.15">
      <c r="A119" s="5"/>
    </row>
    <row r="120" spans="1:1" ht="14" x14ac:dyDescent="0.15">
      <c r="A120" s="5"/>
    </row>
    <row r="121" spans="1:1" ht="14" x14ac:dyDescent="0.15">
      <c r="A121" s="5"/>
    </row>
    <row r="122" spans="1:1" ht="14" x14ac:dyDescent="0.15">
      <c r="A122" s="5"/>
    </row>
    <row r="123" spans="1:1" ht="14" x14ac:dyDescent="0.15">
      <c r="A123" s="5"/>
    </row>
    <row r="124" spans="1:1" ht="14" x14ac:dyDescent="0.15">
      <c r="A124" s="5"/>
    </row>
    <row r="125" spans="1:1" ht="14" x14ac:dyDescent="0.15">
      <c r="A125" s="5"/>
    </row>
    <row r="126" spans="1:1" ht="14" x14ac:dyDescent="0.15">
      <c r="A126" s="5"/>
    </row>
    <row r="127" spans="1:1" ht="14" x14ac:dyDescent="0.15">
      <c r="A127" s="5"/>
    </row>
    <row r="128" spans="1:1" ht="14" x14ac:dyDescent="0.15">
      <c r="A128" s="5"/>
    </row>
    <row r="129" spans="1:1" ht="14" x14ac:dyDescent="0.15">
      <c r="A129" s="5"/>
    </row>
    <row r="130" spans="1:1" ht="14" x14ac:dyDescent="0.15">
      <c r="A130" s="5"/>
    </row>
    <row r="131" spans="1:1" ht="14" x14ac:dyDescent="0.15">
      <c r="A131" s="5"/>
    </row>
    <row r="132" spans="1:1" ht="14" x14ac:dyDescent="0.15">
      <c r="A132" s="5"/>
    </row>
    <row r="133" spans="1:1" ht="14" x14ac:dyDescent="0.15">
      <c r="A133" s="5"/>
    </row>
    <row r="134" spans="1:1" ht="14" x14ac:dyDescent="0.15">
      <c r="A134" s="5"/>
    </row>
    <row r="135" spans="1:1" ht="14" x14ac:dyDescent="0.15">
      <c r="A135" s="5"/>
    </row>
    <row r="136" spans="1:1" ht="14" x14ac:dyDescent="0.15">
      <c r="A136" s="5"/>
    </row>
    <row r="137" spans="1:1" ht="14" x14ac:dyDescent="0.15">
      <c r="A137" s="5"/>
    </row>
    <row r="138" spans="1:1" ht="14" x14ac:dyDescent="0.15">
      <c r="A138" s="5"/>
    </row>
    <row r="139" spans="1:1" ht="14" x14ac:dyDescent="0.15">
      <c r="A139" s="5"/>
    </row>
    <row r="140" spans="1:1" ht="14" x14ac:dyDescent="0.15">
      <c r="A140" s="5"/>
    </row>
    <row r="141" spans="1:1" ht="14" x14ac:dyDescent="0.15">
      <c r="A141" s="5"/>
    </row>
    <row r="142" spans="1:1" ht="14" x14ac:dyDescent="0.15">
      <c r="A142" s="5"/>
    </row>
    <row r="143" spans="1:1" ht="14" x14ac:dyDescent="0.15">
      <c r="A143" s="5"/>
    </row>
    <row r="144" spans="1:1" ht="14" x14ac:dyDescent="0.15">
      <c r="A144" s="5"/>
    </row>
    <row r="145" spans="1:1" ht="14" x14ac:dyDescent="0.15">
      <c r="A145" s="5"/>
    </row>
    <row r="146" spans="1:1" ht="14" x14ac:dyDescent="0.15">
      <c r="A146" s="5"/>
    </row>
    <row r="147" spans="1:1" ht="14" x14ac:dyDescent="0.15">
      <c r="A147" s="5"/>
    </row>
    <row r="148" spans="1:1" ht="14" x14ac:dyDescent="0.15">
      <c r="A148" s="5"/>
    </row>
    <row r="149" spans="1:1" ht="14" x14ac:dyDescent="0.15">
      <c r="A149" s="5"/>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1" bestFit="1" customWidth="1"/>
    <col min="41" max="43" width="3.5" style="11" bestFit="1" customWidth="1"/>
    <col min="44" max="45" width="3.33203125" style="11" bestFit="1" customWidth="1"/>
    <col min="46" max="47" width="3.5" style="11" bestFit="1" customWidth="1"/>
    <col min="48" max="48" width="3.6640625" style="11" bestFit="1" customWidth="1"/>
    <col min="49" max="49" width="3.5" style="11" bestFit="1" customWidth="1"/>
    <col min="50" max="52" width="3.6640625" style="11" bestFit="1" customWidth="1"/>
    <col min="53" max="53" width="3.5" style="11" bestFit="1" customWidth="1"/>
    <col min="54" max="55" width="3.6640625" style="11" bestFit="1" customWidth="1"/>
    <col min="56" max="56" width="3.83203125" style="11" bestFit="1" customWidth="1"/>
    <col min="57" max="58" width="3.6640625" style="11" bestFit="1" customWidth="1"/>
    <col min="59" max="61" width="3.83203125" style="11" bestFit="1" customWidth="1"/>
    <col min="62" max="62" width="3.6640625" style="11" bestFit="1" customWidth="1"/>
    <col min="63" max="65" width="3.83203125" style="11" bestFit="1" customWidth="1"/>
    <col min="66" max="66" width="3.6640625" style="11" bestFit="1" customWidth="1"/>
    <col min="67" max="70" width="3.83203125" style="11" bestFit="1" customWidth="1"/>
    <col min="71" max="71" width="3.6640625" style="11" bestFit="1" customWidth="1"/>
    <col min="72" max="74" width="3.83203125" style="11" bestFit="1" customWidth="1"/>
    <col min="75" max="75" width="3.6640625" style="11" bestFit="1" customWidth="1"/>
    <col min="76" max="78" width="3.83203125" style="11" bestFit="1" customWidth="1"/>
    <col min="79" max="79" width="3.6640625" style="11" bestFit="1" customWidth="1"/>
    <col min="80" max="82" width="3.83203125" style="11" bestFit="1" customWidth="1"/>
    <col min="83" max="84" width="3.6640625" style="11" bestFit="1" customWidth="1"/>
    <col min="85" max="87" width="3.83203125" style="11" bestFit="1" customWidth="1"/>
    <col min="88" max="88" width="3.6640625" style="11" bestFit="1" customWidth="1"/>
    <col min="89" max="91" width="3.83203125" style="11" bestFit="1" customWidth="1"/>
    <col min="92" max="92" width="3.6640625" style="11" bestFit="1" customWidth="1"/>
    <col min="93" max="103" width="3.83203125" style="11" bestFit="1" customWidth="1"/>
    <col min="104" max="105" width="4" style="11" bestFit="1" customWidth="1"/>
    <col min="106" max="107" width="3.83203125" style="11" bestFit="1" customWidth="1"/>
    <col min="108" max="124" width="4" style="11" bestFit="1" customWidth="1"/>
    <col min="125" max="126" width="3.83203125" style="11" bestFit="1" customWidth="1"/>
    <col min="127" max="127" width="3.6640625" style="11" bestFit="1" customWidth="1"/>
    <col min="128" max="130" width="3.83203125" style="11" bestFit="1" customWidth="1"/>
    <col min="131" max="131" width="3.6640625" style="11" bestFit="1" customWidth="1"/>
    <col min="132" max="134" width="3.83203125" style="11" bestFit="1" customWidth="1"/>
    <col min="135" max="136" width="3.6640625" style="11" bestFit="1" customWidth="1"/>
    <col min="137" max="139" width="3.83203125" style="11" bestFit="1" customWidth="1"/>
    <col min="140" max="140" width="3.6640625" style="11" bestFit="1" customWidth="1"/>
    <col min="141" max="143" width="3.83203125" style="11" bestFit="1" customWidth="1"/>
    <col min="144" max="144" width="3.6640625" style="11" bestFit="1" customWidth="1"/>
    <col min="145" max="148" width="3.83203125" style="11" bestFit="1" customWidth="1"/>
    <col min="149" max="149" width="3.6640625" style="11" bestFit="1" customWidth="1"/>
    <col min="150" max="152" width="3.83203125" style="11" bestFit="1" customWidth="1"/>
    <col min="153" max="153" width="3.5" style="11" bestFit="1" customWidth="1"/>
    <col min="154" max="156" width="3.6640625" style="11" bestFit="1" customWidth="1"/>
    <col min="157" max="158" width="3.5" style="11" bestFit="1" customWidth="1"/>
    <col min="159" max="160" width="3.6640625" style="11" bestFit="1" customWidth="1"/>
    <col min="161" max="161" width="3.83203125" style="11" bestFit="1" customWidth="1"/>
    <col min="162" max="162" width="3.5" style="11" bestFit="1" customWidth="1"/>
    <col min="163" max="165" width="3.83203125" style="11" bestFit="1" customWidth="1"/>
    <col min="166" max="166" width="3.6640625" style="11" bestFit="1" customWidth="1"/>
    <col min="167" max="169" width="3.83203125" style="11" bestFit="1" customWidth="1"/>
    <col min="170" max="171" width="3.5" style="11" bestFit="1" customWidth="1"/>
    <col min="172" max="174" width="3.6640625" style="11" bestFit="1" customWidth="1"/>
    <col min="175" max="175" width="3.5" style="11" bestFit="1" customWidth="1"/>
    <col min="176" max="178" width="3.6640625" style="11" bestFit="1" customWidth="1"/>
    <col min="179" max="179" width="3.5" style="11" bestFit="1" customWidth="1"/>
    <col min="180" max="182" width="3.6640625" style="11" bestFit="1" customWidth="1"/>
    <col min="183" max="183" width="3.5" style="11" bestFit="1" customWidth="1"/>
    <col min="184" max="184" width="3.33203125" style="11" bestFit="1" customWidth="1"/>
    <col min="185" max="187" width="3.5" style="11" bestFit="1" customWidth="1"/>
    <col min="188" max="188" width="3.33203125" style="11" bestFit="1" customWidth="1"/>
    <col min="189" max="191" width="3.5" style="11" bestFit="1" customWidth="1"/>
    <col min="192" max="192" width="3.33203125" style="11" bestFit="1" customWidth="1"/>
    <col min="193" max="195" width="3.5" style="11" bestFit="1" customWidth="1"/>
    <col min="196" max="197" width="3.33203125" style="11" bestFit="1" customWidth="1"/>
    <col min="198" max="200" width="3.5" style="11" bestFit="1" customWidth="1"/>
    <col min="201" max="201" width="3.33203125" style="11" bestFit="1" customWidth="1"/>
    <col min="202" max="204" width="3.5" style="11" bestFit="1" customWidth="1"/>
    <col min="205" max="206" width="3.33203125" style="11" bestFit="1" customWidth="1"/>
    <col min="207" max="209" width="3.5" style="11" bestFit="1" customWidth="1"/>
    <col min="210" max="210" width="3.33203125" style="11" bestFit="1" customWidth="1"/>
    <col min="211" max="213" width="3.5" style="11" bestFit="1" customWidth="1"/>
    <col min="214" max="214" width="3.33203125" style="11" bestFit="1" customWidth="1"/>
    <col min="215" max="217" width="3.5" style="11" bestFit="1" customWidth="1"/>
    <col min="218" max="219" width="3.33203125" style="11" bestFit="1" customWidth="1"/>
    <col min="220" max="222" width="3.5" style="11" bestFit="1" customWidth="1"/>
    <col min="223" max="223" width="3" style="11" bestFit="1" customWidth="1"/>
    <col min="224" max="226" width="3.1640625" style="11" bestFit="1" customWidth="1"/>
    <col min="227" max="228" width="3" style="11" bestFit="1" customWidth="1"/>
    <col min="229" max="231" width="3.1640625" style="11" bestFit="1" customWidth="1"/>
    <col min="232" max="232" width="3" style="11" bestFit="1" customWidth="1"/>
    <col min="233" max="235" width="3.1640625" style="11" bestFit="1" customWidth="1"/>
    <col min="236" max="236" width="3" style="11" bestFit="1" customWidth="1"/>
    <col min="237" max="239" width="3.1640625" style="11"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2"/>
      <c r="BF9" s="12"/>
      <c r="BH9" s="12"/>
      <c r="BJ9" s="12"/>
      <c r="BL9" s="12"/>
      <c r="BN9" s="12"/>
      <c r="BP9" s="12"/>
      <c r="BR9" s="12"/>
      <c r="BT9" s="12"/>
      <c r="BV9" s="12"/>
      <c r="BX9" s="12"/>
      <c r="BZ9" s="12"/>
      <c r="CB9" s="12"/>
      <c r="CD9" s="12"/>
      <c r="CF9" s="12"/>
      <c r="CH9" s="12"/>
      <c r="CJ9" s="12"/>
      <c r="CL9" s="12"/>
      <c r="CN9" s="12"/>
      <c r="CP9" s="12"/>
      <c r="CR9" s="12"/>
      <c r="CT9" s="12"/>
      <c r="CV9" s="12"/>
      <c r="CX9" s="12"/>
      <c r="CZ9" s="12"/>
      <c r="DB9" s="12"/>
      <c r="DD9" s="12"/>
      <c r="DF9" s="12"/>
      <c r="DH9" s="12"/>
      <c r="DJ9" s="12"/>
      <c r="DL9" s="12"/>
      <c r="DN9" s="12"/>
      <c r="DP9" s="12"/>
      <c r="DR9" s="12"/>
      <c r="DT9" s="12"/>
      <c r="DV9" s="12"/>
      <c r="DX9" s="12"/>
      <c r="DZ9" s="12"/>
      <c r="EB9" s="12"/>
      <c r="ED9" s="12"/>
      <c r="EE9" s="12"/>
      <c r="EF9" s="12"/>
      <c r="EG9" s="12"/>
      <c r="EH9" s="12"/>
      <c r="EI9" s="12"/>
      <c r="EJ9" s="12"/>
      <c r="EK9" s="12"/>
      <c r="EL9" s="12"/>
      <c r="EM9" s="12"/>
      <c r="EN9" s="12"/>
      <c r="EO9" s="12"/>
      <c r="EP9" s="12"/>
      <c r="EQ9" s="12"/>
      <c r="ER9" s="12"/>
      <c r="ES9" s="12"/>
      <c r="ET9" s="12"/>
      <c r="EU9" s="12"/>
      <c r="EV9" s="12"/>
      <c r="EW9" s="12"/>
      <c r="EX9" s="12"/>
      <c r="EY9" s="12"/>
      <c r="EZ9" s="12"/>
      <c r="FA9" s="12"/>
      <c r="FB9" s="12"/>
      <c r="FC9" s="14"/>
      <c r="FD9" s="14"/>
      <c r="FE9" s="14"/>
      <c r="FF9" s="15"/>
      <c r="FG9" s="15"/>
      <c r="FH9" s="15"/>
      <c r="FI9" s="15"/>
      <c r="FJ9" s="15"/>
      <c r="FK9" s="12"/>
      <c r="FL9" s="12"/>
      <c r="FM9" s="12"/>
      <c r="FN9" s="12"/>
      <c r="FO9" s="12"/>
      <c r="FP9" s="12"/>
      <c r="FQ9" s="12"/>
      <c r="FR9" s="12"/>
      <c r="FS9" s="12"/>
      <c r="FT9" s="12"/>
      <c r="FU9" s="12"/>
      <c r="FV9" s="12"/>
      <c r="FW9" s="12"/>
      <c r="FX9" s="12"/>
      <c r="FY9" s="12"/>
      <c r="FZ9" s="12"/>
      <c r="GA9" s="12"/>
      <c r="GB9" s="12"/>
      <c r="GC9" s="12"/>
      <c r="GD9" s="12"/>
      <c r="GE9" s="12"/>
      <c r="GF9" s="12"/>
      <c r="GG9" s="12"/>
      <c r="GH9" s="12"/>
      <c r="GI9" s="12"/>
      <c r="GJ9" s="12"/>
      <c r="GK9" s="12"/>
      <c r="GL9" s="12"/>
      <c r="GM9" s="12"/>
      <c r="GN9" s="12"/>
      <c r="GO9" s="12"/>
      <c r="GP9" s="12"/>
      <c r="GQ9" s="12"/>
      <c r="GR9" s="12"/>
      <c r="GS9" s="12"/>
      <c r="GT9" s="12"/>
      <c r="GU9" s="12"/>
      <c r="GV9" s="12"/>
      <c r="GW9" s="12"/>
      <c r="GX9" s="12"/>
      <c r="GY9" s="12"/>
      <c r="GZ9" s="12"/>
      <c r="HA9" s="12"/>
      <c r="HB9" s="12"/>
      <c r="HC9" s="12"/>
      <c r="HD9" s="12"/>
      <c r="HE9" s="12"/>
      <c r="HF9" s="12"/>
      <c r="HG9" s="12"/>
      <c r="HH9" s="12"/>
      <c r="HI9" s="12"/>
      <c r="HJ9" s="12"/>
      <c r="HK9" s="12"/>
      <c r="HL9" s="12"/>
      <c r="HM9" s="12"/>
      <c r="HN9" s="12"/>
      <c r="HO9" s="12"/>
      <c r="HP9" s="12"/>
      <c r="HQ9" s="12"/>
      <c r="HR9" s="12"/>
      <c r="HS9" s="12"/>
      <c r="HT9" s="12"/>
      <c r="HU9" s="12"/>
      <c r="HV9" s="12"/>
      <c r="HW9" s="12"/>
      <c r="HX9" s="12"/>
      <c r="HY9" s="12"/>
      <c r="HZ9" s="12"/>
      <c r="IA9" s="12"/>
      <c r="IB9" s="12"/>
      <c r="IC9" s="12"/>
      <c r="ID9" s="12"/>
      <c r="IE9" s="12"/>
    </row>
    <row r="10" spans="1:239" ht="21" customHeight="1" x14ac:dyDescent="0.15">
      <c r="A10" s="435" t="s">
        <v>0</v>
      </c>
      <c r="B10" s="404"/>
      <c r="C10" s="404"/>
      <c r="D10" s="404"/>
      <c r="E10" s="404"/>
      <c r="F10" s="404"/>
      <c r="G10" s="404"/>
      <c r="H10" s="404"/>
      <c r="I10" s="404"/>
      <c r="J10" s="404"/>
      <c r="K10" s="404"/>
      <c r="L10" s="404"/>
      <c r="M10" s="404"/>
      <c r="N10" s="404"/>
      <c r="O10" s="404"/>
      <c r="P10" s="404"/>
      <c r="Q10" s="404"/>
      <c r="R10" s="10"/>
      <c r="S10" s="10"/>
      <c r="T10" s="10"/>
      <c r="U10" s="10"/>
      <c r="V10" s="10"/>
      <c r="W10" s="10"/>
      <c r="X10" s="10"/>
      <c r="Y10" s="10"/>
      <c r="Z10" s="10"/>
      <c r="AA10" s="10"/>
      <c r="AB10" s="10"/>
      <c r="AC10" s="10"/>
      <c r="AD10" s="10"/>
      <c r="AE10" s="10"/>
      <c r="AF10" s="10"/>
      <c r="AG10" s="10"/>
      <c r="AH10" s="10"/>
      <c r="AI10" s="10"/>
      <c r="AJ10" s="10"/>
      <c r="AK10" s="10"/>
      <c r="AL10" s="10"/>
      <c r="AM10" s="10"/>
      <c r="AN10" s="10"/>
      <c r="AO10" s="10"/>
      <c r="AP10" s="10"/>
      <c r="AQ10" s="10"/>
      <c r="AR10" s="10"/>
      <c r="AS10" s="10"/>
      <c r="AT10" s="10"/>
      <c r="AU10" s="10"/>
      <c r="AV10" s="10"/>
      <c r="AW10" s="10"/>
      <c r="AX10" s="10"/>
      <c r="AY10" s="10"/>
      <c r="AZ10" s="10"/>
      <c r="BA10" s="10"/>
      <c r="BB10" s="10"/>
      <c r="BC10" s="10"/>
      <c r="BD10" s="10"/>
      <c r="BE10" s="10"/>
      <c r="BF10" s="10"/>
      <c r="BG10" s="10"/>
      <c r="BH10" s="10"/>
      <c r="BI10" s="10"/>
      <c r="BJ10" s="10"/>
      <c r="BK10" s="10"/>
      <c r="BL10" s="10"/>
      <c r="BM10" s="10"/>
      <c r="BN10" s="10"/>
      <c r="BO10" s="10"/>
      <c r="BP10" s="10"/>
      <c r="BQ10" s="10"/>
      <c r="BR10" s="9"/>
      <c r="BS10" s="9"/>
      <c r="BT10" s="9"/>
      <c r="BU10" s="9"/>
      <c r="BV10" s="9"/>
      <c r="BW10" s="9"/>
      <c r="BX10" s="9"/>
      <c r="BY10" s="9"/>
      <c r="BZ10" s="9"/>
      <c r="CA10" s="9"/>
      <c r="CB10" s="9"/>
      <c r="CC10" s="9"/>
      <c r="CD10" s="9"/>
      <c r="CE10" s="9"/>
      <c r="CF10" s="9"/>
      <c r="CG10" s="9"/>
      <c r="CH10" s="10"/>
      <c r="CI10" s="10"/>
      <c r="CJ10" s="10"/>
      <c r="CK10" s="10"/>
      <c r="CL10" s="10"/>
      <c r="CM10" s="10"/>
      <c r="CN10" s="10"/>
      <c r="CO10" s="10"/>
      <c r="CP10" s="10"/>
      <c r="CQ10" s="10"/>
      <c r="CR10" s="10"/>
      <c r="CS10" s="10"/>
      <c r="CT10" s="10"/>
      <c r="CU10" s="10"/>
      <c r="CV10" s="10"/>
      <c r="CW10" s="10"/>
      <c r="CX10" s="10"/>
      <c r="CY10" s="10"/>
      <c r="CZ10" s="10"/>
      <c r="DA10" s="10"/>
      <c r="DB10" s="12"/>
      <c r="DC10" s="12"/>
      <c r="DD10" s="12"/>
      <c r="DE10" s="12"/>
      <c r="DF10" s="12"/>
      <c r="DG10" s="12"/>
      <c r="DH10" s="12"/>
      <c r="DI10" s="12"/>
      <c r="DJ10" s="12"/>
      <c r="DK10" s="12"/>
      <c r="DL10" s="12"/>
      <c r="DM10" s="12"/>
      <c r="DN10" s="12"/>
      <c r="DO10" s="12"/>
      <c r="DP10" s="12"/>
      <c r="DQ10" s="12"/>
      <c r="DR10" s="12"/>
      <c r="DS10" s="12"/>
      <c r="DT10" s="12"/>
      <c r="DU10" s="12"/>
      <c r="DV10" s="12"/>
      <c r="DW10" s="12"/>
      <c r="DX10" s="12"/>
      <c r="DY10" s="12"/>
      <c r="DZ10" s="12"/>
      <c r="EA10" s="12"/>
      <c r="EB10" s="12"/>
      <c r="EC10" s="12"/>
      <c r="ED10" s="12"/>
      <c r="EE10" s="12"/>
      <c r="EF10" s="12"/>
      <c r="EG10" s="12"/>
      <c r="EH10" s="12"/>
      <c r="EI10" s="12"/>
      <c r="EJ10" s="12"/>
      <c r="EK10" s="12"/>
      <c r="EL10" s="12"/>
      <c r="EM10" s="12"/>
      <c r="EN10" s="12"/>
      <c r="EO10" s="12"/>
      <c r="EP10" s="12"/>
      <c r="EQ10" s="12"/>
      <c r="ER10" s="12"/>
      <c r="ES10" s="12"/>
      <c r="ET10" s="12"/>
      <c r="EU10" s="12"/>
      <c r="EV10" s="12"/>
      <c r="EW10" s="12"/>
      <c r="EX10" s="12"/>
      <c r="EY10" s="12"/>
      <c r="EZ10" s="12"/>
      <c r="FA10" s="12"/>
      <c r="FB10" s="12"/>
      <c r="FC10" s="12"/>
      <c r="FD10" s="12"/>
      <c r="FE10" s="12"/>
      <c r="FF10" s="12"/>
      <c r="FG10" s="12"/>
      <c r="FH10" s="12"/>
      <c r="FI10" s="12"/>
      <c r="FJ10" s="12"/>
      <c r="FK10" s="12"/>
      <c r="FL10" s="12"/>
      <c r="FM10" s="12"/>
      <c r="FN10" s="12"/>
      <c r="FO10" s="12"/>
      <c r="FP10" s="12"/>
      <c r="FQ10" s="12"/>
      <c r="FR10" s="12"/>
      <c r="FS10" s="12"/>
      <c r="FT10" s="12"/>
      <c r="FU10" s="12"/>
      <c r="FV10" s="12"/>
      <c r="FW10" s="12"/>
      <c r="FX10" s="12"/>
      <c r="FY10" s="12"/>
      <c r="FZ10" s="12"/>
      <c r="GA10" s="12"/>
      <c r="GB10" s="12"/>
      <c r="GC10" s="12"/>
      <c r="GD10" s="12"/>
      <c r="GE10" s="12"/>
      <c r="GF10" s="12"/>
      <c r="GG10" s="12"/>
      <c r="GH10" s="12"/>
      <c r="GI10" s="12"/>
      <c r="GJ10" s="12"/>
      <c r="GK10" s="12"/>
      <c r="GL10" s="12"/>
      <c r="GM10" s="12"/>
      <c r="GN10" s="12"/>
      <c r="GO10" s="12"/>
      <c r="GP10" s="12"/>
      <c r="GQ10" s="12"/>
      <c r="GR10" s="12"/>
      <c r="GS10" s="12"/>
      <c r="GT10" s="12"/>
      <c r="GU10" s="12"/>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405">
        <v>2024</v>
      </c>
      <c r="B11" s="406"/>
      <c r="C11" s="406"/>
      <c r="D11" s="406"/>
      <c r="E11" s="406"/>
      <c r="F11" s="406"/>
      <c r="G11" s="406"/>
      <c r="H11" s="406"/>
      <c r="I11" s="406"/>
      <c r="J11" s="406"/>
      <c r="K11" s="406"/>
      <c r="L11" s="406"/>
      <c r="M11" s="406"/>
      <c r="N11" s="406"/>
      <c r="O11" s="406"/>
      <c r="P11" s="406"/>
      <c r="Q11" s="406"/>
      <c r="R11" s="406"/>
      <c r="S11" s="406"/>
      <c r="T11" s="406"/>
      <c r="U11" s="406"/>
      <c r="V11" s="406"/>
      <c r="W11" s="406"/>
      <c r="X11" s="406"/>
      <c r="Y11" s="406"/>
      <c r="Z11" s="406"/>
      <c r="AA11" s="406"/>
      <c r="AB11" s="406"/>
      <c r="AC11" s="406"/>
      <c r="AD11" s="406"/>
      <c r="AE11" s="406"/>
      <c r="AF11" s="406"/>
      <c r="AG11" s="406"/>
      <c r="AH11" s="406"/>
      <c r="AI11" s="406"/>
      <c r="AJ11" s="406"/>
      <c r="AK11" s="406"/>
      <c r="AL11" s="406"/>
      <c r="AM11" s="406"/>
      <c r="AN11" s="406"/>
      <c r="AO11" s="406"/>
      <c r="AP11" s="406"/>
      <c r="AQ11" s="406"/>
      <c r="AR11" s="406"/>
      <c r="AS11" s="406"/>
      <c r="AT11" s="406"/>
      <c r="AU11" s="406"/>
      <c r="AV11" s="406"/>
      <c r="AW11" s="406"/>
      <c r="AX11" s="406"/>
      <c r="AY11" s="406"/>
      <c r="AZ11" s="406"/>
      <c r="BA11" s="407"/>
      <c r="BB11" s="405">
        <v>2025</v>
      </c>
      <c r="BC11" s="405"/>
      <c r="BD11" s="405"/>
      <c r="BE11" s="405"/>
      <c r="BF11" s="405"/>
      <c r="BG11" s="405"/>
      <c r="BH11" s="405"/>
      <c r="BI11" s="405"/>
      <c r="BJ11" s="405"/>
      <c r="BK11" s="405"/>
      <c r="BL11" s="405"/>
      <c r="BM11" s="405"/>
      <c r="BN11" s="405"/>
      <c r="BO11" s="405"/>
      <c r="BP11" s="405"/>
      <c r="BQ11" s="405"/>
      <c r="BR11" s="405"/>
      <c r="BS11" s="405"/>
      <c r="BT11" s="405"/>
      <c r="BU11" s="405"/>
      <c r="BV11" s="405"/>
      <c r="BW11" s="405"/>
      <c r="BX11" s="405"/>
      <c r="BY11" s="405"/>
      <c r="BZ11" s="405"/>
      <c r="CA11" s="405"/>
      <c r="CB11" s="405"/>
      <c r="CC11" s="405"/>
      <c r="CD11" s="405"/>
      <c r="CE11" s="405"/>
      <c r="CF11" s="405"/>
      <c r="CG11" s="405"/>
      <c r="CH11" s="405"/>
      <c r="CI11" s="405"/>
      <c r="CJ11" s="405"/>
      <c r="CK11" s="405"/>
      <c r="CL11" s="405"/>
      <c r="CM11" s="405"/>
      <c r="CN11" s="405"/>
      <c r="CO11" s="405"/>
      <c r="CP11" s="405"/>
      <c r="CQ11" s="405"/>
      <c r="CR11" s="405"/>
      <c r="CS11" s="405"/>
      <c r="CT11" s="405"/>
      <c r="CU11" s="405"/>
      <c r="CV11" s="405"/>
      <c r="CW11" s="405"/>
      <c r="CX11" s="405"/>
      <c r="CY11" s="405"/>
      <c r="CZ11" s="405"/>
      <c r="DA11" s="408"/>
      <c r="DB11" s="12"/>
      <c r="DC11" s="12"/>
      <c r="DD11" s="12"/>
      <c r="DE11" s="12"/>
      <c r="DF11" s="12"/>
      <c r="DG11" s="12"/>
      <c r="DH11" s="12"/>
      <c r="DI11" s="12"/>
      <c r="DJ11" s="12"/>
      <c r="DK11" s="12"/>
      <c r="DL11" s="12"/>
      <c r="DM11" s="12"/>
      <c r="DN11" s="12"/>
      <c r="DO11" s="12"/>
      <c r="DP11" s="12"/>
      <c r="DQ11" s="12"/>
      <c r="DR11" s="12"/>
      <c r="DS11" s="12"/>
      <c r="DT11" s="12"/>
      <c r="DU11" s="12"/>
      <c r="DV11" s="12"/>
      <c r="DW11" s="12"/>
      <c r="DX11" s="12"/>
      <c r="DY11" s="12"/>
      <c r="DZ11" s="12"/>
      <c r="EA11" s="12"/>
      <c r="EB11" s="12"/>
      <c r="EC11" s="12"/>
      <c r="ED11" s="12"/>
      <c r="EE11" s="12"/>
      <c r="EF11" s="12"/>
      <c r="EG11" s="12"/>
      <c r="EH11" s="12"/>
      <c r="EI11" s="12"/>
      <c r="EJ11" s="12"/>
      <c r="EK11" s="12"/>
      <c r="EL11" s="12"/>
      <c r="EM11" s="12"/>
      <c r="EN11" s="12"/>
      <c r="EO11" s="12"/>
      <c r="EP11" s="12"/>
      <c r="EQ11" s="12"/>
      <c r="ER11" s="12"/>
      <c r="ES11" s="12"/>
      <c r="ET11" s="12"/>
      <c r="EU11" s="12"/>
      <c r="EV11" s="12"/>
      <c r="EW11" s="12"/>
      <c r="EX11" s="12"/>
      <c r="EY11" s="12"/>
      <c r="EZ11" s="12"/>
      <c r="FA11" s="12"/>
      <c r="FB11" s="12"/>
      <c r="FC11" s="12"/>
      <c r="FD11" s="12"/>
      <c r="FE11" s="12"/>
      <c r="FF11" s="12"/>
      <c r="FG11" s="12"/>
      <c r="FH11" s="12"/>
      <c r="FI11" s="12"/>
      <c r="FJ11" s="12"/>
      <c r="FK11" s="12"/>
      <c r="FL11" s="12"/>
      <c r="FM11" s="12"/>
      <c r="FN11" s="12"/>
      <c r="FO11" s="12"/>
      <c r="FP11" s="12"/>
      <c r="FQ11" s="12"/>
      <c r="FR11" s="12"/>
      <c r="FS11" s="12"/>
      <c r="FT11" s="12"/>
      <c r="FU11" s="12"/>
      <c r="FV11" s="12"/>
      <c r="FW11" s="12"/>
      <c r="FX11" s="12"/>
      <c r="FY11" s="12"/>
      <c r="FZ11" s="12"/>
      <c r="GA11" s="12"/>
      <c r="GB11" s="12"/>
      <c r="GC11" s="12"/>
      <c r="GD11" s="12"/>
      <c r="GE11" s="12"/>
      <c r="GF11" s="12"/>
      <c r="GG11" s="12"/>
      <c r="GH11" s="12"/>
      <c r="GI11" s="12"/>
      <c r="GJ11" s="12"/>
      <c r="GK11" s="12"/>
      <c r="GL11" s="12"/>
      <c r="GM11" s="12"/>
      <c r="GN11" s="12"/>
      <c r="GO11" s="12"/>
      <c r="GP11" s="12"/>
      <c r="GQ11" s="12"/>
      <c r="GR11" s="12"/>
      <c r="GS11" s="12"/>
      <c r="GT11" s="12"/>
      <c r="GU11" s="12"/>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409" t="s">
        <v>1</v>
      </c>
      <c r="B12" s="410"/>
      <c r="C12" s="410"/>
      <c r="D12" s="410"/>
      <c r="E12" s="410"/>
      <c r="F12" s="410"/>
      <c r="G12" s="410"/>
      <c r="H12" s="410"/>
      <c r="I12" s="410"/>
      <c r="J12" s="410"/>
      <c r="K12" s="410"/>
      <c r="L12" s="410"/>
      <c r="M12" s="410"/>
      <c r="N12" s="411"/>
      <c r="O12" s="411"/>
      <c r="P12" s="411"/>
      <c r="Q12" s="411"/>
      <c r="R12" s="411"/>
      <c r="S12" s="411"/>
      <c r="T12" s="411"/>
      <c r="U12" s="411"/>
      <c r="V12" s="411"/>
      <c r="W12" s="411"/>
      <c r="X12" s="411"/>
      <c r="Y12" s="411"/>
      <c r="Z12" s="411"/>
      <c r="AA12" s="411"/>
      <c r="AB12" s="411"/>
      <c r="AC12" s="411"/>
      <c r="AD12" s="411"/>
      <c r="AE12" s="411"/>
      <c r="AF12" s="411"/>
      <c r="AG12" s="411"/>
      <c r="AH12" s="411"/>
      <c r="AI12" s="411"/>
      <c r="AJ12" s="411"/>
      <c r="AK12" s="411"/>
      <c r="AL12" s="411"/>
      <c r="AM12" s="411"/>
      <c r="AN12" s="411"/>
      <c r="AO12" s="411"/>
      <c r="AP12" s="411"/>
      <c r="AQ12" s="411"/>
      <c r="AR12" s="411"/>
      <c r="AS12" s="412" t="s">
        <v>1</v>
      </c>
      <c r="AT12" s="410"/>
      <c r="AU12" s="410"/>
      <c r="AV12" s="410"/>
      <c r="AW12" s="410"/>
      <c r="AX12" s="410"/>
      <c r="AY12" s="410"/>
      <c r="AZ12" s="410"/>
      <c r="BA12" s="410"/>
      <c r="BB12" s="410"/>
      <c r="BC12" s="410"/>
      <c r="BD12" s="410"/>
      <c r="BE12" s="410"/>
      <c r="BF12" s="410"/>
      <c r="BG12" s="410"/>
      <c r="BH12" s="410"/>
      <c r="BI12" s="410"/>
      <c r="BJ12" s="410"/>
      <c r="BK12" s="410"/>
      <c r="BL12" s="410"/>
      <c r="BM12" s="410"/>
      <c r="BN12" s="410"/>
      <c r="BO12" s="413"/>
      <c r="BP12" s="413"/>
      <c r="BQ12" s="413"/>
      <c r="BR12" s="413"/>
      <c r="BS12" s="413"/>
      <c r="BT12" s="413"/>
      <c r="BU12" s="413"/>
      <c r="BV12" s="413"/>
      <c r="BW12" s="413"/>
      <c r="BX12" s="413"/>
      <c r="BY12" s="413"/>
      <c r="BZ12" s="413"/>
      <c r="CA12" s="413"/>
      <c r="CB12" s="413"/>
      <c r="CC12" s="413"/>
      <c r="CD12" s="413"/>
      <c r="CE12" s="413"/>
      <c r="CF12" s="413"/>
      <c r="CG12" s="413"/>
      <c r="CH12" s="413"/>
      <c r="CI12" s="413"/>
      <c r="CJ12" s="413"/>
      <c r="CK12" s="413"/>
      <c r="CL12" s="413"/>
      <c r="CM12" s="413"/>
      <c r="CN12" s="413"/>
      <c r="CO12" s="413"/>
      <c r="CP12" s="413"/>
      <c r="CQ12" s="413"/>
      <c r="CR12" s="413"/>
      <c r="CS12" s="414" t="s">
        <v>1</v>
      </c>
      <c r="CT12" s="414"/>
      <c r="CU12" s="414"/>
      <c r="CV12" s="414"/>
      <c r="CW12" s="414"/>
      <c r="CX12" s="414"/>
      <c r="CY12" s="414"/>
      <c r="CZ12" s="414"/>
      <c r="DA12" s="414"/>
      <c r="DB12" s="12"/>
      <c r="DC12" s="12"/>
      <c r="DD12" s="12"/>
      <c r="DE12" s="12"/>
      <c r="DF12" s="12"/>
      <c r="DG12" s="12"/>
      <c r="DH12" s="12"/>
      <c r="DI12" s="12"/>
      <c r="DJ12" s="12"/>
      <c r="DK12" s="12"/>
      <c r="DL12" s="12"/>
      <c r="DM12" s="12"/>
      <c r="DN12" s="12"/>
      <c r="DO12" s="12"/>
      <c r="DP12" s="12"/>
      <c r="DQ12" s="12"/>
      <c r="DR12" s="12"/>
      <c r="DS12" s="12"/>
      <c r="DT12" s="12"/>
      <c r="DU12" s="12"/>
      <c r="DV12" s="12"/>
      <c r="DW12" s="12"/>
      <c r="DX12" s="12"/>
      <c r="DY12" s="12"/>
      <c r="DZ12" s="12"/>
      <c r="EA12" s="12"/>
      <c r="EB12" s="12"/>
      <c r="EC12" s="12"/>
      <c r="ED12" s="12"/>
      <c r="EE12" s="12"/>
      <c r="EF12" s="12"/>
      <c r="EG12" s="12"/>
      <c r="EH12" s="12"/>
      <c r="EI12" s="12"/>
      <c r="EJ12" s="12"/>
      <c r="EK12" s="12"/>
      <c r="EL12" s="12"/>
      <c r="EM12" s="12"/>
      <c r="EN12" s="12"/>
      <c r="EO12" s="12"/>
      <c r="EP12" s="12"/>
      <c r="EQ12" s="12"/>
      <c r="ER12" s="12"/>
      <c r="ES12" s="12"/>
      <c r="ET12" s="12"/>
      <c r="EU12" s="12"/>
      <c r="EV12" s="12"/>
      <c r="EW12" s="12"/>
      <c r="EX12" s="12"/>
      <c r="EY12" s="12"/>
      <c r="EZ12" s="12"/>
      <c r="FA12" s="12"/>
      <c r="FB12" s="12"/>
      <c r="FC12" s="12"/>
      <c r="FD12" s="12"/>
      <c r="FE12" s="12"/>
      <c r="FF12" s="12"/>
      <c r="FG12" s="12"/>
      <c r="FH12" s="12"/>
      <c r="FI12" s="12"/>
      <c r="FJ12" s="12"/>
      <c r="FK12" s="12"/>
      <c r="FL12" s="12"/>
      <c r="FM12" s="12"/>
      <c r="FN12" s="12"/>
      <c r="FO12" s="12"/>
      <c r="FP12" s="12"/>
      <c r="FQ12" s="12"/>
      <c r="FR12" s="12"/>
      <c r="FS12" s="12"/>
      <c r="FT12" s="12"/>
      <c r="FU12" s="12"/>
      <c r="FV12" s="12"/>
      <c r="FW12" s="12"/>
      <c r="FX12" s="12"/>
      <c r="FY12" s="12"/>
      <c r="FZ12" s="12"/>
      <c r="GA12" s="12"/>
      <c r="GB12" s="12"/>
      <c r="GC12" s="12"/>
      <c r="GD12" s="12"/>
      <c r="GE12" s="12"/>
      <c r="GF12" s="12"/>
      <c r="GG12" s="12"/>
      <c r="GH12" s="12"/>
      <c r="GI12" s="12"/>
      <c r="GJ12" s="12"/>
      <c r="GK12" s="12"/>
      <c r="GL12" s="12"/>
      <c r="GM12" s="12"/>
      <c r="GN12" s="12"/>
      <c r="GO12" s="12"/>
      <c r="GP12" s="12"/>
      <c r="GQ12" s="12"/>
      <c r="GR12" s="12"/>
      <c r="GS12" s="12"/>
      <c r="GT12" s="12"/>
      <c r="GU12" s="12"/>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415" t="s">
        <v>2</v>
      </c>
      <c r="B13" s="416"/>
      <c r="C13" s="416"/>
      <c r="D13" s="416"/>
      <c r="E13" s="417"/>
      <c r="F13" s="415" t="s">
        <v>3</v>
      </c>
      <c r="G13" s="416"/>
      <c r="H13" s="416"/>
      <c r="I13" s="417"/>
      <c r="J13" s="415" t="s">
        <v>4</v>
      </c>
      <c r="K13" s="416"/>
      <c r="L13" s="416"/>
      <c r="M13" s="417"/>
      <c r="N13" s="415" t="s">
        <v>5</v>
      </c>
      <c r="O13" s="416"/>
      <c r="P13" s="416"/>
      <c r="Q13" s="416"/>
      <c r="R13" s="417"/>
      <c r="S13" s="415" t="s">
        <v>6</v>
      </c>
      <c r="T13" s="416"/>
      <c r="U13" s="416"/>
      <c r="V13" s="417"/>
      <c r="W13" s="415" t="s">
        <v>7</v>
      </c>
      <c r="X13" s="416"/>
      <c r="Y13" s="416"/>
      <c r="Z13" s="417"/>
      <c r="AA13" s="415" t="s">
        <v>8</v>
      </c>
      <c r="AB13" s="416"/>
      <c r="AC13" s="416"/>
      <c r="AD13" s="416"/>
      <c r="AE13" s="417"/>
      <c r="AF13" s="415" t="s">
        <v>9</v>
      </c>
      <c r="AG13" s="416"/>
      <c r="AH13" s="416"/>
      <c r="AI13" s="417"/>
      <c r="AJ13" s="415" t="s">
        <v>10</v>
      </c>
      <c r="AK13" s="416"/>
      <c r="AL13" s="416"/>
      <c r="AM13" s="416"/>
      <c r="AN13" s="417"/>
      <c r="AO13" s="415" t="s">
        <v>11</v>
      </c>
      <c r="AP13" s="416"/>
      <c r="AQ13" s="416"/>
      <c r="AR13" s="417"/>
      <c r="AS13" s="415" t="s">
        <v>12</v>
      </c>
      <c r="AT13" s="416"/>
      <c r="AU13" s="416"/>
      <c r="AV13" s="417"/>
      <c r="AW13" s="415" t="s">
        <v>13</v>
      </c>
      <c r="AX13" s="416"/>
      <c r="AY13" s="416"/>
      <c r="AZ13" s="416"/>
      <c r="BA13" s="417"/>
      <c r="BB13" s="418" t="s">
        <v>2</v>
      </c>
      <c r="BC13" s="419"/>
      <c r="BD13" s="419"/>
      <c r="BE13" s="419"/>
      <c r="BF13" s="418" t="s">
        <v>3</v>
      </c>
      <c r="BG13" s="419"/>
      <c r="BH13" s="419"/>
      <c r="BI13" s="420"/>
      <c r="BJ13" s="418" t="s">
        <v>4</v>
      </c>
      <c r="BK13" s="419"/>
      <c r="BL13" s="419"/>
      <c r="BM13" s="419"/>
      <c r="BN13" s="420"/>
      <c r="BO13" s="418" t="s">
        <v>5</v>
      </c>
      <c r="BP13" s="419"/>
      <c r="BQ13" s="419"/>
      <c r="BR13" s="420"/>
      <c r="BS13" s="418" t="s">
        <v>6</v>
      </c>
      <c r="BT13" s="419"/>
      <c r="BU13" s="419"/>
      <c r="BV13" s="420"/>
      <c r="BW13" s="418" t="s">
        <v>7</v>
      </c>
      <c r="BX13" s="419"/>
      <c r="BY13" s="419"/>
      <c r="BZ13" s="419"/>
      <c r="CA13" s="420"/>
      <c r="CB13" s="418" t="s">
        <v>8</v>
      </c>
      <c r="CC13" s="419"/>
      <c r="CD13" s="419"/>
      <c r="CE13" s="420"/>
      <c r="CF13" s="418" t="s">
        <v>9</v>
      </c>
      <c r="CG13" s="419"/>
      <c r="CH13" s="419"/>
      <c r="CI13" s="420"/>
      <c r="CJ13" s="418" t="s">
        <v>10</v>
      </c>
      <c r="CK13" s="419"/>
      <c r="CL13" s="419"/>
      <c r="CM13" s="419"/>
      <c r="CN13" s="420"/>
      <c r="CO13" s="418" t="s">
        <v>11</v>
      </c>
      <c r="CP13" s="419"/>
      <c r="CQ13" s="419"/>
      <c r="CR13" s="420"/>
      <c r="CS13" s="418" t="s">
        <v>12</v>
      </c>
      <c r="CT13" s="419"/>
      <c r="CU13" s="419"/>
      <c r="CV13" s="420"/>
      <c r="CW13" s="418" t="s">
        <v>13</v>
      </c>
      <c r="CX13" s="419"/>
      <c r="CY13" s="419"/>
      <c r="CZ13" s="419"/>
      <c r="DA13" s="420"/>
      <c r="DB13" s="12"/>
      <c r="DC13" s="12"/>
      <c r="DD13" s="12"/>
      <c r="DE13" s="12"/>
      <c r="DF13" s="12"/>
      <c r="DG13" s="12"/>
      <c r="DH13" s="12"/>
      <c r="DI13" s="12"/>
      <c r="DJ13" s="12"/>
      <c r="DK13" s="12"/>
      <c r="DL13" s="12"/>
      <c r="DM13" s="12"/>
      <c r="DN13" s="12"/>
      <c r="DO13" s="12"/>
      <c r="DP13" s="12"/>
      <c r="DQ13" s="12"/>
      <c r="DR13" s="12"/>
      <c r="DS13" s="12"/>
      <c r="DT13" s="12"/>
      <c r="DU13" s="12"/>
      <c r="DV13" s="12"/>
      <c r="DW13" s="12"/>
      <c r="DX13" s="12"/>
      <c r="DY13" s="12"/>
      <c r="DZ13" s="12"/>
      <c r="EA13" s="12"/>
      <c r="EB13" s="12"/>
      <c r="EC13" s="12"/>
      <c r="ED13" s="12"/>
      <c r="EE13" s="12"/>
      <c r="EF13" s="12"/>
      <c r="EG13" s="12"/>
      <c r="EH13" s="12"/>
      <c r="EI13" s="12"/>
      <c r="EJ13" s="12"/>
      <c r="EK13" s="12"/>
      <c r="EL13" s="12"/>
      <c r="EM13" s="12"/>
      <c r="EN13" s="12"/>
      <c r="EO13" s="12"/>
      <c r="EP13" s="12"/>
      <c r="EQ13" s="12"/>
      <c r="ER13" s="12"/>
      <c r="ES13" s="12"/>
      <c r="ET13" s="12"/>
      <c r="EU13" s="12"/>
      <c r="EV13" s="12"/>
      <c r="EW13" s="12"/>
      <c r="EX13" s="12"/>
      <c r="EY13" s="12"/>
      <c r="EZ13" s="12"/>
      <c r="FA13" s="12"/>
      <c r="FB13" s="12"/>
      <c r="FC13" s="12"/>
      <c r="FD13" s="12"/>
      <c r="FE13" s="12"/>
      <c r="FF13" s="12"/>
      <c r="FG13" s="12"/>
      <c r="FH13" s="12"/>
      <c r="FI13" s="12"/>
      <c r="FJ13" s="12"/>
      <c r="FK13" s="12"/>
      <c r="FL13" s="12"/>
      <c r="FM13" s="12"/>
      <c r="FN13" s="12"/>
      <c r="FO13" s="12"/>
      <c r="FP13" s="12"/>
      <c r="FQ13" s="12"/>
      <c r="FR13" s="12"/>
      <c r="FS13" s="12"/>
      <c r="FT13" s="12"/>
      <c r="FU13" s="12"/>
      <c r="FV13" s="12"/>
      <c r="FW13" s="12"/>
      <c r="FX13" s="12"/>
      <c r="FY13" s="12"/>
      <c r="FZ13" s="12"/>
      <c r="GA13" s="12"/>
      <c r="GB13" s="12"/>
      <c r="GC13" s="12"/>
      <c r="GD13" s="12"/>
      <c r="GE13" s="12"/>
      <c r="GF13" s="12"/>
      <c r="GG13" s="12"/>
      <c r="GH13" s="12"/>
      <c r="GI13" s="12"/>
      <c r="GJ13" s="12"/>
      <c r="GK13" s="12"/>
      <c r="GL13" s="12"/>
      <c r="GM13" s="12"/>
      <c r="GN13" s="12"/>
      <c r="GO13" s="12"/>
      <c r="GP13" s="12"/>
      <c r="GQ13" s="12"/>
      <c r="GR13" s="12"/>
      <c r="GS13" s="12"/>
      <c r="GT13" s="12"/>
      <c r="GU13" s="12"/>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421">
        <v>45292</v>
      </c>
      <c r="B14" s="421">
        <v>45299</v>
      </c>
      <c r="C14" s="421">
        <v>45306</v>
      </c>
      <c r="D14" s="421">
        <v>45313</v>
      </c>
      <c r="E14" s="421">
        <v>45320</v>
      </c>
      <c r="F14" s="421">
        <v>45327</v>
      </c>
      <c r="G14" s="421">
        <v>45334</v>
      </c>
      <c r="H14" s="421">
        <v>45341</v>
      </c>
      <c r="I14" s="421">
        <v>45348</v>
      </c>
      <c r="J14" s="421">
        <v>45355</v>
      </c>
      <c r="K14" s="421">
        <v>45362</v>
      </c>
      <c r="L14" s="421">
        <v>45369</v>
      </c>
      <c r="M14" s="421">
        <v>45376</v>
      </c>
      <c r="N14" s="421">
        <v>45383</v>
      </c>
      <c r="O14" s="421">
        <v>45390</v>
      </c>
      <c r="P14" s="421">
        <v>45397</v>
      </c>
      <c r="Q14" s="421">
        <v>45404</v>
      </c>
      <c r="R14" s="421">
        <v>45411</v>
      </c>
      <c r="S14" s="421">
        <v>45418</v>
      </c>
      <c r="T14" s="421">
        <v>45425</v>
      </c>
      <c r="U14" s="421">
        <v>45432</v>
      </c>
      <c r="V14" s="421">
        <v>45439</v>
      </c>
      <c r="W14" s="421">
        <v>45446</v>
      </c>
      <c r="X14" s="421">
        <v>45453</v>
      </c>
      <c r="Y14" s="421">
        <v>45460</v>
      </c>
      <c r="Z14" s="421">
        <v>45467</v>
      </c>
      <c r="AA14" s="421">
        <v>45474</v>
      </c>
      <c r="AB14" s="421">
        <v>45481</v>
      </c>
      <c r="AC14" s="421">
        <v>45488</v>
      </c>
      <c r="AD14" s="421">
        <v>45495</v>
      </c>
      <c r="AE14" s="421">
        <v>45502</v>
      </c>
      <c r="AF14" s="421">
        <v>45509</v>
      </c>
      <c r="AG14" s="421">
        <v>45516</v>
      </c>
      <c r="AH14" s="421">
        <v>45523</v>
      </c>
      <c r="AI14" s="421">
        <v>45530</v>
      </c>
      <c r="AJ14" s="421">
        <v>45537</v>
      </c>
      <c r="AK14" s="421">
        <v>45544</v>
      </c>
      <c r="AL14" s="421">
        <v>45551</v>
      </c>
      <c r="AM14" s="421">
        <v>45558</v>
      </c>
      <c r="AN14" s="421">
        <v>45565</v>
      </c>
      <c r="AO14" s="421">
        <v>45572</v>
      </c>
      <c r="AP14" s="421">
        <v>45579</v>
      </c>
      <c r="AQ14" s="421">
        <v>45586</v>
      </c>
      <c r="AR14" s="421">
        <v>45593</v>
      </c>
      <c r="AS14" s="421">
        <v>45600</v>
      </c>
      <c r="AT14" s="421">
        <v>45607</v>
      </c>
      <c r="AU14" s="421">
        <v>45614</v>
      </c>
      <c r="AV14" s="421">
        <v>45621</v>
      </c>
      <c r="AW14" s="421">
        <v>45628</v>
      </c>
      <c r="AX14" s="421">
        <v>45635</v>
      </c>
      <c r="AY14" s="421">
        <v>45642</v>
      </c>
      <c r="AZ14" s="421">
        <v>45649</v>
      </c>
      <c r="BA14" s="421">
        <v>45656</v>
      </c>
      <c r="BB14" s="421">
        <v>45663</v>
      </c>
      <c r="BC14" s="421">
        <v>45670</v>
      </c>
      <c r="BD14" s="421">
        <v>45677</v>
      </c>
      <c r="BE14" s="421">
        <v>45684</v>
      </c>
      <c r="BF14" s="421">
        <v>45691</v>
      </c>
      <c r="BG14" s="421">
        <v>45698</v>
      </c>
      <c r="BH14" s="421">
        <v>45705</v>
      </c>
      <c r="BI14" s="421">
        <v>45712</v>
      </c>
      <c r="BJ14" s="421">
        <v>45719</v>
      </c>
      <c r="BK14" s="421">
        <v>45726</v>
      </c>
      <c r="BL14" s="421">
        <v>45733</v>
      </c>
      <c r="BM14" s="421">
        <v>45740</v>
      </c>
      <c r="BN14" s="421">
        <v>45747</v>
      </c>
      <c r="BO14" s="421">
        <v>45754</v>
      </c>
      <c r="BP14" s="421">
        <v>45761</v>
      </c>
      <c r="BQ14" s="421">
        <v>45768</v>
      </c>
      <c r="BR14" s="421">
        <v>45775</v>
      </c>
      <c r="BS14" s="421">
        <v>45782</v>
      </c>
      <c r="BT14" s="421">
        <v>45789</v>
      </c>
      <c r="BU14" s="421">
        <v>45796</v>
      </c>
      <c r="BV14" s="421">
        <v>45803</v>
      </c>
      <c r="BW14" s="421">
        <v>45810</v>
      </c>
      <c r="BX14" s="421">
        <v>45817</v>
      </c>
      <c r="BY14" s="421">
        <v>45824</v>
      </c>
      <c r="BZ14" s="421">
        <v>45831</v>
      </c>
      <c r="CA14" s="421">
        <v>45838</v>
      </c>
      <c r="CB14" s="421">
        <v>45845</v>
      </c>
      <c r="CC14" s="421">
        <v>45852</v>
      </c>
      <c r="CD14" s="421">
        <v>45859</v>
      </c>
      <c r="CE14" s="421">
        <v>45866</v>
      </c>
      <c r="CF14" s="421">
        <v>45873</v>
      </c>
      <c r="CG14" s="421">
        <v>45880</v>
      </c>
      <c r="CH14" s="421">
        <v>45887</v>
      </c>
      <c r="CI14" s="421">
        <v>45894</v>
      </c>
      <c r="CJ14" s="421">
        <v>45901</v>
      </c>
      <c r="CK14" s="421">
        <v>45908</v>
      </c>
      <c r="CL14" s="421">
        <v>45915</v>
      </c>
      <c r="CM14" s="421">
        <v>45922</v>
      </c>
      <c r="CN14" s="421">
        <v>45929</v>
      </c>
      <c r="CO14" s="421">
        <v>45936</v>
      </c>
      <c r="CP14" s="421">
        <v>45943</v>
      </c>
      <c r="CQ14" s="421">
        <v>45950</v>
      </c>
      <c r="CR14" s="421">
        <v>45957</v>
      </c>
      <c r="CS14" s="421">
        <v>45964</v>
      </c>
      <c r="CT14" s="421">
        <v>45971</v>
      </c>
      <c r="CU14" s="421">
        <v>45978</v>
      </c>
      <c r="CV14" s="421">
        <v>45985</v>
      </c>
      <c r="CW14" s="421">
        <v>45992</v>
      </c>
      <c r="CX14" s="421">
        <v>45999</v>
      </c>
      <c r="CY14" s="421">
        <v>46006</v>
      </c>
      <c r="CZ14" s="421">
        <v>46013</v>
      </c>
      <c r="DA14" s="421">
        <v>46020</v>
      </c>
      <c r="DB14" s="12"/>
      <c r="DC14" s="12"/>
      <c r="DD14" s="12"/>
      <c r="DE14" s="12"/>
      <c r="DF14" s="12"/>
      <c r="DG14" s="12"/>
      <c r="DH14" s="12"/>
      <c r="DI14" s="12"/>
      <c r="DJ14" s="12"/>
      <c r="DK14" s="12"/>
      <c r="DL14" s="12"/>
      <c r="DM14" s="12"/>
      <c r="DN14" s="12"/>
      <c r="DO14" s="12"/>
      <c r="DP14" s="12"/>
      <c r="DQ14" s="12"/>
      <c r="DR14" s="12"/>
      <c r="DS14" s="12"/>
      <c r="DT14" s="12"/>
      <c r="DU14" s="12"/>
      <c r="DV14" s="12"/>
      <c r="DW14" s="12"/>
      <c r="DX14" s="12"/>
      <c r="DY14" s="12"/>
      <c r="DZ14" s="12"/>
      <c r="EA14" s="12"/>
      <c r="EB14" s="12"/>
      <c r="EC14" s="12"/>
      <c r="ED14" s="12"/>
      <c r="EE14" s="12"/>
      <c r="EF14" s="12"/>
      <c r="EG14" s="12"/>
      <c r="EH14" s="12"/>
      <c r="EI14" s="12"/>
      <c r="EJ14" s="12"/>
      <c r="EK14" s="12"/>
      <c r="EL14" s="12"/>
      <c r="EM14" s="12"/>
      <c r="EN14" s="12"/>
      <c r="EO14" s="12"/>
      <c r="EP14" s="12"/>
      <c r="EQ14" s="12"/>
      <c r="ER14" s="12"/>
      <c r="ES14" s="12"/>
      <c r="ET14" s="12"/>
      <c r="EU14" s="12"/>
      <c r="EV14" s="12"/>
      <c r="EW14" s="12"/>
      <c r="EX14" s="12"/>
      <c r="EY14" s="12"/>
      <c r="EZ14" s="12"/>
      <c r="FA14" s="12"/>
      <c r="FB14" s="12"/>
      <c r="FC14" s="12"/>
      <c r="FD14" s="12"/>
      <c r="FE14" s="12"/>
      <c r="FF14" s="12"/>
      <c r="FG14" s="12"/>
      <c r="FH14" s="12"/>
      <c r="FI14" s="12"/>
      <c r="FJ14" s="12"/>
      <c r="FK14" s="12"/>
      <c r="FL14" s="12"/>
      <c r="FM14" s="12"/>
      <c r="FN14" s="12"/>
      <c r="FO14" s="12"/>
      <c r="FP14" s="12"/>
      <c r="FQ14" s="12"/>
      <c r="FR14" s="12"/>
      <c r="FS14" s="12"/>
      <c r="FT14" s="12"/>
      <c r="FU14" s="12"/>
      <c r="FV14" s="12"/>
      <c r="FW14" s="12"/>
      <c r="FX14" s="12"/>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3"/>
      <c r="B15" s="13"/>
      <c r="C15" s="13"/>
      <c r="D15" s="13"/>
      <c r="E15" s="13"/>
      <c r="F15" s="13"/>
      <c r="G15" s="13"/>
      <c r="H15" s="13"/>
      <c r="I15" s="13"/>
      <c r="J15" s="13"/>
      <c r="K15" s="13"/>
      <c r="L15" s="13"/>
      <c r="M15" s="13"/>
      <c r="N15" s="13"/>
      <c r="O15" s="13"/>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c r="AR15" s="13"/>
      <c r="AS15" s="13"/>
      <c r="AT15" s="13"/>
      <c r="AU15" s="13"/>
      <c r="AV15" s="13"/>
      <c r="AW15" s="13"/>
      <c r="AX15" s="13"/>
      <c r="AY15" s="13"/>
      <c r="AZ15" s="13"/>
      <c r="BA15" s="13"/>
      <c r="BB15" s="13"/>
      <c r="BC15" s="13"/>
      <c r="BD15" s="13"/>
      <c r="BE15" s="13"/>
      <c r="BF15" s="13"/>
      <c r="BG15" s="13"/>
      <c r="BH15" s="13"/>
      <c r="BI15" s="13"/>
      <c r="BJ15" s="13"/>
      <c r="BK15" s="13"/>
      <c r="BL15" s="13"/>
      <c r="BM15" s="13"/>
      <c r="BN15" s="13"/>
      <c r="BO15" s="13"/>
      <c r="BP15" s="13"/>
      <c r="BQ15" s="13"/>
      <c r="BR15" s="13"/>
      <c r="BS15" s="13"/>
      <c r="BT15" s="13"/>
      <c r="BU15" s="13"/>
      <c r="BV15" s="13"/>
      <c r="BW15" s="13"/>
      <c r="BX15" s="13"/>
      <c r="BY15" s="13"/>
      <c r="BZ15" s="13"/>
      <c r="CA15" s="13"/>
      <c r="CB15" s="13"/>
      <c r="CC15" s="13"/>
      <c r="CD15" s="13"/>
      <c r="CE15" s="13"/>
      <c r="CF15" s="13"/>
      <c r="CG15" s="13"/>
      <c r="CH15" s="13"/>
      <c r="CI15" s="13"/>
      <c r="CJ15" s="13"/>
      <c r="CK15" s="13"/>
      <c r="CL15" s="13"/>
      <c r="CM15" s="13"/>
      <c r="CN15" s="13"/>
      <c r="CO15" s="13"/>
      <c r="CP15" s="13"/>
      <c r="CQ15" s="13"/>
      <c r="CR15" s="13"/>
      <c r="CS15" s="13"/>
      <c r="CT15" s="13"/>
      <c r="CU15" s="13"/>
      <c r="CV15" s="13"/>
      <c r="CW15" s="13"/>
      <c r="CX15" s="13"/>
      <c r="CY15" s="13"/>
      <c r="CZ15" s="13"/>
      <c r="DA15" s="13"/>
      <c r="DB15" s="12"/>
      <c r="DC15" s="12"/>
      <c r="DD15" s="12"/>
      <c r="DE15" s="12"/>
      <c r="DF15" s="12"/>
      <c r="DG15" s="12"/>
      <c r="DH15" s="12"/>
      <c r="DI15" s="12"/>
      <c r="DJ15" s="12"/>
      <c r="DK15" s="12"/>
      <c r="DL15" s="12"/>
      <c r="DM15" s="12"/>
      <c r="DN15" s="12"/>
      <c r="DO15" s="12"/>
      <c r="DP15" s="12"/>
      <c r="DQ15" s="12"/>
      <c r="DR15" s="12"/>
      <c r="DS15" s="12"/>
      <c r="DT15" s="12"/>
      <c r="DU15" s="12"/>
      <c r="DV15" s="12"/>
      <c r="DW15" s="12"/>
      <c r="DX15" s="12"/>
      <c r="DY15" s="12"/>
      <c r="DZ15" s="12"/>
      <c r="EA15" s="12"/>
      <c r="EB15" s="12"/>
      <c r="EC15" s="12"/>
      <c r="ED15" s="12"/>
      <c r="EE15" s="12"/>
      <c r="EF15" s="12"/>
      <c r="EG15" s="12"/>
      <c r="EH15" s="12"/>
      <c r="EI15" s="12"/>
      <c r="EJ15" s="12"/>
      <c r="EK15" s="12"/>
      <c r="EL15" s="12"/>
      <c r="EM15" s="12"/>
      <c r="EN15" s="12"/>
      <c r="EO15" s="12"/>
      <c r="EP15" s="12"/>
      <c r="EQ15" s="12"/>
      <c r="ER15" s="12"/>
      <c r="ES15" s="12"/>
      <c r="ET15" s="12"/>
      <c r="EU15" s="12"/>
      <c r="EV15" s="12"/>
      <c r="EW15" s="12"/>
      <c r="EX15" s="12"/>
      <c r="EY15" s="12"/>
      <c r="EZ15" s="12"/>
      <c r="FA15" s="12"/>
      <c r="FB15" s="12"/>
      <c r="FC15" s="12"/>
      <c r="FD15" s="12"/>
      <c r="FE15" s="12"/>
      <c r="FF15" s="12"/>
      <c r="FG15" s="12"/>
      <c r="FH15" s="12"/>
      <c r="FI15" s="12"/>
      <c r="FJ15" s="12"/>
      <c r="FK15" s="12"/>
      <c r="FL15" s="12"/>
      <c r="FM15" s="12"/>
      <c r="FN15" s="12"/>
      <c r="FO15" s="12"/>
      <c r="FP15" s="12"/>
      <c r="FQ15" s="12"/>
      <c r="FR15" s="12"/>
      <c r="FS15" s="12"/>
      <c r="FT15" s="12"/>
      <c r="FU15" s="12"/>
      <c r="FV15" s="12"/>
      <c r="FW15" s="12"/>
      <c r="FX15" s="12"/>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3"/>
      <c r="B16" s="13"/>
      <c r="C16" s="13"/>
      <c r="D16" s="13"/>
      <c r="E16" s="13"/>
      <c r="F16" s="13"/>
      <c r="G16" s="13"/>
      <c r="H16" s="13"/>
      <c r="I16" s="13"/>
      <c r="J16" s="13"/>
      <c r="K16" s="13"/>
      <c r="L16" s="13"/>
      <c r="M16" s="13"/>
      <c r="N16" s="13"/>
      <c r="O16" s="13"/>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c r="AR16" s="13"/>
      <c r="AS16" s="13"/>
      <c r="AT16" s="13"/>
      <c r="AU16" s="13"/>
      <c r="AV16" s="13"/>
      <c r="AW16" s="13"/>
      <c r="AX16" s="13"/>
      <c r="AY16" s="13"/>
      <c r="AZ16" s="13"/>
      <c r="BA16" s="13"/>
      <c r="BB16" s="13"/>
      <c r="BC16" s="13"/>
      <c r="BD16" s="13"/>
      <c r="BE16" s="13"/>
      <c r="BF16" s="13"/>
      <c r="BG16" s="13"/>
      <c r="BH16" s="13"/>
      <c r="BI16" s="13"/>
      <c r="BJ16" s="13"/>
      <c r="BK16" s="13"/>
      <c r="BL16" s="13"/>
      <c r="BM16" s="13"/>
      <c r="BN16" s="13"/>
      <c r="BO16" s="13"/>
      <c r="BP16" s="13"/>
      <c r="BQ16" s="13"/>
      <c r="BR16" s="13"/>
      <c r="BS16" s="13"/>
      <c r="BT16" s="13"/>
      <c r="BU16" s="13"/>
      <c r="BV16" s="13"/>
      <c r="BW16" s="13"/>
      <c r="BX16" s="13"/>
      <c r="BY16" s="13"/>
      <c r="BZ16" s="13"/>
      <c r="CA16" s="13"/>
      <c r="CB16" s="13"/>
      <c r="CC16" s="13"/>
      <c r="CD16" s="13"/>
      <c r="CE16" s="13"/>
      <c r="CF16" s="13"/>
      <c r="CG16" s="13"/>
      <c r="CH16" s="13"/>
      <c r="CI16" s="13"/>
      <c r="CJ16" s="13"/>
      <c r="CK16" s="13"/>
      <c r="CL16" s="13"/>
      <c r="CM16" s="13"/>
      <c r="CN16" s="13"/>
      <c r="CO16" s="13"/>
      <c r="CP16" s="13"/>
      <c r="CQ16" s="13"/>
      <c r="CR16" s="13"/>
      <c r="CS16" s="13"/>
      <c r="CT16" s="13"/>
      <c r="CU16" s="13"/>
      <c r="CV16" s="13"/>
      <c r="CW16" s="13"/>
      <c r="CX16" s="13"/>
      <c r="CY16" s="13"/>
      <c r="CZ16" s="13"/>
      <c r="DA16" s="13"/>
      <c r="DB16" s="12"/>
      <c r="DC16" s="12"/>
      <c r="DD16" s="12"/>
      <c r="DE16" s="12"/>
      <c r="DF16" s="12"/>
      <c r="DG16" s="12"/>
      <c r="DH16" s="12"/>
      <c r="DI16" s="12"/>
      <c r="DJ16" s="12"/>
      <c r="DK16" s="12"/>
      <c r="DL16" s="12"/>
      <c r="DM16" s="12"/>
      <c r="DN16" s="12"/>
      <c r="DO16" s="12"/>
      <c r="DP16" s="12"/>
      <c r="DQ16" s="12"/>
      <c r="DR16" s="12"/>
      <c r="DS16" s="12"/>
      <c r="DT16" s="12"/>
      <c r="DU16" s="12"/>
      <c r="DV16" s="12"/>
      <c r="DW16" s="12"/>
      <c r="DX16" s="12"/>
      <c r="DY16" s="12"/>
      <c r="DZ16" s="12"/>
      <c r="EA16" s="12"/>
      <c r="EB16" s="12"/>
      <c r="EC16" s="12"/>
      <c r="ED16" s="12"/>
      <c r="EE16" s="12"/>
      <c r="EF16" s="12"/>
      <c r="EG16" s="12"/>
      <c r="EH16" s="12"/>
      <c r="EI16" s="12"/>
      <c r="EJ16" s="12"/>
      <c r="EK16" s="12"/>
      <c r="EL16" s="12"/>
      <c r="EM16" s="12"/>
      <c r="EN16" s="12"/>
      <c r="EO16" s="12"/>
      <c r="EP16" s="12"/>
      <c r="EQ16" s="12"/>
      <c r="ER16" s="12"/>
      <c r="ES16" s="12"/>
      <c r="ET16" s="12"/>
      <c r="EU16" s="12"/>
      <c r="EV16" s="12"/>
      <c r="EW16" s="12"/>
      <c r="EX16" s="12"/>
      <c r="EY16" s="12"/>
      <c r="EZ16" s="12"/>
      <c r="FA16" s="12"/>
      <c r="FB16" s="12"/>
      <c r="FC16" s="12"/>
      <c r="FD16" s="12"/>
      <c r="FE16" s="12"/>
      <c r="FF16" s="12"/>
      <c r="FG16" s="12"/>
      <c r="FH16" s="12"/>
      <c r="FI16" s="12"/>
      <c r="FJ16" s="12"/>
      <c r="FK16" s="12"/>
      <c r="FL16" s="12"/>
      <c r="FM16" s="12"/>
      <c r="FN16" s="12"/>
      <c r="FO16" s="12"/>
      <c r="FP16" s="12"/>
      <c r="FQ16" s="12"/>
      <c r="FR16" s="12"/>
      <c r="FS16" s="12"/>
      <c r="FT16" s="12"/>
      <c r="FU16" s="12"/>
      <c r="FV16" s="12"/>
      <c r="FW16" s="12"/>
      <c r="FX16" s="12"/>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1"/>
      <c r="AL17" s="11"/>
      <c r="AM17" s="12"/>
      <c r="AO17" s="12"/>
      <c r="AQ17" s="12"/>
      <c r="AS17" s="12"/>
      <c r="AU17" s="12"/>
      <c r="AW17" s="12"/>
      <c r="AY17" s="12"/>
      <c r="BA17" s="12"/>
      <c r="BC17" s="12"/>
      <c r="BE17" s="12"/>
      <c r="BG17" s="12"/>
      <c r="BI17" s="12"/>
      <c r="BK17" s="12"/>
      <c r="BM17" s="12"/>
      <c r="BO17" s="12"/>
      <c r="BQ17" s="12"/>
      <c r="BS17" s="12"/>
      <c r="BU17" s="12"/>
      <c r="BV17" s="12"/>
      <c r="BW17" s="12"/>
      <c r="BX17" s="12"/>
      <c r="BY17" s="12"/>
      <c r="BZ17" s="12"/>
      <c r="CA17" s="12"/>
      <c r="CB17" s="12"/>
      <c r="CC17" s="12"/>
      <c r="CD17" s="12"/>
      <c r="CE17" s="12"/>
      <c r="CF17" s="12"/>
      <c r="CG17" s="12"/>
      <c r="CH17" s="12"/>
      <c r="CI17" s="12"/>
      <c r="CJ17" s="12"/>
      <c r="CK17" s="12"/>
      <c r="CL17" s="12"/>
      <c r="CM17" s="12"/>
      <c r="CN17" s="12"/>
      <c r="CO17" s="12"/>
      <c r="CP17" s="12"/>
      <c r="CQ17" s="12"/>
      <c r="CR17" s="12"/>
      <c r="CS17" s="12"/>
      <c r="CT17" s="12"/>
      <c r="CU17" s="12"/>
      <c r="CV17" s="12"/>
      <c r="CW17" s="12"/>
      <c r="CX17" s="12"/>
      <c r="CY17" s="12"/>
      <c r="CZ17" s="12"/>
      <c r="DA17" s="12"/>
      <c r="DB17" s="12"/>
      <c r="DC17" s="12"/>
      <c r="DD17" s="12"/>
      <c r="DE17" s="12"/>
      <c r="DF17" s="12"/>
      <c r="DG17" s="12"/>
      <c r="DH17" s="12"/>
      <c r="DI17" s="12"/>
      <c r="DJ17" s="12"/>
      <c r="DK17" s="12"/>
      <c r="DL17" s="12"/>
      <c r="DM17" s="12"/>
      <c r="DN17" s="12"/>
      <c r="DO17" s="12"/>
      <c r="DP17" s="12"/>
      <c r="DQ17" s="12"/>
      <c r="DR17" s="12"/>
      <c r="DS17" s="12"/>
      <c r="DT17" s="12"/>
      <c r="DU17" s="12"/>
      <c r="DV17" s="12"/>
      <c r="DW17" s="12"/>
      <c r="DX17" s="12"/>
      <c r="DY17" s="12"/>
      <c r="DZ17" s="12"/>
      <c r="EA17" s="12"/>
      <c r="EB17" s="12"/>
      <c r="EC17" s="12"/>
      <c r="ED17" s="12"/>
      <c r="EE17" s="12"/>
      <c r="EF17" s="12"/>
      <c r="EG17" s="12"/>
      <c r="EH17" s="12"/>
      <c r="EI17" s="12"/>
      <c r="EJ17" s="12"/>
      <c r="EK17" s="12"/>
      <c r="EL17" s="12"/>
      <c r="EM17" s="12"/>
      <c r="EN17" s="12"/>
      <c r="EO17" s="12"/>
      <c r="EP17" s="12"/>
      <c r="EQ17" s="12"/>
      <c r="ER17" s="12"/>
      <c r="ES17" s="12"/>
      <c r="ET17" s="12"/>
      <c r="EU17" s="12"/>
      <c r="EV17" s="12"/>
      <c r="EW17" s="12"/>
      <c r="EX17" s="12"/>
      <c r="EY17" s="12"/>
      <c r="EZ17" s="12"/>
      <c r="FA17" s="12"/>
      <c r="FB17" s="12"/>
      <c r="FC17" s="12"/>
      <c r="FD17" s="12"/>
      <c r="FE17" s="12"/>
      <c r="FF17" s="12"/>
      <c r="FG17" s="12"/>
      <c r="FH17" s="12"/>
      <c r="FI17" s="12"/>
      <c r="FJ17" s="12"/>
      <c r="FK17" s="12"/>
      <c r="FL17" s="12"/>
      <c r="FM17" s="12"/>
      <c r="FN17" s="12"/>
      <c r="FO17" s="12"/>
      <c r="FP17" s="12"/>
      <c r="FQ17" s="12"/>
      <c r="FR17" s="12"/>
      <c r="FS17" s="12"/>
      <c r="FT17" s="12"/>
      <c r="FU17" s="12"/>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1"/>
      <c r="AL18" s="11"/>
      <c r="AM18" s="11"/>
      <c r="CE18" s="12"/>
      <c r="CF18" s="12"/>
      <c r="CG18" s="12"/>
      <c r="CH18" s="12"/>
      <c r="CI18" s="12"/>
      <c r="CJ18" s="12"/>
      <c r="CK18" s="12"/>
      <c r="CL18" s="12"/>
      <c r="CM18" s="12"/>
      <c r="CN18" s="12"/>
      <c r="CO18" s="12"/>
      <c r="CP18" s="12"/>
      <c r="CQ18" s="12"/>
      <c r="CR18" s="12"/>
      <c r="CS18" s="12"/>
      <c r="CT18" s="12"/>
      <c r="CU18" s="12"/>
      <c r="CV18" s="12"/>
      <c r="CW18" s="12"/>
      <c r="CX18" s="12"/>
      <c r="CY18" s="12"/>
      <c r="CZ18" s="12"/>
      <c r="DA18" s="12"/>
      <c r="DB18" s="12"/>
      <c r="DC18" s="12"/>
      <c r="DD18" s="12"/>
      <c r="DE18" s="12"/>
      <c r="DF18" s="12"/>
      <c r="DG18" s="12"/>
      <c r="DH18" s="12"/>
      <c r="DI18" s="12"/>
      <c r="DJ18" s="12"/>
      <c r="DK18" s="12"/>
      <c r="DL18" s="12"/>
      <c r="DM18" s="12"/>
      <c r="DN18" s="12"/>
      <c r="DO18" s="12"/>
      <c r="DP18" s="12"/>
      <c r="DQ18" s="12"/>
      <c r="DR18" s="12"/>
      <c r="DS18" s="12"/>
      <c r="DT18" s="12"/>
      <c r="DU18" s="12"/>
      <c r="DV18" s="12"/>
      <c r="DW18" s="12"/>
      <c r="DX18" s="12"/>
      <c r="DY18" s="12"/>
      <c r="DZ18" s="12"/>
      <c r="EA18" s="12"/>
      <c r="EB18" s="12"/>
      <c r="EC18" s="12"/>
      <c r="ED18" s="12"/>
      <c r="EE18" s="12"/>
      <c r="EF18" s="12"/>
      <c r="EG18" s="12"/>
      <c r="EH18" s="12"/>
      <c r="EI18" s="12"/>
      <c r="EJ18" s="12"/>
      <c r="EK18" s="12"/>
      <c r="EL18" s="12"/>
      <c r="EM18" s="12"/>
      <c r="EN18" s="12"/>
      <c r="EO18" s="12"/>
      <c r="EP18" s="12"/>
      <c r="EQ18" s="12"/>
      <c r="ER18" s="12"/>
      <c r="ES18" s="12"/>
      <c r="ET18" s="12"/>
      <c r="EU18" s="12"/>
      <c r="EV18" s="12"/>
      <c r="EW18" s="12"/>
      <c r="EX18" s="12"/>
      <c r="EY18" s="12"/>
      <c r="EZ18" s="12"/>
      <c r="FA18" s="12"/>
      <c r="FB18" s="12"/>
      <c r="FC18" s="12"/>
      <c r="FD18" s="12"/>
      <c r="FE18" s="12"/>
      <c r="FF18" s="12"/>
      <c r="FG18" s="12"/>
      <c r="FH18" s="12"/>
      <c r="FI18" s="12"/>
      <c r="FJ18" s="12"/>
      <c r="FK18" s="12"/>
      <c r="FL18" s="12"/>
      <c r="FM18" s="12"/>
      <c r="FN18" s="12"/>
      <c r="FO18" s="12"/>
      <c r="FP18" s="12"/>
      <c r="FQ18" s="12"/>
      <c r="FR18" s="12"/>
      <c r="FS18" s="12"/>
      <c r="FT18" s="12"/>
      <c r="FU18" s="12"/>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502"/>
      <c r="E19" s="642"/>
      <c r="F19" s="642"/>
      <c r="G19" s="642"/>
      <c r="H19" s="642"/>
      <c r="I19" s="642"/>
      <c r="J19" s="642"/>
      <c r="K19" s="642"/>
      <c r="L19" s="642"/>
      <c r="M19" s="642"/>
      <c r="N19" s="642"/>
      <c r="O19" s="642"/>
      <c r="P19" s="642"/>
      <c r="Q19" s="642"/>
      <c r="R19" s="642"/>
      <c r="S19" s="642"/>
      <c r="T19" s="642"/>
      <c r="U19" s="642"/>
      <c r="V19" s="642"/>
      <c r="W19" s="642"/>
      <c r="X19" s="642"/>
      <c r="Y19" s="642"/>
      <c r="Z19" s="642"/>
      <c r="AA19" s="642"/>
      <c r="AB19" s="642"/>
      <c r="AC19" s="642"/>
      <c r="AD19" s="642"/>
      <c r="AE19" s="642"/>
      <c r="AF19" s="642"/>
      <c r="AG19" s="642"/>
      <c r="AH19" s="642"/>
      <c r="AI19" s="643"/>
      <c r="AK19" s="12"/>
      <c r="AL19" s="479"/>
      <c r="AM19" s="480"/>
      <c r="AN19" s="480"/>
      <c r="AO19" s="480"/>
      <c r="AP19" s="480"/>
      <c r="AQ19" s="480"/>
      <c r="AR19" s="480"/>
      <c r="AS19" s="480"/>
      <c r="AT19" s="480"/>
      <c r="AU19" s="480"/>
      <c r="AV19" s="480"/>
      <c r="AW19" s="480"/>
      <c r="AX19" s="480"/>
      <c r="AY19" s="480"/>
      <c r="AZ19" s="480"/>
      <c r="BA19" s="480"/>
      <c r="BB19" s="480"/>
      <c r="BC19" s="480"/>
      <c r="BD19" s="480"/>
      <c r="BE19" s="480"/>
      <c r="BF19" s="480"/>
      <c r="BG19" s="480"/>
      <c r="BH19" s="480"/>
      <c r="BI19" s="480"/>
      <c r="BJ19" s="480"/>
      <c r="BK19" s="480"/>
      <c r="BL19" s="480"/>
      <c r="BM19" s="480"/>
      <c r="BN19" s="480"/>
      <c r="BO19" s="480"/>
      <c r="BP19" s="480"/>
      <c r="BQ19" s="480"/>
      <c r="BR19" s="480"/>
      <c r="BS19" s="480"/>
      <c r="BT19" s="480"/>
      <c r="BU19" s="480"/>
      <c r="BV19" s="480"/>
      <c r="BW19" s="480"/>
      <c r="BX19" s="480"/>
      <c r="BY19" s="480"/>
      <c r="BZ19" s="480"/>
      <c r="CA19" s="480"/>
      <c r="CB19" s="480"/>
      <c r="CC19" s="480"/>
      <c r="CD19" s="480"/>
      <c r="CE19" s="431"/>
      <c r="CF19" s="432"/>
      <c r="CH19" s="12"/>
      <c r="CI19" s="12"/>
      <c r="CJ19" s="12"/>
      <c r="CK19" s="12"/>
      <c r="CL19" s="12"/>
      <c r="CM19" s="12"/>
      <c r="CN19" s="12"/>
      <c r="CO19" s="12"/>
      <c r="CP19" s="12"/>
      <c r="CQ19" s="12"/>
      <c r="CR19" s="12"/>
      <c r="CS19" s="12"/>
      <c r="CT19" s="12"/>
      <c r="CU19" s="12"/>
      <c r="CV19" s="12"/>
      <c r="CW19" s="12"/>
      <c r="CX19" s="12"/>
      <c r="CY19" s="12"/>
      <c r="CZ19" s="12"/>
      <c r="DA19" s="12"/>
      <c r="DB19" s="12"/>
      <c r="DC19" s="12"/>
      <c r="DD19" s="12"/>
      <c r="DE19" s="12"/>
      <c r="DF19" s="12"/>
      <c r="DG19" s="12"/>
      <c r="DH19" s="12"/>
      <c r="DI19" s="12"/>
      <c r="DJ19" s="12"/>
      <c r="DK19" s="12"/>
      <c r="DL19" s="12"/>
      <c r="DM19" s="12"/>
      <c r="DN19" s="12"/>
      <c r="DO19" s="12"/>
      <c r="DP19" s="12"/>
      <c r="DQ19" s="12"/>
      <c r="DR19" s="12"/>
      <c r="DS19" s="12"/>
      <c r="DT19" s="12"/>
      <c r="DU19" s="12"/>
      <c r="DV19" s="12"/>
      <c r="DW19" s="12"/>
      <c r="DX19" s="12"/>
      <c r="DY19" s="12"/>
      <c r="DZ19" s="12"/>
      <c r="EA19" s="12"/>
      <c r="EB19" s="12"/>
      <c r="EC19" s="12"/>
      <c r="ED19" s="12"/>
      <c r="EE19" s="12"/>
      <c r="EF19" s="12"/>
      <c r="EG19" s="12"/>
      <c r="EH19" s="12"/>
      <c r="EI19" s="12"/>
      <c r="EJ19" s="12"/>
      <c r="EK19" s="12"/>
      <c r="EL19" s="12"/>
      <c r="EM19" s="12"/>
      <c r="EN19" s="12"/>
      <c r="EO19" s="12"/>
      <c r="EP19" s="12"/>
      <c r="EQ19" s="12"/>
      <c r="ER19" s="12"/>
      <c r="ES19" s="12"/>
      <c r="ET19" s="12"/>
      <c r="EU19" s="12"/>
      <c r="EV19" s="12"/>
      <c r="EW19" s="12"/>
      <c r="EX19" s="12"/>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504"/>
      <c r="AI20" s="644"/>
      <c r="AL20" s="422"/>
      <c r="AM20" s="12"/>
      <c r="AN20" s="12"/>
      <c r="AO20" s="12"/>
      <c r="AP20" s="12"/>
      <c r="AQ20" s="12"/>
      <c r="AR20" s="12"/>
      <c r="AS20" s="12"/>
      <c r="AT20" s="12"/>
      <c r="AU20" s="12"/>
      <c r="AV20" s="12"/>
      <c r="AW20" s="12"/>
      <c r="AX20" s="12"/>
      <c r="AY20" s="12"/>
      <c r="AZ20" s="12"/>
      <c r="BA20" s="12"/>
      <c r="BB20" s="12"/>
      <c r="BC20" s="12"/>
      <c r="BD20" s="12"/>
      <c r="BE20" s="12"/>
      <c r="BF20" s="12"/>
      <c r="BG20" s="12"/>
      <c r="BH20" s="12"/>
      <c r="BI20" s="12"/>
      <c r="BJ20" s="12"/>
      <c r="BK20" s="12"/>
      <c r="BL20" s="12"/>
      <c r="BM20" s="12"/>
      <c r="BN20" s="12"/>
      <c r="BO20" s="12"/>
      <c r="BP20" s="12"/>
      <c r="BQ20" s="12"/>
      <c r="BR20" s="12"/>
      <c r="BS20" s="12"/>
      <c r="BT20" s="12"/>
      <c r="BU20" s="12"/>
      <c r="BV20" s="12"/>
      <c r="BW20" s="12"/>
      <c r="BX20" s="12"/>
      <c r="BY20" s="12"/>
      <c r="BZ20" s="12"/>
      <c r="CA20" s="12"/>
      <c r="CB20" s="12"/>
      <c r="CC20" s="12"/>
      <c r="CD20" s="12"/>
      <c r="CE20" s="12"/>
      <c r="CF20" s="423"/>
      <c r="CH20" s="12"/>
      <c r="CI20" s="12"/>
      <c r="CJ20" s="12"/>
      <c r="CK20" s="12"/>
      <c r="CL20" s="12"/>
      <c r="CM20" s="12"/>
      <c r="CN20" s="12"/>
      <c r="CO20" s="12"/>
      <c r="CP20" s="12"/>
      <c r="CQ20" s="12"/>
      <c r="CR20" s="12"/>
      <c r="CS20" s="12"/>
      <c r="CT20" s="12"/>
      <c r="CU20" s="12"/>
      <c r="CV20" s="12"/>
      <c r="CW20" s="12"/>
      <c r="CX20" s="12"/>
      <c r="CY20" s="12"/>
      <c r="CZ20" s="12"/>
      <c r="DA20" s="12"/>
      <c r="DB20" s="12"/>
      <c r="DC20" s="12"/>
      <c r="DD20" s="12"/>
      <c r="DE20" s="12"/>
      <c r="DF20" s="12"/>
      <c r="DG20" s="12"/>
      <c r="DH20" s="12"/>
      <c r="DI20" s="12"/>
      <c r="DJ20" s="12"/>
      <c r="DK20" s="12"/>
      <c r="DL20" s="12"/>
      <c r="DM20" s="12"/>
      <c r="DN20" s="12"/>
      <c r="DO20" s="12"/>
      <c r="DP20" s="12"/>
      <c r="DQ20" s="12"/>
      <c r="DR20" s="12"/>
      <c r="DS20" s="12"/>
      <c r="DT20" s="12"/>
      <c r="DU20" s="12"/>
      <c r="DV20" s="12"/>
      <c r="DW20" s="12"/>
      <c r="DX20" s="12"/>
      <c r="DY20" s="12"/>
      <c r="DZ20" s="12"/>
      <c r="EA20" s="12"/>
      <c r="EB20" s="12"/>
      <c r="EC20" s="12"/>
      <c r="ED20" s="12"/>
      <c r="EE20" s="12"/>
      <c r="EF20" s="12"/>
      <c r="EG20" s="12"/>
      <c r="EH20" s="12"/>
      <c r="EI20" s="12"/>
      <c r="EJ20" s="12"/>
      <c r="EK20" s="12"/>
      <c r="EL20" s="12"/>
      <c r="EM20" s="12"/>
      <c r="EN20" s="12"/>
      <c r="EO20" s="12"/>
      <c r="EP20" s="12"/>
      <c r="EQ20" s="12"/>
      <c r="ER20" s="12"/>
      <c r="ES20" s="12"/>
      <c r="ET20" s="12"/>
      <c r="EU20" s="12"/>
      <c r="EV20" s="12"/>
      <c r="EW20" s="12"/>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1"/>
      <c r="D21" s="422"/>
      <c r="E21" s="12"/>
      <c r="F21" s="12"/>
      <c r="G21" s="12"/>
      <c r="H21" s="12"/>
      <c r="I21" s="12"/>
      <c r="J21" s="12"/>
      <c r="K21" s="12"/>
      <c r="L21" s="12"/>
      <c r="M21" s="12"/>
      <c r="N21" s="12"/>
      <c r="O21" s="12"/>
      <c r="P21" s="12"/>
      <c r="Q21" s="12"/>
      <c r="R21" s="12"/>
      <c r="S21" s="12"/>
      <c r="T21" s="12"/>
      <c r="U21" s="12"/>
      <c r="V21" s="12"/>
      <c r="W21" s="12"/>
      <c r="X21" s="12"/>
      <c r="Y21" s="12"/>
      <c r="Z21" s="12"/>
      <c r="AA21" s="12"/>
      <c r="AB21" s="12"/>
      <c r="AC21" s="12"/>
      <c r="AD21" s="12"/>
      <c r="AE21" s="12"/>
      <c r="AF21" s="12"/>
      <c r="AG21" s="12"/>
      <c r="AH21" s="12"/>
      <c r="AI21" s="644"/>
      <c r="AL21" s="422"/>
      <c r="AM21" s="12"/>
      <c r="AN21" s="12"/>
      <c r="AO21" s="12"/>
      <c r="AP21" s="12"/>
      <c r="AQ21" s="12"/>
      <c r="AR21" s="12"/>
      <c r="AS21" s="12"/>
      <c r="AT21" s="12"/>
      <c r="AU21" s="12"/>
      <c r="AV21" s="12"/>
      <c r="AW21" s="12"/>
      <c r="AX21" s="12"/>
      <c r="AY21" s="12"/>
      <c r="AZ21" s="12"/>
      <c r="BA21" s="12"/>
      <c r="BB21" s="12"/>
      <c r="BC21" s="12"/>
      <c r="BD21" s="12"/>
      <c r="BE21" s="12"/>
      <c r="BF21" s="12"/>
      <c r="BG21" s="12"/>
      <c r="BH21" s="12"/>
      <c r="BI21" s="12"/>
      <c r="BJ21" s="12"/>
      <c r="BK21" s="12"/>
      <c r="BL21" s="12"/>
      <c r="BM21" s="12"/>
      <c r="BN21" s="12"/>
      <c r="BO21" s="12"/>
      <c r="BP21" s="12"/>
      <c r="BQ21" s="12"/>
      <c r="BR21" s="12"/>
      <c r="BS21" s="12"/>
      <c r="BT21" s="12"/>
      <c r="BU21" s="12"/>
      <c r="BV21" s="12"/>
      <c r="BW21" s="12"/>
      <c r="BX21" s="12"/>
      <c r="BY21" s="12"/>
      <c r="BZ21" s="12"/>
      <c r="CA21" s="12"/>
      <c r="CB21" s="12"/>
      <c r="CC21" s="12"/>
      <c r="CD21" s="12"/>
      <c r="CE21" s="12"/>
      <c r="CF21" s="423"/>
      <c r="CI21" s="12"/>
      <c r="CJ21" s="12"/>
      <c r="CK21" s="12"/>
      <c r="CL21" s="12"/>
      <c r="CM21" s="12"/>
      <c r="CN21" s="12"/>
      <c r="CO21" s="12"/>
      <c r="CP21" s="12"/>
      <c r="CQ21" s="12"/>
      <c r="CR21" s="12"/>
      <c r="CS21" s="12"/>
      <c r="CT21" s="12"/>
      <c r="CU21" s="12"/>
      <c r="CV21" s="12"/>
      <c r="CW21" s="12"/>
      <c r="CX21" s="12"/>
      <c r="CY21" s="12"/>
      <c r="CZ21" s="12"/>
      <c r="DA21" s="12"/>
      <c r="DB21" s="12"/>
      <c r="DC21" s="12"/>
      <c r="DD21" s="12"/>
      <c r="DE21" s="12"/>
      <c r="DF21" s="12"/>
      <c r="DG21" s="12"/>
      <c r="DH21" s="12"/>
      <c r="DI21" s="12"/>
      <c r="DJ21" s="12"/>
      <c r="DK21" s="12"/>
      <c r="DL21" s="12"/>
      <c r="DM21" s="12"/>
      <c r="DN21" s="12"/>
      <c r="DO21" s="12"/>
      <c r="DP21" s="12"/>
      <c r="DQ21" s="12"/>
      <c r="DR21" s="12"/>
      <c r="DS21" s="12"/>
      <c r="DT21" s="12"/>
      <c r="DU21" s="12"/>
      <c r="DV21" s="12"/>
      <c r="DW21" s="12"/>
      <c r="DX21" s="12"/>
      <c r="DY21" s="12"/>
      <c r="DZ21" s="12"/>
      <c r="EA21" s="12"/>
      <c r="EB21" s="12"/>
      <c r="EC21" s="12"/>
      <c r="ED21" s="12"/>
      <c r="EE21" s="12"/>
      <c r="EF21" s="12"/>
      <c r="EG21" s="12"/>
      <c r="EH21" s="12"/>
      <c r="EI21" s="12"/>
      <c r="EJ21" s="12"/>
      <c r="EK21" s="12"/>
      <c r="EL21" s="12"/>
      <c r="EM21" s="12"/>
      <c r="EN21" s="12"/>
      <c r="EO21" s="12"/>
      <c r="EP21" s="12"/>
      <c r="EQ21" s="12"/>
      <c r="ER21" s="12"/>
      <c r="ES21" s="12"/>
      <c r="ET21" s="12"/>
      <c r="EU21" s="12"/>
      <c r="EV21" s="12"/>
      <c r="EW21" s="12"/>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1"/>
      <c r="D22" s="422"/>
      <c r="E22" s="12"/>
      <c r="F22" s="12"/>
      <c r="G22" s="12"/>
      <c r="H22" s="12"/>
      <c r="I22" s="12"/>
      <c r="J22" s="12"/>
      <c r="K22" s="12"/>
      <c r="L22" s="12"/>
      <c r="M22" s="12"/>
      <c r="N22" s="12"/>
      <c r="O22" s="12"/>
      <c r="P22" s="12"/>
      <c r="Q22" s="12"/>
      <c r="R22" s="12"/>
      <c r="S22" s="12"/>
      <c r="T22" s="12"/>
      <c r="U22" s="12"/>
      <c r="V22" s="12"/>
      <c r="W22" s="12"/>
      <c r="X22" s="12"/>
      <c r="Y22" s="12"/>
      <c r="Z22" s="12"/>
      <c r="AA22" s="12"/>
      <c r="AB22" s="12"/>
      <c r="AC22" s="12"/>
      <c r="AD22" s="12"/>
      <c r="AE22" s="12"/>
      <c r="AF22" s="12"/>
      <c r="AG22" s="12"/>
      <c r="AH22" s="12"/>
      <c r="AI22" s="644"/>
      <c r="AL22" s="422"/>
      <c r="AM22" s="11"/>
      <c r="AP22" s="12"/>
      <c r="AQ22" s="12"/>
      <c r="AR22" s="12"/>
      <c r="AS22" s="12"/>
      <c r="AT22" s="12"/>
      <c r="AU22" s="12"/>
      <c r="AV22" s="12"/>
      <c r="AW22" s="12"/>
      <c r="AX22" s="12"/>
      <c r="AY22" s="12"/>
      <c r="AZ22" s="12"/>
      <c r="BA22" s="12"/>
      <c r="BB22" s="12"/>
      <c r="BC22" s="12"/>
      <c r="BD22" s="12"/>
      <c r="BE22" s="12"/>
      <c r="BF22" s="12"/>
      <c r="BG22" s="12"/>
      <c r="BH22" s="12"/>
      <c r="BI22" s="12"/>
      <c r="BJ22" s="12"/>
      <c r="BK22" s="12"/>
      <c r="BL22" s="12"/>
      <c r="BM22" s="12"/>
      <c r="BN22" s="12"/>
      <c r="BO22" s="12"/>
      <c r="BP22" s="12"/>
      <c r="BQ22" s="12"/>
      <c r="BR22" s="12"/>
      <c r="BU22" s="427" t="s">
        <v>14</v>
      </c>
      <c r="BV22" s="428"/>
      <c r="BW22" s="428"/>
      <c r="BX22" s="428"/>
      <c r="BY22" s="428"/>
      <c r="BZ22" s="428"/>
      <c r="CA22" s="428"/>
      <c r="CB22" s="428"/>
      <c r="CC22" s="428"/>
      <c r="CD22" s="429"/>
      <c r="CE22" s="12"/>
      <c r="CF22" s="423"/>
      <c r="CI22" s="12"/>
      <c r="CJ22" s="12"/>
      <c r="CK22" s="12"/>
      <c r="CL22" s="12"/>
      <c r="CM22" s="12"/>
      <c r="CN22" s="12"/>
      <c r="CO22" s="12"/>
      <c r="CP22" s="12"/>
      <c r="CQ22" s="12"/>
      <c r="CR22" s="12"/>
      <c r="CS22" s="12"/>
      <c r="CT22" s="12"/>
      <c r="CU22" s="12"/>
      <c r="CV22" s="12"/>
      <c r="CW22" s="12"/>
      <c r="CX22" s="12"/>
      <c r="CY22" s="12"/>
      <c r="CZ22" s="12"/>
      <c r="DA22" s="12"/>
      <c r="DB22" s="12"/>
      <c r="DC22" s="12"/>
      <c r="DD22" s="12"/>
      <c r="DE22" s="12"/>
      <c r="DF22" s="12"/>
      <c r="DG22" s="12"/>
      <c r="DH22" s="12"/>
      <c r="DI22" s="12"/>
      <c r="DJ22" s="12"/>
      <c r="DK22" s="12"/>
      <c r="DL22" s="12"/>
      <c r="DM22" s="12"/>
      <c r="DN22" s="12"/>
      <c r="DO22" s="12"/>
      <c r="DP22" s="12"/>
      <c r="DQ22" s="12"/>
      <c r="DR22" s="12"/>
      <c r="DS22" s="12"/>
      <c r="DT22" s="12"/>
      <c r="DU22" s="12"/>
      <c r="DV22" s="12"/>
      <c r="DW22" s="12"/>
      <c r="DX22" s="12"/>
      <c r="DY22" s="12"/>
      <c r="DZ22" s="12"/>
      <c r="EA22" s="12"/>
      <c r="EB22" s="12"/>
      <c r="EC22" s="12"/>
      <c r="ED22" s="12"/>
      <c r="EE22" s="12"/>
      <c r="EF22" s="12"/>
      <c r="EG22" s="12"/>
      <c r="EH22" s="12"/>
      <c r="EI22" s="12"/>
      <c r="EJ22" s="12"/>
      <c r="EK22" s="12"/>
      <c r="EL22" s="12"/>
      <c r="EM22" s="12"/>
      <c r="EN22" s="12"/>
      <c r="EO22" s="12"/>
      <c r="EP22" s="12"/>
      <c r="EQ22" s="12"/>
      <c r="ER22" s="12"/>
      <c r="ES22" s="12"/>
      <c r="ET22" s="12"/>
      <c r="EU22" s="12"/>
      <c r="EV22" s="12"/>
      <c r="EW22" s="12"/>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1"/>
      <c r="D23" s="422"/>
      <c r="E23" s="12"/>
      <c r="F23" s="11"/>
      <c r="G23" s="11"/>
      <c r="H23" s="11"/>
      <c r="I23" s="11"/>
      <c r="J23" s="11"/>
      <c r="K23" s="12"/>
      <c r="L23" s="12"/>
      <c r="M23" s="12"/>
      <c r="N23" s="12"/>
      <c r="O23" s="12"/>
      <c r="P23" s="12"/>
      <c r="Q23" s="12"/>
      <c r="R23" s="12"/>
      <c r="S23" s="12"/>
      <c r="T23" s="12"/>
      <c r="U23" s="12"/>
      <c r="V23" s="12"/>
      <c r="W23" s="12"/>
      <c r="X23" s="12"/>
      <c r="Y23" s="12"/>
      <c r="Z23" s="12"/>
      <c r="AA23" s="12"/>
      <c r="AB23" s="12"/>
      <c r="AC23" s="12"/>
      <c r="AD23" s="12"/>
      <c r="AE23" s="12"/>
      <c r="AF23" s="12"/>
      <c r="AG23" s="12"/>
      <c r="AH23" s="12"/>
      <c r="AI23" s="644"/>
      <c r="AL23" s="422"/>
      <c r="AM23" s="12"/>
      <c r="AN23" s="12"/>
      <c r="AP23" s="12"/>
      <c r="AR23" s="12"/>
      <c r="AT23" s="12"/>
      <c r="AV23" s="12"/>
      <c r="AX23" s="12"/>
      <c r="AZ23" s="12"/>
      <c r="BB23" s="12"/>
      <c r="BC23" s="12"/>
      <c r="BD23" s="12"/>
      <c r="BE23" s="12"/>
      <c r="BF23" s="12"/>
      <c r="BG23" s="12"/>
      <c r="BH23" s="12"/>
      <c r="BI23" s="12"/>
      <c r="BJ23" s="12"/>
      <c r="BK23" s="12"/>
      <c r="BL23" s="12"/>
      <c r="BM23" s="12"/>
      <c r="BN23" s="12"/>
      <c r="BO23" s="12"/>
      <c r="BP23" s="536"/>
      <c r="BQ23" s="12"/>
      <c r="BR23" s="12"/>
      <c r="BU23" s="433"/>
      <c r="BV23" s="595"/>
      <c r="BW23" s="595"/>
      <c r="BX23" s="595"/>
      <c r="BY23" s="595"/>
      <c r="BZ23" s="595"/>
      <c r="CA23" s="595"/>
      <c r="CB23" s="595"/>
      <c r="CC23" s="595"/>
      <c r="CD23" s="52"/>
      <c r="CE23" s="12"/>
      <c r="CF23" s="423"/>
      <c r="CI23" s="12"/>
      <c r="CJ23" s="12"/>
      <c r="CK23" s="12"/>
      <c r="CL23" s="12"/>
      <c r="CM23" s="12"/>
      <c r="CN23" s="12"/>
      <c r="CX23" s="12"/>
      <c r="CY23" s="12"/>
      <c r="CZ23" s="12"/>
      <c r="DA23" s="12"/>
      <c r="DB23" s="12"/>
      <c r="DC23" s="12"/>
      <c r="DD23" s="12"/>
      <c r="DE23" s="12"/>
      <c r="DF23" s="12"/>
      <c r="DG23" s="12"/>
      <c r="DH23" s="12"/>
      <c r="DI23" s="12"/>
      <c r="DJ23" s="12"/>
      <c r="DK23" s="12"/>
      <c r="DL23" s="12"/>
      <c r="DM23" s="12"/>
      <c r="DN23" s="12"/>
      <c r="DO23" s="12"/>
      <c r="DP23" s="12"/>
      <c r="DQ23" s="12"/>
      <c r="DR23" s="12"/>
      <c r="DS23" s="12"/>
      <c r="DT23" s="12"/>
      <c r="DU23" s="12"/>
      <c r="DV23" s="12"/>
      <c r="DW23" s="12"/>
      <c r="DX23" s="12"/>
      <c r="DY23" s="12"/>
      <c r="DZ23" s="12"/>
      <c r="EA23" s="12"/>
      <c r="EB23" s="12"/>
      <c r="EC23" s="12"/>
      <c r="ED23" s="12"/>
      <c r="EE23" s="12"/>
      <c r="EF23" s="12"/>
      <c r="EG23" s="12"/>
      <c r="EH23" s="12"/>
      <c r="EI23" s="12"/>
      <c r="EJ23" s="12"/>
      <c r="EK23" s="12"/>
      <c r="EL23" s="12"/>
      <c r="EM23" s="12"/>
      <c r="EN23" s="12"/>
      <c r="EO23" s="12"/>
      <c r="EP23" s="12"/>
      <c r="EQ23" s="12"/>
      <c r="ER23" s="12"/>
      <c r="ES23" s="12"/>
      <c r="ET23" s="12"/>
      <c r="EU23" s="12"/>
      <c r="EV23" s="12"/>
      <c r="EW23" s="12"/>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1"/>
      <c r="D24" s="422"/>
      <c r="E24" s="12"/>
      <c r="F24" s="11"/>
      <c r="G24" s="11"/>
      <c r="H24" s="11"/>
      <c r="I24" s="11"/>
      <c r="J24" s="11"/>
      <c r="K24" s="12"/>
      <c r="L24" s="12"/>
      <c r="M24" s="12"/>
      <c r="N24" s="12"/>
      <c r="O24" s="12"/>
      <c r="P24" s="12"/>
      <c r="Q24" s="12"/>
      <c r="R24" s="12"/>
      <c r="S24" s="12"/>
      <c r="T24" s="12"/>
      <c r="U24" s="12"/>
      <c r="V24" s="12"/>
      <c r="W24" s="12"/>
      <c r="X24" s="12"/>
      <c r="Y24" s="12"/>
      <c r="Z24" s="12"/>
      <c r="AA24" s="12"/>
      <c r="AB24" s="12"/>
      <c r="AC24" s="12"/>
      <c r="AD24" s="12"/>
      <c r="AE24" s="12"/>
      <c r="AF24" s="12"/>
      <c r="AG24" s="12"/>
      <c r="AH24" s="12"/>
      <c r="AI24" s="644"/>
      <c r="AL24" s="422"/>
      <c r="AM24" s="12"/>
      <c r="AN24" s="596"/>
      <c r="AO24" s="596"/>
      <c r="AP24" s="596"/>
      <c r="AQ24" s="596"/>
      <c r="AR24" s="12" t="s">
        <v>15</v>
      </c>
      <c r="AS24" s="12"/>
      <c r="AT24" s="12"/>
      <c r="AU24" s="12"/>
      <c r="AV24" s="12"/>
      <c r="AW24" s="12"/>
      <c r="AX24" s="12"/>
      <c r="AY24" s="12"/>
      <c r="AZ24" s="12"/>
      <c r="BA24" s="12"/>
      <c r="BB24" s="12"/>
      <c r="BC24" s="12"/>
      <c r="BD24" s="12"/>
      <c r="BE24" s="12"/>
      <c r="BF24" s="12"/>
      <c r="BG24" s="12"/>
      <c r="BH24" s="12"/>
      <c r="BI24" s="12"/>
      <c r="BJ24" s="12"/>
      <c r="BK24" s="12"/>
      <c r="BL24" s="12"/>
      <c r="BM24" s="12"/>
      <c r="BN24" s="12"/>
      <c r="BO24" s="12"/>
      <c r="BP24" s="536"/>
      <c r="BQ24" s="12"/>
      <c r="BR24" s="12"/>
      <c r="BU24" s="433"/>
      <c r="BV24" s="597">
        <v>1</v>
      </c>
      <c r="BW24" s="598" t="s">
        <v>16</v>
      </c>
      <c r="BX24" s="599"/>
      <c r="BY24" s="599"/>
      <c r="BZ24" s="599"/>
      <c r="CA24" s="599"/>
      <c r="CB24" s="441"/>
      <c r="CC24" s="441"/>
      <c r="CD24" s="52"/>
      <c r="CE24" s="12"/>
      <c r="CF24" s="423"/>
      <c r="CI24" s="12"/>
      <c r="CJ24" s="12"/>
      <c r="CK24" s="12"/>
      <c r="CL24" s="12"/>
      <c r="CM24" s="12"/>
      <c r="CN24" s="12"/>
      <c r="CX24" s="12"/>
      <c r="CY24" s="12"/>
      <c r="CZ24" s="12"/>
      <c r="DA24" s="12"/>
      <c r="DB24" s="12"/>
      <c r="DC24" s="12"/>
      <c r="DD24" s="12"/>
      <c r="DE24" s="12"/>
      <c r="DF24" s="12"/>
      <c r="DG24" s="12"/>
      <c r="DH24" s="12"/>
      <c r="DI24" s="12"/>
      <c r="DJ24" s="12"/>
      <c r="DK24" s="12"/>
      <c r="DL24" s="12"/>
      <c r="DM24" s="12"/>
      <c r="DN24" s="12"/>
      <c r="DO24" s="12"/>
      <c r="DP24" s="12"/>
      <c r="DQ24" s="12"/>
      <c r="DR24" s="12"/>
      <c r="DS24" s="12"/>
      <c r="DT24" s="12"/>
      <c r="DU24" s="12"/>
      <c r="DV24" s="12"/>
      <c r="DW24" s="12"/>
      <c r="DX24" s="12"/>
      <c r="DY24" s="12"/>
      <c r="DZ24" s="12"/>
      <c r="EA24" s="12"/>
      <c r="EB24" s="12"/>
      <c r="EC24" s="12"/>
      <c r="ED24" s="12"/>
      <c r="EE24" s="12"/>
      <c r="EF24" s="12"/>
      <c r="EG24" s="12"/>
      <c r="EH24" s="12"/>
      <c r="EI24" s="12"/>
      <c r="EJ24" s="12"/>
      <c r="EK24" s="12"/>
      <c r="EL24" s="12"/>
      <c r="EM24" s="12"/>
      <c r="EN24" s="12"/>
      <c r="EO24" s="12"/>
      <c r="EP24" s="12"/>
      <c r="EQ24" s="12"/>
      <c r="ER24" s="12"/>
      <c r="ES24" s="12"/>
      <c r="ET24" s="12"/>
      <c r="EU24" s="12"/>
      <c r="EV24" s="12"/>
      <c r="EW24" s="12"/>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1"/>
      <c r="D25" s="422"/>
      <c r="E25" s="12"/>
      <c r="F25" s="11"/>
      <c r="G25" s="11"/>
      <c r="H25" s="11"/>
      <c r="I25" s="11"/>
      <c r="J25" s="11"/>
      <c r="K25" s="12"/>
      <c r="L25" s="12"/>
      <c r="M25" s="12"/>
      <c r="N25" s="12"/>
      <c r="O25" s="12"/>
      <c r="P25" s="12"/>
      <c r="Q25" s="12"/>
      <c r="R25" s="12"/>
      <c r="S25" s="12"/>
      <c r="T25" s="12"/>
      <c r="U25" s="12"/>
      <c r="V25" s="12"/>
      <c r="W25" s="12"/>
      <c r="X25" s="12"/>
      <c r="Y25" s="12"/>
      <c r="Z25" s="12"/>
      <c r="AA25" s="12"/>
      <c r="AB25" s="12"/>
      <c r="AC25" s="12"/>
      <c r="AD25" s="12"/>
      <c r="AE25" s="12"/>
      <c r="AF25" s="12"/>
      <c r="AG25" s="12"/>
      <c r="AH25" s="12"/>
      <c r="AI25" s="644"/>
      <c r="AL25" s="422"/>
      <c r="AM25" s="12"/>
      <c r="AN25" s="12"/>
      <c r="AO25" s="12"/>
      <c r="AP25" s="12"/>
      <c r="AQ25" s="12"/>
      <c r="AR25" s="600"/>
      <c r="AS25" s="600"/>
      <c r="AT25" s="600"/>
      <c r="AU25" s="12" t="s">
        <v>17</v>
      </c>
      <c r="AV25" s="12"/>
      <c r="AW25" s="12"/>
      <c r="AX25" s="12"/>
      <c r="AY25" s="12"/>
      <c r="AZ25" s="12"/>
      <c r="BA25" s="12"/>
      <c r="BB25" s="12"/>
      <c r="BC25" s="12"/>
      <c r="BD25" s="12"/>
      <c r="BE25" s="12"/>
      <c r="BF25" s="12"/>
      <c r="BG25" s="12"/>
      <c r="BH25" s="12"/>
      <c r="BI25" s="12"/>
      <c r="BJ25" s="12"/>
      <c r="BK25" s="12"/>
      <c r="BL25" s="12"/>
      <c r="BM25" s="12"/>
      <c r="BN25" s="12"/>
      <c r="BO25" s="12"/>
      <c r="BP25" s="536"/>
      <c r="BQ25" s="12"/>
      <c r="BR25" s="12"/>
      <c r="BU25" s="433"/>
      <c r="BV25" s="442">
        <v>2</v>
      </c>
      <c r="BW25" s="598" t="s">
        <v>18</v>
      </c>
      <c r="BX25" s="599"/>
      <c r="BY25" s="599"/>
      <c r="BZ25" s="599"/>
      <c r="CA25" s="599"/>
      <c r="CB25" s="441"/>
      <c r="CC25" s="441"/>
      <c r="CD25" s="52"/>
      <c r="CE25" s="12"/>
      <c r="CF25" s="423"/>
      <c r="CX25" s="12"/>
      <c r="CY25" s="12"/>
      <c r="CZ25" s="12"/>
      <c r="DA25" s="12"/>
      <c r="DB25" s="12"/>
      <c r="DC25" s="12"/>
      <c r="DD25" s="12"/>
      <c r="DE25" s="12"/>
      <c r="DF25" s="12"/>
      <c r="DG25" s="12"/>
      <c r="DH25" s="12"/>
      <c r="DI25" s="12"/>
      <c r="DJ25" s="12"/>
      <c r="DK25" s="12"/>
      <c r="DL25" s="12"/>
      <c r="DM25" s="12"/>
      <c r="DN25" s="12"/>
      <c r="DO25" s="12"/>
      <c r="DP25" s="12"/>
      <c r="DQ25" s="12"/>
      <c r="DR25" s="12"/>
      <c r="DS25" s="12"/>
      <c r="DT25" s="12"/>
      <c r="DU25" s="12"/>
      <c r="DV25" s="12"/>
      <c r="DW25" s="12"/>
      <c r="DX25" s="12"/>
      <c r="DY25" s="12"/>
      <c r="DZ25" s="12"/>
      <c r="EA25" s="12"/>
      <c r="EB25" s="12"/>
      <c r="EC25" s="12"/>
      <c r="ED25" s="12"/>
      <c r="EE25" s="12"/>
      <c r="EF25" s="12"/>
      <c r="EG25" s="12"/>
      <c r="EH25" s="12"/>
      <c r="EI25" s="12"/>
      <c r="EJ25" s="12"/>
      <c r="EK25" s="12"/>
      <c r="EL25" s="12"/>
      <c r="EM25" s="12"/>
      <c r="EN25" s="12"/>
      <c r="EO25" s="12"/>
      <c r="EP25" s="12"/>
      <c r="EQ25" s="12"/>
      <c r="ER25" s="12"/>
      <c r="ES25" s="12"/>
      <c r="ET25" s="12"/>
      <c r="EU25" s="12"/>
      <c r="EV25" s="12"/>
      <c r="EW25" s="12"/>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1"/>
      <c r="D26" s="422"/>
      <c r="E26" s="12"/>
      <c r="F26" s="11"/>
      <c r="G26" s="11"/>
      <c r="H26" s="11"/>
      <c r="I26" s="11"/>
      <c r="J26" s="11"/>
      <c r="K26" s="12"/>
      <c r="L26" s="12"/>
      <c r="M26" s="12"/>
      <c r="N26" s="12"/>
      <c r="O26" s="12"/>
      <c r="P26" s="12"/>
      <c r="Q26" s="12"/>
      <c r="R26" s="12"/>
      <c r="S26" s="12"/>
      <c r="T26" s="12"/>
      <c r="U26" s="12"/>
      <c r="V26" s="12"/>
      <c r="W26" s="12"/>
      <c r="X26" s="12"/>
      <c r="Y26" s="12"/>
      <c r="Z26" s="12"/>
      <c r="AA26" s="12"/>
      <c r="AB26" s="12"/>
      <c r="AC26" s="12"/>
      <c r="AD26" s="12"/>
      <c r="AE26" s="12"/>
      <c r="AF26" s="12"/>
      <c r="AG26" s="12"/>
      <c r="AH26" s="12"/>
      <c r="AI26" s="644"/>
      <c r="AL26" s="422"/>
      <c r="AM26" s="12"/>
      <c r="AN26" s="12"/>
      <c r="AO26" s="12"/>
      <c r="AP26" s="12"/>
      <c r="AQ26" s="12"/>
      <c r="AR26" s="12"/>
      <c r="AS26" s="12"/>
      <c r="AT26" s="12"/>
      <c r="AU26" s="487"/>
      <c r="AV26" s="487"/>
      <c r="AW26" s="12" t="s">
        <v>19</v>
      </c>
      <c r="AX26" s="12"/>
      <c r="AY26" s="12"/>
      <c r="AZ26" s="12"/>
      <c r="BA26" s="12"/>
      <c r="BB26" s="12"/>
      <c r="BC26" s="12"/>
      <c r="BD26" s="12"/>
      <c r="BE26" s="12"/>
      <c r="BF26" s="12"/>
      <c r="BG26" s="12"/>
      <c r="BH26" s="12"/>
      <c r="BI26" s="12"/>
      <c r="BJ26" s="12"/>
      <c r="BK26" s="12"/>
      <c r="BL26" s="12"/>
      <c r="BM26" s="12"/>
      <c r="BN26" s="12"/>
      <c r="BO26" s="12"/>
      <c r="BP26" s="12"/>
      <c r="BQ26" s="12"/>
      <c r="BR26" s="12"/>
      <c r="BU26" s="433"/>
      <c r="BV26" s="601">
        <v>3</v>
      </c>
      <c r="BW26" s="598" t="s">
        <v>20</v>
      </c>
      <c r="BX26" s="599"/>
      <c r="BY26" s="599"/>
      <c r="BZ26" s="599"/>
      <c r="CA26" s="599"/>
      <c r="CB26" s="441"/>
      <c r="CC26" s="441"/>
      <c r="CD26" s="52"/>
      <c r="CE26" s="12"/>
      <c r="CF26" s="423"/>
      <c r="CX26" s="12"/>
      <c r="CY26" s="12"/>
      <c r="CZ26" s="12"/>
      <c r="DA26" s="12"/>
      <c r="DB26" s="12"/>
      <c r="DC26" s="12"/>
      <c r="DD26" s="12"/>
      <c r="DE26" s="12"/>
      <c r="DF26" s="12"/>
      <c r="DG26" s="12"/>
      <c r="DH26" s="12"/>
      <c r="DI26" s="12"/>
      <c r="DJ26" s="12"/>
      <c r="DK26" s="12"/>
      <c r="DL26" s="12"/>
      <c r="DM26" s="12"/>
      <c r="DN26" s="12"/>
      <c r="DO26" s="12"/>
      <c r="DP26" s="12"/>
      <c r="DQ26" s="12"/>
      <c r="DR26" s="12"/>
      <c r="DS26" s="12"/>
      <c r="DT26" s="12"/>
      <c r="DU26" s="12"/>
      <c r="DV26" s="12"/>
      <c r="DW26" s="12"/>
      <c r="DX26" s="12"/>
      <c r="DY26" s="12"/>
      <c r="DZ26" s="12"/>
      <c r="EA26" s="12"/>
      <c r="EB26" s="12"/>
      <c r="EC26" s="12"/>
      <c r="ED26" s="12"/>
      <c r="EE26" s="12"/>
      <c r="EF26" s="12"/>
      <c r="EG26" s="12"/>
      <c r="EH26" s="12"/>
      <c r="EI26" s="12"/>
      <c r="EJ26" s="12"/>
      <c r="EK26" s="12"/>
      <c r="EL26" s="12"/>
      <c r="EM26" s="12"/>
      <c r="EN26" s="12"/>
      <c r="EO26" s="12"/>
      <c r="EP26" s="12"/>
      <c r="EQ26" s="12"/>
      <c r="ER26" s="12"/>
      <c r="ES26" s="12"/>
      <c r="ET26" s="12"/>
      <c r="EU26" s="12"/>
      <c r="EV26" s="12"/>
      <c r="EW26" s="12"/>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1"/>
      <c r="D27" s="422"/>
      <c r="E27" s="12"/>
      <c r="F27" s="11"/>
      <c r="G27" s="11"/>
      <c r="H27" s="11"/>
      <c r="I27" s="11"/>
      <c r="J27" s="11"/>
      <c r="K27" s="12"/>
      <c r="L27" s="12"/>
      <c r="M27" s="12"/>
      <c r="N27" s="12"/>
      <c r="O27" s="12"/>
      <c r="P27" s="12"/>
      <c r="Q27" s="12"/>
      <c r="R27" s="12"/>
      <c r="S27" s="12"/>
      <c r="T27" s="12"/>
      <c r="U27" s="12"/>
      <c r="V27" s="12"/>
      <c r="W27" s="12"/>
      <c r="X27" s="12"/>
      <c r="Y27" s="12"/>
      <c r="Z27" s="12"/>
      <c r="AA27" s="12"/>
      <c r="AB27" s="12"/>
      <c r="AC27" s="12"/>
      <c r="AD27" s="12"/>
      <c r="AE27" s="12"/>
      <c r="AF27" s="12"/>
      <c r="AG27" s="12"/>
      <c r="AH27" s="12"/>
      <c r="AI27" s="644"/>
      <c r="AL27" s="422"/>
      <c r="AM27" s="12"/>
      <c r="AN27" s="12"/>
      <c r="AO27" s="12"/>
      <c r="AP27" s="12"/>
      <c r="AQ27" s="12"/>
      <c r="AR27" s="12"/>
      <c r="AS27" s="12"/>
      <c r="AT27" s="12"/>
      <c r="AU27" s="12"/>
      <c r="AV27" s="602"/>
      <c r="AW27" s="602"/>
      <c r="AX27" s="602"/>
      <c r="AY27" s="12" t="s">
        <v>21</v>
      </c>
      <c r="AZ27" s="12"/>
      <c r="BA27" s="12"/>
      <c r="BB27" s="12"/>
      <c r="BC27" s="12"/>
      <c r="BD27" s="12"/>
      <c r="BE27" s="401" t="s">
        <v>22</v>
      </c>
      <c r="BF27" s="402"/>
      <c r="BG27" s="402"/>
      <c r="BH27" s="402"/>
      <c r="BI27" s="402"/>
      <c r="BJ27" s="402"/>
      <c r="BK27" s="402"/>
      <c r="BL27" s="402"/>
      <c r="BM27" s="402"/>
      <c r="BN27" s="402"/>
      <c r="BO27" s="402"/>
      <c r="BP27" s="403"/>
      <c r="BU27" s="433"/>
      <c r="BV27" s="603">
        <v>4</v>
      </c>
      <c r="BW27" s="598" t="s">
        <v>23</v>
      </c>
      <c r="BX27" s="12"/>
      <c r="BY27" s="12"/>
      <c r="BZ27" s="12"/>
      <c r="CA27" s="12"/>
      <c r="CB27" s="441"/>
      <c r="CC27" s="441"/>
      <c r="CD27" s="53"/>
      <c r="CE27" s="12"/>
      <c r="CF27" s="423"/>
      <c r="CX27" s="12"/>
      <c r="CY27" s="12"/>
      <c r="CZ27" s="12"/>
      <c r="DA27" s="12"/>
      <c r="DB27" s="12"/>
      <c r="DC27" s="12"/>
      <c r="DD27" s="12"/>
      <c r="DE27" s="12"/>
      <c r="DF27" s="12"/>
      <c r="DG27" s="12"/>
      <c r="DH27" s="12"/>
      <c r="DI27" s="12"/>
      <c r="DJ27" s="12"/>
      <c r="DK27" s="12"/>
      <c r="DL27" s="12"/>
      <c r="DM27" s="12"/>
      <c r="DN27" s="12"/>
      <c r="DO27" s="12"/>
      <c r="DP27" s="12"/>
      <c r="DQ27" s="12"/>
      <c r="DR27" s="12"/>
      <c r="DS27" s="12"/>
      <c r="DT27" s="12"/>
      <c r="DU27" s="12"/>
      <c r="DV27" s="12"/>
      <c r="DW27" s="12"/>
      <c r="DX27" s="12"/>
      <c r="DY27" s="12"/>
      <c r="DZ27" s="12"/>
      <c r="EA27" s="12"/>
      <c r="EB27" s="12"/>
      <c r="EC27" s="12"/>
      <c r="ED27" s="12"/>
      <c r="EE27" s="12"/>
      <c r="EF27" s="12"/>
      <c r="EG27" s="12"/>
      <c r="EH27" s="12"/>
      <c r="EI27" s="12"/>
      <c r="EJ27" s="12"/>
      <c r="EK27" s="12"/>
      <c r="EL27" s="12"/>
      <c r="EM27" s="12"/>
      <c r="EN27" s="12"/>
      <c r="EO27" s="12"/>
      <c r="EP27" s="12"/>
      <c r="EQ27" s="12"/>
      <c r="ER27" s="12"/>
      <c r="ES27" s="12"/>
      <c r="ET27" s="12"/>
      <c r="EU27" s="12"/>
      <c r="EV27" s="12"/>
      <c r="EW27" s="12"/>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1"/>
      <c r="D28" s="422"/>
      <c r="E28" s="12"/>
      <c r="F28" s="11"/>
      <c r="G28" s="11"/>
      <c r="H28" s="11"/>
      <c r="I28" s="11"/>
      <c r="J28" s="11"/>
      <c r="K28" s="12"/>
      <c r="L28" s="12"/>
      <c r="M28" s="12"/>
      <c r="N28" s="12"/>
      <c r="O28" s="12"/>
      <c r="P28" s="12"/>
      <c r="Q28" s="12"/>
      <c r="R28" s="12"/>
      <c r="S28" s="12"/>
      <c r="T28" s="12"/>
      <c r="U28" s="12"/>
      <c r="V28" s="12"/>
      <c r="W28" s="12"/>
      <c r="X28" s="12"/>
      <c r="Y28" s="12"/>
      <c r="Z28" s="12"/>
      <c r="AA28" s="12"/>
      <c r="AB28" s="12"/>
      <c r="AC28" s="12"/>
      <c r="AD28" s="12"/>
      <c r="AE28" s="12"/>
      <c r="AF28" s="12"/>
      <c r="AG28" s="12"/>
      <c r="AH28" s="12"/>
      <c r="AI28" s="644"/>
      <c r="AL28" s="422"/>
      <c r="AM28" s="12"/>
      <c r="AN28" s="12"/>
      <c r="AO28" s="12"/>
      <c r="AP28" s="12"/>
      <c r="AQ28" s="12"/>
      <c r="AR28" s="12"/>
      <c r="AS28" s="12"/>
      <c r="AT28" s="12"/>
      <c r="AU28" s="12"/>
      <c r="AV28" s="12"/>
      <c r="AW28" s="604"/>
      <c r="AX28" s="604"/>
      <c r="AY28" s="604"/>
      <c r="AZ28" s="12" t="s">
        <v>24</v>
      </c>
      <c r="BA28" s="12"/>
      <c r="BB28" s="12"/>
      <c r="BC28" s="12"/>
      <c r="BD28" s="12"/>
      <c r="BE28" s="394"/>
      <c r="BF28" s="605" t="s">
        <v>25</v>
      </c>
      <c r="BG28" s="441"/>
      <c r="BH28" s="441"/>
      <c r="BI28" s="441"/>
      <c r="BJ28" s="441"/>
      <c r="BK28" s="441"/>
      <c r="BL28" s="441"/>
      <c r="BM28" s="606"/>
      <c r="BN28" s="441"/>
      <c r="BO28" s="441"/>
      <c r="BP28" s="16"/>
      <c r="BU28" s="433"/>
      <c r="BV28" s="607">
        <v>5</v>
      </c>
      <c r="BW28" s="598" t="s">
        <v>26</v>
      </c>
      <c r="BX28" s="441"/>
      <c r="BY28" s="441"/>
      <c r="BZ28" s="441"/>
      <c r="CA28" s="441"/>
      <c r="CB28" s="441"/>
      <c r="CC28" s="441"/>
      <c r="CD28" s="54"/>
      <c r="CE28" s="12"/>
      <c r="CF28" s="423"/>
      <c r="CX28" s="12"/>
      <c r="CY28" s="12"/>
      <c r="CZ28" s="12"/>
      <c r="DA28" s="12"/>
      <c r="DB28" s="12"/>
      <c r="DC28" s="12"/>
      <c r="DD28" s="12"/>
      <c r="DE28" s="12"/>
      <c r="DF28" s="12"/>
      <c r="DG28" s="12"/>
      <c r="DH28" s="12"/>
      <c r="DI28" s="12"/>
      <c r="DJ28" s="12"/>
      <c r="DK28" s="12"/>
      <c r="DL28" s="12"/>
      <c r="DM28" s="12"/>
      <c r="DN28" s="12"/>
      <c r="DO28" s="12"/>
      <c r="DP28" s="12"/>
      <c r="DQ28" s="12"/>
      <c r="DR28" s="12"/>
      <c r="DS28" s="12"/>
      <c r="DT28" s="12"/>
      <c r="DU28" s="12"/>
      <c r="DV28" s="12"/>
      <c r="DW28" s="12"/>
      <c r="DX28" s="12"/>
      <c r="DY28" s="12"/>
      <c r="DZ28" s="12"/>
      <c r="EA28" s="12"/>
      <c r="EB28" s="12"/>
      <c r="EC28" s="12"/>
      <c r="ED28" s="12"/>
      <c r="EE28" s="12"/>
      <c r="EF28" s="12"/>
      <c r="EG28" s="12"/>
      <c r="EH28" s="12"/>
      <c r="EI28" s="12"/>
      <c r="EJ28" s="12"/>
      <c r="EK28" s="12"/>
      <c r="EL28" s="12"/>
      <c r="EM28" s="12"/>
      <c r="EN28" s="12"/>
      <c r="EO28" s="12"/>
      <c r="EP28" s="12"/>
      <c r="EQ28" s="12"/>
      <c r="ER28" s="12"/>
      <c r="ES28" s="12"/>
      <c r="ET28" s="12"/>
      <c r="EU28" s="12"/>
      <c r="EV28" s="12"/>
      <c r="EW28" s="12"/>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1"/>
      <c r="D29" s="422"/>
      <c r="E29" s="12"/>
      <c r="F29" s="11"/>
      <c r="G29" s="11"/>
      <c r="H29" s="11"/>
      <c r="I29" s="11"/>
      <c r="J29" s="11"/>
      <c r="K29" s="12"/>
      <c r="L29" s="12"/>
      <c r="M29" s="12"/>
      <c r="N29" s="12"/>
      <c r="O29" s="12"/>
      <c r="P29" s="12"/>
      <c r="Q29" s="12"/>
      <c r="R29" s="12"/>
      <c r="S29" s="12"/>
      <c r="T29" s="12"/>
      <c r="U29" s="12"/>
      <c r="V29" s="12"/>
      <c r="W29" s="12"/>
      <c r="X29" s="12"/>
      <c r="Y29" s="12"/>
      <c r="Z29" s="12"/>
      <c r="AA29" s="12"/>
      <c r="AB29" s="12"/>
      <c r="AC29" s="12"/>
      <c r="AD29" s="12"/>
      <c r="AE29" s="12"/>
      <c r="AF29" s="12"/>
      <c r="AG29" s="12"/>
      <c r="AH29" s="12"/>
      <c r="AI29" s="644"/>
      <c r="AL29" s="422"/>
      <c r="AM29" s="12"/>
      <c r="AN29" s="12"/>
      <c r="AO29" s="12"/>
      <c r="AP29" s="12"/>
      <c r="AQ29" s="12"/>
      <c r="AR29" s="12"/>
      <c r="AS29" s="12"/>
      <c r="AT29" s="12"/>
      <c r="AU29" s="12"/>
      <c r="AV29" s="12"/>
      <c r="AW29" s="12"/>
      <c r="AX29" s="12"/>
      <c r="AY29" s="608"/>
      <c r="AZ29" s="608"/>
      <c r="BA29" s="608"/>
      <c r="BB29" s="12" t="s">
        <v>27</v>
      </c>
      <c r="BC29" s="12"/>
      <c r="BD29" s="12"/>
      <c r="BE29" s="395"/>
      <c r="BF29" s="605" t="s">
        <v>28</v>
      </c>
      <c r="BG29" s="441"/>
      <c r="BH29" s="441"/>
      <c r="BI29" s="441"/>
      <c r="BJ29" s="441"/>
      <c r="BK29" s="441"/>
      <c r="BL29" s="441"/>
      <c r="BM29" s="606"/>
      <c r="BN29" s="441"/>
      <c r="BO29" s="441"/>
      <c r="BP29" s="16"/>
      <c r="BU29" s="433"/>
      <c r="BV29" s="609">
        <v>6</v>
      </c>
      <c r="BW29" s="598" t="s">
        <v>29</v>
      </c>
      <c r="BX29" s="599"/>
      <c r="BY29" s="599"/>
      <c r="BZ29" s="599"/>
      <c r="CA29" s="599"/>
      <c r="CB29" s="441"/>
      <c r="CC29" s="441"/>
      <c r="CD29" s="52"/>
      <c r="CE29" s="12"/>
      <c r="CF29" s="423"/>
      <c r="CX29" s="12"/>
      <c r="CY29" s="12"/>
      <c r="CZ29" s="12"/>
      <c r="DA29" s="12"/>
      <c r="DB29" s="12"/>
      <c r="DC29" s="12"/>
      <c r="DD29" s="12"/>
      <c r="DE29" s="12"/>
      <c r="DF29" s="12"/>
      <c r="DG29" s="12"/>
      <c r="DH29" s="12"/>
      <c r="DI29" s="12"/>
      <c r="DJ29" s="12"/>
      <c r="DK29" s="12"/>
      <c r="DL29" s="12"/>
      <c r="DM29" s="12"/>
      <c r="DN29" s="12"/>
      <c r="DO29" s="12"/>
      <c r="DP29" s="12"/>
      <c r="DQ29" s="12"/>
      <c r="DR29" s="12"/>
      <c r="DS29" s="12"/>
      <c r="DT29" s="12"/>
      <c r="DU29" s="12"/>
      <c r="DV29" s="12"/>
      <c r="DW29" s="12"/>
      <c r="DX29" s="12"/>
      <c r="DY29" s="12"/>
      <c r="DZ29" s="12"/>
      <c r="EA29" s="12"/>
      <c r="EB29" s="12"/>
      <c r="EC29" s="12"/>
      <c r="ED29" s="12"/>
      <c r="EE29" s="12"/>
      <c r="EF29" s="12"/>
      <c r="EG29" s="12"/>
      <c r="EH29" s="12"/>
      <c r="EI29" s="12"/>
      <c r="EJ29" s="12"/>
      <c r="EK29" s="12"/>
      <c r="EL29" s="12"/>
      <c r="EM29" s="12"/>
      <c r="EN29" s="12"/>
      <c r="EO29" s="12"/>
      <c r="EP29" s="12"/>
      <c r="EQ29" s="12"/>
      <c r="ER29" s="12"/>
      <c r="ES29" s="12"/>
      <c r="ET29" s="12"/>
      <c r="EU29" s="12"/>
      <c r="EV29" s="12"/>
      <c r="EW29" s="12"/>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1"/>
      <c r="D30" s="422"/>
      <c r="E30" s="12"/>
      <c r="F30" s="11"/>
      <c r="G30" s="11"/>
      <c r="H30" s="11"/>
      <c r="I30" s="11"/>
      <c r="J30" s="11"/>
      <c r="K30" s="12"/>
      <c r="L30" s="12"/>
      <c r="M30" s="12"/>
      <c r="N30" s="12"/>
      <c r="O30" s="12"/>
      <c r="P30" s="12"/>
      <c r="Q30" s="12"/>
      <c r="R30" s="12"/>
      <c r="S30" s="12"/>
      <c r="T30" s="12"/>
      <c r="U30" s="12"/>
      <c r="V30" s="12"/>
      <c r="W30" s="12"/>
      <c r="X30" s="12"/>
      <c r="Y30" s="12"/>
      <c r="Z30" s="12"/>
      <c r="AA30" s="12"/>
      <c r="AB30" s="12"/>
      <c r="AC30" s="12"/>
      <c r="AD30" s="12"/>
      <c r="AE30" s="12"/>
      <c r="AF30" s="12"/>
      <c r="AG30" s="12"/>
      <c r="AH30" s="12"/>
      <c r="AI30" s="644"/>
      <c r="AL30" s="422"/>
      <c r="AM30" s="12"/>
      <c r="AN30" s="12"/>
      <c r="AO30" s="12"/>
      <c r="AP30" s="12"/>
      <c r="AQ30" s="12"/>
      <c r="AR30" s="12"/>
      <c r="AS30" s="12"/>
      <c r="AT30" s="12"/>
      <c r="AU30" s="12"/>
      <c r="AV30" s="12"/>
      <c r="AW30" s="12"/>
      <c r="AX30" s="12"/>
      <c r="AY30" s="12"/>
      <c r="AZ30" s="12"/>
      <c r="BA30" s="12"/>
      <c r="BB30" s="12"/>
      <c r="BC30" s="12"/>
      <c r="BD30" s="12"/>
      <c r="BE30" s="396"/>
      <c r="BF30" s="605" t="s">
        <v>30</v>
      </c>
      <c r="BG30" s="441"/>
      <c r="BH30" s="441"/>
      <c r="BI30" s="441"/>
      <c r="BJ30" s="441"/>
      <c r="BK30" s="441"/>
      <c r="BL30" s="441"/>
      <c r="BM30" s="606"/>
      <c r="BN30" s="441"/>
      <c r="BO30" s="441"/>
      <c r="BP30" s="16"/>
      <c r="BU30" s="433"/>
      <c r="BV30" s="610">
        <v>7</v>
      </c>
      <c r="BW30" s="598" t="s">
        <v>31</v>
      </c>
      <c r="BX30" s="599"/>
      <c r="BY30" s="599"/>
      <c r="BZ30" s="599"/>
      <c r="CA30" s="599"/>
      <c r="CB30" s="441"/>
      <c r="CC30" s="441"/>
      <c r="CD30" s="52"/>
      <c r="CE30" s="12"/>
      <c r="CF30" s="423"/>
      <c r="CI30"/>
      <c r="CJ30"/>
      <c r="CK30"/>
      <c r="CL30"/>
      <c r="CX30" s="12"/>
      <c r="CY30" s="12"/>
      <c r="CZ30" s="12"/>
      <c r="DA30" s="12"/>
      <c r="DB30" s="12"/>
      <c r="DC30" s="12"/>
      <c r="DD30" s="12"/>
      <c r="DE30" s="12"/>
      <c r="DF30" s="12"/>
      <c r="DG30" s="12"/>
      <c r="DH30" s="12"/>
      <c r="DI30" s="12"/>
      <c r="DJ30" s="12"/>
      <c r="DK30" s="12"/>
      <c r="DL30" s="12"/>
      <c r="DM30" s="12"/>
      <c r="DN30" s="12"/>
      <c r="DO30" s="12"/>
      <c r="DP30" s="12"/>
      <c r="DQ30" s="12"/>
      <c r="DR30" s="12"/>
      <c r="DS30" s="12"/>
      <c r="DT30" s="12"/>
      <c r="DU30" s="12"/>
      <c r="DV30" s="12"/>
      <c r="DW30" s="12"/>
      <c r="DX30" s="12"/>
      <c r="DY30" s="12"/>
      <c r="DZ30" s="12"/>
      <c r="EA30" s="12"/>
      <c r="EB30" s="12"/>
      <c r="EC30" s="12"/>
      <c r="ED30" s="12"/>
      <c r="EE30" s="12"/>
      <c r="EF30" s="12"/>
      <c r="EG30" s="12"/>
      <c r="EH30" s="12"/>
      <c r="EI30" s="12"/>
      <c r="EJ30" s="12"/>
      <c r="EK30" s="12"/>
      <c r="EL30" s="12"/>
      <c r="EM30" s="12"/>
      <c r="EN30" s="12"/>
      <c r="EO30" s="12"/>
      <c r="EP30" s="12"/>
      <c r="EQ30" s="12"/>
      <c r="ER30" s="12"/>
      <c r="ES30" s="12"/>
      <c r="ET30" s="12"/>
      <c r="EU30" s="12"/>
      <c r="EV30" s="12"/>
      <c r="EW30" s="12"/>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1"/>
      <c r="D31" s="422"/>
      <c r="E31" s="12"/>
      <c r="F31" s="11"/>
      <c r="G31" s="11"/>
      <c r="H31" s="11"/>
      <c r="I31" s="11"/>
      <c r="J31" s="11"/>
      <c r="K31" s="11"/>
      <c r="L31" s="11"/>
      <c r="M31" s="11"/>
      <c r="N31" s="11"/>
      <c r="O31" s="11"/>
      <c r="P31" s="11"/>
      <c r="Q31" s="11"/>
      <c r="R31" s="11"/>
      <c r="S31" s="11"/>
      <c r="T31" s="11"/>
      <c r="U31" s="11"/>
      <c r="V31" s="11"/>
      <c r="W31" s="11"/>
      <c r="X31" s="11"/>
      <c r="Y31" s="11"/>
      <c r="Z31" s="11"/>
      <c r="AA31" s="11"/>
      <c r="AB31" s="11"/>
      <c r="AC31" s="11"/>
      <c r="AD31" s="11"/>
      <c r="AE31" s="12"/>
      <c r="AF31" s="12"/>
      <c r="AG31" s="12"/>
      <c r="AH31" s="12"/>
      <c r="AI31" s="644"/>
      <c r="AL31" s="422"/>
      <c r="AM31" s="12"/>
      <c r="AN31" s="12"/>
      <c r="AO31" s="12"/>
      <c r="AP31" s="12"/>
      <c r="AQ31" s="611" t="s">
        <v>32</v>
      </c>
      <c r="AR31" s="19"/>
      <c r="AS31" s="20"/>
      <c r="AT31" s="20"/>
      <c r="AU31" s="20"/>
      <c r="AV31" s="390"/>
      <c r="AW31" s="390"/>
      <c r="AX31" s="391"/>
      <c r="AY31" s="391"/>
      <c r="AZ31" s="391"/>
      <c r="BA31" s="392"/>
      <c r="BB31" s="392"/>
      <c r="BC31" s="393"/>
      <c r="BD31" s="612"/>
      <c r="BE31" s="397"/>
      <c r="BF31" s="398" t="s">
        <v>33</v>
      </c>
      <c r="BG31" s="17"/>
      <c r="BH31" s="17"/>
      <c r="BI31" s="17"/>
      <c r="BJ31" s="17"/>
      <c r="BK31" s="399"/>
      <c r="BL31" s="17"/>
      <c r="BM31" s="400"/>
      <c r="BN31" s="17"/>
      <c r="BO31" s="17"/>
      <c r="BP31" s="18"/>
      <c r="BU31" s="433"/>
      <c r="BV31" s="613">
        <v>8</v>
      </c>
      <c r="BW31" s="598" t="s">
        <v>34</v>
      </c>
      <c r="BX31" s="599"/>
      <c r="BY31" s="599"/>
      <c r="BZ31" s="599"/>
      <c r="CA31" s="599"/>
      <c r="CB31" s="441"/>
      <c r="CC31" s="441"/>
      <c r="CD31" s="52"/>
      <c r="CE31" s="12"/>
      <c r="CF31" s="423"/>
      <c r="CI31"/>
      <c r="CJ31"/>
      <c r="CK31"/>
      <c r="CL31"/>
      <c r="CZ31" s="12"/>
      <c r="DA31" s="12"/>
      <c r="DB31" s="12"/>
      <c r="DC31" s="12"/>
      <c r="DD31" s="12"/>
      <c r="DE31" s="12"/>
      <c r="DF31" s="12"/>
      <c r="DG31" s="12"/>
      <c r="DH31" s="12"/>
      <c r="DI31" s="12"/>
      <c r="DJ31" s="12"/>
      <c r="DK31" s="12"/>
      <c r="DL31" s="12"/>
      <c r="DM31" s="12"/>
      <c r="DN31" s="12"/>
      <c r="DO31" s="12"/>
      <c r="DP31" s="12"/>
      <c r="DQ31" s="12"/>
      <c r="DR31" s="12"/>
      <c r="DS31" s="12"/>
      <c r="DT31" s="12"/>
      <c r="DU31" s="12"/>
      <c r="DV31" s="12"/>
      <c r="DW31" s="12"/>
      <c r="DX31" s="12"/>
      <c r="DY31" s="12"/>
      <c r="DZ31" s="12"/>
      <c r="EA31" s="12"/>
      <c r="EB31" s="12"/>
      <c r="EC31" s="12"/>
      <c r="ED31" s="12"/>
      <c r="EE31" s="12"/>
      <c r="EF31" s="12"/>
      <c r="EG31" s="12"/>
      <c r="EH31" s="12"/>
      <c r="EI31" s="12"/>
      <c r="EJ31" s="12"/>
      <c r="EK31" s="12"/>
      <c r="EL31" s="12"/>
      <c r="EM31" s="12"/>
      <c r="EN31" s="12"/>
      <c r="EO31" s="12"/>
      <c r="EP31" s="12"/>
      <c r="EQ31" s="12"/>
      <c r="ER31" s="12"/>
      <c r="ES31" s="12"/>
      <c r="ET31" s="12"/>
      <c r="EU31" s="12"/>
      <c r="EV31" s="12"/>
      <c r="EW31" s="12"/>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1"/>
      <c r="D32" s="422"/>
      <c r="E32" s="12"/>
      <c r="F32" s="11"/>
      <c r="G32" s="11"/>
      <c r="H32" s="11"/>
      <c r="I32" s="11"/>
      <c r="J32" s="11"/>
      <c r="K32" s="11"/>
      <c r="L32" s="11"/>
      <c r="M32" s="11"/>
      <c r="N32" s="11"/>
      <c r="O32" s="11"/>
      <c r="P32" s="11"/>
      <c r="Q32" s="11"/>
      <c r="R32" s="11"/>
      <c r="S32" s="11"/>
      <c r="T32" s="11"/>
      <c r="U32" s="11"/>
      <c r="V32" s="11"/>
      <c r="W32" s="11"/>
      <c r="X32" s="11"/>
      <c r="Y32" s="11"/>
      <c r="Z32" s="11"/>
      <c r="AA32" s="12"/>
      <c r="AB32" s="12"/>
      <c r="AC32" s="12"/>
      <c r="AD32" s="11"/>
      <c r="AE32" s="12"/>
      <c r="AF32" s="12"/>
      <c r="AG32" s="12"/>
      <c r="AH32" s="12"/>
      <c r="AI32" s="644"/>
      <c r="AL32" s="422"/>
      <c r="AM32" s="12"/>
      <c r="AN32" s="12"/>
      <c r="AO32" s="12"/>
      <c r="AP32" s="12"/>
      <c r="AQ32" s="12"/>
      <c r="AR32" s="12"/>
      <c r="AS32" s="12"/>
      <c r="AT32" s="12"/>
      <c r="AU32" s="12"/>
      <c r="AV32" s="12"/>
      <c r="AW32" s="12"/>
      <c r="AX32" s="12"/>
      <c r="AY32" s="12"/>
      <c r="AZ32" s="12"/>
      <c r="BA32" s="12"/>
      <c r="BB32" s="12"/>
      <c r="BC32" s="12"/>
      <c r="BD32" s="12"/>
      <c r="BU32" s="433"/>
      <c r="BV32" s="614">
        <v>9</v>
      </c>
      <c r="BW32" s="598" t="s">
        <v>35</v>
      </c>
      <c r="BX32" s="599"/>
      <c r="BY32" s="599"/>
      <c r="BZ32" s="599"/>
      <c r="CA32" s="599"/>
      <c r="CB32" s="441"/>
      <c r="CC32" s="441"/>
      <c r="CD32" s="52"/>
      <c r="CE32" s="12"/>
      <c r="CF32" s="423"/>
      <c r="CI32"/>
      <c r="CJ32"/>
      <c r="CK32"/>
      <c r="CL32"/>
      <c r="CZ32" s="12"/>
      <c r="DA32" s="12"/>
      <c r="DB32" s="12"/>
      <c r="DC32" s="12"/>
      <c r="DD32" s="12"/>
      <c r="DE32" s="12"/>
      <c r="DF32" s="12"/>
      <c r="DG32" s="12"/>
      <c r="DH32" s="12"/>
      <c r="DI32" s="12"/>
      <c r="DJ32" s="12"/>
      <c r="DK32" s="12"/>
      <c r="DL32" s="12"/>
      <c r="DM32" s="12"/>
      <c r="DN32" s="12"/>
      <c r="DO32" s="12"/>
      <c r="DP32" s="12"/>
      <c r="DQ32" s="12"/>
      <c r="DR32" s="12"/>
      <c r="DS32" s="12"/>
      <c r="DT32" s="12"/>
      <c r="DU32" s="12"/>
      <c r="DV32" s="12"/>
      <c r="DW32" s="12"/>
      <c r="DX32" s="12"/>
      <c r="DY32" s="12"/>
      <c r="DZ32" s="12"/>
      <c r="EA32" s="12"/>
      <c r="EB32" s="12"/>
      <c r="EC32" s="12"/>
      <c r="ED32" s="12"/>
      <c r="EE32" s="12"/>
      <c r="EF32" s="12"/>
      <c r="EG32" s="12"/>
      <c r="EH32" s="12"/>
      <c r="EI32" s="12"/>
      <c r="EJ32" s="12"/>
      <c r="EK32" s="12"/>
      <c r="EL32" s="12"/>
      <c r="EM32" s="12"/>
      <c r="EN32" s="12"/>
      <c r="EO32" s="12"/>
      <c r="EP32" s="12"/>
      <c r="EQ32" s="12"/>
      <c r="ER32" s="12"/>
      <c r="ES32" s="12"/>
      <c r="ET32" s="12"/>
      <c r="EU32" s="12"/>
      <c r="EV32" s="12"/>
      <c r="EW32" s="12"/>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1"/>
      <c r="D33" s="422"/>
      <c r="E33" s="12"/>
      <c r="F33" s="11"/>
      <c r="G33" s="11"/>
      <c r="H33" s="11"/>
      <c r="I33" s="11"/>
      <c r="J33" s="11"/>
      <c r="K33" s="11"/>
      <c r="L33" s="11"/>
      <c r="M33" s="11"/>
      <c r="N33" s="11"/>
      <c r="O33" s="12"/>
      <c r="P33" s="12"/>
      <c r="Q33" s="12"/>
      <c r="R33" s="12"/>
      <c r="S33" s="12"/>
      <c r="T33" s="12"/>
      <c r="U33" s="12"/>
      <c r="V33" s="12"/>
      <c r="W33" s="12"/>
      <c r="X33" s="12"/>
      <c r="Y33" s="11"/>
      <c r="Z33" s="11"/>
      <c r="AA33" s="12"/>
      <c r="AB33" s="12"/>
      <c r="AC33" s="12"/>
      <c r="AD33" s="11"/>
      <c r="AE33" s="12"/>
      <c r="AF33" s="12"/>
      <c r="AG33" s="12"/>
      <c r="AH33" s="12"/>
      <c r="AI33" s="644"/>
      <c r="AL33" s="422"/>
      <c r="AM33" s="12"/>
      <c r="AN33" s="615" t="s">
        <v>36</v>
      </c>
      <c r="AO33" s="616"/>
      <c r="AP33" s="616"/>
      <c r="AQ33" s="616"/>
      <c r="AR33" s="12"/>
      <c r="AS33" s="12"/>
      <c r="AT33" s="12"/>
      <c r="AU33" s="12"/>
      <c r="AV33" s="12"/>
      <c r="AW33" s="12"/>
      <c r="AX33" s="12"/>
      <c r="AY33" s="12"/>
      <c r="AZ33" s="12"/>
      <c r="BA33" s="12"/>
      <c r="BB33" s="12"/>
      <c r="BC33" s="12"/>
      <c r="BD33" s="12"/>
      <c r="BE33" s="12"/>
      <c r="BF33" s="12"/>
      <c r="BG33" s="12"/>
      <c r="BH33" s="12"/>
      <c r="BI33" s="12"/>
      <c r="BJ33" s="12"/>
      <c r="BK33" s="12"/>
      <c r="BU33" s="433"/>
      <c r="BV33" s="617">
        <v>10</v>
      </c>
      <c r="BW33" s="598" t="s">
        <v>37</v>
      </c>
      <c r="BX33" s="599"/>
      <c r="BY33" s="599"/>
      <c r="BZ33" s="599"/>
      <c r="CA33" s="599"/>
      <c r="CB33" s="441"/>
      <c r="CC33" s="441"/>
      <c r="CD33" s="52"/>
      <c r="CE33" s="12"/>
      <c r="CF33" s="423"/>
      <c r="CI33"/>
      <c r="CJ33"/>
      <c r="CK33"/>
      <c r="CL33"/>
      <c r="DK33" s="12"/>
      <c r="DL33" s="12"/>
      <c r="DM33" s="12"/>
      <c r="DN33" s="12"/>
      <c r="DO33" s="12"/>
      <c r="DP33" s="12"/>
      <c r="DQ33" s="12"/>
      <c r="DR33" s="12"/>
      <c r="DS33" s="12"/>
      <c r="DT33" s="12"/>
      <c r="DU33" s="12"/>
      <c r="DV33" s="12"/>
      <c r="DW33" s="12"/>
      <c r="DX33" s="12"/>
      <c r="DY33" s="12"/>
      <c r="DZ33" s="12"/>
      <c r="EA33" s="12"/>
      <c r="EB33" s="12"/>
      <c r="EC33" s="12"/>
      <c r="ED33" s="12"/>
      <c r="EE33" s="12"/>
      <c r="EF33" s="12"/>
      <c r="EG33" s="12"/>
      <c r="EH33" s="12"/>
      <c r="EI33" s="12"/>
      <c r="EJ33" s="12"/>
      <c r="EK33" s="12"/>
      <c r="EL33" s="12"/>
      <c r="EM33" s="12"/>
      <c r="EN33" s="12"/>
      <c r="EO33" s="12"/>
      <c r="EP33" s="12"/>
      <c r="EQ33" s="12"/>
      <c r="ER33" s="12"/>
      <c r="ES33" s="12"/>
      <c r="ET33" s="12"/>
      <c r="EU33" s="12"/>
      <c r="EV33" s="12"/>
      <c r="EW33" s="12"/>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1"/>
      <c r="D34" s="422"/>
      <c r="E34" s="12"/>
      <c r="F34" s="11"/>
      <c r="G34" s="11"/>
      <c r="H34" s="11"/>
      <c r="I34" s="11"/>
      <c r="J34" s="11"/>
      <c r="K34" s="11"/>
      <c r="L34" s="11"/>
      <c r="M34" s="11"/>
      <c r="N34" s="11"/>
      <c r="O34" s="12"/>
      <c r="P34" s="12"/>
      <c r="Q34" s="12"/>
      <c r="R34" s="12"/>
      <c r="S34" s="12"/>
      <c r="T34" s="12"/>
      <c r="U34" s="12"/>
      <c r="V34" s="12"/>
      <c r="W34" s="12"/>
      <c r="X34" s="12"/>
      <c r="Y34" s="11"/>
      <c r="Z34" s="11"/>
      <c r="AA34" s="12"/>
      <c r="AB34" s="12"/>
      <c r="AC34" s="12"/>
      <c r="AD34" s="11"/>
      <c r="AE34" s="12"/>
      <c r="AF34" s="12"/>
      <c r="AG34" s="12"/>
      <c r="AH34" s="12"/>
      <c r="AI34" s="644"/>
      <c r="AL34" s="422"/>
      <c r="AM34" s="12"/>
      <c r="AN34" s="12"/>
      <c r="AO34" s="12"/>
      <c r="AP34" s="12"/>
      <c r="AQ34" s="12"/>
      <c r="AR34" s="615" t="s">
        <v>38</v>
      </c>
      <c r="AS34" s="616"/>
      <c r="AT34" s="616"/>
      <c r="AU34" s="616"/>
      <c r="AV34" s="616"/>
      <c r="AW34" s="616"/>
      <c r="AX34" s="616"/>
      <c r="AY34" s="616"/>
      <c r="AZ34" s="616"/>
      <c r="BA34" s="616"/>
      <c r="BB34" s="616"/>
      <c r="BC34" s="616"/>
      <c r="BD34" s="616"/>
      <c r="BE34" s="616"/>
      <c r="BF34" s="12"/>
      <c r="BG34" s="12"/>
      <c r="BH34" s="12"/>
      <c r="BI34" s="12"/>
      <c r="BJ34" s="12"/>
      <c r="BK34" s="12"/>
      <c r="BU34" s="433"/>
      <c r="BV34" s="618">
        <v>11</v>
      </c>
      <c r="BW34" s="598" t="s">
        <v>39</v>
      </c>
      <c r="BX34" s="599"/>
      <c r="BY34" s="599"/>
      <c r="BZ34" s="599"/>
      <c r="CA34" s="599"/>
      <c r="CB34" s="441"/>
      <c r="CC34" s="441"/>
      <c r="CD34" s="52"/>
      <c r="CE34" s="12"/>
      <c r="CF34" s="423"/>
      <c r="CI34"/>
      <c r="CK34"/>
      <c r="CL34"/>
      <c r="DK34" s="12"/>
      <c r="DL34" s="12"/>
      <c r="DM34" s="12"/>
      <c r="DN34" s="12"/>
      <c r="DO34" s="12"/>
      <c r="DP34" s="12"/>
      <c r="DQ34" s="12"/>
      <c r="DR34" s="12"/>
      <c r="DS34" s="12"/>
      <c r="DT34" s="12"/>
      <c r="DU34" s="12"/>
      <c r="DV34" s="12"/>
      <c r="DW34" s="12"/>
      <c r="DX34" s="12"/>
      <c r="DY34" s="12"/>
      <c r="DZ34" s="12"/>
      <c r="EA34" s="12"/>
      <c r="EB34" s="12"/>
      <c r="EC34" s="12"/>
      <c r="ED34" s="12"/>
      <c r="EE34" s="12"/>
      <c r="EF34" s="12"/>
      <c r="EG34" s="12"/>
      <c r="EH34" s="12"/>
      <c r="EI34" s="12"/>
      <c r="EJ34" s="12"/>
      <c r="EK34" s="12"/>
      <c r="EL34" s="12"/>
      <c r="EM34" s="12"/>
      <c r="EN34" s="12"/>
      <c r="EO34" s="12"/>
      <c r="EP34" s="12"/>
      <c r="EQ34" s="12"/>
      <c r="ER34" s="12"/>
      <c r="ES34" s="12"/>
      <c r="ET34" s="12"/>
      <c r="EU34" s="12"/>
      <c r="EV34" s="12"/>
      <c r="EW34" s="12"/>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1"/>
      <c r="D35" s="422"/>
      <c r="E35" s="12"/>
      <c r="F35" s="11"/>
      <c r="G35" s="11"/>
      <c r="H35" s="11"/>
      <c r="I35" s="11"/>
      <c r="J35" s="11"/>
      <c r="K35" s="11"/>
      <c r="L35" s="11"/>
      <c r="M35" s="11"/>
      <c r="N35" s="11"/>
      <c r="O35" s="12"/>
      <c r="P35" s="12"/>
      <c r="Q35" s="12"/>
      <c r="R35" s="12"/>
      <c r="S35" s="12"/>
      <c r="T35" s="12"/>
      <c r="U35" s="12"/>
      <c r="V35" s="12"/>
      <c r="W35" s="12"/>
      <c r="X35" s="12"/>
      <c r="Y35" s="11"/>
      <c r="Z35" s="11"/>
      <c r="AA35" s="12"/>
      <c r="AB35" s="12"/>
      <c r="AC35" s="12"/>
      <c r="AD35" s="11"/>
      <c r="AE35" s="12"/>
      <c r="AF35" s="12"/>
      <c r="AG35" s="12"/>
      <c r="AH35" s="12"/>
      <c r="AI35" s="644"/>
      <c r="AL35" s="422"/>
      <c r="AM35" s="12"/>
      <c r="AN35" s="12"/>
      <c r="AO35" s="12"/>
      <c r="AP35" s="12"/>
      <c r="AQ35" s="12"/>
      <c r="AR35" s="12"/>
      <c r="AS35" s="12"/>
      <c r="AT35" s="12"/>
      <c r="AU35" s="12"/>
      <c r="AV35" s="12"/>
      <c r="AW35" s="537"/>
      <c r="AX35" s="12"/>
      <c r="AY35" s="12"/>
      <c r="AZ35" s="12"/>
      <c r="BA35" s="537"/>
      <c r="BB35" s="12"/>
      <c r="BC35" s="12"/>
      <c r="BD35" s="12"/>
      <c r="BE35" s="12"/>
      <c r="BF35" s="615" t="s">
        <v>40</v>
      </c>
      <c r="BG35" s="616"/>
      <c r="BH35" s="616"/>
      <c r="BI35" s="616"/>
      <c r="BJ35" s="616"/>
      <c r="BK35" s="616"/>
      <c r="BU35" s="433"/>
      <c r="BV35" s="619">
        <v>12</v>
      </c>
      <c r="BW35" s="598" t="s">
        <v>41</v>
      </c>
      <c r="BX35" s="599"/>
      <c r="BY35" s="599"/>
      <c r="BZ35" s="599"/>
      <c r="CA35" s="599"/>
      <c r="CB35" s="441"/>
      <c r="CC35" s="441"/>
      <c r="CD35" s="52"/>
      <c r="CE35" s="12"/>
      <c r="CF35" s="423"/>
      <c r="DK35" s="12"/>
      <c r="DL35" s="12"/>
      <c r="DM35" s="12"/>
      <c r="DN35" s="12"/>
      <c r="DO35" s="12"/>
      <c r="DP35" s="12"/>
      <c r="DQ35" s="12"/>
      <c r="DR35" s="12"/>
      <c r="DS35" s="12"/>
      <c r="DT35" s="12"/>
      <c r="DU35" s="12"/>
      <c r="DV35" s="12"/>
      <c r="DW35" s="12"/>
      <c r="DX35" s="12"/>
      <c r="DY35" s="12"/>
      <c r="DZ35" s="12"/>
      <c r="EA35" s="12"/>
      <c r="EB35" s="12"/>
      <c r="EC35" s="12"/>
      <c r="ED35" s="12"/>
      <c r="EE35" s="12"/>
      <c r="EF35" s="12"/>
      <c r="EG35" s="12"/>
      <c r="EH35" s="12"/>
      <c r="EI35" s="12"/>
      <c r="EJ35" s="12"/>
      <c r="EK35" s="12"/>
      <c r="EL35" s="12"/>
      <c r="EM35" s="12"/>
      <c r="EN35" s="12"/>
      <c r="EO35" s="12"/>
      <c r="EP35" s="12"/>
      <c r="EQ35" s="12"/>
      <c r="ER35" s="12"/>
      <c r="ES35" s="12"/>
      <c r="ET35" s="12"/>
      <c r="EU35" s="12"/>
      <c r="EV35" s="12"/>
      <c r="EW35" s="12"/>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1"/>
      <c r="D36" s="422"/>
      <c r="E36" s="12"/>
      <c r="F36" s="11"/>
      <c r="G36" s="11"/>
      <c r="H36" s="11"/>
      <c r="I36" s="11"/>
      <c r="J36" s="11"/>
      <c r="K36" s="11"/>
      <c r="L36" s="11"/>
      <c r="M36" s="11"/>
      <c r="N36" s="11"/>
      <c r="O36" s="12"/>
      <c r="P36" s="12"/>
      <c r="Q36" s="12"/>
      <c r="R36" s="12"/>
      <c r="S36" s="12"/>
      <c r="T36" s="12"/>
      <c r="U36" s="12"/>
      <c r="V36" s="12"/>
      <c r="W36" s="12"/>
      <c r="X36" s="12"/>
      <c r="Y36" s="11"/>
      <c r="Z36" s="11"/>
      <c r="AA36" s="12"/>
      <c r="AB36" s="12"/>
      <c r="AC36" s="12"/>
      <c r="AD36" s="11"/>
      <c r="AE36" s="12"/>
      <c r="AF36" s="12"/>
      <c r="AG36" s="12"/>
      <c r="AH36" s="12"/>
      <c r="AI36" s="644"/>
      <c r="AL36" s="422"/>
      <c r="AM36" s="12"/>
      <c r="AN36" s="620" t="s">
        <v>42</v>
      </c>
      <c r="AO36" s="620"/>
      <c r="AP36" s="620"/>
      <c r="AQ36" s="620"/>
      <c r="AR36" s="12"/>
      <c r="AS36" s="12"/>
      <c r="AT36" s="12"/>
      <c r="AU36" s="12"/>
      <c r="AV36" s="12"/>
      <c r="AW36" s="12"/>
      <c r="AX36" s="12"/>
      <c r="AY36" s="12"/>
      <c r="AZ36" s="12"/>
      <c r="BA36" s="12"/>
      <c r="BB36" s="12"/>
      <c r="BC36" s="12"/>
      <c r="BD36" s="12"/>
      <c r="BE36" s="12"/>
      <c r="BF36" s="12"/>
      <c r="BG36" s="12"/>
      <c r="BH36" s="12"/>
      <c r="BI36" s="12"/>
      <c r="BJ36" s="12"/>
      <c r="BK36" s="12"/>
      <c r="BU36" s="433"/>
      <c r="BV36" s="621">
        <v>13</v>
      </c>
      <c r="BW36" s="598" t="s">
        <v>43</v>
      </c>
      <c r="BX36" s="599"/>
      <c r="BY36" s="599"/>
      <c r="BZ36" s="599"/>
      <c r="CA36" s="599"/>
      <c r="CB36" s="441"/>
      <c r="CC36" s="441"/>
      <c r="CD36" s="52"/>
      <c r="CE36" s="12"/>
      <c r="CF36" s="423"/>
      <c r="CN36"/>
      <c r="CP36"/>
      <c r="CQ36"/>
      <c r="CR36"/>
      <c r="DK36" s="12"/>
      <c r="DL36" s="12"/>
      <c r="DM36" s="12"/>
      <c r="DN36" s="12"/>
      <c r="DO36" s="12"/>
      <c r="DP36" s="12"/>
      <c r="DQ36" s="12"/>
      <c r="DR36" s="12"/>
      <c r="DS36" s="12"/>
      <c r="DT36" s="12"/>
      <c r="DU36" s="12"/>
      <c r="DV36" s="12"/>
      <c r="DW36" s="12"/>
      <c r="DX36" s="12"/>
      <c r="DY36" s="12"/>
      <c r="DZ36" s="12"/>
      <c r="EA36" s="12"/>
      <c r="EB36" s="12"/>
      <c r="EC36" s="12"/>
      <c r="ED36" s="12"/>
      <c r="EE36" s="12"/>
      <c r="EF36" s="12"/>
      <c r="EG36" s="12"/>
      <c r="EH36" s="12"/>
      <c r="EI36" s="12"/>
      <c r="EJ36" s="12"/>
      <c r="EK36" s="12"/>
      <c r="EL36" s="12"/>
      <c r="EM36" s="12"/>
      <c r="EN36" s="12"/>
      <c r="EO36" s="12"/>
      <c r="EP36" s="12"/>
      <c r="EQ36" s="12"/>
      <c r="ER36" s="12"/>
      <c r="ES36" s="12"/>
      <c r="ET36" s="12"/>
      <c r="EU36" s="12"/>
      <c r="EV36" s="12"/>
      <c r="EW36" s="12"/>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1"/>
      <c r="D37" s="422"/>
      <c r="E37" s="12"/>
      <c r="F37" s="11"/>
      <c r="G37" s="11"/>
      <c r="H37" s="11"/>
      <c r="I37" s="11"/>
      <c r="J37" s="11"/>
      <c r="K37" s="11"/>
      <c r="L37" s="11"/>
      <c r="M37" s="11"/>
      <c r="N37" s="11"/>
      <c r="O37" s="12"/>
      <c r="P37" s="12"/>
      <c r="Q37" s="12"/>
      <c r="R37" s="12"/>
      <c r="S37" s="12"/>
      <c r="T37" s="12"/>
      <c r="U37" s="12"/>
      <c r="V37" s="12"/>
      <c r="W37" s="12"/>
      <c r="X37" s="12"/>
      <c r="Y37" s="11"/>
      <c r="Z37" s="11"/>
      <c r="AA37" s="12"/>
      <c r="AB37" s="12"/>
      <c r="AC37" s="12"/>
      <c r="AD37" s="11"/>
      <c r="AE37" s="12"/>
      <c r="AF37" s="12"/>
      <c r="AG37" s="12"/>
      <c r="AH37" s="12"/>
      <c r="AI37" s="644"/>
      <c r="AL37" s="422"/>
      <c r="AM37" s="12"/>
      <c r="AN37" s="12"/>
      <c r="AO37" s="12"/>
      <c r="AP37" s="12"/>
      <c r="AQ37" s="12"/>
      <c r="AR37" s="622" t="s">
        <v>44</v>
      </c>
      <c r="AS37" s="622"/>
      <c r="AT37" s="622"/>
      <c r="AU37" s="622"/>
      <c r="AV37" s="622"/>
      <c r="AW37" s="12"/>
      <c r="AX37" s="12"/>
      <c r="AY37" s="12"/>
      <c r="AZ37" s="12"/>
      <c r="BA37" s="536"/>
      <c r="BB37" s="536"/>
      <c r="BC37" s="12"/>
      <c r="BD37" s="12"/>
      <c r="BE37" s="12"/>
      <c r="BF37" s="536"/>
      <c r="BG37" s="536"/>
      <c r="BH37" s="536"/>
      <c r="BI37" s="536"/>
      <c r="BJ37" s="536"/>
      <c r="BK37" s="536"/>
      <c r="BU37" s="433"/>
      <c r="BV37" s="623">
        <v>14</v>
      </c>
      <c r="BW37" s="598" t="s">
        <v>45</v>
      </c>
      <c r="BX37" s="599"/>
      <c r="BY37" s="599"/>
      <c r="BZ37" s="599"/>
      <c r="CA37" s="599"/>
      <c r="CB37" s="441"/>
      <c r="CC37" s="441"/>
      <c r="CD37" s="52"/>
      <c r="CE37" s="12"/>
      <c r="CF37" s="423"/>
      <c r="CN37"/>
      <c r="CP37"/>
      <c r="CQ37"/>
      <c r="CR37"/>
      <c r="DK37" s="12"/>
      <c r="DL37" s="12"/>
      <c r="DM37" s="12"/>
      <c r="DN37" s="12"/>
      <c r="DO37" s="12"/>
      <c r="DP37" s="12"/>
      <c r="DQ37" s="12"/>
      <c r="DR37" s="12"/>
      <c r="DS37" s="12"/>
      <c r="DT37" s="12"/>
      <c r="DU37" s="12"/>
      <c r="DV37" s="12"/>
      <c r="DW37" s="12"/>
      <c r="DX37" s="12"/>
      <c r="DY37" s="12"/>
      <c r="DZ37" s="12"/>
      <c r="EA37" s="12"/>
      <c r="EB37" s="12"/>
      <c r="EC37" s="12"/>
      <c r="ED37" s="12"/>
      <c r="EE37" s="12"/>
      <c r="EF37" s="12"/>
      <c r="EG37" s="12"/>
      <c r="EH37" s="12"/>
      <c r="EI37" s="12"/>
      <c r="EJ37" s="12"/>
      <c r="EK37" s="12"/>
      <c r="EL37" s="12"/>
      <c r="EM37" s="12"/>
      <c r="EN37" s="12"/>
      <c r="EO37" s="12"/>
      <c r="EP37" s="12"/>
      <c r="EQ37" s="12"/>
      <c r="ER37" s="12"/>
      <c r="ES37" s="12"/>
      <c r="ET37" s="12"/>
      <c r="EU37" s="12"/>
      <c r="EV37" s="12"/>
      <c r="EW37" s="12"/>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1"/>
      <c r="D38" s="422"/>
      <c r="E38" s="12"/>
      <c r="F38" s="11"/>
      <c r="G38" s="11"/>
      <c r="H38" s="11"/>
      <c r="I38" s="11"/>
      <c r="J38" s="11"/>
      <c r="K38" s="11"/>
      <c r="L38" s="11"/>
      <c r="M38" s="11"/>
      <c r="N38" s="11"/>
      <c r="O38" s="12"/>
      <c r="P38" s="12"/>
      <c r="Q38" s="12"/>
      <c r="R38" s="12"/>
      <c r="S38" s="12"/>
      <c r="T38" s="12"/>
      <c r="U38" s="12"/>
      <c r="V38" s="12"/>
      <c r="W38" s="12"/>
      <c r="X38" s="12"/>
      <c r="Y38" s="11"/>
      <c r="Z38" s="11"/>
      <c r="AA38" s="12"/>
      <c r="AB38" s="12"/>
      <c r="AC38" s="12"/>
      <c r="AD38" s="11"/>
      <c r="AE38" s="12"/>
      <c r="AF38" s="12"/>
      <c r="AG38" s="12"/>
      <c r="AH38" s="12"/>
      <c r="AI38" s="644"/>
      <c r="AL38" s="422"/>
      <c r="AM38" s="12"/>
      <c r="AN38" s="612"/>
      <c r="AO38" s="612"/>
      <c r="AP38" s="612"/>
      <c r="AQ38" s="612"/>
      <c r="AR38" s="12"/>
      <c r="AS38" s="12"/>
      <c r="AT38" s="12"/>
      <c r="AU38" s="12"/>
      <c r="AV38" s="12"/>
      <c r="AW38" s="12"/>
      <c r="AX38" s="12"/>
      <c r="AY38" s="12"/>
      <c r="AZ38" s="12"/>
      <c r="BA38" s="536"/>
      <c r="BB38" s="536"/>
      <c r="BC38" s="12"/>
      <c r="BD38" s="12"/>
      <c r="BE38" s="12"/>
      <c r="BF38" s="12"/>
      <c r="BG38" s="12"/>
      <c r="BH38" s="12"/>
      <c r="BI38" s="12"/>
      <c r="BJ38" s="12"/>
      <c r="BK38" s="12"/>
      <c r="BU38" s="433"/>
      <c r="BV38" s="624">
        <v>15</v>
      </c>
      <c r="BW38" s="598" t="s">
        <v>46</v>
      </c>
      <c r="BX38" s="599"/>
      <c r="BY38" s="599"/>
      <c r="BZ38" s="599"/>
      <c r="CA38" s="599"/>
      <c r="CB38" s="441"/>
      <c r="CC38" s="441"/>
      <c r="CD38" s="52"/>
      <c r="CE38" s="12"/>
      <c r="CF38" s="423"/>
      <c r="CN38"/>
      <c r="CP38"/>
      <c r="CQ38"/>
      <c r="CR38"/>
      <c r="DK38" s="12"/>
      <c r="DL38" s="12"/>
      <c r="DM38" s="12"/>
      <c r="DN38" s="12"/>
      <c r="DO38" s="12"/>
      <c r="DP38" s="12"/>
      <c r="DQ38" s="12"/>
      <c r="DR38" s="12"/>
      <c r="DS38" s="12"/>
      <c r="DT38" s="12"/>
      <c r="DU38" s="12"/>
      <c r="DV38" s="12"/>
      <c r="DW38" s="12"/>
      <c r="DX38" s="12"/>
      <c r="DY38" s="12"/>
      <c r="DZ38" s="12"/>
      <c r="EA38" s="12"/>
      <c r="EB38" s="12"/>
      <c r="EC38" s="12"/>
      <c r="ED38" s="12"/>
      <c r="EE38" s="12"/>
      <c r="EF38" s="12"/>
      <c r="EG38" s="12"/>
      <c r="EH38" s="12"/>
      <c r="EI38" s="12"/>
      <c r="EJ38" s="12"/>
      <c r="EK38" s="12"/>
      <c r="EL38" s="12"/>
      <c r="EM38" s="12"/>
      <c r="EN38" s="12"/>
      <c r="EO38" s="12"/>
      <c r="EP38" s="12"/>
      <c r="EQ38" s="12"/>
      <c r="ER38" s="12"/>
      <c r="ES38" s="12"/>
      <c r="ET38" s="12"/>
      <c r="EU38" s="12"/>
      <c r="EV38" s="12"/>
      <c r="EW38" s="12"/>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1"/>
      <c r="D39" s="422"/>
      <c r="E39" s="12"/>
      <c r="F39" s="11"/>
      <c r="G39" s="11"/>
      <c r="H39" s="11"/>
      <c r="I39" s="11"/>
      <c r="J39" s="11"/>
      <c r="K39" s="11"/>
      <c r="L39" s="11"/>
      <c r="M39" s="11"/>
      <c r="N39" s="11"/>
      <c r="O39" s="12"/>
      <c r="P39" s="12"/>
      <c r="Q39" s="12"/>
      <c r="R39" s="12"/>
      <c r="S39" s="12"/>
      <c r="T39" s="12"/>
      <c r="U39" s="12"/>
      <c r="V39" s="12"/>
      <c r="W39" s="12"/>
      <c r="X39" s="12"/>
      <c r="Y39" s="11"/>
      <c r="Z39" s="11"/>
      <c r="AA39" s="12"/>
      <c r="AB39" s="12"/>
      <c r="AC39" s="12"/>
      <c r="AD39" s="11"/>
      <c r="AE39" s="12"/>
      <c r="AF39" s="12"/>
      <c r="AG39" s="12"/>
      <c r="AH39" s="12"/>
      <c r="AI39" s="644"/>
      <c r="AL39" s="422"/>
      <c r="AM39" s="12"/>
      <c r="AN39" s="12"/>
      <c r="AO39" s="12"/>
      <c r="AP39" s="625" t="s">
        <v>47</v>
      </c>
      <c r="AQ39" s="626"/>
      <c r="AR39" s="627"/>
      <c r="AS39" s="627"/>
      <c r="AT39" s="627"/>
      <c r="AU39" s="628" t="s">
        <v>48</v>
      </c>
      <c r="AV39" s="625"/>
      <c r="AW39" s="628"/>
      <c r="AX39" s="628"/>
      <c r="AY39" s="628"/>
      <c r="AZ39" s="628"/>
      <c r="BA39" s="628"/>
      <c r="BB39" s="628"/>
      <c r="BC39" s="628"/>
      <c r="BD39" s="629"/>
      <c r="BE39" s="12"/>
      <c r="BF39" s="12"/>
      <c r="BG39" s="12"/>
      <c r="BH39" s="12"/>
      <c r="BI39" s="12"/>
      <c r="BJ39" s="12"/>
      <c r="BK39" s="12"/>
      <c r="BU39" s="433"/>
      <c r="BV39" s="630">
        <v>16</v>
      </c>
      <c r="BW39" s="598" t="s">
        <v>49</v>
      </c>
      <c r="BX39" s="599"/>
      <c r="BY39" s="599"/>
      <c r="BZ39" s="599"/>
      <c r="CA39" s="599"/>
      <c r="CB39" s="441"/>
      <c r="CC39" s="441"/>
      <c r="CD39" s="52"/>
      <c r="CE39" s="12"/>
      <c r="CF39" s="423"/>
      <c r="CN39"/>
      <c r="CP39"/>
      <c r="CQ39"/>
      <c r="CR39"/>
      <c r="CZ39" s="12"/>
      <c r="DA39" s="12"/>
      <c r="DB39" s="12"/>
      <c r="DC39" s="12"/>
      <c r="DD39" s="12"/>
      <c r="DE39" s="12"/>
      <c r="DF39" s="12"/>
      <c r="DG39" s="12"/>
      <c r="DH39" s="12"/>
      <c r="DI39" s="12"/>
      <c r="DJ39" s="12"/>
      <c r="DK39" s="12"/>
      <c r="DL39" s="12"/>
      <c r="DM39" s="12"/>
      <c r="DN39" s="12"/>
      <c r="DO39" s="12"/>
      <c r="DP39" s="12"/>
      <c r="DQ39" s="12"/>
      <c r="DR39" s="12"/>
      <c r="DS39" s="12"/>
      <c r="DT39" s="12"/>
      <c r="DU39" s="12"/>
      <c r="DV39" s="12"/>
      <c r="DW39" s="12"/>
      <c r="DX39" s="12"/>
      <c r="DY39" s="12"/>
      <c r="DZ39" s="12"/>
      <c r="EA39" s="12"/>
      <c r="EB39" s="12"/>
      <c r="EC39" s="12"/>
      <c r="ED39" s="12"/>
      <c r="EE39" s="12"/>
      <c r="EF39" s="12"/>
      <c r="EG39" s="12"/>
      <c r="EH39" s="12"/>
      <c r="EI39" s="12"/>
      <c r="EJ39" s="12"/>
      <c r="EK39" s="12"/>
      <c r="EL39" s="12"/>
      <c r="EM39" s="12"/>
      <c r="EN39" s="12"/>
      <c r="EO39" s="12"/>
      <c r="EP39" s="12"/>
      <c r="EQ39" s="12"/>
      <c r="ER39" s="12"/>
      <c r="ES39" s="12"/>
      <c r="ET39" s="12"/>
      <c r="EU39" s="12"/>
      <c r="EV39" s="12"/>
      <c r="EW39" s="12"/>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1"/>
      <c r="D40" s="422"/>
      <c r="E40" s="12"/>
      <c r="F40" s="11"/>
      <c r="G40" s="11"/>
      <c r="H40" s="11"/>
      <c r="I40" s="11"/>
      <c r="J40" s="11"/>
      <c r="K40" s="11"/>
      <c r="L40" s="11"/>
      <c r="M40" s="11"/>
      <c r="N40" s="11"/>
      <c r="O40" s="12"/>
      <c r="P40" s="12"/>
      <c r="Q40" s="12"/>
      <c r="R40" s="12"/>
      <c r="S40" s="12"/>
      <c r="T40" s="12"/>
      <c r="U40" s="12"/>
      <c r="V40" s="12"/>
      <c r="W40" s="12"/>
      <c r="X40" s="12"/>
      <c r="Y40" s="11"/>
      <c r="Z40" s="11"/>
      <c r="AA40" s="12"/>
      <c r="AB40" s="12"/>
      <c r="AC40" s="12"/>
      <c r="AD40" s="11"/>
      <c r="AE40" s="12"/>
      <c r="AF40" s="12"/>
      <c r="AG40" s="12"/>
      <c r="AH40" s="12"/>
      <c r="AI40" s="644"/>
      <c r="AL40" s="422"/>
      <c r="AM40" s="12"/>
      <c r="AN40" s="12"/>
      <c r="AO40" s="12"/>
      <c r="AP40" s="12"/>
      <c r="AQ40" s="631"/>
      <c r="AR40" s="631"/>
      <c r="AS40" s="631"/>
      <c r="AT40" s="631"/>
      <c r="AU40" s="632"/>
      <c r="AV40" s="632"/>
      <c r="AW40" s="632"/>
      <c r="AX40" s="632"/>
      <c r="AY40" s="628" t="s">
        <v>50</v>
      </c>
      <c r="AZ40" s="628"/>
      <c r="BA40" s="628"/>
      <c r="BB40" s="628"/>
      <c r="BC40" s="629"/>
      <c r="BD40" s="629"/>
      <c r="BE40" s="12"/>
      <c r="BF40" s="12"/>
      <c r="BG40" s="12"/>
      <c r="BH40" s="12"/>
      <c r="BI40" s="12"/>
      <c r="BJ40" s="12"/>
      <c r="BK40" s="12"/>
      <c r="BU40" s="433"/>
      <c r="BV40" s="633">
        <v>17</v>
      </c>
      <c r="BW40" s="598" t="s">
        <v>51</v>
      </c>
      <c r="BX40" s="599"/>
      <c r="BY40" s="605"/>
      <c r="BZ40" s="599"/>
      <c r="CA40" s="599"/>
      <c r="CB40" s="441"/>
      <c r="CC40" s="441"/>
      <c r="CD40" s="52"/>
      <c r="CE40" s="12"/>
      <c r="CF40" s="423"/>
      <c r="CN40"/>
      <c r="CP40"/>
      <c r="CQ40"/>
      <c r="CR40"/>
      <c r="CZ40" s="12"/>
      <c r="DA40" s="12"/>
      <c r="DB40" s="12"/>
      <c r="DC40" s="12"/>
      <c r="DD40" s="12"/>
      <c r="DE40" s="12"/>
      <c r="DF40" s="12"/>
      <c r="DG40" s="12"/>
      <c r="DH40" s="12"/>
      <c r="DI40" s="12"/>
      <c r="DJ40" s="12"/>
      <c r="DK40" s="12"/>
      <c r="DL40" s="12"/>
      <c r="DM40" s="12"/>
      <c r="DN40" s="12"/>
      <c r="DO40" s="12"/>
      <c r="DP40" s="12"/>
      <c r="DQ40" s="12"/>
      <c r="DR40" s="12"/>
      <c r="DS40" s="12"/>
      <c r="DT40" s="12"/>
      <c r="DU40" s="12"/>
      <c r="DV40" s="12"/>
      <c r="DW40" s="12"/>
      <c r="DX40" s="12"/>
      <c r="DY40" s="12"/>
      <c r="DZ40" s="12"/>
      <c r="EA40" s="12"/>
      <c r="EB40" s="12"/>
      <c r="EC40" s="12"/>
      <c r="ED40" s="12"/>
      <c r="EE40" s="12"/>
      <c r="EF40" s="12"/>
      <c r="EG40" s="12"/>
      <c r="EH40" s="12"/>
      <c r="EI40" s="12"/>
      <c r="EJ40" s="12"/>
      <c r="EK40" s="12"/>
      <c r="EL40" s="12"/>
      <c r="EM40" s="12"/>
      <c r="EN40" s="12"/>
      <c r="EO40" s="12"/>
      <c r="EP40" s="12"/>
      <c r="EQ40" s="12"/>
      <c r="ER40" s="12"/>
      <c r="ES40" s="12"/>
      <c r="ET40" s="12"/>
      <c r="EU40" s="12"/>
      <c r="EV40" s="12"/>
      <c r="EW40" s="12"/>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1"/>
      <c r="D41" s="422"/>
      <c r="E41" s="12"/>
      <c r="F41" s="11"/>
      <c r="G41" s="11"/>
      <c r="H41" s="11"/>
      <c r="I41" s="11"/>
      <c r="J41" s="11"/>
      <c r="K41" s="11"/>
      <c r="L41" s="11"/>
      <c r="M41" s="11"/>
      <c r="N41" s="11"/>
      <c r="O41" s="12"/>
      <c r="P41" s="12"/>
      <c r="Q41" s="12"/>
      <c r="R41" s="12"/>
      <c r="S41" s="12"/>
      <c r="T41" s="12"/>
      <c r="U41" s="12"/>
      <c r="V41" s="12"/>
      <c r="W41" s="12"/>
      <c r="X41" s="12"/>
      <c r="Y41" s="11"/>
      <c r="Z41" s="11"/>
      <c r="AA41" s="12"/>
      <c r="AB41" s="12"/>
      <c r="AC41" s="12"/>
      <c r="AD41" s="11"/>
      <c r="AE41" s="12"/>
      <c r="AF41" s="12"/>
      <c r="AG41" s="12"/>
      <c r="AH41" s="12"/>
      <c r="AI41" s="644"/>
      <c r="AL41" s="422"/>
      <c r="AM41" s="12"/>
      <c r="AN41" s="12"/>
      <c r="AO41" s="12"/>
      <c r="AP41" s="12"/>
      <c r="AQ41" s="628"/>
      <c r="AR41" s="628"/>
      <c r="AS41" s="628"/>
      <c r="AT41" s="628"/>
      <c r="AU41" s="631"/>
      <c r="AV41" s="631"/>
      <c r="AW41" s="631"/>
      <c r="AX41" s="631"/>
      <c r="AY41" s="634"/>
      <c r="AZ41" s="634"/>
      <c r="BA41" s="634"/>
      <c r="BB41" s="634"/>
      <c r="BC41" s="634"/>
      <c r="BD41" s="628" t="s">
        <v>52</v>
      </c>
      <c r="BE41" s="12"/>
      <c r="BF41" s="12"/>
      <c r="BG41" s="12"/>
      <c r="BU41" s="433"/>
      <c r="BV41" s="635">
        <v>18</v>
      </c>
      <c r="BW41" s="598" t="s">
        <v>53</v>
      </c>
      <c r="BX41" s="599"/>
      <c r="BY41" s="605"/>
      <c r="BZ41" s="599"/>
      <c r="CA41" s="599"/>
      <c r="CB41" s="441"/>
      <c r="CC41" s="441"/>
      <c r="CD41" s="52"/>
      <c r="CE41" s="12"/>
      <c r="CF41" s="423"/>
      <c r="CN41"/>
      <c r="CP41"/>
      <c r="CQ41"/>
      <c r="CR41"/>
      <c r="CZ41" s="12"/>
      <c r="DA41" s="12"/>
      <c r="DB41" s="12"/>
      <c r="DC41" s="12"/>
      <c r="DD41" s="12"/>
      <c r="DE41" s="12"/>
      <c r="DF41" s="12"/>
      <c r="DG41" s="12"/>
      <c r="DH41" s="12"/>
      <c r="DI41" s="12"/>
      <c r="DJ41" s="12"/>
      <c r="DK41" s="12"/>
      <c r="DL41" s="12"/>
      <c r="DM41" s="12"/>
      <c r="DN41" s="12"/>
      <c r="DO41" s="12"/>
      <c r="DP41" s="12"/>
      <c r="DQ41" s="12"/>
      <c r="DR41" s="12"/>
      <c r="DS41" s="12"/>
      <c r="DT41" s="12"/>
      <c r="DU41" s="12"/>
      <c r="DV41" s="12"/>
      <c r="DW41" s="12"/>
      <c r="DX41" s="12"/>
      <c r="DY41" s="12"/>
      <c r="DZ41" s="12"/>
      <c r="EA41" s="12"/>
      <c r="EB41" s="12"/>
      <c r="EC41" s="12"/>
      <c r="ED41" s="12"/>
      <c r="EE41" s="12"/>
      <c r="EF41" s="12"/>
      <c r="EG41" s="12"/>
      <c r="EH41" s="12"/>
      <c r="EI41" s="12"/>
      <c r="EJ41" s="12"/>
      <c r="EK41" s="12"/>
      <c r="EL41" s="12"/>
      <c r="EM41" s="12"/>
      <c r="EN41" s="12"/>
      <c r="EO41" s="12"/>
      <c r="EP41" s="12"/>
      <c r="EQ41" s="12"/>
      <c r="ER41" s="12"/>
      <c r="ES41" s="12"/>
      <c r="ET41" s="12"/>
      <c r="EU41" s="12"/>
      <c r="EV41" s="12"/>
      <c r="EW41" s="12"/>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1"/>
      <c r="D42" s="422"/>
      <c r="E42" s="12"/>
      <c r="F42" s="11"/>
      <c r="G42" s="11"/>
      <c r="H42" s="11"/>
      <c r="I42" s="11"/>
      <c r="J42" s="11"/>
      <c r="K42" s="11"/>
      <c r="L42" s="11"/>
      <c r="M42" s="11"/>
      <c r="N42" s="11"/>
      <c r="O42" s="12"/>
      <c r="P42" s="12"/>
      <c r="Q42" s="12"/>
      <c r="R42" s="12"/>
      <c r="S42" s="12"/>
      <c r="T42" s="12"/>
      <c r="U42" s="12"/>
      <c r="V42" s="12"/>
      <c r="W42" s="12"/>
      <c r="X42" s="12"/>
      <c r="Y42" s="11"/>
      <c r="Z42" s="11"/>
      <c r="AA42" s="12"/>
      <c r="AB42" s="12"/>
      <c r="AC42" s="12"/>
      <c r="AD42" s="11"/>
      <c r="AE42" s="12"/>
      <c r="AF42" s="12"/>
      <c r="AG42" s="12"/>
      <c r="AH42" s="12"/>
      <c r="AI42" s="644"/>
      <c r="AL42" s="422"/>
      <c r="AM42" s="12"/>
      <c r="BE42" s="636"/>
      <c r="BF42" s="636"/>
      <c r="BG42" s="636"/>
      <c r="BU42" s="433"/>
      <c r="BV42" s="637">
        <v>19</v>
      </c>
      <c r="BW42" s="598" t="s">
        <v>54</v>
      </c>
      <c r="BX42" s="599"/>
      <c r="BY42" s="605"/>
      <c r="BZ42" s="599"/>
      <c r="CA42" s="599"/>
      <c r="CB42" s="441"/>
      <c r="CC42" s="441"/>
      <c r="CD42" s="52"/>
      <c r="CE42" s="12"/>
      <c r="CF42" s="423"/>
      <c r="CN42"/>
      <c r="CP42"/>
      <c r="CQ42"/>
      <c r="CR42"/>
      <c r="CZ42" s="12"/>
      <c r="DA42" s="12"/>
      <c r="DB42" s="12"/>
      <c r="DC42" s="12"/>
      <c r="DD42" s="12"/>
      <c r="DE42" s="12"/>
      <c r="DF42" s="12"/>
      <c r="DG42" s="12"/>
      <c r="DH42" s="12"/>
      <c r="DI42" s="12"/>
      <c r="DJ42" s="12"/>
      <c r="DK42" s="12"/>
      <c r="DL42" s="12"/>
      <c r="DM42" s="12"/>
      <c r="DN42" s="12"/>
      <c r="DO42" s="12"/>
      <c r="DP42" s="12"/>
      <c r="DQ42" s="12"/>
      <c r="DR42" s="12"/>
      <c r="DS42" s="12"/>
      <c r="DT42" s="12"/>
      <c r="DU42" s="12"/>
      <c r="DV42" s="12"/>
      <c r="DW42" s="12"/>
      <c r="DX42" s="12"/>
      <c r="DY42" s="12"/>
      <c r="DZ42" s="12"/>
      <c r="EA42" s="12"/>
      <c r="EB42" s="12"/>
      <c r="EC42" s="12"/>
      <c r="ED42" s="12"/>
      <c r="EE42" s="12"/>
      <c r="EF42" s="12"/>
      <c r="EG42" s="12"/>
      <c r="EH42" s="12"/>
      <c r="EI42" s="12"/>
      <c r="EJ42" s="12"/>
      <c r="EK42" s="12"/>
      <c r="EL42" s="12"/>
      <c r="EM42" s="12"/>
      <c r="EN42" s="12"/>
      <c r="EO42" s="12"/>
      <c r="EP42" s="12"/>
      <c r="EQ42" s="12"/>
      <c r="ER42" s="12"/>
      <c r="ES42" s="12"/>
      <c r="ET42" s="12"/>
      <c r="EU42" s="12"/>
      <c r="EV42" s="12"/>
      <c r="EW42" s="12"/>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1"/>
      <c r="D43" s="422"/>
      <c r="E43" s="12"/>
      <c r="F43" s="11"/>
      <c r="G43" s="11"/>
      <c r="H43" s="11"/>
      <c r="I43" s="11"/>
      <c r="J43" s="11"/>
      <c r="K43" s="11"/>
      <c r="L43" s="11"/>
      <c r="M43" s="11"/>
      <c r="N43" s="11"/>
      <c r="O43" s="12"/>
      <c r="P43" s="12"/>
      <c r="Q43" s="12"/>
      <c r="R43" s="12"/>
      <c r="S43" s="12"/>
      <c r="T43" s="12"/>
      <c r="U43" s="12"/>
      <c r="V43" s="12"/>
      <c r="W43" s="12"/>
      <c r="X43" s="12"/>
      <c r="Y43" s="11"/>
      <c r="Z43" s="11"/>
      <c r="AA43" s="12"/>
      <c r="AB43" s="12"/>
      <c r="AC43" s="12"/>
      <c r="AD43" s="11"/>
      <c r="AE43" s="12"/>
      <c r="AF43" s="12"/>
      <c r="AG43" s="12"/>
      <c r="AH43" s="12"/>
      <c r="AI43" s="644"/>
      <c r="AL43" s="422"/>
      <c r="AM43" s="12"/>
      <c r="BE43" s="12"/>
      <c r="BF43" s="638"/>
      <c r="BG43" s="12"/>
      <c r="BU43" s="433"/>
      <c r="BV43" s="639">
        <v>20</v>
      </c>
      <c r="BW43" s="598" t="s">
        <v>55</v>
      </c>
      <c r="BX43" s="441"/>
      <c r="BY43" s="441"/>
      <c r="BZ43" s="441"/>
      <c r="CA43" s="441"/>
      <c r="CB43" s="441"/>
      <c r="CC43" s="441"/>
      <c r="CD43" s="54"/>
      <c r="CE43" s="12"/>
      <c r="CF43" s="423"/>
      <c r="CN43"/>
      <c r="CP43"/>
      <c r="CQ43"/>
      <c r="CR43"/>
      <c r="CZ43" s="12"/>
      <c r="DA43" s="12"/>
      <c r="DB43" s="12"/>
      <c r="DC43" s="12"/>
      <c r="DD43" s="12"/>
      <c r="DE43" s="12"/>
      <c r="DF43" s="12"/>
      <c r="DG43" s="12"/>
      <c r="DH43" s="12"/>
      <c r="DI43" s="12"/>
      <c r="DJ43" s="12"/>
      <c r="DK43" s="12"/>
      <c r="DL43" s="12"/>
      <c r="DM43" s="12"/>
      <c r="DN43" s="12"/>
      <c r="DO43" s="12"/>
      <c r="DP43" s="12"/>
      <c r="DQ43" s="12"/>
      <c r="DR43" s="12"/>
      <c r="DS43" s="12"/>
      <c r="DT43" s="12"/>
      <c r="DU43" s="12"/>
      <c r="DV43" s="12"/>
      <c r="DW43" s="12"/>
      <c r="DX43" s="12"/>
      <c r="DY43" s="12"/>
      <c r="DZ43" s="12"/>
      <c r="EA43" s="12"/>
      <c r="EB43" s="12"/>
      <c r="EC43" s="12"/>
      <c r="ED43" s="12"/>
      <c r="EE43" s="12"/>
      <c r="EF43" s="12"/>
      <c r="EG43" s="12"/>
      <c r="EH43" s="12"/>
      <c r="EI43" s="12"/>
      <c r="EJ43" s="12"/>
      <c r="EK43" s="12"/>
      <c r="EL43" s="12"/>
      <c r="EM43" s="12"/>
      <c r="EN43" s="12"/>
      <c r="EO43" s="12"/>
      <c r="EP43" s="12"/>
      <c r="EQ43" s="12"/>
      <c r="ER43" s="12"/>
      <c r="ES43" s="12"/>
      <c r="ET43" s="12"/>
      <c r="EU43" s="12"/>
      <c r="EV43" s="12"/>
      <c r="EW43" s="12"/>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1"/>
      <c r="D44" s="422"/>
      <c r="E44" s="12"/>
      <c r="F44" s="11"/>
      <c r="G44" s="11"/>
      <c r="H44" s="11"/>
      <c r="I44" s="11"/>
      <c r="J44" s="11"/>
      <c r="K44" s="11"/>
      <c r="L44" s="11"/>
      <c r="M44" s="11"/>
      <c r="N44" s="11"/>
      <c r="O44" s="12"/>
      <c r="P44" s="12"/>
      <c r="Q44" s="12"/>
      <c r="R44" s="12"/>
      <c r="S44" s="12"/>
      <c r="T44" s="12"/>
      <c r="U44" s="12"/>
      <c r="V44" s="12"/>
      <c r="W44" s="12"/>
      <c r="X44" s="12"/>
      <c r="Y44" s="11"/>
      <c r="Z44" s="11"/>
      <c r="AA44" s="12"/>
      <c r="AB44" s="12"/>
      <c r="AC44" s="12"/>
      <c r="AD44" s="11"/>
      <c r="AE44" s="12"/>
      <c r="AF44" s="12"/>
      <c r="AG44" s="12"/>
      <c r="AH44" s="12"/>
      <c r="AI44" s="644"/>
      <c r="AL44" s="422"/>
      <c r="AM44" s="12"/>
      <c r="AU44" s="597">
        <v>1</v>
      </c>
      <c r="AV44" s="442">
        <v>2</v>
      </c>
      <c r="AW44" s="601">
        <v>3</v>
      </c>
      <c r="AX44" s="603">
        <v>4</v>
      </c>
      <c r="AY44" s="607">
        <v>5</v>
      </c>
      <c r="AZ44" s="609">
        <v>6</v>
      </c>
      <c r="BA44" s="610">
        <v>7</v>
      </c>
      <c r="BB44" s="613">
        <v>8</v>
      </c>
      <c r="BC44" s="614">
        <v>9</v>
      </c>
      <c r="BD44" s="617">
        <v>10</v>
      </c>
      <c r="BE44" s="618">
        <v>11</v>
      </c>
      <c r="BF44" s="619">
        <v>12</v>
      </c>
      <c r="BG44" s="621">
        <v>13</v>
      </c>
      <c r="BH44" s="623">
        <v>14</v>
      </c>
      <c r="BI44" s="624">
        <v>15</v>
      </c>
      <c r="BJ44" s="630">
        <v>16</v>
      </c>
      <c r="BK44" s="633">
        <v>17</v>
      </c>
      <c r="BL44" s="635">
        <v>18</v>
      </c>
      <c r="BM44" s="637">
        <v>19</v>
      </c>
      <c r="BN44" s="639">
        <v>20</v>
      </c>
      <c r="BO44" s="640">
        <v>21</v>
      </c>
      <c r="BP44" s="641">
        <v>22</v>
      </c>
      <c r="BU44" s="433"/>
      <c r="BV44" s="640">
        <v>21</v>
      </c>
      <c r="BW44" s="598" t="s">
        <v>56</v>
      </c>
      <c r="BX44" s="441"/>
      <c r="BY44" s="441"/>
      <c r="BZ44" s="441"/>
      <c r="CA44" s="441"/>
      <c r="CB44" s="441"/>
      <c r="CC44" s="441"/>
      <c r="CD44" s="54"/>
      <c r="CE44" s="12"/>
      <c r="CF44" s="423"/>
      <c r="CN44"/>
      <c r="CP44"/>
      <c r="CQ44"/>
      <c r="CR44"/>
      <c r="CZ44" s="12"/>
      <c r="DA44" s="12"/>
      <c r="DB44" s="12"/>
      <c r="DC44" s="12"/>
      <c r="DD44" s="12"/>
      <c r="DE44" s="12"/>
      <c r="DF44" s="12"/>
      <c r="DG44" s="12"/>
      <c r="DH44" s="12"/>
      <c r="DI44" s="12"/>
      <c r="DJ44" s="12"/>
      <c r="DK44" s="12"/>
      <c r="DL44" s="12"/>
      <c r="DM44" s="12"/>
      <c r="DN44" s="12"/>
      <c r="DO44" s="12"/>
      <c r="DP44" s="12"/>
      <c r="DQ44" s="12"/>
      <c r="DR44" s="12"/>
      <c r="DS44" s="12"/>
      <c r="DT44" s="12"/>
      <c r="DU44" s="12"/>
      <c r="DV44" s="12"/>
      <c r="DW44" s="12"/>
      <c r="DX44" s="12"/>
      <c r="DY44" s="12"/>
      <c r="DZ44" s="12"/>
      <c r="EA44" s="12"/>
      <c r="EB44" s="12"/>
      <c r="EC44" s="12"/>
      <c r="ED44" s="12"/>
      <c r="EE44" s="12"/>
      <c r="EF44" s="12"/>
      <c r="EG44" s="12"/>
      <c r="EH44" s="12"/>
      <c r="EI44" s="12"/>
      <c r="EJ44" s="12"/>
      <c r="EK44" s="12"/>
      <c r="EL44" s="12"/>
      <c r="EM44" s="12"/>
      <c r="EN44" s="12"/>
      <c r="EO44" s="12"/>
      <c r="EP44" s="12"/>
      <c r="EQ44" s="12"/>
      <c r="ER44" s="12"/>
      <c r="ES44" s="12"/>
      <c r="ET44" s="12"/>
      <c r="EU44" s="12"/>
      <c r="EV44" s="12"/>
      <c r="EW44" s="12"/>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1"/>
      <c r="D45" s="422"/>
      <c r="E45" s="12"/>
      <c r="F45" s="11"/>
      <c r="G45" s="11"/>
      <c r="H45" s="11"/>
      <c r="I45" s="11"/>
      <c r="J45" s="11"/>
      <c r="K45" s="11"/>
      <c r="L45" s="11"/>
      <c r="M45" s="11"/>
      <c r="N45" s="11"/>
      <c r="O45" s="12"/>
      <c r="P45" s="12"/>
      <c r="Q45" s="12"/>
      <c r="R45" s="12"/>
      <c r="S45" s="12"/>
      <c r="T45" s="12"/>
      <c r="U45" s="12"/>
      <c r="V45" s="12"/>
      <c r="W45" s="12"/>
      <c r="X45" s="12"/>
      <c r="Y45" s="11"/>
      <c r="Z45" s="11"/>
      <c r="AA45" s="12"/>
      <c r="AB45" s="12"/>
      <c r="AC45" s="12"/>
      <c r="AD45" s="11"/>
      <c r="AE45" s="12"/>
      <c r="AF45" s="12"/>
      <c r="AG45" s="12"/>
      <c r="AH45" s="12"/>
      <c r="AI45" s="644"/>
      <c r="AL45" s="422"/>
      <c r="AM45" s="12"/>
      <c r="AN45" s="12"/>
      <c r="AO45" s="12"/>
      <c r="AP45" s="12"/>
      <c r="AQ45" s="12"/>
      <c r="AR45" s="12"/>
      <c r="AS45" s="12"/>
      <c r="AT45" s="12"/>
      <c r="AU45" s="12"/>
      <c r="AV45" s="12"/>
      <c r="AW45" s="12"/>
      <c r="AX45" s="12"/>
      <c r="AY45" s="12"/>
      <c r="AZ45" s="12"/>
      <c r="BA45" s="12"/>
      <c r="BB45" s="12"/>
      <c r="BC45" s="12"/>
      <c r="BD45" s="12"/>
      <c r="BE45" s="12"/>
      <c r="BF45" s="12"/>
      <c r="BG45" s="12"/>
      <c r="BH45" s="12"/>
      <c r="BI45" s="12"/>
      <c r="BJ45" s="12"/>
      <c r="BK45" s="12"/>
      <c r="BL45" s="12"/>
      <c r="BU45" s="433"/>
      <c r="BV45" s="641">
        <v>22</v>
      </c>
      <c r="BW45" s="598" t="s">
        <v>57</v>
      </c>
      <c r="BX45" s="441"/>
      <c r="BY45" s="441"/>
      <c r="BZ45" s="441"/>
      <c r="CA45" s="441"/>
      <c r="CB45" s="441"/>
      <c r="CC45" s="441"/>
      <c r="CD45" s="54"/>
      <c r="CE45" s="12"/>
      <c r="CF45" s="423"/>
      <c r="CN45"/>
      <c r="CP45"/>
      <c r="CQ45"/>
      <c r="CR45"/>
      <c r="CZ45" s="12"/>
      <c r="DA45" s="12"/>
      <c r="DB45" s="12"/>
      <c r="DC45" s="12"/>
      <c r="DD45" s="12"/>
      <c r="DE45" s="12"/>
      <c r="DF45" s="12"/>
      <c r="DG45" s="12"/>
      <c r="DH45" s="12"/>
      <c r="DI45" s="12"/>
      <c r="DJ45" s="12"/>
      <c r="DK45" s="12"/>
      <c r="DL45" s="12"/>
      <c r="DM45" s="12"/>
      <c r="DN45" s="12"/>
      <c r="DO45" s="12"/>
      <c r="DP45" s="12"/>
      <c r="DQ45" s="12"/>
      <c r="DR45" s="12"/>
      <c r="DS45" s="12"/>
      <c r="DT45" s="12"/>
      <c r="DU45" s="12"/>
      <c r="DV45" s="12"/>
      <c r="DW45" s="12"/>
      <c r="DX45" s="12"/>
      <c r="DY45" s="12"/>
      <c r="DZ45" s="12"/>
      <c r="EA45" s="12"/>
      <c r="EB45" s="12"/>
      <c r="EC45" s="12"/>
      <c r="ED45" s="12"/>
      <c r="EE45" s="12"/>
      <c r="EF45" s="12"/>
      <c r="EG45" s="12"/>
      <c r="EH45" s="12"/>
      <c r="EI45" s="12"/>
      <c r="EJ45" s="12"/>
      <c r="EK45" s="12"/>
      <c r="EL45" s="12"/>
      <c r="EM45" s="12"/>
      <c r="EN45" s="12"/>
      <c r="EO45" s="12"/>
      <c r="EP45" s="12"/>
      <c r="EQ45" s="12"/>
      <c r="ER45" s="12"/>
      <c r="ES45" s="12"/>
      <c r="ET45" s="12"/>
      <c r="EU45" s="12"/>
      <c r="EV45" s="12"/>
      <c r="EW45" s="12"/>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1"/>
      <c r="D46" s="422"/>
      <c r="E46" s="12"/>
      <c r="F46" s="11"/>
      <c r="G46" s="11"/>
      <c r="H46" s="11"/>
      <c r="I46" s="11"/>
      <c r="J46" s="11"/>
      <c r="K46" s="11"/>
      <c r="L46" s="11"/>
      <c r="M46" s="11"/>
      <c r="N46" s="11"/>
      <c r="O46" s="12"/>
      <c r="P46" s="12"/>
      <c r="Q46" s="12"/>
      <c r="R46" s="12"/>
      <c r="S46" s="12"/>
      <c r="T46" s="12"/>
      <c r="U46" s="12"/>
      <c r="V46" s="12"/>
      <c r="W46" s="12"/>
      <c r="X46" s="12"/>
      <c r="Y46" s="11"/>
      <c r="Z46" s="11"/>
      <c r="AA46" s="12"/>
      <c r="AB46" s="12"/>
      <c r="AC46" s="12"/>
      <c r="AD46" s="11"/>
      <c r="AE46" s="12"/>
      <c r="AF46" s="12"/>
      <c r="AG46" s="12"/>
      <c r="AH46" s="12"/>
      <c r="AI46" s="644"/>
      <c r="AL46" s="422"/>
      <c r="AM46" s="12"/>
      <c r="BU46" s="434"/>
      <c r="BV46" s="55"/>
      <c r="BW46" s="56"/>
      <c r="BX46" s="57"/>
      <c r="BY46" s="57"/>
      <c r="BZ46" s="57"/>
      <c r="CA46" s="57"/>
      <c r="CB46" s="57"/>
      <c r="CC46" s="57"/>
      <c r="CD46" s="58"/>
      <c r="CE46" s="12"/>
      <c r="CF46" s="423"/>
      <c r="CN46"/>
      <c r="CP46"/>
      <c r="CQ46"/>
      <c r="CR46"/>
      <c r="CZ46" s="12"/>
      <c r="DA46" s="12"/>
      <c r="DB46" s="12"/>
      <c r="DC46" s="12"/>
      <c r="DD46" s="12"/>
      <c r="DE46" s="12"/>
      <c r="DF46" s="12"/>
      <c r="DG46" s="12"/>
      <c r="DH46" s="12"/>
      <c r="DI46" s="12"/>
      <c r="DJ46" s="12"/>
      <c r="DK46" s="12"/>
      <c r="DL46" s="12"/>
      <c r="DM46" s="12"/>
      <c r="DN46" s="12"/>
      <c r="DO46" s="12"/>
      <c r="DP46" s="12"/>
      <c r="DQ46" s="12"/>
      <c r="DR46" s="12"/>
      <c r="DS46" s="12"/>
      <c r="DT46" s="12"/>
      <c r="DU46" s="12"/>
      <c r="DV46" s="12"/>
      <c r="DW46" s="12"/>
      <c r="DX46" s="12"/>
      <c r="DY46" s="12"/>
      <c r="DZ46" s="12"/>
      <c r="EA46" s="12"/>
      <c r="EB46" s="12"/>
      <c r="EC46" s="12"/>
      <c r="ED46" s="12"/>
      <c r="EE46" s="12"/>
      <c r="EF46" s="12"/>
      <c r="EG46" s="12"/>
      <c r="EH46" s="12"/>
      <c r="EI46" s="12"/>
      <c r="EJ46" s="12"/>
      <c r="EK46" s="12"/>
      <c r="EL46" s="12"/>
      <c r="EM46" s="12"/>
      <c r="EN46" s="12"/>
      <c r="EO46" s="12"/>
      <c r="EP46" s="12"/>
      <c r="EQ46" s="12"/>
      <c r="ER46" s="12"/>
      <c r="ES46" s="12"/>
      <c r="ET46" s="12"/>
      <c r="EU46" s="12"/>
      <c r="EV46" s="12"/>
      <c r="EW46" s="12"/>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1"/>
      <c r="D47" s="422"/>
      <c r="E47" s="11"/>
      <c r="F47" s="11"/>
      <c r="G47" s="11"/>
      <c r="H47" s="11"/>
      <c r="I47" s="11"/>
      <c r="J47" s="11"/>
      <c r="K47" s="11"/>
      <c r="L47" s="11"/>
      <c r="M47" s="11"/>
      <c r="N47" s="11"/>
      <c r="O47" s="12"/>
      <c r="P47" s="12"/>
      <c r="Q47" s="12"/>
      <c r="R47" s="12"/>
      <c r="S47" s="12"/>
      <c r="T47" s="12"/>
      <c r="U47" s="12"/>
      <c r="V47" s="12"/>
      <c r="W47" s="12"/>
      <c r="X47" s="12"/>
      <c r="Y47" s="11"/>
      <c r="Z47" s="11"/>
      <c r="AA47" s="12"/>
      <c r="AB47" s="12"/>
      <c r="AC47" s="12"/>
      <c r="AD47" s="11"/>
      <c r="AE47" s="12"/>
      <c r="AF47" s="12"/>
      <c r="AG47" s="11"/>
      <c r="AH47" s="11"/>
      <c r="AI47" s="644"/>
      <c r="AL47" s="504"/>
      <c r="CE47" s="12"/>
      <c r="CF47" s="423"/>
      <c r="CN47"/>
      <c r="CP47"/>
      <c r="CQ47"/>
      <c r="CR47"/>
      <c r="CZ47" s="12"/>
      <c r="DA47" s="12"/>
      <c r="DB47" s="12"/>
      <c r="DC47" s="12"/>
      <c r="DD47" s="12"/>
      <c r="DE47" s="12"/>
      <c r="DF47" s="12"/>
      <c r="DG47" s="12"/>
      <c r="DH47" s="12"/>
      <c r="DI47" s="12"/>
      <c r="DJ47" s="12"/>
      <c r="DK47" s="12"/>
      <c r="DL47" s="12"/>
      <c r="DM47" s="12"/>
      <c r="DN47" s="12"/>
      <c r="DO47" s="12"/>
      <c r="DP47" s="12"/>
      <c r="DQ47" s="12"/>
      <c r="DR47" s="12"/>
      <c r="DS47" s="12"/>
      <c r="DT47" s="12"/>
      <c r="DU47" s="12"/>
      <c r="DV47" s="12"/>
      <c r="DW47" s="12"/>
      <c r="DX47" s="12"/>
      <c r="DY47" s="12"/>
      <c r="DZ47" s="12"/>
      <c r="EA47" s="12"/>
      <c r="EB47" s="12"/>
      <c r="EC47" s="12"/>
      <c r="ED47" s="12"/>
      <c r="EE47" s="12"/>
      <c r="EF47" s="12"/>
      <c r="EG47" s="12"/>
      <c r="EH47" s="12"/>
      <c r="EI47" s="12"/>
      <c r="EJ47" s="12"/>
      <c r="EK47" s="12"/>
      <c r="EL47" s="12"/>
      <c r="EM47" s="12"/>
      <c r="EN47" s="12"/>
      <c r="EO47" s="12"/>
      <c r="EP47" s="12"/>
      <c r="EQ47" s="12"/>
      <c r="ER47" s="12"/>
      <c r="ES47" s="12"/>
      <c r="ET47" s="12"/>
      <c r="EU47" s="12"/>
      <c r="EV47" s="12"/>
      <c r="EW47" s="12"/>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1"/>
      <c r="D48" s="422"/>
      <c r="E48" s="11"/>
      <c r="F48" s="11"/>
      <c r="G48" s="11"/>
      <c r="H48" s="11"/>
      <c r="I48" s="11"/>
      <c r="J48" s="11"/>
      <c r="K48" s="11"/>
      <c r="L48" s="11"/>
      <c r="M48" s="11"/>
      <c r="N48" s="11"/>
      <c r="O48" s="12"/>
      <c r="P48" s="12"/>
      <c r="Q48" s="12"/>
      <c r="R48" s="12"/>
      <c r="S48" s="12"/>
      <c r="T48" s="12"/>
      <c r="U48" s="12"/>
      <c r="V48" s="12"/>
      <c r="W48" s="12"/>
      <c r="X48" s="12"/>
      <c r="Y48" s="11"/>
      <c r="Z48" s="11"/>
      <c r="AA48" s="12"/>
      <c r="AB48" s="12"/>
      <c r="AC48" s="12"/>
      <c r="AD48" s="11"/>
      <c r="AE48" s="11"/>
      <c r="AF48" s="11"/>
      <c r="AG48" s="11"/>
      <c r="AH48" s="11"/>
      <c r="AI48" s="644"/>
      <c r="AL48" s="504"/>
      <c r="CE48" s="12"/>
      <c r="CF48" s="423"/>
      <c r="CG48" s="12"/>
      <c r="CN48"/>
      <c r="CP48"/>
      <c r="CQ48"/>
      <c r="CR48"/>
      <c r="CS48" s="12"/>
      <c r="CT48" s="12"/>
      <c r="CU48" s="12"/>
      <c r="CV48" s="12"/>
      <c r="CW48" s="12"/>
      <c r="CX48" s="12"/>
      <c r="CY48" s="12"/>
      <c r="CZ48" s="12"/>
      <c r="DA48" s="12"/>
      <c r="DB48" s="12"/>
      <c r="DC48" s="12"/>
      <c r="DD48" s="12"/>
      <c r="DE48" s="12"/>
      <c r="DF48" s="12"/>
      <c r="DG48" s="12"/>
      <c r="DH48" s="12"/>
      <c r="DI48" s="12"/>
      <c r="DJ48" s="12"/>
      <c r="DK48" s="12"/>
      <c r="DL48" s="12"/>
      <c r="DM48" s="12"/>
      <c r="DN48" s="12"/>
      <c r="DO48" s="12"/>
      <c r="DP48" s="12"/>
      <c r="DQ48" s="12"/>
      <c r="DR48" s="12"/>
      <c r="DS48" s="12"/>
      <c r="DT48" s="12"/>
      <c r="DU48" s="12"/>
      <c r="DV48" s="12"/>
      <c r="DW48" s="12"/>
      <c r="DX48" s="12"/>
      <c r="DY48" s="12"/>
      <c r="DZ48" s="12"/>
      <c r="EA48" s="12"/>
      <c r="EB48" s="12"/>
      <c r="EC48" s="12"/>
      <c r="ED48" s="12"/>
      <c r="EE48" s="12"/>
      <c r="EF48" s="12"/>
      <c r="EG48" s="12"/>
      <c r="EH48" s="12"/>
      <c r="EI48" s="12"/>
      <c r="EJ48" s="12"/>
      <c r="EK48" s="12"/>
      <c r="EL48" s="12"/>
      <c r="EM48" s="12"/>
      <c r="EN48" s="12"/>
      <c r="EO48" s="12"/>
      <c r="EP48" s="12"/>
      <c r="EQ48" s="12"/>
      <c r="ER48" s="12"/>
      <c r="ES48" s="12"/>
      <c r="ET48" s="12"/>
      <c r="EU48" s="12"/>
      <c r="EV48" s="12"/>
      <c r="EW48" s="12"/>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1"/>
      <c r="D49" s="422"/>
      <c r="E49" s="11"/>
      <c r="F49" s="11"/>
      <c r="G49" s="11"/>
      <c r="H49" s="11"/>
      <c r="I49" s="11"/>
      <c r="J49" s="11"/>
      <c r="K49" s="11"/>
      <c r="L49" s="11"/>
      <c r="M49" s="11"/>
      <c r="N49" s="11"/>
      <c r="O49" s="12"/>
      <c r="P49" s="12"/>
      <c r="Q49" s="12"/>
      <c r="R49" s="12"/>
      <c r="S49" s="12"/>
      <c r="T49" s="12"/>
      <c r="U49" s="12"/>
      <c r="V49" s="12"/>
      <c r="W49" s="12"/>
      <c r="X49" s="12"/>
      <c r="Y49" s="11"/>
      <c r="Z49" s="11"/>
      <c r="AA49" s="11"/>
      <c r="AB49" s="11"/>
      <c r="AC49" s="11"/>
      <c r="AD49" s="11"/>
      <c r="AE49" s="11"/>
      <c r="AF49" s="11"/>
      <c r="AG49" s="11"/>
      <c r="AH49" s="11"/>
      <c r="AI49" s="644"/>
      <c r="AL49" s="504"/>
      <c r="CE49" s="12"/>
      <c r="CF49" s="423"/>
      <c r="CG49" s="12"/>
      <c r="CN49"/>
      <c r="CP49"/>
      <c r="CQ49"/>
      <c r="CR49"/>
      <c r="CS49" s="12"/>
      <c r="CT49" s="12"/>
      <c r="CU49" s="12"/>
      <c r="CV49" s="12"/>
      <c r="CW49" s="12"/>
      <c r="CX49" s="12"/>
      <c r="CY49" s="12"/>
      <c r="CZ49" s="12"/>
      <c r="DA49" s="12"/>
      <c r="DB49" s="12"/>
      <c r="DC49" s="12"/>
      <c r="DD49" s="12"/>
      <c r="DE49" s="12"/>
      <c r="DF49" s="12"/>
      <c r="DG49" s="12"/>
      <c r="DH49" s="12"/>
      <c r="DI49" s="12"/>
      <c r="DJ49" s="12"/>
      <c r="DK49" s="12"/>
      <c r="DL49" s="12"/>
      <c r="DM49" s="12"/>
      <c r="DN49" s="12"/>
      <c r="DO49" s="12"/>
      <c r="DP49" s="12"/>
      <c r="DQ49" s="12"/>
      <c r="DR49" s="12"/>
      <c r="DS49" s="12"/>
      <c r="DT49" s="12"/>
      <c r="DU49" s="12"/>
      <c r="DV49" s="12"/>
      <c r="DW49" s="12"/>
      <c r="DX49" s="12"/>
      <c r="DY49" s="12"/>
      <c r="DZ49" s="12"/>
      <c r="EA49" s="12"/>
      <c r="EB49" s="12"/>
      <c r="EC49" s="12"/>
      <c r="ED49" s="12"/>
      <c r="EE49" s="12"/>
      <c r="EF49" s="12"/>
      <c r="EG49" s="12"/>
      <c r="EH49" s="12"/>
      <c r="EI49" s="12"/>
      <c r="EJ49" s="12"/>
      <c r="EK49" s="12"/>
      <c r="EL49" s="12"/>
      <c r="EM49" s="12"/>
      <c r="EN49" s="12"/>
      <c r="EO49" s="12"/>
      <c r="EP49" s="12"/>
      <c r="EQ49" s="12"/>
      <c r="ER49" s="12"/>
      <c r="ES49" s="12"/>
      <c r="ET49" s="12"/>
      <c r="EU49" s="12"/>
      <c r="EV49" s="12"/>
      <c r="EW49" s="12"/>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1"/>
      <c r="D50" s="422"/>
      <c r="E50" s="12"/>
      <c r="F50" s="12"/>
      <c r="G50" s="12"/>
      <c r="H50" s="12"/>
      <c r="I50" s="12"/>
      <c r="J50" s="12"/>
      <c r="K50" s="11"/>
      <c r="L50" s="11"/>
      <c r="M50" s="11"/>
      <c r="N50" s="11"/>
      <c r="O50" s="12"/>
      <c r="P50" s="12"/>
      <c r="Q50" s="12"/>
      <c r="R50" s="12"/>
      <c r="S50" s="12"/>
      <c r="T50" s="12"/>
      <c r="U50" s="12"/>
      <c r="V50" s="12"/>
      <c r="W50" s="12"/>
      <c r="X50" s="12"/>
      <c r="Y50" s="11"/>
      <c r="Z50" s="11"/>
      <c r="AA50" s="11"/>
      <c r="AB50" s="11"/>
      <c r="AC50" s="11"/>
      <c r="AD50" s="11"/>
      <c r="AE50" s="12"/>
      <c r="AF50" s="12"/>
      <c r="AG50" s="12"/>
      <c r="AH50" s="12"/>
      <c r="AI50" s="644"/>
      <c r="AJ50" s="12"/>
      <c r="AK50" s="11"/>
      <c r="AL50" s="424"/>
      <c r="AM50" s="12"/>
      <c r="AO50" s="12"/>
      <c r="AP50" s="12"/>
      <c r="AR50" s="12"/>
      <c r="AS50" s="12"/>
      <c r="AU50" s="12"/>
      <c r="AV50" s="12"/>
      <c r="AX50" s="12"/>
      <c r="AY50" s="12"/>
      <c r="BA50" s="12"/>
      <c r="BB50" s="12"/>
      <c r="BD50" s="12"/>
      <c r="BE50" s="12"/>
      <c r="BG50" s="12"/>
      <c r="BH50" s="12"/>
      <c r="BJ50" s="12"/>
      <c r="BK50" s="12"/>
      <c r="BM50" s="12"/>
      <c r="BN50" s="12"/>
      <c r="BP50" s="12"/>
      <c r="BQ50" s="12"/>
      <c r="BS50" s="12"/>
      <c r="BT50" s="12"/>
      <c r="BV50" s="12"/>
      <c r="BW50" s="12"/>
      <c r="BY50" s="12"/>
      <c r="BZ50" s="12"/>
      <c r="CB50" s="12"/>
      <c r="CC50" s="12"/>
      <c r="CE50" s="12"/>
      <c r="CF50" s="423"/>
      <c r="CN50"/>
      <c r="CP50"/>
      <c r="CQ50"/>
      <c r="CR50"/>
      <c r="CS50" s="12"/>
      <c r="CT50" s="12"/>
      <c r="CU50" s="12"/>
      <c r="CV50" s="12"/>
      <c r="CW50" s="12"/>
      <c r="CX50" s="12"/>
      <c r="CY50" s="12"/>
      <c r="CZ50" s="12"/>
      <c r="DA50" s="12"/>
      <c r="DB50" s="12"/>
      <c r="DC50" s="12"/>
      <c r="DD50" s="12"/>
      <c r="DE50" s="12"/>
      <c r="DF50" s="12"/>
      <c r="DG50" s="12"/>
      <c r="DH50" s="12"/>
      <c r="DI50" s="12"/>
      <c r="DJ50" s="12"/>
      <c r="DK50" s="12"/>
      <c r="DL50" s="12"/>
      <c r="DM50" s="12"/>
      <c r="DN50" s="12"/>
      <c r="DO50" s="12"/>
      <c r="DP50" s="12"/>
      <c r="DQ50" s="12"/>
      <c r="DR50" s="12"/>
      <c r="DS50" s="12"/>
      <c r="DT50" s="12"/>
      <c r="DU50" s="12"/>
      <c r="DV50" s="12"/>
      <c r="DW50" s="12"/>
      <c r="DX50" s="12"/>
      <c r="DY50" s="12"/>
      <c r="DZ50" s="12"/>
      <c r="EA50" s="12"/>
      <c r="EB50" s="12"/>
      <c r="EC50" s="12"/>
      <c r="ED50" s="12"/>
      <c r="EE50" s="12"/>
      <c r="EF50" s="12"/>
      <c r="EG50" s="12"/>
      <c r="EH50" s="12"/>
      <c r="EI50" s="12"/>
      <c r="EJ50" s="12"/>
      <c r="EK50" s="12"/>
      <c r="EL50" s="12"/>
      <c r="EM50" s="12"/>
      <c r="EN50" s="12"/>
      <c r="EO50" s="12"/>
      <c r="EP50" s="12"/>
      <c r="EQ50" s="12"/>
      <c r="ER50" s="12"/>
      <c r="ES50" s="12"/>
      <c r="ET50" s="12"/>
      <c r="EU50" s="12"/>
      <c r="EV50" s="12"/>
      <c r="EW50" s="12"/>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1"/>
      <c r="D51" s="422"/>
      <c r="E51" s="12"/>
      <c r="F51" s="12"/>
      <c r="G51" s="12"/>
      <c r="H51" s="12"/>
      <c r="I51" s="12"/>
      <c r="J51" s="12"/>
      <c r="K51" s="11"/>
      <c r="L51" s="11"/>
      <c r="M51" s="11"/>
      <c r="N51" s="12"/>
      <c r="O51" s="12"/>
      <c r="P51" s="12"/>
      <c r="Q51" s="12"/>
      <c r="R51" s="12"/>
      <c r="S51" s="12"/>
      <c r="T51" s="12"/>
      <c r="U51" s="12"/>
      <c r="V51" s="12"/>
      <c r="W51" s="12"/>
      <c r="X51" s="12"/>
      <c r="Y51" s="12"/>
      <c r="Z51" s="12"/>
      <c r="AA51" s="12"/>
      <c r="AB51" s="12"/>
      <c r="AC51" s="12"/>
      <c r="AD51" s="11"/>
      <c r="AE51" s="12"/>
      <c r="AF51" s="11"/>
      <c r="AG51" s="12"/>
      <c r="AH51" s="12"/>
      <c r="AI51" s="644"/>
      <c r="AJ51" s="12"/>
      <c r="AK51" s="11"/>
      <c r="AL51" s="424"/>
      <c r="AM51" s="12"/>
      <c r="AO51" s="12"/>
      <c r="AP51" s="12"/>
      <c r="AR51" s="12"/>
      <c r="AS51" s="12"/>
      <c r="AU51" s="12"/>
      <c r="AV51" s="12"/>
      <c r="AX51" s="12"/>
      <c r="AY51" s="12"/>
      <c r="BA51" s="12"/>
      <c r="BB51" s="12"/>
      <c r="BD51" s="12"/>
      <c r="BE51" s="12"/>
      <c r="BG51" s="12"/>
      <c r="BH51" s="12"/>
      <c r="BJ51" s="12"/>
      <c r="BK51" s="12"/>
      <c r="BM51" s="12"/>
      <c r="BN51" s="12"/>
      <c r="BP51" s="12"/>
      <c r="BQ51" s="12"/>
      <c r="BS51" s="12"/>
      <c r="BT51" s="12"/>
      <c r="BV51" s="12"/>
      <c r="BW51" s="12"/>
      <c r="BY51" s="12"/>
      <c r="BZ51" s="12"/>
      <c r="CB51" s="12"/>
      <c r="CC51" s="12"/>
      <c r="CE51" s="12"/>
      <c r="CF51" s="423"/>
      <c r="CI51"/>
      <c r="CJ51"/>
      <c r="CK51"/>
      <c r="CL51"/>
      <c r="CM51"/>
      <c r="CN51"/>
      <c r="CP51"/>
      <c r="CQ51"/>
      <c r="CR51"/>
      <c r="CS51" s="12"/>
      <c r="CT51" s="12"/>
      <c r="CU51" s="12"/>
      <c r="CV51" s="12"/>
      <c r="CW51" s="12"/>
      <c r="CX51" s="12"/>
      <c r="CY51" s="12"/>
      <c r="CZ51" s="12"/>
      <c r="DA51" s="12"/>
      <c r="DB51" s="12"/>
      <c r="DC51" s="12"/>
      <c r="DD51" s="12"/>
      <c r="DE51" s="12"/>
      <c r="DF51" s="12"/>
      <c r="DG51" s="12"/>
      <c r="DH51" s="12"/>
      <c r="DI51" s="12"/>
      <c r="DJ51" s="12"/>
      <c r="DK51" s="12"/>
      <c r="DL51" s="12"/>
      <c r="DM51" s="12"/>
      <c r="DN51" s="12"/>
      <c r="DO51" s="12"/>
      <c r="DP51" s="12"/>
      <c r="DQ51" s="12"/>
      <c r="DR51" s="12"/>
      <c r="DS51" s="12"/>
      <c r="DT51" s="12"/>
      <c r="DU51" s="12"/>
      <c r="DV51" s="12"/>
      <c r="DW51" s="12"/>
      <c r="DX51" s="12"/>
      <c r="DY51" s="12"/>
      <c r="DZ51" s="12"/>
      <c r="EA51" s="12"/>
      <c r="EB51" s="12"/>
      <c r="EC51" s="12"/>
      <c r="ED51" s="12"/>
      <c r="EE51" s="12"/>
      <c r="EF51" s="12"/>
      <c r="EG51" s="12"/>
      <c r="EH51" s="12"/>
      <c r="EI51" s="12"/>
      <c r="EJ51" s="12"/>
      <c r="EK51" s="12"/>
      <c r="EL51" s="12"/>
      <c r="EM51" s="12"/>
      <c r="EN51" s="12"/>
      <c r="EO51" s="12"/>
      <c r="EP51" s="12"/>
      <c r="EQ51" s="12"/>
      <c r="ER51" s="12"/>
      <c r="ES51" s="12"/>
      <c r="ET51" s="12"/>
      <c r="EU51" s="12"/>
      <c r="EV51" s="12"/>
      <c r="EW51" s="12"/>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1"/>
      <c r="D52" s="422"/>
      <c r="E52" s="12"/>
      <c r="F52" s="12"/>
      <c r="G52" s="12"/>
      <c r="H52" s="12"/>
      <c r="I52" s="12"/>
      <c r="J52" s="12"/>
      <c r="K52" s="11"/>
      <c r="L52" s="11"/>
      <c r="M52" s="11"/>
      <c r="N52" s="12"/>
      <c r="O52" s="12"/>
      <c r="P52" s="12"/>
      <c r="Q52" s="12"/>
      <c r="R52" s="12"/>
      <c r="S52" s="12"/>
      <c r="T52" s="12"/>
      <c r="U52" s="12"/>
      <c r="V52" s="12"/>
      <c r="W52" s="12"/>
      <c r="X52" s="12"/>
      <c r="Y52" s="12"/>
      <c r="Z52" s="12"/>
      <c r="AA52" s="12"/>
      <c r="AB52" s="12"/>
      <c r="AC52" s="12"/>
      <c r="AD52" s="11"/>
      <c r="AE52" s="12"/>
      <c r="AF52" s="11"/>
      <c r="AG52" s="11"/>
      <c r="AH52" s="11"/>
      <c r="AI52" s="644"/>
      <c r="AJ52" s="12"/>
      <c r="AK52" s="11"/>
      <c r="AL52" s="424"/>
      <c r="AM52" s="12"/>
      <c r="AO52" s="12"/>
      <c r="AP52" s="12"/>
      <c r="AR52" s="12"/>
      <c r="AS52" s="12"/>
      <c r="AU52" s="12"/>
      <c r="AV52" s="12"/>
      <c r="AX52" s="12"/>
      <c r="AY52" s="12"/>
      <c r="BA52" s="12"/>
      <c r="BB52" s="12"/>
      <c r="BD52" s="12"/>
      <c r="BE52" s="12"/>
      <c r="BG52" s="12"/>
      <c r="BH52" s="12"/>
      <c r="BJ52" s="12"/>
      <c r="BK52" s="12"/>
      <c r="BM52" s="12"/>
      <c r="BN52" s="12"/>
      <c r="BP52" s="12"/>
      <c r="BQ52" s="12"/>
      <c r="BS52" s="12"/>
      <c r="BT52" s="12"/>
      <c r="BV52" s="12"/>
      <c r="BW52" s="12"/>
      <c r="BY52" s="12"/>
      <c r="BZ52" s="12"/>
      <c r="CB52" s="12"/>
      <c r="CC52" s="12"/>
      <c r="CE52" s="12"/>
      <c r="CF52" s="423"/>
      <c r="CI52"/>
      <c r="CJ52"/>
      <c r="CK52"/>
      <c r="CL52"/>
      <c r="CM52"/>
      <c r="CN52"/>
      <c r="CO52"/>
      <c r="CP52"/>
      <c r="CQ52"/>
      <c r="CR52"/>
      <c r="CS52" s="12"/>
      <c r="CT52" s="12"/>
      <c r="CU52" s="12"/>
      <c r="CV52" s="12"/>
      <c r="CW52" s="12"/>
      <c r="CX52" s="12"/>
      <c r="CY52" s="12"/>
      <c r="CZ52" s="12"/>
      <c r="DA52" s="12"/>
      <c r="DB52" s="12"/>
      <c r="DC52" s="12"/>
      <c r="DD52" s="12"/>
      <c r="DE52" s="12"/>
      <c r="DF52" s="12"/>
      <c r="DG52" s="12"/>
      <c r="DH52" s="12"/>
      <c r="DI52" s="12"/>
      <c r="DJ52" s="12"/>
      <c r="DK52" s="12"/>
      <c r="DL52" s="12"/>
      <c r="DM52" s="12"/>
      <c r="DN52" s="12"/>
      <c r="DO52" s="12"/>
      <c r="DP52" s="12"/>
      <c r="DQ52" s="12"/>
      <c r="DR52" s="12"/>
      <c r="DS52" s="12"/>
      <c r="DT52" s="12"/>
      <c r="DU52" s="12"/>
      <c r="DV52" s="12"/>
      <c r="DW52" s="12"/>
      <c r="DX52" s="12"/>
      <c r="DY52" s="12"/>
      <c r="DZ52" s="12"/>
      <c r="EA52" s="12"/>
      <c r="EB52" s="12"/>
      <c r="EC52" s="12"/>
      <c r="ED52" s="12"/>
      <c r="EE52" s="12"/>
      <c r="EF52" s="12"/>
      <c r="EG52" s="12"/>
      <c r="EH52" s="12"/>
      <c r="EI52" s="12"/>
      <c r="EJ52" s="12"/>
      <c r="EK52" s="12"/>
      <c r="EL52" s="12"/>
      <c r="EM52" s="12"/>
      <c r="EN52" s="12"/>
      <c r="EO52" s="12"/>
      <c r="EP52" s="12"/>
      <c r="EQ52" s="12"/>
      <c r="ER52" s="12"/>
      <c r="ES52" s="12"/>
      <c r="ET52" s="12"/>
      <c r="EU52" s="12"/>
      <c r="EV52" s="12"/>
      <c r="EW52" s="12"/>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2"/>
      <c r="D53" s="424"/>
      <c r="E53" s="12"/>
      <c r="F53" s="12"/>
      <c r="G53" s="12"/>
      <c r="H53" s="12"/>
      <c r="I53" s="12"/>
      <c r="J53" s="12"/>
      <c r="K53" s="11"/>
      <c r="L53" s="11"/>
      <c r="M53" s="11"/>
      <c r="N53" s="12"/>
      <c r="O53" s="12"/>
      <c r="P53" s="12"/>
      <c r="Q53" s="12"/>
      <c r="R53" s="12"/>
      <c r="S53" s="12"/>
      <c r="T53" s="12"/>
      <c r="U53" s="12"/>
      <c r="V53" s="12"/>
      <c r="W53" s="12"/>
      <c r="X53" s="12"/>
      <c r="Y53" s="12"/>
      <c r="Z53" s="12"/>
      <c r="AA53" s="12"/>
      <c r="AB53" s="12"/>
      <c r="AC53" s="12"/>
      <c r="AD53" s="11"/>
      <c r="AE53" s="12"/>
      <c r="AF53" s="11"/>
      <c r="AG53" s="11"/>
      <c r="AH53" s="11"/>
      <c r="AI53" s="644"/>
      <c r="AJ53" s="12"/>
      <c r="AK53" s="11"/>
      <c r="AL53" s="422"/>
      <c r="AM53" s="11"/>
      <c r="CF53" s="430"/>
      <c r="CI53" s="12"/>
      <c r="CJ53" s="12"/>
      <c r="CK53" s="12"/>
      <c r="CL53" s="12"/>
      <c r="CM53" s="12"/>
      <c r="CN53" s="12"/>
      <c r="CO53" s="12"/>
      <c r="CP53" s="12"/>
      <c r="CQ53" s="12"/>
      <c r="CR53" s="12"/>
      <c r="CS53" s="12"/>
      <c r="CT53" s="12"/>
      <c r="CU53" s="12"/>
      <c r="CV53" s="12"/>
      <c r="CW53" s="12"/>
      <c r="CX53" s="12"/>
      <c r="CY53" s="12"/>
      <c r="CZ53" s="12"/>
      <c r="DA53" s="12"/>
      <c r="DB53" s="12"/>
      <c r="DC53" s="12"/>
      <c r="DD53" s="12"/>
      <c r="DE53" s="12"/>
      <c r="DF53" s="12"/>
      <c r="DG53" s="12"/>
      <c r="DH53" s="12"/>
      <c r="DI53" s="12"/>
      <c r="DJ53" s="12"/>
      <c r="DK53" s="12"/>
      <c r="DL53" s="12"/>
      <c r="DM53" s="12"/>
      <c r="DN53" s="12"/>
      <c r="DO53" s="12"/>
      <c r="DP53" s="12"/>
      <c r="DQ53" s="12"/>
      <c r="DR53" s="12"/>
      <c r="DS53" s="12"/>
      <c r="DT53" s="12"/>
      <c r="DU53" s="12"/>
      <c r="DV53" s="12"/>
      <c r="DW53" s="12"/>
      <c r="DX53" s="12"/>
      <c r="DY53" s="12"/>
      <c r="DZ53" s="12"/>
      <c r="EA53" s="12"/>
      <c r="EB53" s="12"/>
      <c r="EC53" s="12"/>
      <c r="ED53" s="12"/>
      <c r="EE53" s="12"/>
      <c r="EF53" s="12"/>
      <c r="EG53" s="12"/>
      <c r="EH53" s="12"/>
      <c r="EI53" s="12"/>
      <c r="EJ53" s="12"/>
      <c r="EK53" s="12"/>
      <c r="EL53" s="12"/>
      <c r="EM53" s="12"/>
      <c r="EN53" s="12"/>
      <c r="EO53" s="12"/>
      <c r="EP53" s="12"/>
      <c r="EQ53" s="12"/>
      <c r="ER53" s="12"/>
      <c r="ES53" s="12"/>
      <c r="ET53" s="12"/>
      <c r="EU53" s="12"/>
      <c r="EV53" s="12"/>
      <c r="EW53" s="12"/>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1"/>
      <c r="D54" s="422"/>
      <c r="E54" s="12"/>
      <c r="F54" s="12"/>
      <c r="G54" s="11"/>
      <c r="H54" s="11"/>
      <c r="I54" s="11"/>
      <c r="J54" s="11"/>
      <c r="K54" s="11"/>
      <c r="L54" s="11"/>
      <c r="M54" s="11"/>
      <c r="N54" s="12"/>
      <c r="O54" s="12"/>
      <c r="P54" s="12"/>
      <c r="Q54" s="12"/>
      <c r="R54" s="12"/>
      <c r="S54" s="12"/>
      <c r="T54" s="12"/>
      <c r="U54" s="12"/>
      <c r="V54" s="12"/>
      <c r="W54" s="12"/>
      <c r="X54" s="12"/>
      <c r="Y54" s="12"/>
      <c r="Z54" s="12"/>
      <c r="AA54" s="12"/>
      <c r="AB54" s="12"/>
      <c r="AC54" s="12"/>
      <c r="AD54" s="12"/>
      <c r="AE54" s="12"/>
      <c r="AF54" s="12"/>
      <c r="AG54" s="12"/>
      <c r="AH54" s="12"/>
      <c r="AI54" s="644"/>
      <c r="AJ54" s="12"/>
      <c r="AK54" s="11"/>
      <c r="AL54" s="422"/>
      <c r="AM54" s="11"/>
      <c r="CF54" s="430"/>
      <c r="CI54" s="12"/>
      <c r="CJ54" s="12"/>
      <c r="CK54" s="12"/>
      <c r="CL54" s="12"/>
      <c r="CM54" s="12"/>
      <c r="CN54" s="12"/>
      <c r="CO54" s="12"/>
      <c r="CP54" s="12"/>
      <c r="CQ54" s="12"/>
      <c r="CR54" s="12"/>
      <c r="CS54" s="12"/>
      <c r="CT54" s="12"/>
      <c r="CU54" s="12"/>
      <c r="CV54" s="12"/>
      <c r="CW54" s="12"/>
      <c r="CX54" s="12"/>
      <c r="CY54" s="12"/>
      <c r="CZ54" s="12"/>
      <c r="DA54" s="12"/>
      <c r="DB54" s="12"/>
      <c r="DC54" s="12"/>
      <c r="DD54" s="12"/>
      <c r="DE54" s="12"/>
      <c r="DF54" s="12"/>
      <c r="DG54" s="12"/>
      <c r="DH54" s="12"/>
      <c r="DI54" s="12"/>
      <c r="DJ54" s="12"/>
      <c r="DK54" s="12"/>
      <c r="DL54" s="12"/>
      <c r="DM54" s="12"/>
      <c r="DN54" s="12"/>
      <c r="DO54" s="12"/>
      <c r="DP54" s="12"/>
      <c r="DQ54" s="12"/>
      <c r="DR54" s="12"/>
      <c r="DS54" s="12"/>
      <c r="DT54" s="12"/>
      <c r="DU54" s="12"/>
      <c r="DV54" s="12"/>
      <c r="DW54" s="12"/>
      <c r="DX54" s="12"/>
      <c r="DY54" s="12"/>
      <c r="DZ54" s="12"/>
      <c r="EA54" s="12"/>
      <c r="EB54" s="12"/>
      <c r="EC54" s="12"/>
      <c r="ED54" s="12"/>
      <c r="EE54" s="12"/>
      <c r="EF54" s="12"/>
      <c r="EG54" s="12"/>
      <c r="EH54" s="12"/>
      <c r="EI54" s="12"/>
      <c r="EJ54" s="12"/>
      <c r="EK54" s="12"/>
      <c r="EL54" s="12"/>
      <c r="EM54" s="12"/>
      <c r="EN54" s="12"/>
      <c r="EO54" s="12"/>
      <c r="EP54" s="12"/>
      <c r="EQ54" s="12"/>
      <c r="ER54" s="12"/>
      <c r="ES54" s="12"/>
      <c r="ET54" s="12"/>
      <c r="EU54" s="12"/>
      <c r="EV54" s="12"/>
      <c r="EW54" s="12"/>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1"/>
      <c r="D55" s="500"/>
      <c r="E55" s="425"/>
      <c r="F55" s="425"/>
      <c r="G55" s="425"/>
      <c r="H55" s="425"/>
      <c r="I55" s="425"/>
      <c r="J55" s="425"/>
      <c r="K55" s="425"/>
      <c r="L55" s="425"/>
      <c r="M55" s="425"/>
      <c r="N55" s="425"/>
      <c r="O55" s="425"/>
      <c r="P55" s="425"/>
      <c r="Q55" s="425"/>
      <c r="R55" s="425"/>
      <c r="S55" s="425"/>
      <c r="T55" s="425"/>
      <c r="U55" s="425"/>
      <c r="V55" s="425"/>
      <c r="W55" s="425"/>
      <c r="X55" s="425"/>
      <c r="Y55" s="425"/>
      <c r="Z55" s="425"/>
      <c r="AA55" s="425"/>
      <c r="AB55" s="425"/>
      <c r="AC55" s="425"/>
      <c r="AD55" s="425"/>
      <c r="AE55" s="425"/>
      <c r="AF55" s="425"/>
      <c r="AG55" s="425"/>
      <c r="AH55" s="425"/>
      <c r="AI55" s="645"/>
      <c r="AJ55" s="12"/>
      <c r="AK55" s="11"/>
      <c r="AL55" s="592"/>
      <c r="AM55" s="593"/>
      <c r="AN55" s="501"/>
      <c r="AO55" s="501"/>
      <c r="AP55" s="501"/>
      <c r="AQ55" s="501"/>
      <c r="AR55" s="501"/>
      <c r="AS55" s="501"/>
      <c r="AT55" s="501"/>
      <c r="AU55" s="501"/>
      <c r="AV55" s="501"/>
      <c r="AW55" s="501"/>
      <c r="AX55" s="501"/>
      <c r="AY55" s="501"/>
      <c r="AZ55" s="501"/>
      <c r="BA55" s="501"/>
      <c r="BB55" s="501"/>
      <c r="BC55" s="501"/>
      <c r="BD55" s="501"/>
      <c r="BE55" s="501"/>
      <c r="BF55" s="501"/>
      <c r="BG55" s="501"/>
      <c r="BH55" s="501"/>
      <c r="BI55" s="501"/>
      <c r="BJ55" s="501"/>
      <c r="BK55" s="501"/>
      <c r="BL55" s="501"/>
      <c r="BM55" s="501"/>
      <c r="BN55" s="501"/>
      <c r="BO55" s="501"/>
      <c r="BP55" s="501"/>
      <c r="BQ55" s="501"/>
      <c r="BR55" s="501"/>
      <c r="BS55" s="501"/>
      <c r="BT55" s="501"/>
      <c r="BU55" s="501"/>
      <c r="BV55" s="501"/>
      <c r="BW55" s="501"/>
      <c r="BX55" s="501"/>
      <c r="BY55" s="501"/>
      <c r="BZ55" s="501"/>
      <c r="CA55" s="501"/>
      <c r="CB55" s="501"/>
      <c r="CC55" s="501"/>
      <c r="CD55" s="501"/>
      <c r="CE55" s="501"/>
      <c r="CF55" s="594"/>
      <c r="CX55" s="12"/>
      <c r="CY55" s="12"/>
      <c r="CZ55" s="12"/>
      <c r="DA55" s="12"/>
      <c r="DB55" s="12"/>
      <c r="DC55" s="12"/>
      <c r="DD55" s="12"/>
      <c r="DE55" s="12"/>
      <c r="DF55" s="12"/>
      <c r="DG55" s="12"/>
      <c r="DH55" s="12"/>
      <c r="DI55" s="12"/>
      <c r="DJ55" s="12"/>
      <c r="DK55" s="12"/>
      <c r="DL55" s="12"/>
      <c r="DM55" s="12"/>
      <c r="DN55" s="12"/>
      <c r="DO55" s="12"/>
      <c r="DP55" s="12"/>
      <c r="DQ55" s="12"/>
      <c r="DR55" s="12"/>
      <c r="DS55" s="12"/>
      <c r="DT55" s="12"/>
      <c r="DU55" s="12"/>
      <c r="DV55" s="12"/>
      <c r="DW55" s="12"/>
      <c r="DX55" s="12"/>
      <c r="DY55" s="12"/>
      <c r="DZ55" s="12"/>
      <c r="EA55" s="12"/>
      <c r="EB55" s="12"/>
      <c r="EC55" s="12"/>
      <c r="ED55" s="12"/>
      <c r="EE55" s="12"/>
      <c r="EF55" s="12"/>
      <c r="EG55" s="12"/>
      <c r="EH55" s="12"/>
      <c r="EI55" s="12"/>
      <c r="EJ55" s="12"/>
      <c r="EK55" s="12"/>
      <c r="EL55" s="12"/>
      <c r="EM55" s="12"/>
      <c r="EN55" s="12"/>
      <c r="EO55" s="12"/>
      <c r="EP55" s="12"/>
      <c r="EQ55" s="12"/>
      <c r="ER55" s="12"/>
      <c r="ES55" s="12"/>
      <c r="ET55" s="12"/>
      <c r="EU55" s="12"/>
      <c r="EV55" s="12"/>
      <c r="EW55" s="12"/>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1"/>
      <c r="D56" s="11"/>
      <c r="E56" s="11"/>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2"/>
      <c r="AK56" s="11"/>
      <c r="BD56" s="12"/>
      <c r="BE56" s="12"/>
      <c r="BG56" s="12"/>
      <c r="BH56" s="12"/>
      <c r="BJ56" s="12"/>
      <c r="BK56" s="12"/>
      <c r="BM56" s="12"/>
      <c r="BN56" s="12"/>
      <c r="BP56" s="12"/>
      <c r="BQ56" s="12"/>
      <c r="BS56" s="12"/>
      <c r="BT56" s="12"/>
      <c r="BV56" s="12"/>
      <c r="BW56" s="12"/>
      <c r="BY56" s="12"/>
      <c r="BZ56" s="12"/>
      <c r="CB56" s="12"/>
      <c r="CC56" s="12"/>
      <c r="CE56" s="12"/>
      <c r="CF56" s="12"/>
      <c r="CH56" s="12"/>
      <c r="CI56" s="12"/>
      <c r="CK56" s="12"/>
      <c r="CL56" s="12"/>
      <c r="CN56" s="12"/>
      <c r="CO56" s="12"/>
      <c r="CQ56" s="12"/>
      <c r="CR56" s="12"/>
      <c r="CT56" s="12"/>
      <c r="CU56" s="12"/>
      <c r="CW56" s="12"/>
      <c r="CX56" s="12"/>
      <c r="CY56" s="12"/>
      <c r="CZ56" s="12"/>
      <c r="DA56" s="12"/>
      <c r="DB56" s="12"/>
      <c r="DC56" s="12"/>
      <c r="DD56" s="12"/>
      <c r="DE56" s="12"/>
      <c r="DF56" s="12"/>
      <c r="DG56" s="12"/>
      <c r="DH56" s="12"/>
      <c r="DI56" s="12"/>
      <c r="DJ56" s="12"/>
      <c r="DK56" s="12"/>
      <c r="DL56" s="12"/>
      <c r="DM56" s="12"/>
      <c r="DN56" s="12"/>
      <c r="DO56" s="12"/>
      <c r="DP56" s="12"/>
      <c r="DQ56" s="12"/>
      <c r="DR56" s="12"/>
      <c r="DS56" s="12"/>
      <c r="DT56" s="12"/>
      <c r="DU56" s="12"/>
      <c r="DV56" s="12"/>
      <c r="DW56" s="12"/>
      <c r="DX56" s="12"/>
      <c r="DY56" s="12"/>
      <c r="DZ56" s="12"/>
      <c r="EA56" s="12"/>
      <c r="EB56" s="12"/>
      <c r="EC56" s="12"/>
      <c r="ED56" s="12"/>
      <c r="EE56" s="12"/>
      <c r="EF56" s="12"/>
      <c r="EG56" s="12"/>
      <c r="EH56" s="12"/>
      <c r="EI56" s="12"/>
      <c r="EJ56" s="12"/>
      <c r="EK56" s="12"/>
      <c r="EL56" s="12"/>
      <c r="EM56" s="12"/>
      <c r="EN56" s="12"/>
      <c r="EO56" s="12"/>
      <c r="EP56" s="12"/>
      <c r="EQ56" s="12"/>
      <c r="ER56" s="12"/>
      <c r="ES56" s="12"/>
      <c r="ET56" s="12"/>
      <c r="EU56" s="12"/>
      <c r="EV56" s="12"/>
      <c r="EW56" s="12"/>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1"/>
      <c r="D57" s="11"/>
      <c r="E57" s="11"/>
      <c r="F57" s="11"/>
      <c r="G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2"/>
      <c r="AK57" s="11"/>
      <c r="CX57" s="12"/>
      <c r="CY57" s="12"/>
      <c r="CZ57" s="12"/>
      <c r="DA57" s="12"/>
      <c r="DB57" s="12"/>
      <c r="DC57" s="12"/>
      <c r="DD57" s="12"/>
      <c r="DE57" s="12"/>
      <c r="DF57" s="12"/>
      <c r="DG57" s="12"/>
      <c r="DH57" s="12"/>
      <c r="DI57" s="12"/>
      <c r="DJ57" s="12"/>
      <c r="DK57" s="12"/>
      <c r="DL57" s="12"/>
      <c r="DM57" s="12"/>
      <c r="DN57" s="12"/>
      <c r="DO57" s="12"/>
      <c r="DP57" s="12"/>
      <c r="DQ57" s="12"/>
      <c r="DR57" s="12"/>
      <c r="DS57" s="12"/>
      <c r="DT57" s="12"/>
      <c r="DU57" s="12"/>
      <c r="DV57" s="12"/>
      <c r="DW57" s="12"/>
      <c r="DX57" s="12"/>
      <c r="DY57" s="12"/>
      <c r="DZ57" s="12"/>
      <c r="EA57" s="12"/>
      <c r="EB57" s="12"/>
      <c r="EC57" s="12"/>
      <c r="ED57" s="12"/>
      <c r="EE57" s="12"/>
      <c r="EF57" s="12"/>
      <c r="EG57" s="12"/>
      <c r="EH57" s="12"/>
      <c r="EI57" s="12"/>
      <c r="EJ57" s="12"/>
      <c r="EK57" s="12"/>
      <c r="EL57" s="12"/>
      <c r="EM57" s="12"/>
      <c r="EN57" s="12"/>
      <c r="EO57" s="12"/>
      <c r="EP57" s="12"/>
      <c r="EQ57" s="12"/>
      <c r="ER57" s="12"/>
      <c r="ES57" s="12"/>
      <c r="ET57" s="12"/>
      <c r="EU57" s="12"/>
      <c r="EV57" s="12"/>
      <c r="EW57" s="12"/>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1"/>
      <c r="BK58" s="12"/>
      <c r="CX58" s="12"/>
      <c r="CY58" s="12"/>
      <c r="CZ58" s="12"/>
      <c r="DA58" s="12"/>
      <c r="DB58" s="12"/>
      <c r="DC58" s="12"/>
      <c r="DD58" s="12"/>
      <c r="DE58" s="12"/>
      <c r="DF58" s="12"/>
      <c r="DG58" s="12"/>
      <c r="DH58" s="12"/>
      <c r="DI58" s="12"/>
      <c r="DJ58" s="12"/>
      <c r="DK58" s="12"/>
      <c r="DL58" s="12"/>
      <c r="DM58" s="12"/>
      <c r="DN58" s="12"/>
      <c r="DO58" s="12"/>
      <c r="DP58" s="12"/>
      <c r="DQ58" s="12"/>
      <c r="DR58" s="12"/>
      <c r="DS58" s="12"/>
      <c r="DT58" s="12"/>
      <c r="DU58" s="12"/>
      <c r="DV58" s="12"/>
      <c r="DW58" s="12"/>
      <c r="DX58" s="12"/>
      <c r="DY58" s="12"/>
      <c r="DZ58" s="12"/>
      <c r="EA58" s="12"/>
      <c r="EB58" s="12"/>
      <c r="EC58" s="12"/>
      <c r="ED58" s="12"/>
      <c r="EE58" s="12"/>
      <c r="EF58" s="12"/>
      <c r="EG58" s="12"/>
      <c r="EH58" s="12"/>
      <c r="EI58" s="12"/>
      <c r="EJ58" s="12"/>
      <c r="EK58" s="12"/>
      <c r="EL58" s="12"/>
      <c r="EM58" s="12"/>
      <c r="EN58" s="12"/>
      <c r="EO58" s="12"/>
      <c r="EP58" s="12"/>
      <c r="EQ58" s="12"/>
      <c r="ER58" s="12"/>
      <c r="ES58" s="12"/>
      <c r="ET58" s="12"/>
      <c r="EU58" s="12"/>
      <c r="EV58" s="12"/>
      <c r="EW58" s="12"/>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1"/>
      <c r="E59" s="12"/>
      <c r="F59" s="12"/>
      <c r="G59" s="12"/>
      <c r="H59" s="12"/>
      <c r="I59" s="12"/>
      <c r="J59" s="12"/>
      <c r="K59" s="12"/>
      <c r="L59" s="12"/>
      <c r="M59" s="12"/>
      <c r="N59" s="12"/>
      <c r="O59" s="12"/>
      <c r="P59" s="12"/>
      <c r="Q59" s="12"/>
      <c r="R59" s="12"/>
      <c r="S59" s="12"/>
      <c r="T59" s="12"/>
      <c r="U59" s="12"/>
      <c r="V59" s="12"/>
      <c r="W59" s="12"/>
      <c r="X59" s="12"/>
      <c r="Y59" s="12"/>
      <c r="Z59" s="12"/>
      <c r="AA59" s="12"/>
      <c r="AB59" s="12"/>
      <c r="AC59" s="12"/>
      <c r="AD59" s="12"/>
      <c r="AE59" s="12"/>
      <c r="AF59" s="12"/>
      <c r="AG59" s="12"/>
      <c r="AH59" s="12"/>
      <c r="AI59" s="12"/>
      <c r="AJ59" s="12"/>
      <c r="AK59" s="12"/>
      <c r="AL59" s="12"/>
      <c r="AM59" s="12"/>
      <c r="AN59" s="12"/>
      <c r="AO59" s="12"/>
      <c r="AP59" s="12"/>
      <c r="AQ59" s="12"/>
      <c r="AR59" s="12"/>
      <c r="AS59" s="12"/>
      <c r="AT59" s="12"/>
      <c r="CX59" s="12"/>
      <c r="CY59" s="12"/>
      <c r="CZ59" s="12"/>
      <c r="DA59" s="12"/>
      <c r="DB59" s="12"/>
      <c r="DC59" s="12"/>
      <c r="DD59" s="12"/>
      <c r="DE59" s="12"/>
      <c r="DF59" s="12"/>
      <c r="DG59" s="12"/>
      <c r="DH59" s="12"/>
      <c r="DI59" s="12"/>
      <c r="DJ59" s="12"/>
      <c r="DK59" s="12"/>
      <c r="DL59" s="12"/>
      <c r="DM59" s="12"/>
      <c r="DN59" s="12"/>
      <c r="DO59" s="12"/>
      <c r="DP59" s="12"/>
      <c r="DQ59" s="12"/>
      <c r="DR59" s="12"/>
      <c r="DS59" s="12"/>
      <c r="DT59" s="12"/>
      <c r="DU59" s="12"/>
      <c r="DV59" s="12"/>
      <c r="DW59" s="12"/>
      <c r="DX59" s="12"/>
      <c r="DY59" s="12"/>
      <c r="DZ59" s="12"/>
      <c r="EA59" s="12"/>
      <c r="EB59" s="12"/>
      <c r="EC59" s="12"/>
      <c r="ED59" s="12"/>
      <c r="EE59" s="12"/>
      <c r="EF59" s="12"/>
      <c r="EG59" s="12"/>
      <c r="EH59" s="12"/>
      <c r="EI59" s="12"/>
      <c r="EJ59" s="12"/>
      <c r="EK59" s="12"/>
      <c r="EL59" s="12"/>
      <c r="EM59" s="12"/>
      <c r="EN59" s="12"/>
      <c r="EO59" s="12"/>
      <c r="EP59" s="12"/>
      <c r="EQ59" s="12"/>
      <c r="ER59" s="12"/>
      <c r="ES59" s="12"/>
      <c r="ET59" s="12"/>
      <c r="EU59" s="12"/>
      <c r="EV59" s="12"/>
      <c r="EW59" s="12"/>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1"/>
      <c r="E60" s="12"/>
      <c r="F60" s="12"/>
      <c r="G60" s="12"/>
      <c r="H60" s="12"/>
      <c r="I60" s="12"/>
      <c r="J60" s="12"/>
      <c r="K60" s="12"/>
      <c r="L60" s="12"/>
      <c r="M60" s="12"/>
      <c r="N60" s="12"/>
      <c r="O60" s="12"/>
      <c r="P60" s="12"/>
      <c r="Q60" s="12"/>
      <c r="R60" s="12"/>
      <c r="S60" s="12"/>
      <c r="T60" s="12"/>
      <c r="U60" s="12"/>
      <c r="V60" s="12"/>
      <c r="W60" s="12"/>
      <c r="X60" s="12"/>
      <c r="Y60" s="12"/>
      <c r="Z60" s="12"/>
      <c r="AA60" s="12"/>
      <c r="AB60" s="12"/>
      <c r="AC60" s="12"/>
      <c r="AD60" s="12"/>
      <c r="AE60" s="12"/>
      <c r="AF60" s="12"/>
      <c r="AG60" s="11"/>
      <c r="AH60" s="11"/>
      <c r="AI60" s="11"/>
      <c r="AJ60" s="11"/>
      <c r="AK60" s="11"/>
      <c r="AL60" s="11"/>
      <c r="AM60" s="11"/>
      <c r="CX60" s="12"/>
      <c r="CY60" s="12"/>
      <c r="CZ60" s="12"/>
      <c r="DA60" s="12"/>
      <c r="DB60" s="12"/>
      <c r="DC60" s="12"/>
      <c r="DD60" s="12"/>
      <c r="DE60" s="12"/>
      <c r="DF60" s="12"/>
      <c r="DG60" s="12"/>
      <c r="DH60" s="12"/>
      <c r="DI60" s="12"/>
      <c r="DJ60" s="12"/>
      <c r="DK60" s="12"/>
      <c r="DL60" s="12"/>
      <c r="DM60" s="12"/>
      <c r="DN60" s="12"/>
      <c r="DO60" s="12"/>
      <c r="DP60" s="12"/>
      <c r="DQ60" s="12"/>
      <c r="DR60" s="12"/>
      <c r="DS60" s="12"/>
      <c r="DT60" s="12"/>
      <c r="DU60" s="12"/>
      <c r="DV60" s="12"/>
      <c r="DW60" s="12"/>
      <c r="DX60" s="12"/>
      <c r="DY60" s="12"/>
      <c r="DZ60" s="12"/>
      <c r="EA60" s="12"/>
      <c r="EB60" s="12"/>
      <c r="EC60" s="12"/>
      <c r="ED60" s="12"/>
      <c r="EE60" s="12"/>
      <c r="EF60" s="12"/>
      <c r="EG60" s="12"/>
      <c r="EH60" s="12"/>
      <c r="EI60" s="12"/>
      <c r="EJ60" s="12"/>
      <c r="EK60" s="12"/>
      <c r="EL60" s="12"/>
      <c r="EM60" s="12"/>
      <c r="EN60" s="12"/>
      <c r="EO60" s="12"/>
      <c r="EP60" s="12"/>
      <c r="EQ60" s="12"/>
      <c r="ER60" s="12"/>
      <c r="ES60" s="12"/>
      <c r="ET60" s="12"/>
      <c r="EU60" s="12"/>
      <c r="EV60" s="12"/>
      <c r="EW60" s="12"/>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1"/>
      <c r="M61" s="11"/>
      <c r="N61" s="11"/>
      <c r="O61" s="11"/>
      <c r="P61" s="11"/>
      <c r="Q61" s="11"/>
      <c r="R61" s="11"/>
      <c r="S61" s="12"/>
      <c r="T61" s="11"/>
      <c r="W61" s="11"/>
      <c r="X61" s="11"/>
      <c r="Y61" s="11"/>
      <c r="Z61" s="11"/>
      <c r="AA61" s="11"/>
      <c r="AB61" s="11"/>
      <c r="AC61" s="11"/>
      <c r="AD61" s="11"/>
      <c r="AE61" s="11"/>
      <c r="AF61" s="11"/>
      <c r="AG61" s="11"/>
      <c r="AH61" s="11"/>
      <c r="AI61" s="11"/>
      <c r="AJ61" s="11"/>
      <c r="AK61" s="11"/>
      <c r="AL61" s="11"/>
      <c r="AM61" s="11"/>
      <c r="CX61" s="12"/>
      <c r="CY61" s="12"/>
      <c r="CZ61" s="12"/>
      <c r="DA61" s="12"/>
      <c r="DB61" s="12"/>
      <c r="DC61" s="12"/>
      <c r="DD61" s="12"/>
      <c r="DE61" s="12"/>
      <c r="DF61" s="12"/>
      <c r="DG61" s="12"/>
      <c r="DH61" s="12"/>
      <c r="DI61" s="12"/>
      <c r="DJ61" s="12"/>
      <c r="DK61" s="12"/>
      <c r="DL61" s="12"/>
      <c r="DM61" s="12"/>
      <c r="DN61" s="12"/>
      <c r="DO61" s="12"/>
      <c r="DP61" s="12"/>
      <c r="DQ61" s="12"/>
      <c r="DR61" s="12"/>
      <c r="DS61" s="12"/>
      <c r="DT61" s="12"/>
      <c r="DU61" s="12"/>
      <c r="DV61" s="12"/>
      <c r="DW61" s="12"/>
      <c r="DX61" s="12"/>
      <c r="DY61" s="12"/>
      <c r="DZ61" s="12"/>
      <c r="EA61" s="12"/>
      <c r="EB61" s="12"/>
      <c r="EC61" s="12"/>
      <c r="ED61" s="12"/>
      <c r="EE61" s="12"/>
      <c r="EF61" s="12"/>
      <c r="EG61" s="12"/>
      <c r="EH61" s="12"/>
      <c r="EI61" s="12"/>
      <c r="EJ61" s="12"/>
      <c r="EK61" s="12"/>
      <c r="EL61" s="12"/>
      <c r="EM61" s="12"/>
      <c r="EN61" s="12"/>
      <c r="EO61" s="12"/>
      <c r="EP61" s="12"/>
      <c r="EQ61" s="12"/>
      <c r="ER61" s="12"/>
      <c r="ES61" s="12"/>
      <c r="ET61" s="12"/>
      <c r="EU61" s="12"/>
      <c r="EV61" s="12"/>
      <c r="EW61" s="12"/>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1"/>
      <c r="D62" s="502"/>
      <c r="E62" s="431"/>
      <c r="F62" s="431"/>
      <c r="G62" s="480"/>
      <c r="H62" s="431"/>
      <c r="I62" s="431"/>
      <c r="J62" s="480"/>
      <c r="K62" s="431"/>
      <c r="L62" s="431"/>
      <c r="M62" s="480"/>
      <c r="N62" s="431"/>
      <c r="O62" s="431"/>
      <c r="P62" s="480"/>
      <c r="Q62" s="431"/>
      <c r="R62" s="431"/>
      <c r="S62" s="480"/>
      <c r="T62" s="431"/>
      <c r="U62" s="431"/>
      <c r="V62" s="480"/>
      <c r="W62" s="431"/>
      <c r="X62" s="431"/>
      <c r="Y62" s="480"/>
      <c r="Z62" s="431"/>
      <c r="AA62" s="431"/>
      <c r="AB62" s="480"/>
      <c r="AC62" s="431"/>
      <c r="AD62" s="431"/>
      <c r="AE62" s="480"/>
      <c r="AF62" s="431"/>
      <c r="AG62" s="431"/>
      <c r="AH62" s="480"/>
      <c r="AI62" s="431"/>
      <c r="AJ62" s="431"/>
      <c r="AK62" s="480"/>
      <c r="AL62" s="431"/>
      <c r="AM62" s="431"/>
      <c r="AN62" s="480"/>
      <c r="AO62" s="431"/>
      <c r="AP62" s="431"/>
      <c r="AQ62" s="480"/>
      <c r="AR62" s="431"/>
      <c r="AS62" s="431"/>
      <c r="AT62" s="480"/>
      <c r="AU62" s="431"/>
      <c r="AV62" s="431"/>
      <c r="AW62" s="480"/>
      <c r="AX62" s="431"/>
      <c r="AY62" s="480"/>
      <c r="AZ62" s="480"/>
      <c r="BA62" s="480"/>
      <c r="BB62" s="480"/>
      <c r="BC62" s="480"/>
      <c r="BD62" s="480"/>
      <c r="BE62" s="480"/>
      <c r="BF62" s="480"/>
      <c r="BG62" s="480"/>
      <c r="BH62" s="480"/>
      <c r="BI62" s="480"/>
      <c r="BJ62" s="480"/>
      <c r="BK62" s="480"/>
      <c r="BL62" s="480"/>
      <c r="BM62" s="480"/>
      <c r="BN62" s="480"/>
      <c r="BO62" s="480"/>
      <c r="BP62" s="480"/>
      <c r="BQ62" s="480"/>
      <c r="BR62" s="480"/>
      <c r="BS62" s="480"/>
      <c r="BT62" s="480"/>
      <c r="BU62" s="480"/>
      <c r="BV62" s="480"/>
      <c r="BW62" s="480"/>
      <c r="BX62" s="480"/>
      <c r="BY62" s="480"/>
      <c r="BZ62" s="480"/>
      <c r="CA62" s="480"/>
      <c r="CB62" s="480"/>
      <c r="CC62" s="480"/>
      <c r="CD62" s="480"/>
      <c r="CE62" s="480"/>
      <c r="CF62" s="480"/>
      <c r="CG62" s="480"/>
      <c r="CH62" s="480"/>
      <c r="CI62" s="480"/>
      <c r="CJ62" s="480"/>
      <c r="CK62" s="480"/>
      <c r="CL62" s="480"/>
      <c r="CM62" s="480"/>
      <c r="CN62" s="503"/>
      <c r="CX62" s="12"/>
      <c r="CY62" s="12"/>
      <c r="CZ62" s="12"/>
      <c r="DA62" s="12"/>
      <c r="DB62" s="12"/>
      <c r="DC62" s="12"/>
      <c r="DD62" s="12"/>
      <c r="DE62" s="12"/>
      <c r="DF62" s="12"/>
      <c r="DG62" s="12"/>
      <c r="DH62" s="12"/>
      <c r="DI62" s="12"/>
      <c r="DJ62" s="12"/>
      <c r="DK62" s="12"/>
      <c r="DL62" s="12"/>
      <c r="DM62" s="12"/>
      <c r="DN62" s="12"/>
      <c r="DO62" s="12"/>
      <c r="DP62" s="12"/>
      <c r="DQ62" s="12"/>
      <c r="DR62" s="12"/>
      <c r="DS62" s="12"/>
      <c r="DT62" s="12"/>
      <c r="DU62" s="12"/>
      <c r="DV62" s="12"/>
      <c r="DW62" s="12"/>
      <c r="DX62" s="12"/>
      <c r="DY62" s="12"/>
      <c r="DZ62" s="12"/>
      <c r="EA62" s="12"/>
      <c r="EB62" s="12"/>
      <c r="EC62" s="12"/>
      <c r="ED62" s="12"/>
      <c r="EE62" s="12"/>
      <c r="EF62" s="12"/>
      <c r="EG62" s="12"/>
      <c r="EH62" s="12"/>
      <c r="EI62" s="12"/>
      <c r="EJ62" s="12"/>
      <c r="EK62" s="12"/>
      <c r="EL62" s="12"/>
      <c r="EM62" s="12"/>
      <c r="EN62" s="12"/>
      <c r="EO62" s="12"/>
      <c r="EP62" s="12"/>
      <c r="EQ62" s="12"/>
      <c r="ER62" s="12"/>
      <c r="ES62" s="12"/>
      <c r="ET62" s="12"/>
      <c r="EU62" s="12"/>
      <c r="EV62" s="12"/>
      <c r="EW62" s="12"/>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1"/>
      <c r="D63" s="504"/>
      <c r="E63" s="12"/>
      <c r="F63" s="12"/>
      <c r="G63" s="11"/>
      <c r="H63" s="12"/>
      <c r="I63" s="12"/>
      <c r="J63" s="11"/>
      <c r="K63" s="12"/>
      <c r="L63" s="12"/>
      <c r="M63" s="11"/>
      <c r="N63" s="12"/>
      <c r="O63" s="12"/>
      <c r="P63" s="11"/>
      <c r="Q63" s="12"/>
      <c r="R63" s="12"/>
      <c r="S63" s="11"/>
      <c r="T63" s="12"/>
      <c r="U63" s="12"/>
      <c r="V63" s="11"/>
      <c r="W63" s="12"/>
      <c r="X63" s="12"/>
      <c r="Y63" s="11"/>
      <c r="Z63" s="12"/>
      <c r="AA63" s="12"/>
      <c r="AB63" s="11"/>
      <c r="AC63" s="12"/>
      <c r="AD63" s="12"/>
      <c r="AE63" s="11"/>
      <c r="AF63" s="12"/>
      <c r="AG63" s="12"/>
      <c r="AH63" s="11"/>
      <c r="AI63" s="12"/>
      <c r="AJ63" s="12"/>
      <c r="AK63" s="11"/>
      <c r="AL63" s="12"/>
      <c r="AM63" s="12"/>
      <c r="AO63" s="12"/>
      <c r="AP63" s="12"/>
      <c r="AR63" s="12"/>
      <c r="AS63" s="12"/>
      <c r="AU63" s="12"/>
      <c r="AV63" s="12"/>
      <c r="AX63" s="12"/>
      <c r="CN63" s="430"/>
      <c r="CX63" s="12"/>
      <c r="CY63" s="12"/>
      <c r="CZ63" s="12"/>
      <c r="DA63" s="12"/>
      <c r="DB63" s="12"/>
      <c r="DC63" s="12"/>
      <c r="DD63" s="12"/>
      <c r="DE63" s="12"/>
      <c r="DF63" s="12"/>
      <c r="DG63" s="12"/>
      <c r="DH63" s="12"/>
      <c r="DI63" s="12"/>
      <c r="DJ63" s="12"/>
      <c r="DK63" s="12"/>
      <c r="DL63" s="12"/>
      <c r="DM63" s="12"/>
      <c r="DN63" s="12"/>
      <c r="DO63" s="12"/>
      <c r="DP63" s="12"/>
      <c r="DQ63" s="12"/>
      <c r="DR63" s="12"/>
      <c r="DS63" s="12"/>
      <c r="DT63" s="12"/>
      <c r="DU63" s="12"/>
      <c r="DV63" s="12"/>
      <c r="DW63" s="12"/>
      <c r="DX63" s="12"/>
      <c r="DY63" s="12"/>
      <c r="DZ63" s="12"/>
      <c r="EA63" s="12"/>
      <c r="EB63" s="12"/>
      <c r="EC63" s="12"/>
      <c r="ED63" s="12"/>
      <c r="EE63" s="12"/>
      <c r="EF63" s="12"/>
      <c r="EG63" s="12"/>
      <c r="EH63" s="12"/>
      <c r="EI63" s="12"/>
      <c r="EJ63" s="12"/>
      <c r="EK63" s="12"/>
      <c r="EL63" s="12"/>
      <c r="EM63" s="12"/>
      <c r="EN63" s="12"/>
      <c r="EO63" s="12"/>
      <c r="EP63" s="12"/>
      <c r="EQ63" s="12"/>
      <c r="ER63" s="12"/>
      <c r="ES63" s="12"/>
      <c r="ET63" s="12"/>
      <c r="EU63" s="12"/>
      <c r="EV63" s="12"/>
      <c r="EW63" s="12"/>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1"/>
      <c r="D64" s="504"/>
      <c r="E64" s="12"/>
      <c r="F64" s="12"/>
      <c r="G64" s="11"/>
      <c r="H64" s="12"/>
      <c r="I64" s="12"/>
      <c r="J64" s="11"/>
      <c r="K64" s="12"/>
      <c r="L64" s="12"/>
      <c r="M64" s="11"/>
      <c r="N64" s="12"/>
      <c r="O64" s="12"/>
      <c r="P64" s="11"/>
      <c r="Q64" s="12"/>
      <c r="R64" s="12"/>
      <c r="S64" s="11"/>
      <c r="T64" s="12"/>
      <c r="U64" s="12"/>
      <c r="V64" s="11"/>
      <c r="W64" s="12"/>
      <c r="X64" s="12"/>
      <c r="Y64" s="11"/>
      <c r="Z64" s="12"/>
      <c r="AA64" s="12"/>
      <c r="AB64" s="11"/>
      <c r="AC64" s="12"/>
      <c r="AD64" s="12"/>
      <c r="AE64" s="11"/>
      <c r="AF64" s="12"/>
      <c r="AG64" s="12"/>
      <c r="AH64" s="11"/>
      <c r="AI64" s="12"/>
      <c r="AJ64" s="12"/>
      <c r="AK64" s="11"/>
      <c r="AL64" s="11"/>
      <c r="AM64" s="11"/>
      <c r="BZ64" s="12"/>
      <c r="CA64" s="505" t="s">
        <v>58</v>
      </c>
      <c r="CN64" s="430"/>
      <c r="CX64" s="12"/>
      <c r="CY64" s="12"/>
      <c r="CZ64" s="12"/>
      <c r="DA64" s="12"/>
      <c r="DB64" s="12"/>
      <c r="DC64" s="12"/>
      <c r="DD64" s="12"/>
      <c r="DE64" s="12"/>
      <c r="DF64" s="12"/>
      <c r="DG64" s="12"/>
      <c r="DH64" s="12"/>
      <c r="DI64" s="12"/>
      <c r="DJ64" s="12"/>
      <c r="DK64" s="12"/>
      <c r="DL64" s="12"/>
      <c r="DM64" s="12"/>
      <c r="DN64" s="12"/>
      <c r="DO64" s="12"/>
      <c r="DP64" s="12"/>
      <c r="DQ64" s="12"/>
      <c r="DR64" s="12"/>
      <c r="DS64" s="12"/>
      <c r="DT64" s="12"/>
      <c r="DU64" s="12"/>
      <c r="DV64" s="12"/>
      <c r="DW64" s="12"/>
      <c r="DX64" s="12"/>
      <c r="DY64" s="12"/>
      <c r="DZ64" s="12"/>
      <c r="EA64" s="12"/>
      <c r="EB64" s="12"/>
      <c r="EC64" s="12"/>
      <c r="ED64" s="12"/>
      <c r="EE64" s="12"/>
      <c r="EF64" s="12"/>
      <c r="EG64" s="12"/>
      <c r="EH64" s="12"/>
      <c r="EI64" s="12"/>
      <c r="EJ64" s="12"/>
      <c r="EK64" s="12"/>
      <c r="EL64" s="12"/>
      <c r="EM64" s="12"/>
      <c r="EN64" s="12"/>
      <c r="EO64" s="12"/>
      <c r="EP64" s="12"/>
      <c r="EQ64" s="12"/>
      <c r="ER64" s="12"/>
      <c r="ES64" s="12"/>
      <c r="ET64" s="12"/>
      <c r="EU64" s="12"/>
      <c r="EV64" s="12"/>
      <c r="EW64" s="12"/>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1"/>
      <c r="D65" s="504"/>
      <c r="E65" s="12"/>
      <c r="F65" s="12"/>
      <c r="G65" s="11"/>
      <c r="H65" s="506"/>
      <c r="I65" s="12"/>
      <c r="J65" s="507">
        <v>1</v>
      </c>
      <c r="K65" s="508">
        <v>2</v>
      </c>
      <c r="L65" s="509">
        <v>3</v>
      </c>
      <c r="M65" s="510">
        <v>4</v>
      </c>
      <c r="N65" s="511">
        <v>5</v>
      </c>
      <c r="O65" s="512">
        <v>6</v>
      </c>
      <c r="P65" s="513">
        <v>7</v>
      </c>
      <c r="Q65" s="514">
        <v>8</v>
      </c>
      <c r="R65" s="515">
        <v>9</v>
      </c>
      <c r="S65" s="516">
        <v>10</v>
      </c>
      <c r="T65" s="517">
        <v>11</v>
      </c>
      <c r="U65" s="509">
        <v>12</v>
      </c>
      <c r="V65" s="518">
        <v>13</v>
      </c>
      <c r="W65" s="11"/>
      <c r="X65" s="11"/>
      <c r="Y65" s="11"/>
      <c r="Z65" s="11"/>
      <c r="AA65" s="11"/>
      <c r="AB65" s="11"/>
      <c r="AC65" s="11"/>
      <c r="AD65" s="11"/>
      <c r="AE65" s="11"/>
      <c r="AF65" s="11"/>
      <c r="AJ65" s="519"/>
      <c r="AK65" s="12"/>
      <c r="AL65" s="519">
        <v>1</v>
      </c>
      <c r="AM65" s="520">
        <v>2</v>
      </c>
      <c r="AN65" s="521">
        <v>3</v>
      </c>
      <c r="AO65" s="522">
        <v>4</v>
      </c>
      <c r="AP65" s="523">
        <v>5</v>
      </c>
      <c r="AQ65" s="524">
        <v>6</v>
      </c>
      <c r="AR65" s="12"/>
      <c r="AS65" s="12"/>
      <c r="AT65" s="12"/>
      <c r="AU65" s="12"/>
      <c r="AV65" s="12"/>
      <c r="AW65" s="12"/>
      <c r="AX65" s="525"/>
      <c r="AY65" s="12"/>
      <c r="AZ65" s="525">
        <v>7</v>
      </c>
      <c r="BA65" s="526">
        <v>8</v>
      </c>
      <c r="BB65" s="527">
        <v>9</v>
      </c>
      <c r="BC65" s="528">
        <v>10</v>
      </c>
      <c r="BD65" s="529">
        <v>11</v>
      </c>
      <c r="BE65" s="530">
        <v>12</v>
      </c>
      <c r="BL65" s="531"/>
      <c r="BM65" s="532"/>
      <c r="BN65" s="531">
        <v>13</v>
      </c>
      <c r="BO65" s="533">
        <v>14</v>
      </c>
      <c r="BP65" s="436" t="s">
        <v>59</v>
      </c>
      <c r="BQ65" s="534">
        <v>15</v>
      </c>
      <c r="BR65" s="527">
        <v>16</v>
      </c>
      <c r="BS65" s="535" t="s">
        <v>60</v>
      </c>
      <c r="BT65" s="536"/>
      <c r="BU65" s="536"/>
      <c r="BV65" s="536"/>
      <c r="BW65" s="537"/>
      <c r="BX65" s="537"/>
      <c r="BZ65"/>
      <c r="CA65" s="479"/>
      <c r="CB65" s="480"/>
      <c r="CC65" s="480"/>
      <c r="CD65" s="480"/>
      <c r="CE65" s="480"/>
      <c r="CF65" s="480"/>
      <c r="CG65" s="480"/>
      <c r="CH65" s="480"/>
      <c r="CI65" s="480"/>
      <c r="CJ65" s="480"/>
      <c r="CK65" s="480"/>
      <c r="CL65" s="432"/>
      <c r="CN65" s="430"/>
      <c r="CX65" s="12"/>
      <c r="CY65" s="12"/>
      <c r="CZ65" s="12"/>
      <c r="DA65" s="12"/>
      <c r="DB65" s="12"/>
      <c r="DC65" s="12"/>
      <c r="DD65" s="12"/>
      <c r="DE65" s="12"/>
      <c r="DF65" s="12"/>
      <c r="DG65" s="12"/>
      <c r="DH65" s="12"/>
      <c r="DI65" s="12"/>
      <c r="DJ65" s="12"/>
      <c r="DK65" s="12"/>
      <c r="DL65" s="12"/>
      <c r="DM65" s="12"/>
      <c r="DN65" s="12"/>
      <c r="DO65" s="12"/>
      <c r="DP65" s="12"/>
      <c r="DQ65" s="12"/>
      <c r="DR65" s="12"/>
      <c r="DS65" s="12"/>
      <c r="DT65" s="12"/>
      <c r="DU65" s="12"/>
      <c r="DV65" s="12"/>
      <c r="DW65" s="12"/>
      <c r="DX65" s="12"/>
      <c r="DY65" s="12"/>
      <c r="DZ65" s="12"/>
      <c r="EA65" s="12"/>
      <c r="EB65" s="12"/>
      <c r="EC65" s="12"/>
      <c r="ED65" s="12"/>
      <c r="EE65" s="12"/>
      <c r="EF65" s="12"/>
      <c r="EG65" s="12"/>
      <c r="EH65" s="12"/>
      <c r="EI65" s="12"/>
      <c r="EJ65" s="12"/>
      <c r="EK65" s="12"/>
      <c r="EL65" s="12"/>
      <c r="EM65" s="12"/>
      <c r="EN65" s="12"/>
      <c r="EO65" s="12"/>
      <c r="EP65" s="12"/>
      <c r="EQ65" s="12"/>
      <c r="ER65" s="12"/>
      <c r="ES65" s="12"/>
      <c r="ET65" s="12"/>
      <c r="EU65" s="12"/>
      <c r="EV65" s="12"/>
      <c r="EW65" s="12"/>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1"/>
      <c r="D66" s="504"/>
      <c r="E66" s="12"/>
      <c r="F66" s="12"/>
      <c r="G66" s="11"/>
      <c r="H66" s="538"/>
      <c r="I66" s="12"/>
      <c r="J66" s="12"/>
      <c r="K66" s="507">
        <v>1</v>
      </c>
      <c r="L66" s="508">
        <v>2</v>
      </c>
      <c r="M66" s="509">
        <v>3</v>
      </c>
      <c r="N66" s="510">
        <v>4</v>
      </c>
      <c r="O66" s="511">
        <v>5</v>
      </c>
      <c r="P66" s="512">
        <v>6</v>
      </c>
      <c r="Q66" s="513">
        <v>7</v>
      </c>
      <c r="R66" s="514">
        <v>8</v>
      </c>
      <c r="S66" s="515">
        <v>9</v>
      </c>
      <c r="T66" s="516">
        <v>10</v>
      </c>
      <c r="U66" s="517">
        <v>11</v>
      </c>
      <c r="V66" s="509">
        <v>12</v>
      </c>
      <c r="W66" s="518">
        <v>13</v>
      </c>
      <c r="X66" s="11"/>
      <c r="Y66" s="11"/>
      <c r="Z66" s="11"/>
      <c r="AA66" s="11"/>
      <c r="AB66" s="11"/>
      <c r="AC66" s="11"/>
      <c r="AD66" s="11"/>
      <c r="AE66" s="11"/>
      <c r="AF66" s="11"/>
      <c r="AJ66" s="520"/>
      <c r="AK66" s="12"/>
      <c r="AL66" s="539"/>
      <c r="AM66" s="519">
        <v>1</v>
      </c>
      <c r="AN66" s="520">
        <v>2</v>
      </c>
      <c r="AO66" s="521">
        <v>3</v>
      </c>
      <c r="AP66" s="522">
        <v>4</v>
      </c>
      <c r="AQ66" s="523">
        <v>5</v>
      </c>
      <c r="AR66" s="524">
        <v>6</v>
      </c>
      <c r="AS66" s="12"/>
      <c r="AT66" s="12"/>
      <c r="AU66" s="12"/>
      <c r="AV66" s="12"/>
      <c r="AW66" s="12"/>
      <c r="AX66" s="526"/>
      <c r="AY66" s="12"/>
      <c r="AZ66" s="12"/>
      <c r="BA66" s="525">
        <v>7</v>
      </c>
      <c r="BB66" s="526">
        <v>8</v>
      </c>
      <c r="BC66" s="527">
        <v>9</v>
      </c>
      <c r="BD66" s="528">
        <v>10</v>
      </c>
      <c r="BE66" s="529">
        <v>11</v>
      </c>
      <c r="BF66" s="530">
        <v>12</v>
      </c>
      <c r="BL66" s="533"/>
      <c r="BM66" s="532"/>
      <c r="BN66" s="532"/>
      <c r="BO66" s="531">
        <v>13</v>
      </c>
      <c r="BP66" s="533">
        <v>14</v>
      </c>
      <c r="BQ66" s="524" t="s">
        <v>61</v>
      </c>
      <c r="BR66" s="534">
        <v>15</v>
      </c>
      <c r="BS66" s="527">
        <v>16</v>
      </c>
      <c r="BT66" s="535" t="s">
        <v>60</v>
      </c>
      <c r="BU66" s="536"/>
      <c r="BV66" s="536"/>
      <c r="BW66" s="537"/>
      <c r="BX66" s="537"/>
      <c r="BZ66"/>
      <c r="CA66" s="422"/>
      <c r="CB66" s="483"/>
      <c r="CC66" s="437"/>
      <c r="CD66" s="482"/>
      <c r="CE66" s="437"/>
      <c r="CF66" s="484"/>
      <c r="CG66" s="441"/>
      <c r="CH66" s="485"/>
      <c r="CI66" s="441"/>
      <c r="CJ66" s="486"/>
      <c r="CL66" s="430"/>
      <c r="CN66" s="430"/>
      <c r="CX66" s="12"/>
      <c r="CY66" s="12"/>
      <c r="CZ66" s="12"/>
      <c r="DA66" s="12"/>
      <c r="DB66" s="12"/>
      <c r="DC66" s="12"/>
      <c r="DD66" s="12"/>
      <c r="DE66" s="12"/>
      <c r="DF66" s="12"/>
      <c r="DG66" s="12"/>
      <c r="DH66" s="12"/>
      <c r="DI66" s="12"/>
      <c r="DJ66" s="12"/>
      <c r="DK66" s="12"/>
      <c r="DL66" s="12"/>
      <c r="DM66" s="12"/>
      <c r="DN66" s="12"/>
      <c r="DO66" s="12"/>
      <c r="DP66" s="12"/>
      <c r="DQ66" s="12"/>
      <c r="DR66" s="12"/>
      <c r="DS66" s="12"/>
      <c r="DT66" s="12"/>
      <c r="DU66" s="12"/>
      <c r="DV66" s="12"/>
      <c r="DW66" s="12"/>
      <c r="DX66" s="12"/>
      <c r="DY66" s="12"/>
      <c r="DZ66" s="12"/>
      <c r="EA66" s="12"/>
      <c r="EB66" s="12"/>
      <c r="EC66" s="12"/>
      <c r="ED66" s="12"/>
      <c r="EE66" s="12"/>
      <c r="EF66" s="12"/>
      <c r="EG66" s="12"/>
      <c r="EH66" s="12"/>
      <c r="EI66" s="12"/>
      <c r="EJ66" s="12"/>
      <c r="EK66" s="12"/>
      <c r="EL66" s="12"/>
      <c r="EM66" s="12"/>
      <c r="EN66" s="12"/>
      <c r="EO66" s="12"/>
      <c r="EP66" s="12"/>
      <c r="EQ66" s="12"/>
      <c r="ER66" s="12"/>
      <c r="ES66" s="12"/>
      <c r="ET66" s="12"/>
      <c r="EU66" s="12"/>
      <c r="EV66" s="12"/>
      <c r="EW66" s="12"/>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1"/>
      <c r="D67" s="504"/>
      <c r="E67" s="12"/>
      <c r="F67" s="12"/>
      <c r="G67" s="12"/>
      <c r="H67" s="540"/>
      <c r="I67" s="12"/>
      <c r="J67" s="12"/>
      <c r="K67" s="12"/>
      <c r="L67" s="507">
        <v>1</v>
      </c>
      <c r="M67" s="508">
        <v>2</v>
      </c>
      <c r="N67" s="509">
        <v>3</v>
      </c>
      <c r="O67" s="510">
        <v>4</v>
      </c>
      <c r="P67" s="511">
        <v>5</v>
      </c>
      <c r="Q67" s="512">
        <v>6</v>
      </c>
      <c r="R67" s="513">
        <v>7</v>
      </c>
      <c r="S67" s="514">
        <v>8</v>
      </c>
      <c r="T67" s="515">
        <v>9</v>
      </c>
      <c r="U67" s="516">
        <v>10</v>
      </c>
      <c r="V67" s="517">
        <v>11</v>
      </c>
      <c r="W67" s="509">
        <v>12</v>
      </c>
      <c r="X67" s="518">
        <v>13</v>
      </c>
      <c r="Y67" s="11"/>
      <c r="Z67" s="11"/>
      <c r="AA67" s="11"/>
      <c r="AB67" s="11"/>
      <c r="AC67" s="11"/>
      <c r="AD67" s="11"/>
      <c r="AE67" s="11"/>
      <c r="AF67" s="11"/>
      <c r="AJ67" s="521"/>
      <c r="AK67" s="12"/>
      <c r="AL67" s="539"/>
      <c r="AM67" s="539"/>
      <c r="AN67" s="519">
        <v>1</v>
      </c>
      <c r="AO67" s="520">
        <v>2</v>
      </c>
      <c r="AP67" s="521">
        <v>3</v>
      </c>
      <c r="AQ67" s="522">
        <v>4</v>
      </c>
      <c r="AR67" s="523">
        <v>5</v>
      </c>
      <c r="AS67" s="524">
        <v>6</v>
      </c>
      <c r="AT67" s="12"/>
      <c r="AU67" s="12"/>
      <c r="AV67" s="12"/>
      <c r="AW67" s="12"/>
      <c r="AX67" s="527"/>
      <c r="AY67" s="12"/>
      <c r="AZ67" s="12"/>
      <c r="BA67" s="12"/>
      <c r="BB67" s="525">
        <v>7</v>
      </c>
      <c r="BC67" s="526">
        <v>8</v>
      </c>
      <c r="BD67" s="527">
        <v>9</v>
      </c>
      <c r="BE67" s="528">
        <v>10</v>
      </c>
      <c r="BF67" s="529">
        <v>11</v>
      </c>
      <c r="BG67" s="530">
        <v>12</v>
      </c>
      <c r="BL67" s="436" t="s">
        <v>59</v>
      </c>
      <c r="BM67" s="532"/>
      <c r="BN67" s="532"/>
      <c r="BO67" s="532"/>
      <c r="BP67" s="531">
        <v>13</v>
      </c>
      <c r="BQ67" s="533">
        <v>14</v>
      </c>
      <c r="BR67" s="524" t="s">
        <v>61</v>
      </c>
      <c r="BS67" s="436" t="s">
        <v>59</v>
      </c>
      <c r="BT67" s="527">
        <v>16</v>
      </c>
      <c r="BU67" s="535" t="s">
        <v>60</v>
      </c>
      <c r="BV67" s="536"/>
      <c r="BW67" s="537"/>
      <c r="BX67" s="537"/>
      <c r="BZ67"/>
      <c r="CA67" s="422"/>
      <c r="CB67" s="439"/>
      <c r="CC67" s="437"/>
      <c r="CD67" s="438"/>
      <c r="CE67" s="437"/>
      <c r="CF67" s="440"/>
      <c r="CG67" s="441"/>
      <c r="CH67" s="442"/>
      <c r="CI67" s="441"/>
      <c r="CJ67" s="443"/>
      <c r="CL67" s="430"/>
      <c r="CN67" s="430"/>
      <c r="CX67" s="12"/>
      <c r="CY67" s="12"/>
      <c r="CZ67" s="12"/>
      <c r="DA67" s="12"/>
      <c r="DB67" s="12"/>
      <c r="DC67" s="12"/>
      <c r="DD67" s="12"/>
      <c r="DE67" s="12"/>
      <c r="DF67" s="12"/>
      <c r="DG67" s="12"/>
      <c r="DH67" s="12"/>
      <c r="DI67" s="12"/>
      <c r="DJ67" s="12"/>
      <c r="DK67" s="12"/>
      <c r="DL67" s="12"/>
      <c r="DM67" s="12"/>
      <c r="DN67" s="12"/>
      <c r="DO67" s="12"/>
      <c r="DP67" s="12"/>
      <c r="DQ67" s="12"/>
      <c r="DR67" s="12"/>
      <c r="DS67" s="12"/>
      <c r="DT67" s="12"/>
      <c r="DU67" s="12"/>
      <c r="DV67" s="12"/>
      <c r="DW67" s="12"/>
      <c r="DX67" s="12"/>
      <c r="DY67" s="12"/>
      <c r="DZ67" s="12"/>
      <c r="EA67" s="12"/>
      <c r="EB67" s="12"/>
      <c r="EC67" s="12"/>
      <c r="ED67" s="12"/>
      <c r="EE67" s="12"/>
      <c r="EF67" s="12"/>
      <c r="EG67" s="12"/>
      <c r="EH67" s="12"/>
      <c r="EI67" s="12"/>
      <c r="EJ67" s="12"/>
      <c r="EK67" s="12"/>
      <c r="EL67" s="12"/>
      <c r="EM67" s="12"/>
      <c r="EN67" s="12"/>
      <c r="EO67" s="12"/>
      <c r="EP67" s="12"/>
      <c r="EQ67" s="12"/>
      <c r="ER67" s="12"/>
      <c r="ES67" s="12"/>
      <c r="ET67" s="12"/>
      <c r="EU67" s="12"/>
      <c r="EV67" s="12"/>
      <c r="EW67" s="12"/>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1"/>
      <c r="D68" s="504"/>
      <c r="E68" s="12"/>
      <c r="F68" s="12"/>
      <c r="G68" s="12"/>
      <c r="H68" s="541"/>
      <c r="I68" s="12"/>
      <c r="J68" s="12"/>
      <c r="K68" s="12"/>
      <c r="L68" s="12"/>
      <c r="M68" s="507">
        <v>1</v>
      </c>
      <c r="N68" s="508">
        <v>2</v>
      </c>
      <c r="O68" s="509">
        <v>3</v>
      </c>
      <c r="P68" s="510">
        <v>4</v>
      </c>
      <c r="Q68" s="511">
        <v>5</v>
      </c>
      <c r="R68" s="512">
        <v>6</v>
      </c>
      <c r="S68" s="513">
        <v>7</v>
      </c>
      <c r="T68" s="514">
        <v>8</v>
      </c>
      <c r="U68" s="515">
        <v>9</v>
      </c>
      <c r="V68" s="516">
        <v>10</v>
      </c>
      <c r="W68" s="517">
        <v>11</v>
      </c>
      <c r="X68" s="509">
        <v>12</v>
      </c>
      <c r="Y68" s="518">
        <v>13</v>
      </c>
      <c r="Z68" s="11"/>
      <c r="AA68" s="11"/>
      <c r="AB68" s="11"/>
      <c r="AC68" s="11"/>
      <c r="AD68" s="11"/>
      <c r="AE68" s="11"/>
      <c r="AF68" s="11"/>
      <c r="AJ68" s="522"/>
      <c r="AK68" s="12"/>
      <c r="AL68" s="539"/>
      <c r="AM68" s="539"/>
      <c r="AN68" s="539"/>
      <c r="AO68" s="519">
        <v>1</v>
      </c>
      <c r="AP68" s="520">
        <v>2</v>
      </c>
      <c r="AQ68" s="521">
        <v>3</v>
      </c>
      <c r="AR68" s="522">
        <v>4</v>
      </c>
      <c r="AS68" s="523">
        <v>5</v>
      </c>
      <c r="AT68" s="524">
        <v>6</v>
      </c>
      <c r="AU68" s="12"/>
      <c r="AV68" s="12"/>
      <c r="AW68" s="12"/>
      <c r="AX68" s="528"/>
      <c r="AY68" s="12"/>
      <c r="AZ68" s="12"/>
      <c r="BA68" s="12"/>
      <c r="BB68" s="12"/>
      <c r="BC68" s="525">
        <v>7</v>
      </c>
      <c r="BD68" s="526">
        <v>8</v>
      </c>
      <c r="BE68" s="527">
        <v>9</v>
      </c>
      <c r="BF68" s="528">
        <v>10</v>
      </c>
      <c r="BG68" s="529">
        <v>11</v>
      </c>
      <c r="BH68" s="530">
        <v>12</v>
      </c>
      <c r="BL68" s="534"/>
      <c r="BM68" s="532"/>
      <c r="BN68" s="532"/>
      <c r="BO68" s="532"/>
      <c r="BP68" s="532"/>
      <c r="BQ68" s="531">
        <v>13</v>
      </c>
      <c r="BR68" s="533">
        <v>14</v>
      </c>
      <c r="BS68" s="524" t="s">
        <v>61</v>
      </c>
      <c r="BT68" s="534">
        <v>15</v>
      </c>
      <c r="BU68" s="527">
        <v>16</v>
      </c>
      <c r="BV68" s="535" t="s">
        <v>60</v>
      </c>
      <c r="BW68" s="537"/>
      <c r="BX68" s="537"/>
      <c r="BZ68"/>
      <c r="CA68" s="422"/>
      <c r="CB68" s="445"/>
      <c r="CC68" s="437"/>
      <c r="CD68" s="444"/>
      <c r="CE68" s="437"/>
      <c r="CF68" s="446"/>
      <c r="CG68" s="441"/>
      <c r="CH68" s="24"/>
      <c r="CI68" s="441"/>
      <c r="CJ68" s="447"/>
      <c r="CL68" s="430"/>
      <c r="CN68" s="430"/>
      <c r="CX68" s="12"/>
      <c r="CY68" s="12"/>
      <c r="CZ68" s="12"/>
      <c r="DA68" s="12"/>
      <c r="DB68" s="12"/>
      <c r="DC68" s="12"/>
      <c r="DD68" s="12"/>
      <c r="DE68" s="12"/>
      <c r="DF68" s="12"/>
      <c r="DG68" s="12"/>
      <c r="DH68" s="12"/>
      <c r="DI68" s="12"/>
      <c r="DJ68" s="12"/>
      <c r="DK68" s="12"/>
      <c r="DL68" s="12"/>
      <c r="DM68" s="12"/>
      <c r="DN68" s="12"/>
      <c r="DO68" s="12"/>
      <c r="DP68" s="12"/>
      <c r="DQ68" s="12"/>
      <c r="DR68" s="12"/>
      <c r="DS68" s="12"/>
      <c r="DT68" s="12"/>
      <c r="DU68" s="12"/>
      <c r="DV68" s="12"/>
      <c r="DW68" s="12"/>
      <c r="DX68" s="12"/>
      <c r="DY68" s="12"/>
      <c r="DZ68" s="12"/>
      <c r="EA68" s="12"/>
      <c r="EB68" s="12"/>
      <c r="EC68" s="12"/>
      <c r="ED68" s="12"/>
      <c r="EE68" s="12"/>
      <c r="EF68" s="12"/>
      <c r="EG68" s="12"/>
      <c r="EH68" s="12"/>
      <c r="EI68" s="12"/>
      <c r="EJ68" s="12"/>
      <c r="EK68" s="12"/>
      <c r="EL68" s="12"/>
      <c r="EM68" s="12"/>
      <c r="EN68" s="12"/>
      <c r="EO68" s="12"/>
      <c r="EP68" s="12"/>
      <c r="EQ68" s="12"/>
      <c r="ER68" s="12"/>
      <c r="ES68" s="12"/>
      <c r="ET68" s="12"/>
      <c r="EU68" s="12"/>
      <c r="EV68" s="12"/>
      <c r="EW68" s="12"/>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1"/>
      <c r="D69" s="504"/>
      <c r="E69" s="12"/>
      <c r="F69" s="12"/>
      <c r="G69" s="12"/>
      <c r="H69" s="542"/>
      <c r="I69" s="12"/>
      <c r="J69" s="12"/>
      <c r="K69" s="12"/>
      <c r="L69" s="12"/>
      <c r="M69" s="12"/>
      <c r="N69" s="507">
        <v>1</v>
      </c>
      <c r="O69" s="508">
        <v>2</v>
      </c>
      <c r="P69" s="509">
        <v>3</v>
      </c>
      <c r="Q69" s="510">
        <v>4</v>
      </c>
      <c r="R69" s="511">
        <v>5</v>
      </c>
      <c r="S69" s="512">
        <v>6</v>
      </c>
      <c r="T69" s="513">
        <v>7</v>
      </c>
      <c r="U69" s="514">
        <v>8</v>
      </c>
      <c r="V69" s="515">
        <v>9</v>
      </c>
      <c r="W69" s="516">
        <v>10</v>
      </c>
      <c r="X69" s="517">
        <v>11</v>
      </c>
      <c r="Y69" s="509">
        <v>12</v>
      </c>
      <c r="Z69" s="518">
        <v>13</v>
      </c>
      <c r="AA69" s="11"/>
      <c r="AB69" s="11"/>
      <c r="AC69" s="11"/>
      <c r="AD69" s="11"/>
      <c r="AE69" s="11"/>
      <c r="AF69" s="11"/>
      <c r="AJ69" s="523"/>
      <c r="AK69" s="12"/>
      <c r="AL69" s="12"/>
      <c r="AM69" s="12"/>
      <c r="AN69" s="12"/>
      <c r="AO69" s="12"/>
      <c r="AP69" s="519">
        <v>1</v>
      </c>
      <c r="AQ69" s="520">
        <v>2</v>
      </c>
      <c r="AR69" s="521">
        <v>3</v>
      </c>
      <c r="AS69" s="522">
        <v>4</v>
      </c>
      <c r="AT69" s="523">
        <v>5</v>
      </c>
      <c r="AU69" s="524">
        <v>6</v>
      </c>
      <c r="AV69" s="12"/>
      <c r="AW69" s="12"/>
      <c r="AX69" s="529"/>
      <c r="AY69" s="12"/>
      <c r="AZ69" s="12"/>
      <c r="BA69" s="12"/>
      <c r="BB69" s="12"/>
      <c r="BD69" s="525">
        <v>7</v>
      </c>
      <c r="BE69" s="526">
        <v>8</v>
      </c>
      <c r="BF69" s="527">
        <v>9</v>
      </c>
      <c r="BG69" s="528">
        <v>10</v>
      </c>
      <c r="BH69" s="529">
        <v>11</v>
      </c>
      <c r="BI69" s="530">
        <v>12</v>
      </c>
      <c r="BL69" s="527"/>
      <c r="BM69" s="532"/>
      <c r="BN69" s="537"/>
      <c r="BO69" s="537"/>
      <c r="BP69" s="537"/>
      <c r="BQ69" s="537"/>
      <c r="BR69" s="531">
        <v>13</v>
      </c>
      <c r="BS69" s="533">
        <v>14</v>
      </c>
      <c r="BT69" s="524" t="s">
        <v>61</v>
      </c>
      <c r="BU69" s="534">
        <v>15</v>
      </c>
      <c r="BV69" s="527">
        <v>16</v>
      </c>
      <c r="BW69" s="535" t="s">
        <v>60</v>
      </c>
      <c r="BX69" s="537"/>
      <c r="BZ69"/>
      <c r="CA69" s="422"/>
      <c r="CB69" s="450"/>
      <c r="CC69" s="437"/>
      <c r="CD69" s="449"/>
      <c r="CE69" s="437"/>
      <c r="CF69" s="451"/>
      <c r="CG69" s="441"/>
      <c r="CH69" s="25"/>
      <c r="CI69" s="441"/>
      <c r="CJ69" s="452"/>
      <c r="CL69" s="430"/>
      <c r="CN69" s="430"/>
      <c r="CX69" s="12"/>
      <c r="CY69" s="12"/>
      <c r="CZ69" s="12"/>
      <c r="DA69" s="12"/>
      <c r="DB69" s="12"/>
      <c r="DC69" s="12"/>
      <c r="DD69" s="12"/>
      <c r="DE69" s="12"/>
      <c r="DF69" s="12"/>
      <c r="DG69" s="12"/>
      <c r="DH69" s="12"/>
      <c r="DI69" s="12"/>
      <c r="DJ69" s="12"/>
      <c r="DK69" s="12"/>
      <c r="DL69" s="12"/>
      <c r="DM69" s="12"/>
      <c r="DN69" s="12"/>
      <c r="DO69" s="12"/>
      <c r="DP69" s="12"/>
      <c r="DQ69" s="12"/>
      <c r="DR69" s="12"/>
      <c r="DS69" s="12"/>
      <c r="DT69" s="12"/>
      <c r="DU69" s="12"/>
      <c r="DV69" s="12"/>
      <c r="DW69" s="12"/>
      <c r="DX69" s="12"/>
      <c r="DY69" s="12"/>
      <c r="DZ69" s="12"/>
      <c r="EA69" s="12"/>
      <c r="EB69" s="12"/>
      <c r="EC69" s="12"/>
      <c r="ED69" s="12"/>
      <c r="EE69" s="12"/>
      <c r="EF69" s="12"/>
      <c r="EG69" s="12"/>
      <c r="EH69" s="12"/>
      <c r="EI69" s="12"/>
      <c r="EJ69" s="12"/>
      <c r="EK69" s="12"/>
      <c r="EL69" s="12"/>
      <c r="EM69" s="12"/>
      <c r="EN69" s="12"/>
      <c r="EO69" s="12"/>
      <c r="EP69" s="12"/>
      <c r="EQ69" s="12"/>
      <c r="ER69" s="12"/>
      <c r="ES69" s="12"/>
      <c r="ET69" s="12"/>
      <c r="EU69" s="12"/>
      <c r="EV69" s="12"/>
      <c r="EW69" s="12"/>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1"/>
      <c r="D70" s="504"/>
      <c r="E70" s="12"/>
      <c r="F70" s="12"/>
      <c r="G70" s="12"/>
      <c r="H70" s="543"/>
      <c r="I70" s="12"/>
      <c r="J70" s="12"/>
      <c r="K70" s="12"/>
      <c r="L70" s="12"/>
      <c r="M70" s="12"/>
      <c r="N70" s="12"/>
      <c r="O70" s="507">
        <v>1</v>
      </c>
      <c r="P70" s="508">
        <v>2</v>
      </c>
      <c r="Q70" s="509">
        <v>3</v>
      </c>
      <c r="R70" s="510">
        <v>4</v>
      </c>
      <c r="S70" s="511">
        <v>5</v>
      </c>
      <c r="T70" s="512">
        <v>6</v>
      </c>
      <c r="U70" s="513">
        <v>7</v>
      </c>
      <c r="V70" s="514">
        <v>8</v>
      </c>
      <c r="W70" s="515">
        <v>9</v>
      </c>
      <c r="X70" s="516">
        <v>10</v>
      </c>
      <c r="Y70" s="517">
        <v>11</v>
      </c>
      <c r="Z70" s="509">
        <v>12</v>
      </c>
      <c r="AA70" s="518">
        <v>13</v>
      </c>
      <c r="AB70" s="11"/>
      <c r="AC70" s="11"/>
      <c r="AD70" s="11"/>
      <c r="AE70" s="11"/>
      <c r="AF70" s="11"/>
      <c r="AJ70" s="524"/>
      <c r="AK70" s="12"/>
      <c r="AL70" s="12"/>
      <c r="AM70" s="12"/>
      <c r="AN70" s="12"/>
      <c r="AO70" s="12"/>
      <c r="AP70" s="12"/>
      <c r="AQ70" s="519">
        <v>1</v>
      </c>
      <c r="AR70" s="520">
        <v>2</v>
      </c>
      <c r="AS70" s="521">
        <v>3</v>
      </c>
      <c r="AT70" s="522">
        <v>4</v>
      </c>
      <c r="AU70" s="523">
        <v>5</v>
      </c>
      <c r="AV70" s="524">
        <v>6</v>
      </c>
      <c r="AW70" s="12"/>
      <c r="AX70" s="530"/>
      <c r="AY70" s="12"/>
      <c r="AZ70" s="12"/>
      <c r="BA70" s="12"/>
      <c r="BB70" s="12"/>
      <c r="BE70" s="525">
        <v>7</v>
      </c>
      <c r="BF70" s="526">
        <v>8</v>
      </c>
      <c r="BG70" s="527">
        <v>9</v>
      </c>
      <c r="BH70" s="528">
        <v>10</v>
      </c>
      <c r="BI70" s="529">
        <v>11</v>
      </c>
      <c r="BJ70" s="530">
        <v>12</v>
      </c>
      <c r="BL70" s="535"/>
      <c r="BM70" s="532"/>
      <c r="BN70" s="537"/>
      <c r="BO70" s="537"/>
      <c r="BP70" s="537"/>
      <c r="BQ70" s="537"/>
      <c r="BR70" s="537"/>
      <c r="BS70" s="531">
        <v>13</v>
      </c>
      <c r="BT70" s="533">
        <v>14</v>
      </c>
      <c r="BU70" s="524" t="s">
        <v>61</v>
      </c>
      <c r="BV70" s="534">
        <v>15</v>
      </c>
      <c r="BW70" s="527">
        <v>16</v>
      </c>
      <c r="BX70" s="535" t="s">
        <v>60</v>
      </c>
      <c r="BZ70"/>
      <c r="CA70" s="422"/>
      <c r="CB70" s="455"/>
      <c r="CC70" s="437"/>
      <c r="CD70" s="454"/>
      <c r="CE70" s="437"/>
      <c r="CF70" s="456"/>
      <c r="CG70" s="441"/>
      <c r="CH70" s="26"/>
      <c r="CI70" s="441"/>
      <c r="CJ70" s="457"/>
      <c r="CL70" s="430"/>
      <c r="CN70" s="430"/>
      <c r="CX70" s="12"/>
      <c r="CY70" s="12"/>
      <c r="CZ70" s="12"/>
      <c r="DA70" s="12"/>
      <c r="DB70" s="12"/>
      <c r="DC70" s="12"/>
      <c r="DD70" s="12"/>
      <c r="DE70" s="12"/>
      <c r="DF70" s="12"/>
      <c r="DG70" s="12"/>
      <c r="DH70" s="12"/>
      <c r="DI70" s="12"/>
      <c r="DJ70" s="12"/>
      <c r="DK70" s="12"/>
      <c r="DL70" s="12"/>
      <c r="DM70" s="12"/>
      <c r="DN70" s="12"/>
      <c r="DO70" s="12"/>
      <c r="DP70" s="12"/>
      <c r="DQ70" s="12"/>
      <c r="DR70" s="12"/>
      <c r="DS70" s="12"/>
      <c r="DT70" s="12"/>
      <c r="DU70" s="12"/>
      <c r="DV70" s="12"/>
      <c r="DW70" s="12"/>
      <c r="DX70" s="12"/>
      <c r="DY70" s="12"/>
      <c r="DZ70" s="12"/>
      <c r="EA70" s="12"/>
      <c r="EB70" s="12"/>
      <c r="EC70" s="12"/>
      <c r="ED70" s="12"/>
      <c r="EE70" s="12"/>
      <c r="EF70" s="12"/>
      <c r="EG70" s="12"/>
      <c r="EH70" s="12"/>
      <c r="EI70" s="12"/>
      <c r="EJ70" s="12"/>
      <c r="EK70" s="12"/>
      <c r="EL70" s="12"/>
      <c r="EM70" s="12"/>
      <c r="EN70" s="12"/>
      <c r="EO70" s="12"/>
      <c r="EP70" s="12"/>
      <c r="EQ70" s="12"/>
      <c r="ER70" s="12"/>
      <c r="ES70" s="12"/>
      <c r="ET70" s="12"/>
      <c r="EU70" s="12"/>
      <c r="EV70" s="12"/>
      <c r="EW70" s="12"/>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1"/>
      <c r="D71" s="504"/>
      <c r="E71" s="12"/>
      <c r="F71" s="12"/>
      <c r="G71" s="12"/>
      <c r="H71" s="544"/>
      <c r="I71" s="12"/>
      <c r="J71" s="12"/>
      <c r="K71" s="12"/>
      <c r="L71" s="12"/>
      <c r="M71" s="12"/>
      <c r="N71" s="12"/>
      <c r="O71" s="12"/>
      <c r="P71" s="507">
        <v>1</v>
      </c>
      <c r="Q71" s="508">
        <v>2</v>
      </c>
      <c r="R71" s="509">
        <v>3</v>
      </c>
      <c r="S71" s="510">
        <v>4</v>
      </c>
      <c r="T71" s="511">
        <v>5</v>
      </c>
      <c r="U71" s="512">
        <v>6</v>
      </c>
      <c r="V71" s="513">
        <v>7</v>
      </c>
      <c r="W71" s="514">
        <v>8</v>
      </c>
      <c r="X71" s="515">
        <v>9</v>
      </c>
      <c r="Y71" s="516">
        <v>10</v>
      </c>
      <c r="Z71" s="517">
        <v>11</v>
      </c>
      <c r="AA71" s="509">
        <v>12</v>
      </c>
      <c r="AB71" s="518">
        <v>13</v>
      </c>
      <c r="AC71" s="11"/>
      <c r="AD71" s="11"/>
      <c r="AE71" s="11"/>
      <c r="AF71" s="11"/>
      <c r="AG71" s="11"/>
      <c r="AH71" s="11"/>
      <c r="AJ71" s="11"/>
      <c r="AK71" s="11"/>
      <c r="AL71" s="11"/>
      <c r="AM71" s="11"/>
      <c r="BI71" s="12"/>
      <c r="BJ71" s="12"/>
      <c r="BK71" s="12"/>
      <c r="BL71" s="537"/>
      <c r="BM71" s="537"/>
      <c r="BN71" s="537"/>
      <c r="BO71" s="537"/>
      <c r="BP71" s="537"/>
      <c r="BQ71" s="532"/>
      <c r="BR71" s="532"/>
      <c r="BS71" s="532"/>
      <c r="BT71" s="532"/>
      <c r="BU71" s="532"/>
      <c r="BV71" s="532"/>
      <c r="BW71" s="532"/>
      <c r="BX71" s="532"/>
      <c r="BZ71"/>
      <c r="CA71" s="422"/>
      <c r="CB71" s="460"/>
      <c r="CC71" s="437"/>
      <c r="CD71" s="459"/>
      <c r="CE71" s="437"/>
      <c r="CF71" s="461"/>
      <c r="CG71" s="441"/>
      <c r="CH71" s="27"/>
      <c r="CI71" s="441"/>
      <c r="CJ71" s="462"/>
      <c r="CL71" s="430"/>
      <c r="CN71" s="430"/>
      <c r="CX71" s="12"/>
      <c r="CY71" s="12"/>
      <c r="CZ71" s="12"/>
      <c r="DA71" s="12"/>
      <c r="DB71" s="12"/>
      <c r="DC71" s="12"/>
      <c r="DD71" s="12"/>
      <c r="DE71" s="12"/>
      <c r="DF71" s="12"/>
      <c r="DG71" s="12"/>
      <c r="DH71" s="12"/>
      <c r="DI71" s="12"/>
      <c r="DJ71" s="12"/>
      <c r="DK71" s="12"/>
      <c r="DL71" s="12"/>
      <c r="DM71" s="12"/>
      <c r="DN71" s="12"/>
      <c r="DO71" s="12"/>
      <c r="DP71" s="12"/>
      <c r="DQ71" s="12"/>
      <c r="DR71" s="12"/>
      <c r="DS71" s="12"/>
      <c r="DT71" s="12"/>
      <c r="DU71" s="12"/>
      <c r="DV71" s="12"/>
      <c r="DW71" s="12"/>
      <c r="DX71" s="12"/>
      <c r="DY71" s="12"/>
      <c r="DZ71" s="12"/>
      <c r="EA71" s="12"/>
      <c r="EB71" s="12"/>
      <c r="EC71" s="12"/>
      <c r="ED71" s="12"/>
      <c r="EE71" s="12"/>
      <c r="EF71" s="12"/>
      <c r="EG71" s="12"/>
      <c r="EH71" s="12"/>
      <c r="EI71" s="12"/>
      <c r="EJ71" s="12"/>
      <c r="EK71" s="12"/>
      <c r="EL71" s="12"/>
      <c r="EM71" s="12"/>
      <c r="EN71" s="12"/>
      <c r="EO71" s="12"/>
      <c r="EP71" s="12"/>
      <c r="EQ71" s="12"/>
      <c r="ER71" s="12"/>
      <c r="ES71" s="12"/>
      <c r="ET71" s="12"/>
      <c r="EU71" s="12"/>
      <c r="EV71" s="12"/>
      <c r="EW71" s="12"/>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1"/>
      <c r="D72" s="504"/>
      <c r="E72" s="12"/>
      <c r="F72" s="12"/>
      <c r="G72" s="12"/>
      <c r="H72" s="545"/>
      <c r="I72" s="12"/>
      <c r="J72" s="12"/>
      <c r="K72" s="12"/>
      <c r="L72" s="12"/>
      <c r="M72" s="12"/>
      <c r="N72" s="12"/>
      <c r="O72" s="12"/>
      <c r="P72" s="12"/>
      <c r="Q72" s="507">
        <v>1</v>
      </c>
      <c r="R72" s="508">
        <v>2</v>
      </c>
      <c r="S72" s="509">
        <v>3</v>
      </c>
      <c r="T72" s="510">
        <v>4</v>
      </c>
      <c r="U72" s="511">
        <v>5</v>
      </c>
      <c r="V72" s="512">
        <v>6</v>
      </c>
      <c r="W72" s="513">
        <v>7</v>
      </c>
      <c r="X72" s="514">
        <v>8</v>
      </c>
      <c r="Y72" s="515">
        <v>9</v>
      </c>
      <c r="Z72" s="516">
        <v>10</v>
      </c>
      <c r="AA72" s="517">
        <v>11</v>
      </c>
      <c r="AB72" s="509">
        <v>12</v>
      </c>
      <c r="AC72" s="518">
        <v>13</v>
      </c>
      <c r="AD72" s="11"/>
      <c r="AE72" s="11"/>
      <c r="AF72" s="11"/>
      <c r="AG72" s="11"/>
      <c r="AH72" s="11"/>
      <c r="AJ72" s="12"/>
      <c r="AK72" s="12"/>
      <c r="AL72" s="12"/>
      <c r="AM72" s="12"/>
      <c r="AN72" s="12"/>
      <c r="AO72" s="12"/>
      <c r="AP72" s="12"/>
      <c r="AQ72" s="12"/>
      <c r="AR72" s="12"/>
      <c r="AS72" s="12"/>
      <c r="AT72" s="12"/>
      <c r="AU72" s="12"/>
      <c r="AV72" s="12"/>
      <c r="AW72" s="12"/>
      <c r="AX72" s="12"/>
      <c r="AY72" s="12"/>
      <c r="AZ72" s="12"/>
      <c r="BA72" s="12"/>
      <c r="BB72" s="12"/>
      <c r="BC72" s="12"/>
      <c r="BD72" s="12"/>
      <c r="BE72" s="12"/>
      <c r="BF72" s="12"/>
      <c r="BG72" s="12"/>
      <c r="BH72" s="12"/>
      <c r="BI72" s="12"/>
      <c r="BJ72" s="12"/>
      <c r="BK72" s="12"/>
      <c r="BL72" s="12"/>
      <c r="BM72" s="12"/>
      <c r="BN72" s="12"/>
      <c r="BO72" s="12"/>
      <c r="BZ72"/>
      <c r="CA72" s="422"/>
      <c r="CB72" s="465"/>
      <c r="CC72" s="437"/>
      <c r="CD72" s="464"/>
      <c r="CE72" s="437"/>
      <c r="CF72" s="466"/>
      <c r="CG72" s="441"/>
      <c r="CH72" s="28"/>
      <c r="CI72" s="441"/>
      <c r="CJ72" s="467"/>
      <c r="CL72" s="430"/>
      <c r="CN72" s="430"/>
      <c r="CX72" s="12"/>
      <c r="CY72" s="12"/>
      <c r="CZ72" s="12"/>
      <c r="DA72" s="12"/>
      <c r="DB72" s="12"/>
      <c r="DC72" s="12"/>
      <c r="DD72" s="12"/>
      <c r="DE72" s="12"/>
      <c r="DF72" s="12"/>
      <c r="DG72" s="12"/>
      <c r="DH72" s="12"/>
      <c r="DI72" s="12"/>
      <c r="DJ72" s="12"/>
      <c r="DK72" s="12"/>
      <c r="DL72" s="12"/>
      <c r="DM72" s="12"/>
      <c r="DN72" s="12"/>
      <c r="DO72" s="12"/>
      <c r="DP72" s="12"/>
      <c r="DQ72" s="12"/>
      <c r="DR72" s="12"/>
      <c r="DS72" s="12"/>
      <c r="DT72" s="12"/>
      <c r="DU72" s="12"/>
      <c r="DV72" s="12"/>
      <c r="DW72" s="12"/>
      <c r="DX72" s="12"/>
      <c r="DY72" s="12"/>
      <c r="DZ72" s="12"/>
      <c r="EA72" s="12"/>
      <c r="EB72" s="12"/>
      <c r="EC72" s="12"/>
      <c r="ED72" s="12"/>
      <c r="EE72" s="12"/>
      <c r="EF72" s="12"/>
      <c r="EG72" s="12"/>
      <c r="EH72" s="12"/>
      <c r="EI72" s="12"/>
      <c r="EJ72" s="12"/>
      <c r="EK72" s="12"/>
      <c r="EL72" s="12"/>
      <c r="EM72" s="12"/>
      <c r="EN72" s="12"/>
      <c r="EO72" s="12"/>
      <c r="EP72" s="12"/>
      <c r="EQ72" s="12"/>
      <c r="ER72" s="12"/>
      <c r="ES72" s="12"/>
      <c r="ET72" s="12"/>
      <c r="EU72" s="12"/>
      <c r="EV72" s="12"/>
      <c r="EW72" s="12"/>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1"/>
      <c r="D73" s="504"/>
      <c r="E73" s="12"/>
      <c r="F73" s="12"/>
      <c r="G73" s="12"/>
      <c r="H73" s="546"/>
      <c r="I73" s="12"/>
      <c r="J73" s="12"/>
      <c r="K73" s="12"/>
      <c r="L73" s="12"/>
      <c r="M73" s="12"/>
      <c r="N73" s="12"/>
      <c r="O73" s="12"/>
      <c r="P73" s="12"/>
      <c r="Q73" s="12"/>
      <c r="R73" s="507">
        <v>1</v>
      </c>
      <c r="S73" s="508">
        <v>2</v>
      </c>
      <c r="T73" s="509">
        <v>3</v>
      </c>
      <c r="U73" s="510">
        <v>4</v>
      </c>
      <c r="V73" s="511">
        <v>5</v>
      </c>
      <c r="W73" s="512">
        <v>6</v>
      </c>
      <c r="X73" s="513">
        <v>7</v>
      </c>
      <c r="Y73" s="514">
        <v>8</v>
      </c>
      <c r="Z73" s="515">
        <v>9</v>
      </c>
      <c r="AA73" s="516">
        <v>10</v>
      </c>
      <c r="AB73" s="517">
        <v>11</v>
      </c>
      <c r="AC73" s="509">
        <v>12</v>
      </c>
      <c r="AD73" s="518">
        <v>13</v>
      </c>
      <c r="AE73" s="11"/>
      <c r="AF73" s="11"/>
      <c r="AJ73" s="547"/>
      <c r="AK73" s="11"/>
      <c r="AL73" s="547">
        <v>1</v>
      </c>
      <c r="AM73" s="548">
        <v>2</v>
      </c>
      <c r="AN73" s="549">
        <v>3</v>
      </c>
      <c r="AO73" s="550">
        <v>4</v>
      </c>
      <c r="AP73" s="551">
        <v>5</v>
      </c>
      <c r="AX73" s="552"/>
      <c r="AZ73" s="552">
        <v>6</v>
      </c>
      <c r="BA73" s="553">
        <v>7</v>
      </c>
      <c r="BB73" s="554">
        <v>8</v>
      </c>
      <c r="BC73" s="555">
        <v>9</v>
      </c>
      <c r="BD73" s="556">
        <v>10</v>
      </c>
      <c r="BL73" s="557"/>
      <c r="BN73" s="557">
        <v>11</v>
      </c>
      <c r="BO73" s="558">
        <v>12</v>
      </c>
      <c r="BP73" s="559">
        <v>13</v>
      </c>
      <c r="BQ73" s="560">
        <v>14</v>
      </c>
      <c r="BR73" s="561">
        <v>15</v>
      </c>
      <c r="BZ73"/>
      <c r="CA73" s="422"/>
      <c r="CB73" s="470"/>
      <c r="CD73" s="469"/>
      <c r="CE73" s="437"/>
      <c r="CF73" s="12"/>
      <c r="CG73" s="12"/>
      <c r="CH73" s="12"/>
      <c r="CI73" s="12"/>
      <c r="CJ73" s="12"/>
      <c r="CL73" s="430"/>
      <c r="CN73" s="430"/>
      <c r="CX73" s="12"/>
      <c r="CY73" s="12"/>
      <c r="CZ73" s="12"/>
      <c r="DA73" s="12"/>
      <c r="DB73" s="12"/>
      <c r="DC73" s="12"/>
      <c r="DD73" s="12"/>
      <c r="DE73" s="12"/>
      <c r="DF73" s="12"/>
      <c r="DG73" s="12"/>
      <c r="DH73" s="12"/>
      <c r="DI73" s="12"/>
      <c r="DJ73" s="12"/>
      <c r="DK73" s="12"/>
      <c r="DL73" s="12"/>
      <c r="DM73" s="12"/>
      <c r="DN73" s="12"/>
      <c r="DO73" s="12"/>
      <c r="DP73" s="12"/>
      <c r="DQ73" s="12"/>
      <c r="DR73" s="12"/>
      <c r="DS73" s="12"/>
      <c r="DT73" s="12"/>
      <c r="DU73" s="12"/>
      <c r="DV73" s="12"/>
      <c r="DW73" s="12"/>
      <c r="DX73" s="12"/>
      <c r="DY73" s="12"/>
      <c r="DZ73" s="12"/>
      <c r="EA73" s="12"/>
      <c r="EB73" s="12"/>
      <c r="EC73" s="12"/>
      <c r="ED73" s="12"/>
      <c r="EE73" s="12"/>
      <c r="EF73" s="12"/>
      <c r="EG73" s="12"/>
      <c r="EH73" s="12"/>
      <c r="EI73" s="12"/>
      <c r="EJ73" s="12"/>
      <c r="EK73" s="12"/>
      <c r="EL73" s="12"/>
      <c r="EM73" s="12"/>
      <c r="EN73" s="12"/>
      <c r="EO73" s="12"/>
      <c r="EP73" s="12"/>
      <c r="EQ73" s="12"/>
      <c r="ER73" s="12"/>
      <c r="ES73" s="12"/>
      <c r="ET73" s="12"/>
      <c r="EU73" s="12"/>
      <c r="EV73" s="12"/>
      <c r="EW73" s="12"/>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1"/>
      <c r="D74" s="504"/>
      <c r="E74" s="12"/>
      <c r="F74" s="12"/>
      <c r="G74" s="12"/>
      <c r="H74" s="562"/>
      <c r="I74" s="12"/>
      <c r="J74" s="12"/>
      <c r="K74" s="12"/>
      <c r="L74" s="12"/>
      <c r="M74" s="12"/>
      <c r="N74" s="12"/>
      <c r="O74" s="12"/>
      <c r="P74" s="12"/>
      <c r="Q74" s="12"/>
      <c r="R74" s="12"/>
      <c r="S74" s="12"/>
      <c r="T74" s="12"/>
      <c r="U74" s="12"/>
      <c r="V74" s="12"/>
      <c r="W74" s="12"/>
      <c r="X74" s="12"/>
      <c r="Y74" s="12"/>
      <c r="Z74" s="12"/>
      <c r="AA74" s="12"/>
      <c r="AB74" s="12"/>
      <c r="AC74" s="12"/>
      <c r="AD74" s="12"/>
      <c r="AE74" s="11"/>
      <c r="AF74" s="11"/>
      <c r="AJ74" s="548"/>
      <c r="AK74" s="11"/>
      <c r="AL74" s="11"/>
      <c r="AM74" s="547">
        <v>1</v>
      </c>
      <c r="AN74" s="548">
        <v>2</v>
      </c>
      <c r="AO74" s="549">
        <v>3</v>
      </c>
      <c r="AP74" s="550">
        <v>4</v>
      </c>
      <c r="AQ74" s="551">
        <v>5</v>
      </c>
      <c r="AX74" s="553"/>
      <c r="BA74" s="552">
        <v>6</v>
      </c>
      <c r="BB74" s="553">
        <v>7</v>
      </c>
      <c r="BC74" s="554">
        <v>8</v>
      </c>
      <c r="BD74" s="555">
        <v>9</v>
      </c>
      <c r="BE74" s="556">
        <v>10</v>
      </c>
      <c r="BL74" s="558"/>
      <c r="BO74" s="557">
        <v>11</v>
      </c>
      <c r="BP74" s="558">
        <v>12</v>
      </c>
      <c r="BQ74" s="559">
        <v>13</v>
      </c>
      <c r="BR74" s="560">
        <v>14</v>
      </c>
      <c r="BS74" s="561">
        <v>15</v>
      </c>
      <c r="BZ74"/>
      <c r="CA74" s="422"/>
      <c r="CB74" s="472"/>
      <c r="CD74" s="471"/>
      <c r="CE74" s="437"/>
      <c r="CF74" s="481"/>
      <c r="CG74" s="12"/>
      <c r="CH74" s="22"/>
      <c r="CI74" s="441"/>
      <c r="CJ74" s="487"/>
      <c r="CL74" s="430"/>
      <c r="CN74" s="430"/>
      <c r="CX74" s="12"/>
      <c r="CY74" s="12"/>
      <c r="CZ74" s="12"/>
      <c r="DA74" s="12"/>
      <c r="DB74" s="12"/>
      <c r="DC74" s="12"/>
      <c r="DD74" s="12"/>
      <c r="DE74" s="12"/>
      <c r="DF74" s="12"/>
      <c r="DG74" s="12"/>
      <c r="DH74" s="12"/>
      <c r="DI74" s="12"/>
      <c r="DJ74" s="12"/>
      <c r="DK74" s="12"/>
      <c r="DL74" s="12"/>
      <c r="DM74" s="12"/>
      <c r="DN74" s="12"/>
      <c r="DO74" s="12"/>
      <c r="DP74" s="12"/>
      <c r="DQ74" s="12"/>
      <c r="DR74" s="12"/>
      <c r="DS74" s="12"/>
      <c r="DT74" s="12"/>
      <c r="DU74" s="12"/>
      <c r="DV74" s="12"/>
      <c r="DW74" s="12"/>
      <c r="DX74" s="12"/>
      <c r="DY74" s="12"/>
      <c r="DZ74" s="12"/>
      <c r="EA74" s="12"/>
      <c r="EB74" s="12"/>
      <c r="EC74" s="12"/>
      <c r="ED74" s="12"/>
      <c r="EE74" s="12"/>
      <c r="EF74" s="12"/>
      <c r="EG74" s="12"/>
      <c r="EH74" s="12"/>
      <c r="EI74" s="12"/>
      <c r="EJ74" s="12"/>
      <c r="EK74" s="12"/>
      <c r="EL74" s="12"/>
      <c r="EM74" s="12"/>
      <c r="EN74" s="12"/>
      <c r="EO74" s="12"/>
      <c r="EP74" s="12"/>
      <c r="EQ74" s="12"/>
      <c r="ER74" s="12"/>
      <c r="ES74" s="12"/>
      <c r="ET74" s="12"/>
      <c r="EU74" s="12"/>
      <c r="EV74" s="12"/>
      <c r="EW74" s="12"/>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1"/>
      <c r="D75" s="504"/>
      <c r="E75" s="12"/>
      <c r="F75" s="12"/>
      <c r="G75" s="12"/>
      <c r="H75" s="563"/>
      <c r="I75" s="12"/>
      <c r="J75" s="12"/>
      <c r="K75" s="12"/>
      <c r="L75" s="12"/>
      <c r="M75" s="12"/>
      <c r="N75" s="12"/>
      <c r="O75" s="12"/>
      <c r="P75" s="12"/>
      <c r="Q75" s="12"/>
      <c r="R75" s="12"/>
      <c r="S75" s="12"/>
      <c r="T75" s="12"/>
      <c r="U75" s="12"/>
      <c r="V75" s="12"/>
      <c r="W75" s="12"/>
      <c r="X75" s="12"/>
      <c r="Y75" s="12"/>
      <c r="Z75" s="12"/>
      <c r="AA75" s="12"/>
      <c r="AB75" s="12"/>
      <c r="AC75" s="12"/>
      <c r="AD75" s="12"/>
      <c r="AE75" s="12"/>
      <c r="AF75" s="11"/>
      <c r="AJ75" s="549"/>
      <c r="AK75" s="11"/>
      <c r="AL75" s="11"/>
      <c r="AM75" s="11"/>
      <c r="AN75" s="547">
        <v>1</v>
      </c>
      <c r="AO75" s="548">
        <v>2</v>
      </c>
      <c r="AP75" s="549">
        <v>3</v>
      </c>
      <c r="AQ75" s="550">
        <v>4</v>
      </c>
      <c r="AR75" s="551">
        <v>5</v>
      </c>
      <c r="AX75" s="554"/>
      <c r="BA75" s="12"/>
      <c r="BB75" s="552">
        <v>6</v>
      </c>
      <c r="BC75" s="553">
        <v>7</v>
      </c>
      <c r="BD75" s="554">
        <v>8</v>
      </c>
      <c r="BE75" s="555">
        <v>9</v>
      </c>
      <c r="BF75" s="556">
        <v>10</v>
      </c>
      <c r="BL75" s="564"/>
      <c r="BP75" s="557">
        <v>11</v>
      </c>
      <c r="BQ75" s="558">
        <v>12</v>
      </c>
      <c r="BR75" s="559">
        <v>13</v>
      </c>
      <c r="BS75" s="560">
        <v>14</v>
      </c>
      <c r="BT75" s="561">
        <v>15</v>
      </c>
      <c r="BZ75"/>
      <c r="CA75" s="422"/>
      <c r="CB75" s="473"/>
      <c r="CD75" s="437"/>
      <c r="CE75" s="437"/>
      <c r="CF75" s="488"/>
      <c r="CG75" s="12"/>
      <c r="CH75" s="23"/>
      <c r="CI75" s="441"/>
      <c r="CJ75" s="489"/>
      <c r="CL75" s="430"/>
      <c r="CN75" s="430"/>
      <c r="CX75" s="12"/>
      <c r="CY75" s="12"/>
      <c r="CZ75" s="12"/>
      <c r="DA75" s="12"/>
      <c r="DB75" s="12"/>
      <c r="DC75" s="12"/>
      <c r="DD75" s="12"/>
      <c r="DE75" s="12"/>
      <c r="DF75" s="12"/>
      <c r="DG75" s="12"/>
      <c r="DH75" s="12"/>
      <c r="DI75" s="12"/>
      <c r="DJ75" s="12"/>
      <c r="DK75" s="12"/>
      <c r="DL75" s="12"/>
      <c r="DM75" s="12"/>
      <c r="DN75" s="12"/>
      <c r="DO75" s="12"/>
      <c r="DP75" s="12"/>
      <c r="DQ75" s="12"/>
      <c r="DR75" s="12"/>
      <c r="DS75" s="12"/>
      <c r="DT75" s="12"/>
      <c r="DU75" s="12"/>
      <c r="DV75" s="12"/>
      <c r="DW75" s="12"/>
      <c r="DX75" s="12"/>
      <c r="DY75" s="12"/>
      <c r="DZ75" s="12"/>
      <c r="EA75" s="12"/>
      <c r="EB75" s="12"/>
      <c r="EC75" s="12"/>
      <c r="ED75" s="12"/>
      <c r="EE75" s="12"/>
      <c r="EF75" s="12"/>
      <c r="EG75" s="12"/>
      <c r="EH75" s="12"/>
      <c r="EI75" s="12"/>
      <c r="EJ75" s="12"/>
      <c r="EK75" s="12"/>
      <c r="EL75" s="12"/>
      <c r="EM75" s="12"/>
      <c r="EN75" s="12"/>
      <c r="EO75" s="12"/>
      <c r="EP75" s="12"/>
      <c r="EQ75" s="12"/>
      <c r="ER75" s="12"/>
      <c r="ES75" s="12"/>
      <c r="ET75" s="12"/>
      <c r="EU75" s="12"/>
      <c r="EV75" s="12"/>
      <c r="EW75" s="12"/>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1"/>
      <c r="D76" s="504"/>
      <c r="E76" s="12"/>
      <c r="F76" s="12"/>
      <c r="G76" s="12"/>
      <c r="H76" s="540"/>
      <c r="I76" s="12"/>
      <c r="J76" s="12"/>
      <c r="K76" s="12"/>
      <c r="L76" s="12"/>
      <c r="M76" s="12"/>
      <c r="N76" s="12"/>
      <c r="O76" s="12"/>
      <c r="P76" s="12"/>
      <c r="Q76" s="12"/>
      <c r="R76" s="12"/>
      <c r="S76" s="12"/>
      <c r="T76" s="12"/>
      <c r="U76" s="12"/>
      <c r="V76" s="12"/>
      <c r="W76" s="12"/>
      <c r="X76" s="12"/>
      <c r="Y76" s="12"/>
      <c r="Z76" s="12"/>
      <c r="AA76" s="12"/>
      <c r="AB76" s="12"/>
      <c r="AC76" s="12"/>
      <c r="AD76" s="12"/>
      <c r="AE76" s="12"/>
      <c r="AF76" s="11"/>
      <c r="AJ76" s="550"/>
      <c r="AK76" s="11"/>
      <c r="AL76" s="11"/>
      <c r="AM76" s="11"/>
      <c r="AO76" s="547">
        <v>1</v>
      </c>
      <c r="AP76" s="548">
        <v>2</v>
      </c>
      <c r="AQ76" s="549">
        <v>3</v>
      </c>
      <c r="AR76" s="550">
        <v>4</v>
      </c>
      <c r="AS76" s="551">
        <v>5</v>
      </c>
      <c r="AX76" s="555"/>
      <c r="BA76" s="12"/>
      <c r="BC76" s="552">
        <v>6</v>
      </c>
      <c r="BD76" s="553">
        <v>7</v>
      </c>
      <c r="BE76" s="554">
        <v>8</v>
      </c>
      <c r="BF76" s="555">
        <v>9</v>
      </c>
      <c r="BG76" s="556">
        <v>10</v>
      </c>
      <c r="BL76" s="565"/>
      <c r="BQ76" s="557">
        <v>11</v>
      </c>
      <c r="BR76" s="558">
        <v>12</v>
      </c>
      <c r="BS76" s="559">
        <v>13</v>
      </c>
      <c r="BT76" s="560">
        <v>14</v>
      </c>
      <c r="BU76" s="561">
        <v>15</v>
      </c>
      <c r="BZ76"/>
      <c r="CA76" s="422"/>
      <c r="CB76" s="474"/>
      <c r="CE76" s="437"/>
      <c r="CF76" s="490"/>
      <c r="CH76" s="448"/>
      <c r="CI76" s="441"/>
      <c r="CJ76" s="491"/>
      <c r="CL76" s="430"/>
      <c r="CN76" s="430"/>
      <c r="CX76" s="12"/>
      <c r="CY76" s="12"/>
      <c r="CZ76" s="12"/>
      <c r="DA76" s="12"/>
      <c r="DB76" s="12"/>
      <c r="DC76" s="12"/>
      <c r="DD76" s="12"/>
      <c r="DE76" s="12"/>
      <c r="DF76" s="12"/>
      <c r="DG76" s="12"/>
      <c r="DH76" s="12"/>
      <c r="DI76" s="12"/>
      <c r="DJ76" s="12"/>
      <c r="DK76" s="12"/>
      <c r="DL76" s="12"/>
      <c r="DM76" s="12"/>
      <c r="DN76" s="12"/>
      <c r="DO76" s="12"/>
      <c r="DP76" s="12"/>
      <c r="DQ76" s="12"/>
      <c r="DR76" s="12"/>
      <c r="DS76" s="12"/>
      <c r="DT76" s="12"/>
      <c r="DU76" s="12"/>
      <c r="DV76" s="12"/>
      <c r="DW76" s="12"/>
      <c r="DX76" s="12"/>
      <c r="DY76" s="12"/>
      <c r="DZ76" s="12"/>
      <c r="EA76" s="12"/>
      <c r="EB76" s="12"/>
      <c r="EC76" s="12"/>
      <c r="ED76" s="12"/>
      <c r="EE76" s="12"/>
      <c r="EF76" s="12"/>
      <c r="EG76" s="12"/>
      <c r="EH76" s="12"/>
      <c r="EI76" s="12"/>
      <c r="EJ76" s="12"/>
      <c r="EK76" s="12"/>
      <c r="EL76" s="12"/>
      <c r="EM76" s="12"/>
      <c r="EN76" s="12"/>
      <c r="EO76" s="12"/>
      <c r="EP76" s="12"/>
      <c r="EQ76" s="12"/>
      <c r="ER76" s="12"/>
      <c r="ES76" s="12"/>
      <c r="ET76" s="12"/>
      <c r="EU76" s="12"/>
      <c r="EV76" s="12"/>
      <c r="EW76" s="12"/>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1"/>
      <c r="D77" s="504"/>
      <c r="E77" s="12"/>
      <c r="F77" s="12"/>
      <c r="G77" s="12"/>
      <c r="H77" s="566"/>
      <c r="I77" s="12"/>
      <c r="J77" s="12"/>
      <c r="K77" s="12"/>
      <c r="L77" s="12"/>
      <c r="M77" s="12"/>
      <c r="N77" s="12"/>
      <c r="O77" s="12"/>
      <c r="P77" s="12"/>
      <c r="Q77" s="11"/>
      <c r="R77" s="11"/>
      <c r="S77" s="11"/>
      <c r="T77" s="11"/>
      <c r="U77" s="11"/>
      <c r="V77" s="11"/>
      <c r="W77" s="11"/>
      <c r="X77" s="11"/>
      <c r="Y77" s="11"/>
      <c r="Z77" s="11"/>
      <c r="AA77" s="11"/>
      <c r="AB77" s="11"/>
      <c r="AC77" s="11"/>
      <c r="AD77" s="11"/>
      <c r="AE77" s="12"/>
      <c r="AF77" s="11"/>
      <c r="AJ77" s="551"/>
      <c r="AK77" s="11"/>
      <c r="AL77" s="11"/>
      <c r="AM77" s="11"/>
      <c r="AP77" s="547">
        <v>1</v>
      </c>
      <c r="AQ77" s="548">
        <v>2</v>
      </c>
      <c r="AR77" s="549">
        <v>3</v>
      </c>
      <c r="AS77" s="550">
        <v>4</v>
      </c>
      <c r="AT77" s="551">
        <v>5</v>
      </c>
      <c r="AX77" s="567"/>
      <c r="BA77" s="12"/>
      <c r="BD77" s="552">
        <v>6</v>
      </c>
      <c r="BE77" s="553">
        <v>7</v>
      </c>
      <c r="BF77" s="554">
        <v>8</v>
      </c>
      <c r="BG77" s="555">
        <v>9</v>
      </c>
      <c r="BH77" s="556">
        <v>10</v>
      </c>
      <c r="BL77" s="561"/>
      <c r="BR77" s="557">
        <v>11</v>
      </c>
      <c r="BS77" s="558">
        <v>12</v>
      </c>
      <c r="BT77" s="559">
        <v>13</v>
      </c>
      <c r="BU77" s="560">
        <v>14</v>
      </c>
      <c r="BV77" s="561">
        <v>15</v>
      </c>
      <c r="BZ77"/>
      <c r="CA77" s="422"/>
      <c r="CB77" s="475"/>
      <c r="CE77"/>
      <c r="CF77" s="492"/>
      <c r="CH77" s="453"/>
      <c r="CI77" s="441"/>
      <c r="CJ77" s="493"/>
      <c r="CL77" s="430"/>
      <c r="CN77" s="430"/>
      <c r="CX77" s="12"/>
      <c r="CY77" s="12"/>
      <c r="CZ77" s="12"/>
      <c r="DA77" s="12"/>
      <c r="DB77" s="12"/>
      <c r="DC77" s="12"/>
      <c r="DD77" s="12"/>
      <c r="DE77" s="12"/>
      <c r="DF77" s="12"/>
      <c r="DG77" s="12"/>
      <c r="DH77" s="12"/>
      <c r="DI77" s="12"/>
      <c r="DJ77" s="12"/>
      <c r="DK77" s="12"/>
      <c r="DL77" s="12"/>
      <c r="DM77" s="12"/>
      <c r="DN77" s="12"/>
      <c r="DO77" s="12"/>
      <c r="DP77" s="12"/>
      <c r="DQ77" s="12"/>
      <c r="DR77" s="12"/>
      <c r="DS77" s="12"/>
      <c r="DT77" s="12"/>
      <c r="DU77" s="12"/>
      <c r="DV77" s="12"/>
      <c r="DW77" s="12"/>
      <c r="DX77" s="12"/>
      <c r="DY77" s="12"/>
      <c r="DZ77" s="12"/>
      <c r="EA77" s="12"/>
      <c r="EB77" s="12"/>
      <c r="EC77" s="12"/>
      <c r="ED77" s="12"/>
      <c r="EE77" s="12"/>
      <c r="EF77" s="12"/>
      <c r="EG77" s="12"/>
      <c r="EH77" s="12"/>
      <c r="EI77" s="12"/>
      <c r="EJ77" s="12"/>
      <c r="EK77" s="12"/>
      <c r="EL77" s="12"/>
      <c r="EM77" s="12"/>
      <c r="EN77" s="12"/>
      <c r="EO77" s="12"/>
      <c r="EP77" s="12"/>
      <c r="EQ77" s="12"/>
      <c r="ER77" s="12"/>
      <c r="ES77" s="12"/>
      <c r="ET77" s="12"/>
      <c r="EU77" s="12"/>
      <c r="EV77" s="12"/>
      <c r="EW77" s="12"/>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1"/>
      <c r="D78" s="504"/>
      <c r="E78" s="12"/>
      <c r="F78" s="12"/>
      <c r="G78" s="12"/>
      <c r="Z78" s="11"/>
      <c r="AA78" s="11"/>
      <c r="AB78" s="11"/>
      <c r="AC78" s="11"/>
      <c r="AD78" s="11"/>
      <c r="AE78" s="11"/>
      <c r="AF78" s="11"/>
      <c r="AJ78" s="11"/>
      <c r="AK78" s="11"/>
      <c r="AL78" s="11"/>
      <c r="AM78" s="11"/>
      <c r="BZ78"/>
      <c r="CA78" s="422"/>
      <c r="CB78" s="476"/>
      <c r="CE78"/>
      <c r="CF78" s="494"/>
      <c r="CH78" s="458"/>
      <c r="CI78" s="441"/>
      <c r="CJ78" s="495"/>
      <c r="CL78" s="430"/>
      <c r="CN78" s="430"/>
      <c r="CX78" s="12"/>
      <c r="CY78" s="12"/>
      <c r="CZ78" s="12"/>
      <c r="DA78" s="12"/>
      <c r="DB78" s="12"/>
      <c r="DC78" s="12"/>
      <c r="DD78" s="12"/>
      <c r="DE78" s="12"/>
      <c r="DF78" s="12"/>
      <c r="DG78" s="12"/>
      <c r="DH78" s="12"/>
      <c r="DI78" s="12"/>
      <c r="DJ78" s="12"/>
      <c r="DK78" s="12"/>
      <c r="DL78" s="12"/>
      <c r="DM78" s="12"/>
      <c r="DN78" s="12"/>
      <c r="DO78" s="12"/>
      <c r="DP78" s="12"/>
      <c r="DQ78" s="12"/>
      <c r="DR78" s="12"/>
      <c r="DS78" s="12"/>
      <c r="DT78" s="12"/>
      <c r="DU78" s="12"/>
      <c r="DV78" s="12"/>
      <c r="DW78" s="12"/>
      <c r="DX78" s="12"/>
      <c r="DY78" s="12"/>
      <c r="DZ78" s="12"/>
      <c r="EA78" s="12"/>
      <c r="EB78" s="12"/>
      <c r="EC78" s="12"/>
      <c r="ED78" s="12"/>
      <c r="EE78" s="12"/>
      <c r="EF78" s="12"/>
      <c r="EG78" s="12"/>
      <c r="EH78" s="12"/>
      <c r="EI78" s="12"/>
      <c r="EJ78" s="12"/>
      <c r="EK78" s="12"/>
      <c r="EL78" s="12"/>
      <c r="EM78" s="12"/>
      <c r="EN78" s="12"/>
      <c r="EO78" s="12"/>
      <c r="EP78" s="12"/>
      <c r="EQ78" s="12"/>
      <c r="ER78" s="12"/>
      <c r="ES78" s="12"/>
      <c r="ET78" s="12"/>
      <c r="EU78" s="12"/>
      <c r="EV78" s="12"/>
      <c r="EW78" s="12"/>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1"/>
      <c r="D79" s="504"/>
      <c r="E79" s="12"/>
      <c r="F79" s="12"/>
      <c r="G79" s="12"/>
      <c r="H79" s="12"/>
      <c r="I79" s="12"/>
      <c r="J79" s="12"/>
      <c r="K79" s="12"/>
      <c r="L79" s="12"/>
      <c r="M79" s="12"/>
      <c r="N79" s="12"/>
      <c r="O79" s="12"/>
      <c r="P79" s="12"/>
      <c r="Q79" s="11"/>
      <c r="R79" s="11"/>
      <c r="S79" s="11"/>
      <c r="T79" s="11"/>
      <c r="U79" s="11"/>
      <c r="V79" s="11"/>
      <c r="W79" s="11"/>
      <c r="X79" s="11"/>
      <c r="Y79" s="11"/>
      <c r="Z79" s="11"/>
      <c r="AA79" s="11"/>
      <c r="AB79" s="11"/>
      <c r="AC79" s="11"/>
      <c r="AD79" s="11"/>
      <c r="AE79" s="11"/>
      <c r="AF79" s="11"/>
      <c r="AJ79" s="11"/>
      <c r="AK79" s="11"/>
      <c r="AL79" s="11"/>
      <c r="AM79" s="11"/>
      <c r="BZ79"/>
      <c r="CA79" s="422"/>
      <c r="CB79" s="477"/>
      <c r="CC79"/>
      <c r="CE79"/>
      <c r="CF79" s="488"/>
      <c r="CH79" s="463"/>
      <c r="CI79" s="441"/>
      <c r="CJ79" s="496"/>
      <c r="CL79" s="430"/>
      <c r="CN79" s="430"/>
      <c r="CX79" s="12"/>
      <c r="CY79" s="12"/>
      <c r="CZ79" s="12"/>
      <c r="DA79" s="12"/>
      <c r="DB79" s="12"/>
      <c r="DC79" s="12"/>
      <c r="DD79" s="12"/>
      <c r="DE79" s="12"/>
      <c r="DF79" s="12"/>
      <c r="DG79" s="12"/>
      <c r="DH79" s="12"/>
      <c r="DI79" s="12"/>
      <c r="DJ79" s="12"/>
      <c r="DK79" s="12"/>
      <c r="DL79" s="12"/>
      <c r="DM79" s="12"/>
      <c r="DN79" s="12"/>
      <c r="DO79" s="12"/>
      <c r="DP79" s="12"/>
      <c r="DQ79" s="12"/>
      <c r="DR79" s="12"/>
      <c r="DS79" s="12"/>
      <c r="DT79" s="12"/>
      <c r="DU79" s="12"/>
      <c r="DV79" s="12"/>
      <c r="DW79" s="12"/>
      <c r="DX79" s="12"/>
      <c r="DY79" s="12"/>
      <c r="DZ79" s="12"/>
      <c r="EA79" s="12"/>
      <c r="EB79" s="12"/>
      <c r="EC79" s="12"/>
      <c r="ED79" s="12"/>
      <c r="EE79" s="12"/>
      <c r="EF79" s="12"/>
      <c r="EG79" s="12"/>
      <c r="EH79" s="12"/>
      <c r="EI79" s="12"/>
      <c r="EJ79" s="12"/>
      <c r="EK79" s="12"/>
      <c r="EL79" s="12"/>
      <c r="EM79" s="12"/>
      <c r="EN79" s="12"/>
      <c r="EO79" s="12"/>
      <c r="EP79" s="12"/>
      <c r="EQ79" s="12"/>
      <c r="ER79" s="12"/>
      <c r="ES79" s="12"/>
      <c r="ET79" s="12"/>
      <c r="EU79" s="12"/>
      <c r="EV79" s="12"/>
      <c r="EW79" s="12"/>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1"/>
      <c r="D80" s="504"/>
      <c r="E80" s="12"/>
      <c r="F80" s="12"/>
      <c r="G80" s="12"/>
      <c r="H80" s="568"/>
      <c r="I80" s="12"/>
      <c r="J80" s="569">
        <v>1</v>
      </c>
      <c r="K80" s="570">
        <v>2</v>
      </c>
      <c r="L80" s="571">
        <v>3</v>
      </c>
      <c r="M80" s="572">
        <v>4</v>
      </c>
      <c r="N80" s="573">
        <v>5</v>
      </c>
      <c r="O80" s="574">
        <v>6</v>
      </c>
      <c r="P80" s="12"/>
      <c r="Q80" s="11"/>
      <c r="R80" s="11"/>
      <c r="S80" s="11"/>
      <c r="T80" s="11"/>
      <c r="U80" s="11"/>
      <c r="V80" s="575"/>
      <c r="W80" s="11"/>
      <c r="X80" s="576" t="s">
        <v>62</v>
      </c>
      <c r="Y80" s="577" t="s">
        <v>59</v>
      </c>
      <c r="Z80" s="578" t="s">
        <v>63</v>
      </c>
      <c r="AA80" s="579" t="s">
        <v>64</v>
      </c>
      <c r="AB80" s="580" t="s">
        <v>65</v>
      </c>
      <c r="AC80" s="581" t="s">
        <v>66</v>
      </c>
      <c r="AD80" s="11"/>
      <c r="AE80" s="11"/>
      <c r="AF80" s="11"/>
      <c r="AG80" s="11"/>
      <c r="AH80" s="11"/>
      <c r="AJ80" s="11"/>
      <c r="AK80" s="11"/>
      <c r="AL80" s="11"/>
      <c r="AM80" s="11"/>
      <c r="BZ80"/>
      <c r="CA80" s="422"/>
      <c r="CB80" s="478"/>
      <c r="CC80"/>
      <c r="CE80"/>
      <c r="CF80" s="497"/>
      <c r="CH80" s="468"/>
      <c r="CI80" s="441"/>
      <c r="CJ80" s="498"/>
      <c r="CL80" s="430"/>
      <c r="CN80" s="430"/>
      <c r="CX80" s="12"/>
      <c r="CY80" s="12"/>
      <c r="CZ80" s="12"/>
      <c r="DA80" s="12"/>
      <c r="DB80" s="12"/>
      <c r="DC80" s="12"/>
      <c r="DD80" s="12"/>
      <c r="DE80" s="12"/>
      <c r="DF80" s="12"/>
      <c r="DG80" s="12"/>
      <c r="DH80" s="12"/>
      <c r="DI80" s="12"/>
      <c r="DJ80" s="12"/>
      <c r="DK80" s="12"/>
      <c r="DL80" s="12"/>
      <c r="DM80" s="12"/>
      <c r="DN80" s="12"/>
      <c r="DO80" s="12"/>
      <c r="DP80" s="12"/>
      <c r="DQ80" s="12"/>
      <c r="DR80" s="12"/>
      <c r="DS80" s="12"/>
      <c r="DT80" s="12"/>
      <c r="DU80" s="12"/>
      <c r="DV80" s="12"/>
      <c r="DW80" s="12"/>
      <c r="DX80" s="12"/>
      <c r="DY80" s="12"/>
      <c r="DZ80" s="12"/>
      <c r="EA80" s="12"/>
      <c r="EB80" s="12"/>
      <c r="EC80" s="12"/>
      <c r="ED80" s="12"/>
      <c r="EE80" s="12"/>
      <c r="EF80" s="12"/>
      <c r="EG80" s="12"/>
      <c r="EH80" s="12"/>
      <c r="EI80" s="12"/>
      <c r="EJ80" s="12"/>
      <c r="EK80" s="12"/>
      <c r="EL80" s="12"/>
      <c r="EM80" s="12"/>
      <c r="EN80" s="12"/>
      <c r="EO80" s="12"/>
      <c r="EP80" s="12"/>
      <c r="EQ80" s="12"/>
      <c r="ER80" s="12"/>
      <c r="ES80" s="12"/>
      <c r="ET80" s="12"/>
      <c r="EU80" s="12"/>
      <c r="EV80" s="12"/>
      <c r="EW80" s="12"/>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1"/>
      <c r="D81" s="504"/>
      <c r="E81" s="12"/>
      <c r="F81" s="12"/>
      <c r="G81" s="12"/>
      <c r="H81" s="582"/>
      <c r="I81" s="12"/>
      <c r="J81" s="12"/>
      <c r="K81" s="569">
        <v>1</v>
      </c>
      <c r="L81" s="570">
        <v>2</v>
      </c>
      <c r="M81" s="571">
        <v>3</v>
      </c>
      <c r="N81" s="572">
        <v>4</v>
      </c>
      <c r="O81" s="573">
        <v>5</v>
      </c>
      <c r="P81" s="574">
        <v>6</v>
      </c>
      <c r="Q81" s="11"/>
      <c r="R81" s="11"/>
      <c r="S81" s="11"/>
      <c r="T81" s="11"/>
      <c r="U81" s="11"/>
      <c r="V81" s="583"/>
      <c r="W81" s="11"/>
      <c r="X81" s="11"/>
      <c r="Y81" s="576" t="s">
        <v>62</v>
      </c>
      <c r="Z81" s="577" t="s">
        <v>59</v>
      </c>
      <c r="AA81" s="578" t="s">
        <v>63</v>
      </c>
      <c r="AB81" s="579" t="s">
        <v>64</v>
      </c>
      <c r="AC81" s="580" t="s">
        <v>65</v>
      </c>
      <c r="AD81" s="581" t="s">
        <v>66</v>
      </c>
      <c r="AE81" s="11"/>
      <c r="AF81" s="11"/>
      <c r="AG81" s="11"/>
      <c r="AH81" s="11"/>
      <c r="AJ81" s="11"/>
      <c r="AK81" s="11"/>
      <c r="AL81" s="11"/>
      <c r="AM81" s="11"/>
      <c r="BZ81"/>
      <c r="CA81" s="422"/>
      <c r="CB81" s="499"/>
      <c r="CC81"/>
      <c r="CD81"/>
      <c r="CE81"/>
      <c r="CL81" s="430"/>
      <c r="CN81" s="430"/>
      <c r="CX81" s="12"/>
      <c r="CY81" s="12"/>
      <c r="CZ81" s="12"/>
      <c r="DA81" s="12"/>
      <c r="DB81" s="12"/>
      <c r="DC81" s="12"/>
      <c r="DD81" s="12"/>
      <c r="DE81" s="12"/>
      <c r="DF81" s="12"/>
      <c r="DG81" s="12"/>
      <c r="DH81" s="12"/>
      <c r="DI81" s="12"/>
      <c r="DJ81" s="12"/>
      <c r="DK81" s="12"/>
      <c r="DL81" s="12"/>
      <c r="DM81" s="12"/>
      <c r="DN81" s="12"/>
      <c r="DO81" s="12"/>
      <c r="DP81" s="12"/>
      <c r="DQ81" s="12"/>
      <c r="DR81" s="12"/>
      <c r="DS81" s="12"/>
      <c r="DT81" s="12"/>
      <c r="DU81" s="12"/>
      <c r="DV81" s="12"/>
      <c r="DW81" s="12"/>
      <c r="DX81" s="12"/>
      <c r="DY81" s="12"/>
      <c r="DZ81" s="12"/>
      <c r="EA81" s="12"/>
      <c r="EB81" s="12"/>
      <c r="EC81" s="12"/>
      <c r="ED81" s="12"/>
      <c r="EE81" s="12"/>
      <c r="EF81" s="12"/>
      <c r="EG81" s="12"/>
      <c r="EH81" s="12"/>
      <c r="EI81" s="12"/>
      <c r="EJ81" s="12"/>
      <c r="EK81" s="12"/>
      <c r="EL81" s="12"/>
      <c r="EM81" s="12"/>
      <c r="EN81" s="12"/>
      <c r="EO81" s="12"/>
      <c r="EP81" s="12"/>
      <c r="EQ81" s="12"/>
      <c r="ER81" s="12"/>
      <c r="ES81" s="12"/>
      <c r="ET81" s="12"/>
      <c r="EU81" s="12"/>
      <c r="EV81" s="12"/>
      <c r="EW81" s="12"/>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1"/>
      <c r="D82" s="504"/>
      <c r="E82" s="12"/>
      <c r="F82" s="12"/>
      <c r="H82" s="584"/>
      <c r="I82" s="12"/>
      <c r="J82" s="12"/>
      <c r="K82" s="12"/>
      <c r="L82" s="569">
        <v>1</v>
      </c>
      <c r="M82" s="570">
        <v>2</v>
      </c>
      <c r="N82" s="571">
        <v>3</v>
      </c>
      <c r="O82" s="572">
        <v>4</v>
      </c>
      <c r="P82" s="573">
        <v>5</v>
      </c>
      <c r="Q82" s="574">
        <v>6</v>
      </c>
      <c r="R82" s="11"/>
      <c r="S82" s="11"/>
      <c r="T82" s="11"/>
      <c r="U82" s="11"/>
      <c r="V82" s="585"/>
      <c r="W82" s="11"/>
      <c r="X82" s="11"/>
      <c r="Y82" s="11"/>
      <c r="Z82" s="576" t="s">
        <v>62</v>
      </c>
      <c r="AA82" s="577" t="s">
        <v>59</v>
      </c>
      <c r="AB82" s="578" t="s">
        <v>63</v>
      </c>
      <c r="AC82" s="579" t="s">
        <v>64</v>
      </c>
      <c r="AD82" s="580" t="s">
        <v>65</v>
      </c>
      <c r="AE82" s="581" t="s">
        <v>66</v>
      </c>
      <c r="AF82" s="11"/>
      <c r="AG82" s="11"/>
      <c r="AH82" s="11"/>
      <c r="AJ82" s="11"/>
      <c r="AK82" s="11"/>
      <c r="AL82" s="11"/>
      <c r="AM82" s="11"/>
      <c r="BZ82"/>
      <c r="CA82" s="500"/>
      <c r="CB82" s="501"/>
      <c r="CC82" s="501"/>
      <c r="CD82" s="501"/>
      <c r="CE82" s="501"/>
      <c r="CF82" s="501"/>
      <c r="CG82" s="501"/>
      <c r="CH82" s="501"/>
      <c r="CI82" s="501"/>
      <c r="CJ82" s="501"/>
      <c r="CK82" s="501"/>
      <c r="CL82" s="426"/>
      <c r="CN82" s="430"/>
      <c r="CX82" s="12"/>
      <c r="CY82" s="12"/>
      <c r="CZ82" s="12"/>
      <c r="DA82" s="12"/>
      <c r="DB82" s="12"/>
      <c r="DC82" s="12"/>
      <c r="DD82" s="12"/>
      <c r="DE82" s="12"/>
      <c r="DF82" s="12"/>
      <c r="DG82" s="12"/>
      <c r="DH82" s="12"/>
      <c r="DI82" s="12"/>
      <c r="DJ82" s="12"/>
      <c r="DK82" s="12"/>
      <c r="DL82" s="12"/>
      <c r="DM82" s="12"/>
      <c r="DN82" s="12"/>
      <c r="DO82" s="12"/>
      <c r="DP82" s="12"/>
      <c r="DQ82" s="12"/>
      <c r="DR82" s="12"/>
      <c r="DS82" s="12"/>
      <c r="DT82" s="12"/>
      <c r="DU82" s="12"/>
      <c r="DV82" s="12"/>
      <c r="DW82" s="12"/>
      <c r="DX82" s="12"/>
      <c r="DY82" s="12"/>
      <c r="DZ82" s="12"/>
      <c r="EA82" s="12"/>
      <c r="EB82" s="12"/>
      <c r="EC82" s="12"/>
      <c r="ED82" s="12"/>
      <c r="EE82" s="12"/>
      <c r="EF82" s="12"/>
      <c r="EG82" s="12"/>
      <c r="EH82" s="12"/>
      <c r="EI82" s="12"/>
      <c r="EJ82" s="12"/>
      <c r="EK82" s="12"/>
      <c r="EL82" s="12"/>
      <c r="EM82" s="12"/>
      <c r="EN82" s="12"/>
      <c r="EO82" s="12"/>
      <c r="EP82" s="12"/>
      <c r="EQ82" s="12"/>
      <c r="ER82" s="12"/>
      <c r="ES82" s="12"/>
      <c r="ET82" s="12"/>
      <c r="EU82" s="12"/>
      <c r="EV82" s="12"/>
      <c r="EW82" s="12"/>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1"/>
      <c r="D83" s="504"/>
      <c r="E83" s="12"/>
      <c r="F83" s="12"/>
      <c r="H83" s="586"/>
      <c r="I83" s="12"/>
      <c r="J83" s="12"/>
      <c r="K83" s="12"/>
      <c r="L83" s="12"/>
      <c r="M83" s="569">
        <v>1</v>
      </c>
      <c r="N83" s="570">
        <v>2</v>
      </c>
      <c r="O83" s="571">
        <v>3</v>
      </c>
      <c r="P83" s="572">
        <v>4</v>
      </c>
      <c r="Q83" s="573">
        <v>5</v>
      </c>
      <c r="R83" s="574">
        <v>6</v>
      </c>
      <c r="S83" s="11"/>
      <c r="T83" s="11"/>
      <c r="U83" s="11"/>
      <c r="V83" s="587"/>
      <c r="W83" s="11"/>
      <c r="X83" s="11"/>
      <c r="Y83" s="11"/>
      <c r="Z83" s="11"/>
      <c r="AA83" s="576" t="s">
        <v>62</v>
      </c>
      <c r="AB83" s="577" t="s">
        <v>59</v>
      </c>
      <c r="AC83" s="578" t="s">
        <v>63</v>
      </c>
      <c r="AD83" s="579" t="s">
        <v>64</v>
      </c>
      <c r="AE83" s="580" t="s">
        <v>65</v>
      </c>
      <c r="AF83" s="581" t="s">
        <v>66</v>
      </c>
      <c r="AG83" s="11"/>
      <c r="AH83" s="11"/>
      <c r="AJ83" s="11"/>
      <c r="AK83" s="11"/>
      <c r="AL83" s="11"/>
      <c r="AM83" s="11"/>
      <c r="CN83" s="430"/>
      <c r="CX83" s="12"/>
      <c r="CY83" s="12"/>
      <c r="CZ83" s="12"/>
      <c r="DA83" s="12"/>
      <c r="DB83" s="12"/>
      <c r="DC83" s="12"/>
      <c r="DD83" s="12"/>
      <c r="DE83" s="12"/>
      <c r="DF83" s="12"/>
      <c r="DG83" s="12"/>
      <c r="DH83" s="12"/>
      <c r="DI83" s="12"/>
      <c r="DJ83" s="12"/>
      <c r="DK83" s="12"/>
      <c r="DL83" s="12"/>
      <c r="DM83" s="12"/>
      <c r="DN83" s="12"/>
      <c r="DO83" s="12"/>
      <c r="DP83" s="12"/>
      <c r="DQ83" s="12"/>
      <c r="DR83" s="12"/>
      <c r="DS83" s="12"/>
      <c r="DT83" s="12"/>
      <c r="DU83" s="12"/>
      <c r="DV83" s="12"/>
      <c r="DW83" s="12"/>
      <c r="DX83" s="12"/>
      <c r="DY83" s="12"/>
      <c r="DZ83" s="12"/>
      <c r="EA83" s="12"/>
      <c r="EB83" s="12"/>
      <c r="EC83" s="12"/>
      <c r="ED83" s="12"/>
      <c r="EE83" s="12"/>
      <c r="EF83" s="12"/>
      <c r="EG83" s="12"/>
      <c r="EH83" s="12"/>
      <c r="EI83" s="12"/>
      <c r="EJ83" s="12"/>
      <c r="EK83" s="12"/>
      <c r="EL83" s="12"/>
      <c r="EM83" s="12"/>
      <c r="EN83" s="12"/>
      <c r="EO83" s="12"/>
      <c r="EP83" s="12"/>
      <c r="EQ83" s="12"/>
      <c r="ER83" s="12"/>
      <c r="ES83" s="12"/>
      <c r="ET83" s="12"/>
      <c r="EU83" s="12"/>
      <c r="EV83" s="12"/>
      <c r="EW83" s="12"/>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1"/>
      <c r="D84" s="504"/>
      <c r="E84" s="12"/>
      <c r="F84" s="12"/>
      <c r="H84" s="588"/>
      <c r="I84" s="12"/>
      <c r="J84" s="12"/>
      <c r="K84" s="12"/>
      <c r="L84" s="12"/>
      <c r="M84" s="12"/>
      <c r="N84" s="569">
        <v>1</v>
      </c>
      <c r="O84" s="570">
        <v>2</v>
      </c>
      <c r="P84" s="571">
        <v>3</v>
      </c>
      <c r="Q84" s="572">
        <v>4</v>
      </c>
      <c r="R84" s="573">
        <v>5</v>
      </c>
      <c r="S84" s="574">
        <v>6</v>
      </c>
      <c r="T84" s="11"/>
      <c r="U84" s="11"/>
      <c r="V84" s="589"/>
      <c r="W84" s="11"/>
      <c r="X84" s="11"/>
      <c r="Y84" s="11"/>
      <c r="Z84" s="11"/>
      <c r="AA84" s="11"/>
      <c r="AB84" s="576" t="s">
        <v>62</v>
      </c>
      <c r="AC84" s="577" t="s">
        <v>59</v>
      </c>
      <c r="AD84" s="578" t="s">
        <v>63</v>
      </c>
      <c r="AE84" s="579" t="s">
        <v>64</v>
      </c>
      <c r="AF84" s="580" t="s">
        <v>65</v>
      </c>
      <c r="AG84" s="581" t="s">
        <v>66</v>
      </c>
      <c r="AH84" s="11"/>
      <c r="AJ84" s="11"/>
      <c r="AK84" s="11"/>
      <c r="AL84" s="11"/>
      <c r="AM84" s="11"/>
      <c r="CN84" s="430"/>
      <c r="CX84" s="12"/>
      <c r="CY84" s="12"/>
      <c r="CZ84" s="12"/>
      <c r="DA84" s="12"/>
      <c r="DB84" s="12"/>
      <c r="DC84" s="12"/>
      <c r="DD84" s="12"/>
      <c r="DE84" s="12"/>
      <c r="DF84" s="12"/>
      <c r="DG84" s="12"/>
      <c r="DH84" s="12"/>
      <c r="DI84" s="12"/>
      <c r="DJ84" s="12"/>
      <c r="DK84" s="12"/>
      <c r="DL84" s="12"/>
      <c r="DM84" s="12"/>
      <c r="DN84" s="12"/>
      <c r="DO84" s="12"/>
      <c r="DP84" s="12"/>
      <c r="DQ84" s="12"/>
      <c r="DR84" s="12"/>
      <c r="DS84" s="12"/>
      <c r="DT84" s="12"/>
      <c r="DU84" s="12"/>
      <c r="DV84" s="12"/>
      <c r="DW84" s="12"/>
      <c r="DX84" s="12"/>
      <c r="DY84" s="12"/>
      <c r="DZ84" s="12"/>
      <c r="EA84" s="12"/>
      <c r="EB84" s="12"/>
      <c r="EC84" s="12"/>
      <c r="ED84" s="12"/>
      <c r="EE84" s="12"/>
      <c r="EF84" s="12"/>
      <c r="EG84" s="12"/>
      <c r="EH84" s="12"/>
      <c r="EI84" s="12"/>
      <c r="EJ84" s="12"/>
      <c r="EK84" s="12"/>
      <c r="EL84" s="12"/>
      <c r="EM84" s="12"/>
      <c r="EN84" s="12"/>
      <c r="EO84" s="12"/>
      <c r="EP84" s="12"/>
      <c r="EQ84" s="12"/>
      <c r="ER84" s="12"/>
      <c r="ES84" s="12"/>
      <c r="ET84" s="12"/>
      <c r="EU84" s="12"/>
      <c r="EV84" s="12"/>
      <c r="EW84" s="12"/>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1"/>
      <c r="D85" s="504"/>
      <c r="H85" s="590"/>
      <c r="I85" s="12"/>
      <c r="J85" s="12"/>
      <c r="K85" s="12"/>
      <c r="L85" s="12"/>
      <c r="M85" s="12"/>
      <c r="N85" s="12"/>
      <c r="O85" s="569">
        <v>1</v>
      </c>
      <c r="P85" s="570">
        <v>2</v>
      </c>
      <c r="Q85" s="571">
        <v>3</v>
      </c>
      <c r="R85" s="572">
        <v>4</v>
      </c>
      <c r="S85" s="573">
        <v>5</v>
      </c>
      <c r="T85" s="574">
        <v>6</v>
      </c>
      <c r="U85" s="11"/>
      <c r="V85" s="591"/>
      <c r="W85" s="11"/>
      <c r="X85" s="11"/>
      <c r="Y85" s="11"/>
      <c r="Z85" s="11"/>
      <c r="AA85" s="11"/>
      <c r="AB85" s="11"/>
      <c r="AC85" s="576" t="s">
        <v>62</v>
      </c>
      <c r="AD85" s="577" t="s">
        <v>59</v>
      </c>
      <c r="AE85" s="578" t="s">
        <v>63</v>
      </c>
      <c r="AF85" s="579" t="s">
        <v>64</v>
      </c>
      <c r="AG85" s="580" t="s">
        <v>65</v>
      </c>
      <c r="AH85" s="581" t="s">
        <v>66</v>
      </c>
      <c r="AJ85" s="11"/>
      <c r="AK85" s="11"/>
      <c r="AL85" s="11"/>
      <c r="AM85" s="11"/>
      <c r="CN85" s="430"/>
      <c r="CX85" s="12"/>
      <c r="CY85" s="12"/>
      <c r="CZ85" s="12"/>
      <c r="DA85" s="12"/>
      <c r="DB85" s="12"/>
      <c r="DC85" s="12"/>
      <c r="DD85" s="12"/>
      <c r="DE85" s="12"/>
      <c r="DF85" s="12"/>
      <c r="DG85" s="12"/>
      <c r="DH85" s="12"/>
      <c r="DI85" s="12"/>
      <c r="DJ85" s="12"/>
      <c r="DK85" s="12"/>
      <c r="DL85" s="12"/>
      <c r="DM85" s="12"/>
      <c r="DN85" s="12"/>
      <c r="DO85" s="12"/>
      <c r="DP85" s="12"/>
      <c r="DQ85" s="12"/>
      <c r="DR85" s="12"/>
      <c r="DS85" s="12"/>
      <c r="DT85" s="12"/>
      <c r="DU85" s="12"/>
      <c r="DV85" s="12"/>
      <c r="DW85" s="12"/>
      <c r="DX85" s="12"/>
      <c r="DY85" s="12"/>
      <c r="DZ85" s="12"/>
      <c r="EA85" s="12"/>
      <c r="EB85" s="12"/>
      <c r="EC85" s="12"/>
      <c r="ED85" s="12"/>
      <c r="EE85" s="12"/>
      <c r="EF85" s="12"/>
      <c r="EG85" s="12"/>
      <c r="EH85" s="12"/>
      <c r="EI85" s="12"/>
      <c r="EJ85" s="12"/>
      <c r="EK85" s="12"/>
      <c r="EL85" s="12"/>
      <c r="EM85" s="12"/>
      <c r="EN85" s="12"/>
      <c r="EO85" s="12"/>
      <c r="EP85" s="12"/>
      <c r="EQ85" s="12"/>
      <c r="ER85" s="12"/>
      <c r="ES85" s="12"/>
      <c r="ET85" s="12"/>
      <c r="EU85" s="12"/>
      <c r="EV85" s="12"/>
      <c r="EW85" s="12"/>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1"/>
      <c r="D86" s="504"/>
      <c r="AJ86" s="11"/>
      <c r="AK86" s="11"/>
      <c r="AL86" s="11"/>
      <c r="AM86" s="11"/>
      <c r="CN86" s="430"/>
      <c r="CX86" s="12"/>
      <c r="CY86" s="12"/>
      <c r="CZ86" s="12"/>
      <c r="DA86" s="12"/>
      <c r="DB86" s="12"/>
      <c r="DC86" s="12"/>
      <c r="DD86" s="12"/>
      <c r="DE86" s="12"/>
      <c r="DF86" s="12"/>
      <c r="DG86" s="12"/>
      <c r="DH86" s="12"/>
      <c r="DI86" s="12"/>
      <c r="DJ86" s="12"/>
      <c r="DK86" s="12"/>
      <c r="DL86" s="12"/>
      <c r="DM86" s="12"/>
      <c r="DN86" s="12"/>
      <c r="DO86" s="12"/>
      <c r="DP86" s="12"/>
      <c r="DQ86" s="12"/>
      <c r="DR86" s="12"/>
      <c r="DS86" s="12"/>
      <c r="DT86" s="12"/>
      <c r="DU86" s="12"/>
      <c r="DV86" s="12"/>
      <c r="DW86" s="12"/>
      <c r="DX86" s="12"/>
      <c r="DY86" s="12"/>
      <c r="DZ86" s="12"/>
      <c r="EA86" s="12"/>
      <c r="EB86" s="12"/>
      <c r="EC86" s="12"/>
      <c r="ED86" s="12"/>
      <c r="EE86" s="12"/>
      <c r="EF86" s="12"/>
      <c r="EG86" s="12"/>
      <c r="EH86" s="12"/>
      <c r="EI86" s="12"/>
      <c r="EJ86" s="12"/>
      <c r="EK86" s="12"/>
      <c r="EL86" s="12"/>
      <c r="EM86" s="12"/>
      <c r="EN86" s="12"/>
      <c r="EO86" s="12"/>
      <c r="EP86" s="12"/>
      <c r="EQ86" s="12"/>
      <c r="ER86" s="12"/>
      <c r="ES86" s="12"/>
      <c r="ET86" s="12"/>
      <c r="EU86" s="12"/>
      <c r="EV86" s="12"/>
      <c r="EW86" s="12"/>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504"/>
      <c r="AF87" s="11"/>
      <c r="AG87" s="11"/>
      <c r="AH87" s="11"/>
      <c r="AI87" s="11"/>
      <c r="AJ87" s="11"/>
      <c r="AK87" s="11"/>
      <c r="AL87" s="11"/>
      <c r="AM87" s="11"/>
      <c r="AW87" s="12"/>
      <c r="AX87" s="12"/>
      <c r="CN87" s="430"/>
      <c r="CX87" s="12"/>
      <c r="CY87" s="12"/>
      <c r="CZ87" s="12"/>
      <c r="DA87" s="12"/>
      <c r="DB87" s="12"/>
      <c r="DC87" s="12"/>
      <c r="DD87" s="12"/>
      <c r="DE87" s="12"/>
      <c r="DF87" s="12"/>
      <c r="DG87" s="12"/>
      <c r="DH87" s="12"/>
      <c r="DI87" s="12"/>
      <c r="DJ87" s="12"/>
      <c r="DK87" s="12"/>
      <c r="DL87" s="12"/>
      <c r="DM87" s="12"/>
      <c r="DN87" s="12"/>
      <c r="DO87" s="12"/>
      <c r="DP87" s="12"/>
      <c r="DQ87" s="12"/>
      <c r="DR87" s="12"/>
      <c r="DS87" s="12"/>
      <c r="DT87" s="12"/>
      <c r="DU87" s="12"/>
      <c r="DV87" s="12"/>
      <c r="DW87" s="12"/>
      <c r="DX87" s="12"/>
      <c r="DY87" s="12"/>
      <c r="DZ87" s="12"/>
      <c r="EA87" s="12"/>
      <c r="EB87" s="12"/>
      <c r="EC87" s="12"/>
      <c r="ED87" s="12"/>
      <c r="EE87" s="12"/>
      <c r="EF87" s="12"/>
      <c r="EG87" s="12"/>
      <c r="EH87" s="12"/>
      <c r="EI87" s="12"/>
      <c r="EJ87" s="12"/>
      <c r="EK87" s="12"/>
      <c r="EL87" s="12"/>
      <c r="EM87" s="12"/>
      <c r="EN87" s="12"/>
      <c r="EO87" s="12"/>
      <c r="EP87" s="12"/>
      <c r="EQ87" s="12"/>
      <c r="ER87" s="12"/>
      <c r="ES87" s="12"/>
      <c r="ET87" s="12"/>
      <c r="EU87" s="12"/>
      <c r="EV87" s="12"/>
      <c r="EW87" s="12"/>
      <c r="EX87" s="12"/>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504"/>
      <c r="AF88" s="11"/>
      <c r="AG88" s="11"/>
      <c r="AH88" s="11"/>
      <c r="AI88" s="11"/>
      <c r="AJ88" s="11"/>
      <c r="AK88" s="11"/>
      <c r="AL88" s="11"/>
      <c r="AM88" s="11"/>
      <c r="AW88" s="12"/>
      <c r="AX88" s="12"/>
      <c r="CN88" s="430"/>
      <c r="CX88" s="12"/>
      <c r="CY88" s="12"/>
      <c r="CZ88" s="12"/>
      <c r="DA88" s="12"/>
      <c r="DB88" s="12"/>
      <c r="DC88" s="12"/>
      <c r="DD88" s="12"/>
      <c r="DE88" s="12"/>
      <c r="DF88" s="12"/>
      <c r="DG88" s="12"/>
      <c r="DH88" s="12"/>
      <c r="DI88" s="12"/>
      <c r="DJ88" s="12"/>
      <c r="DK88" s="12"/>
      <c r="DL88" s="12"/>
      <c r="DM88" s="12"/>
      <c r="DN88" s="12"/>
      <c r="DO88" s="12"/>
      <c r="DP88" s="12"/>
      <c r="DQ88" s="12"/>
      <c r="DR88" s="12"/>
      <c r="DS88" s="12"/>
      <c r="DT88" s="12"/>
      <c r="DU88" s="12"/>
      <c r="DV88" s="12"/>
      <c r="DW88" s="12"/>
      <c r="DX88" s="12"/>
      <c r="DY88" s="12"/>
      <c r="DZ88" s="12"/>
      <c r="EA88" s="12"/>
      <c r="EB88" s="12"/>
      <c r="EC88" s="12"/>
      <c r="ED88" s="12"/>
      <c r="EE88" s="12"/>
      <c r="EF88" s="12"/>
      <c r="EG88" s="12"/>
      <c r="EH88" s="12"/>
      <c r="EI88" s="12"/>
      <c r="EJ88" s="12"/>
      <c r="EK88" s="12"/>
      <c r="EL88" s="12"/>
      <c r="EM88" s="12"/>
      <c r="EN88" s="12"/>
      <c r="EO88" s="12"/>
      <c r="EP88" s="12"/>
      <c r="EQ88" s="12"/>
      <c r="ER88" s="12"/>
      <c r="ES88" s="12"/>
      <c r="ET88" s="12"/>
      <c r="EU88" s="12"/>
      <c r="EV88" s="12"/>
      <c r="EW88" s="12"/>
      <c r="EX88" s="12"/>
      <c r="EY88" s="12"/>
      <c r="EZ88" s="12"/>
      <c r="FA88" s="12"/>
      <c r="FB88" s="12"/>
      <c r="FC88" s="12"/>
      <c r="FD88" s="12"/>
      <c r="FE88" s="12"/>
      <c r="FF88" s="12"/>
      <c r="FG88" s="12"/>
      <c r="FH88" s="12"/>
      <c r="FI88" s="12"/>
      <c r="FJ88" s="12"/>
      <c r="FK88" s="12"/>
      <c r="FL88" s="12"/>
      <c r="FM88" s="12"/>
      <c r="FN88" s="12"/>
      <c r="FO88" s="12"/>
      <c r="FP88" s="12"/>
      <c r="FQ88" s="12"/>
      <c r="FR88" s="12"/>
      <c r="FS88" s="12"/>
      <c r="FT88" s="12"/>
      <c r="FU88" s="12"/>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592"/>
      <c r="E89" s="425"/>
      <c r="F89" s="501"/>
      <c r="G89" s="593"/>
      <c r="H89" s="593"/>
      <c r="I89" s="593"/>
      <c r="J89" s="593"/>
      <c r="K89" s="593"/>
      <c r="L89" s="593"/>
      <c r="M89" s="593"/>
      <c r="N89" s="593"/>
      <c r="O89" s="593"/>
      <c r="P89" s="593"/>
      <c r="Q89" s="593"/>
      <c r="R89" s="593"/>
      <c r="S89" s="593"/>
      <c r="T89" s="593"/>
      <c r="U89" s="593"/>
      <c r="V89" s="593"/>
      <c r="W89" s="593"/>
      <c r="X89" s="593"/>
      <c r="Y89" s="593"/>
      <c r="Z89" s="501"/>
      <c r="AA89" s="501"/>
      <c r="AB89" s="501"/>
      <c r="AC89" s="501"/>
      <c r="AD89" s="501"/>
      <c r="AE89" s="501"/>
      <c r="AF89" s="501"/>
      <c r="AG89" s="501"/>
      <c r="AH89" s="501"/>
      <c r="AI89" s="501"/>
      <c r="AJ89" s="501"/>
      <c r="AK89" s="501"/>
      <c r="AL89" s="501"/>
      <c r="AM89" s="501"/>
      <c r="AN89" s="501"/>
      <c r="AO89" s="501"/>
      <c r="AP89" s="501"/>
      <c r="AQ89" s="501"/>
      <c r="AR89" s="501"/>
      <c r="AS89" s="501"/>
      <c r="AT89" s="501"/>
      <c r="AU89" s="501"/>
      <c r="AV89" s="501"/>
      <c r="AW89" s="425"/>
      <c r="AX89" s="425"/>
      <c r="AY89" s="501"/>
      <c r="AZ89" s="501"/>
      <c r="BA89" s="501"/>
      <c r="BB89" s="501"/>
      <c r="BC89" s="501"/>
      <c r="BD89" s="501"/>
      <c r="BE89" s="501"/>
      <c r="BF89" s="501"/>
      <c r="BG89" s="501"/>
      <c r="BH89" s="501"/>
      <c r="BI89" s="501"/>
      <c r="BJ89" s="501"/>
      <c r="BK89" s="501"/>
      <c r="BL89" s="501"/>
      <c r="BM89" s="501"/>
      <c r="BN89" s="501"/>
      <c r="BO89" s="501"/>
      <c r="BP89" s="501"/>
      <c r="BQ89" s="501"/>
      <c r="BR89" s="501"/>
      <c r="BS89" s="501"/>
      <c r="BT89" s="501"/>
      <c r="BU89" s="501"/>
      <c r="BV89" s="501"/>
      <c r="BW89" s="501"/>
      <c r="BX89" s="501"/>
      <c r="BY89" s="501"/>
      <c r="BZ89" s="501"/>
      <c r="CA89" s="501"/>
      <c r="CB89" s="501"/>
      <c r="CC89" s="501"/>
      <c r="CD89" s="501"/>
      <c r="CE89" s="501"/>
      <c r="CF89" s="501"/>
      <c r="CG89" s="501"/>
      <c r="CH89" s="501"/>
      <c r="CI89" s="501"/>
      <c r="CJ89" s="501"/>
      <c r="CK89" s="501"/>
      <c r="CL89" s="501"/>
      <c r="CM89" s="501"/>
      <c r="CN89" s="594"/>
      <c r="CX89" s="12"/>
      <c r="CY89" s="12"/>
      <c r="CZ89" s="12"/>
      <c r="DA89" s="12"/>
      <c r="DB89" s="12"/>
      <c r="DC89" s="12"/>
      <c r="DD89" s="12"/>
      <c r="DE89" s="12"/>
      <c r="DF89" s="12"/>
      <c r="DG89" s="12"/>
      <c r="DH89" s="12"/>
      <c r="DI89" s="12"/>
      <c r="DJ89" s="12"/>
      <c r="DK89" s="12"/>
      <c r="DL89" s="12"/>
      <c r="DM89" s="12"/>
      <c r="DN89" s="12"/>
      <c r="DO89" s="12"/>
      <c r="DP89" s="12"/>
      <c r="DQ89" s="12"/>
      <c r="DR89" s="12"/>
      <c r="DS89" s="12"/>
      <c r="DT89" s="12"/>
      <c r="DU89" s="12"/>
      <c r="DV89" s="12"/>
      <c r="DW89" s="12"/>
      <c r="DX89" s="12"/>
      <c r="DY89" s="12"/>
      <c r="DZ89" s="12"/>
      <c r="EA89" s="12"/>
      <c r="EB89" s="12"/>
      <c r="EC89" s="12"/>
      <c r="ED89" s="12"/>
      <c r="EE89" s="12"/>
      <c r="EF89" s="12"/>
      <c r="EG89" s="12"/>
      <c r="EH89" s="12"/>
      <c r="EI89" s="12"/>
      <c r="EJ89" s="12"/>
      <c r="EK89" s="12"/>
      <c r="EL89" s="12"/>
      <c r="EM89" s="12"/>
      <c r="EN89" s="12"/>
      <c r="EO89" s="12"/>
      <c r="EP89" s="12"/>
      <c r="EQ89" s="12"/>
      <c r="ER89" s="12"/>
      <c r="ES89" s="12"/>
      <c r="ET89" s="12"/>
      <c r="EU89" s="12"/>
      <c r="EV89" s="12"/>
      <c r="EW89" s="12"/>
      <c r="EX89" s="12"/>
      <c r="EY89" s="12"/>
      <c r="EZ89" s="12"/>
      <c r="FA89" s="12"/>
      <c r="FB89" s="12"/>
      <c r="FC89" s="12"/>
      <c r="FD89" s="12"/>
      <c r="FE89" s="12"/>
      <c r="FF89" s="12"/>
      <c r="FG89" s="12"/>
      <c r="FH89" s="12"/>
      <c r="FI89" s="12"/>
      <c r="FJ89" s="12"/>
      <c r="FK89" s="12"/>
      <c r="FL89" s="12"/>
      <c r="FM89" s="12"/>
      <c r="FN89" s="12"/>
      <c r="FO89" s="12"/>
      <c r="FP89" s="12"/>
      <c r="FQ89" s="12"/>
      <c r="FR89" s="12"/>
      <c r="FS89" s="12"/>
      <c r="FT89" s="12"/>
      <c r="FU89" s="12"/>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2"/>
      <c r="F90" s="11"/>
      <c r="Z90" s="11"/>
      <c r="AA90" s="11"/>
      <c r="AB90" s="11"/>
      <c r="AC90" s="11"/>
      <c r="AD90" s="11"/>
      <c r="AE90" s="11"/>
      <c r="AF90" s="11"/>
      <c r="AG90" s="11"/>
      <c r="AH90" s="11"/>
      <c r="AI90" s="11"/>
      <c r="AJ90" s="11"/>
      <c r="AK90" s="11"/>
      <c r="AL90" s="11"/>
      <c r="AM90" s="11"/>
      <c r="AW90" s="12"/>
      <c r="AX90" s="12"/>
      <c r="BB90" s="12"/>
      <c r="BC90" s="12"/>
      <c r="BD90" s="12"/>
      <c r="BE90" s="12"/>
      <c r="BF90" s="12"/>
      <c r="BG90" s="12"/>
      <c r="BH90" s="12"/>
      <c r="BI90" s="12"/>
      <c r="BV90" s="12"/>
      <c r="BW90" s="12"/>
      <c r="CX90" s="12"/>
      <c r="CY90" s="12"/>
      <c r="CZ90" s="12"/>
      <c r="DA90" s="12"/>
      <c r="DB90" s="12"/>
      <c r="DC90" s="12"/>
      <c r="DD90" s="12"/>
      <c r="DE90" s="12"/>
      <c r="DF90" s="12"/>
      <c r="DG90" s="12"/>
      <c r="DH90" s="12"/>
      <c r="DI90" s="12"/>
      <c r="DJ90" s="12"/>
      <c r="DK90" s="12"/>
      <c r="DL90" s="12"/>
      <c r="DM90" s="12"/>
      <c r="DN90" s="12"/>
      <c r="DO90" s="12"/>
      <c r="DP90" s="12"/>
      <c r="DQ90" s="12"/>
      <c r="DR90" s="12"/>
      <c r="DS90" s="12"/>
      <c r="DT90" s="12"/>
      <c r="DU90" s="12"/>
      <c r="DV90" s="12"/>
      <c r="DW90" s="12"/>
      <c r="DX90" s="12"/>
      <c r="DY90" s="12"/>
      <c r="DZ90" s="12"/>
      <c r="EA90" s="12"/>
      <c r="EB90" s="12"/>
      <c r="EC90" s="12"/>
      <c r="ED90" s="12"/>
      <c r="EE90" s="12"/>
      <c r="EF90" s="12"/>
      <c r="EG90" s="12"/>
      <c r="EH90" s="12"/>
      <c r="EI90" s="12"/>
      <c r="EJ90" s="12"/>
      <c r="EK90" s="12"/>
      <c r="EL90" s="12"/>
      <c r="EM90" s="12"/>
      <c r="EN90" s="12"/>
      <c r="EO90" s="12"/>
      <c r="EP90" s="12"/>
      <c r="EQ90" s="12"/>
      <c r="ER90" s="12"/>
      <c r="ES90" s="12"/>
      <c r="ET90" s="12"/>
      <c r="EU90" s="12"/>
      <c r="EV90" s="12"/>
      <c r="EW90" s="12"/>
      <c r="EX90" s="12"/>
      <c r="EY90" s="12"/>
      <c r="EZ90" s="12"/>
      <c r="FA90" s="12"/>
      <c r="FB90" s="12"/>
      <c r="FC90" s="12"/>
      <c r="FD90" s="12"/>
      <c r="FE90" s="12"/>
      <c r="FF90" s="12"/>
      <c r="FG90" s="12"/>
      <c r="FH90" s="12"/>
      <c r="FI90" s="12"/>
      <c r="FJ90" s="12"/>
      <c r="FK90" s="12"/>
      <c r="FL90" s="12"/>
      <c r="FM90" s="12"/>
      <c r="FN90" s="12"/>
      <c r="FO90" s="12"/>
      <c r="FP90" s="12"/>
      <c r="FQ90" s="12"/>
      <c r="FR90" s="12"/>
      <c r="FS90" s="12"/>
      <c r="FT90" s="12"/>
      <c r="FU90" s="12"/>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2"/>
      <c r="F91" s="11"/>
      <c r="Z91" s="11"/>
      <c r="AA91" s="11"/>
      <c r="AB91" s="11"/>
      <c r="AC91" s="11"/>
      <c r="AD91" s="11"/>
      <c r="AE91" s="11"/>
      <c r="AF91" s="11"/>
      <c r="AG91" s="11"/>
      <c r="AH91" s="11"/>
      <c r="AI91" s="11"/>
      <c r="AJ91" s="11"/>
      <c r="AK91" s="11"/>
      <c r="AL91" s="11"/>
      <c r="AM91" s="11"/>
      <c r="AW91" s="12"/>
      <c r="AX91" s="12"/>
      <c r="BB91" s="12"/>
      <c r="BC91" s="12"/>
      <c r="BD91" s="12"/>
      <c r="BE91" s="12"/>
      <c r="BF91" s="12"/>
      <c r="BG91" s="12"/>
      <c r="BH91" s="12"/>
      <c r="BI91" s="12"/>
      <c r="DE91" s="12"/>
      <c r="DF91" s="12"/>
      <c r="DG91" s="12"/>
      <c r="DH91" s="12"/>
      <c r="DI91" s="12"/>
      <c r="DJ91" s="12"/>
      <c r="DK91" s="12"/>
      <c r="DL91" s="12"/>
      <c r="DM91" s="12"/>
      <c r="DN91" s="12"/>
      <c r="DO91" s="12"/>
      <c r="DP91" s="12"/>
      <c r="DQ91" s="12"/>
      <c r="DR91" s="12"/>
      <c r="DS91" s="12"/>
      <c r="DT91" s="12"/>
      <c r="DU91" s="12"/>
      <c r="DV91" s="12"/>
      <c r="DW91" s="12"/>
      <c r="DX91" s="12"/>
      <c r="DY91" s="12"/>
      <c r="DZ91" s="12"/>
      <c r="EA91" s="12"/>
      <c r="EB91" s="12"/>
      <c r="EC91" s="12"/>
      <c r="ED91" s="12"/>
      <c r="EE91" s="12"/>
      <c r="EF91" s="12"/>
      <c r="EG91" s="12"/>
      <c r="EH91" s="12"/>
      <c r="EI91" s="12"/>
      <c r="EJ91" s="12"/>
      <c r="EK91" s="12"/>
      <c r="EL91" s="12"/>
      <c r="EM91" s="12"/>
      <c r="EN91" s="12"/>
      <c r="EO91" s="12"/>
      <c r="EP91" s="12"/>
      <c r="EQ91" s="12"/>
      <c r="ER91" s="12"/>
      <c r="ES91" s="12"/>
      <c r="ET91" s="12"/>
      <c r="EU91" s="12"/>
      <c r="EV91" s="12"/>
      <c r="EW91" s="12"/>
      <c r="EX91" s="12"/>
      <c r="EY91" s="12"/>
      <c r="EZ91" s="12"/>
      <c r="FA91" s="12"/>
      <c r="FB91" s="12"/>
      <c r="FC91" s="12"/>
      <c r="FD91" s="12"/>
      <c r="FE91" s="12"/>
      <c r="FF91" s="12"/>
      <c r="FG91" s="12"/>
      <c r="FH91" s="12"/>
      <c r="FI91" s="12"/>
      <c r="FJ91" s="12"/>
      <c r="FK91" s="12"/>
      <c r="FL91" s="12"/>
      <c r="FM91" s="12"/>
      <c r="FN91" s="12"/>
      <c r="FO91" s="12"/>
      <c r="FP91" s="12"/>
      <c r="FQ91" s="12"/>
      <c r="FR91" s="12"/>
      <c r="FS91" s="12"/>
      <c r="FT91" s="12"/>
      <c r="FU91" s="12"/>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2"/>
      <c r="DF92" s="12"/>
      <c r="DG92" s="12"/>
      <c r="DH92" s="12"/>
      <c r="DI92" s="12"/>
      <c r="DJ92" s="12"/>
      <c r="DK92" s="12"/>
      <c r="DL92" s="12"/>
      <c r="DM92" s="12"/>
      <c r="DN92" s="12"/>
      <c r="DO92" s="12"/>
      <c r="DP92" s="12"/>
      <c r="DQ92" s="12"/>
      <c r="DR92" s="12"/>
      <c r="DS92" s="12"/>
      <c r="DT92" s="12"/>
      <c r="DU92" s="12"/>
      <c r="DV92" s="12"/>
      <c r="DW92" s="12"/>
      <c r="DX92" s="12"/>
      <c r="DY92" s="12"/>
      <c r="DZ92" s="12"/>
      <c r="EA92" s="12"/>
      <c r="EB92" s="12"/>
      <c r="EC92" s="12"/>
      <c r="ED92" s="12"/>
      <c r="EE92" s="12"/>
      <c r="EF92" s="12"/>
      <c r="EG92" s="12"/>
      <c r="EH92" s="12"/>
      <c r="EI92" s="12"/>
      <c r="EJ92" s="12"/>
      <c r="EK92" s="12"/>
      <c r="EL92" s="12"/>
      <c r="EM92" s="12"/>
      <c r="EN92" s="12"/>
      <c r="EO92" s="12"/>
      <c r="EP92" s="12"/>
      <c r="EQ92" s="12"/>
      <c r="ER92" s="12"/>
      <c r="ES92" s="12"/>
      <c r="ET92" s="12"/>
      <c r="EU92" s="12"/>
      <c r="EV92" s="12"/>
      <c r="EW92" s="12"/>
      <c r="EX92" s="12"/>
      <c r="EY92" s="12"/>
      <c r="EZ92" s="12"/>
      <c r="FA92" s="12"/>
      <c r="FB92" s="12"/>
      <c r="FC92" s="12"/>
      <c r="FD92" s="12"/>
      <c r="FE92" s="12"/>
      <c r="FF92" s="12"/>
      <c r="FG92" s="12"/>
      <c r="FH92" s="12"/>
      <c r="FI92" s="12"/>
      <c r="FJ92" s="12"/>
      <c r="FK92" s="12"/>
      <c r="FL92" s="12"/>
      <c r="FM92" s="12"/>
      <c r="FN92" s="12"/>
      <c r="FO92" s="12"/>
      <c r="FP92" s="12"/>
      <c r="FQ92" s="12"/>
      <c r="FR92" s="12"/>
      <c r="FS92" s="12"/>
      <c r="FT92" s="12"/>
      <c r="FU92" s="12"/>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2"/>
      <c r="DF93" s="12"/>
      <c r="DG93" s="12"/>
      <c r="DH93" s="12"/>
      <c r="DI93" s="12"/>
      <c r="DJ93" s="12"/>
      <c r="DK93" s="12"/>
      <c r="DL93" s="12"/>
      <c r="DM93" s="12"/>
      <c r="DN93" s="12"/>
      <c r="DO93" s="12"/>
      <c r="DP93" s="12"/>
      <c r="DQ93" s="12"/>
      <c r="DR93" s="12"/>
      <c r="DS93" s="12"/>
      <c r="DT93" s="12"/>
      <c r="DU93" s="12"/>
      <c r="DV93" s="12"/>
      <c r="DW93" s="12"/>
      <c r="DX93" s="12"/>
      <c r="DY93" s="12"/>
      <c r="DZ93" s="12"/>
      <c r="EA93" s="12"/>
      <c r="EB93" s="12"/>
      <c r="EC93" s="12"/>
      <c r="ED93" s="12"/>
      <c r="EE93" s="12"/>
      <c r="EF93" s="12"/>
      <c r="EG93" s="12"/>
      <c r="EH93" s="12"/>
      <c r="EI93" s="12"/>
      <c r="EJ93" s="12"/>
      <c r="EK93" s="12"/>
      <c r="EL93" s="12"/>
      <c r="EM93" s="12"/>
      <c r="EN93" s="12"/>
      <c r="EO93" s="12"/>
      <c r="EP93" s="12"/>
      <c r="EQ93" s="12"/>
      <c r="ER93" s="12"/>
      <c r="ES93" s="12"/>
      <c r="ET93" s="12"/>
      <c r="EU93" s="12"/>
      <c r="EV93" s="12"/>
      <c r="EW93" s="12"/>
      <c r="EX93" s="12"/>
      <c r="EY93" s="12"/>
      <c r="EZ93" s="12"/>
      <c r="FA93" s="12"/>
      <c r="FB93" s="12"/>
      <c r="FC93" s="12"/>
      <c r="FD93" s="12"/>
      <c r="FE93" s="12"/>
      <c r="FF93" s="12"/>
      <c r="FG93" s="12"/>
      <c r="FH93" s="12"/>
      <c r="FI93" s="12"/>
      <c r="FJ93" s="12"/>
      <c r="FK93" s="12"/>
      <c r="FL93" s="12"/>
      <c r="FM93" s="12"/>
      <c r="FN93" s="12"/>
      <c r="FO93" s="12"/>
      <c r="FP93" s="12"/>
      <c r="FQ93" s="12"/>
      <c r="FR93" s="12"/>
      <c r="FS93" s="12"/>
      <c r="FT93" s="12"/>
      <c r="FU93" s="12"/>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2"/>
      <c r="DI94" s="12"/>
      <c r="DJ94" s="12"/>
      <c r="DK94" s="12"/>
      <c r="DL94" s="12"/>
      <c r="DM94" s="12"/>
      <c r="DN94" s="12"/>
      <c r="DO94" s="12"/>
      <c r="DP94" s="12"/>
      <c r="DQ94" s="12"/>
      <c r="DR94" s="12"/>
      <c r="DS94" s="12"/>
      <c r="DT94" s="12"/>
      <c r="DU94" s="12"/>
      <c r="DV94" s="12"/>
      <c r="DW94" s="12"/>
      <c r="DX94" s="12"/>
      <c r="DY94" s="12"/>
      <c r="DZ94" s="12"/>
      <c r="EA94" s="12"/>
      <c r="EB94" s="12"/>
      <c r="EC94" s="12"/>
      <c r="ED94" s="12"/>
      <c r="EE94" s="12"/>
      <c r="EF94" s="12"/>
      <c r="EG94" s="12"/>
      <c r="EH94" s="12"/>
      <c r="EI94" s="12"/>
      <c r="EJ94" s="12"/>
      <c r="EK94" s="12"/>
      <c r="EL94" s="12"/>
      <c r="EM94" s="12"/>
      <c r="EN94" s="12"/>
      <c r="EO94" s="12"/>
      <c r="EP94" s="12"/>
      <c r="EQ94" s="12"/>
      <c r="ER94" s="12"/>
      <c r="ES94" s="12"/>
      <c r="ET94" s="12"/>
      <c r="EU94" s="12"/>
      <c r="EV94" s="12"/>
      <c r="EW94" s="12"/>
      <c r="EX94" s="12"/>
      <c r="EY94" s="12"/>
      <c r="EZ94" s="12"/>
      <c r="FA94" s="12"/>
      <c r="FB94" s="12"/>
      <c r="FC94" s="12"/>
      <c r="FD94" s="12"/>
      <c r="FE94" s="12"/>
      <c r="FF94" s="12"/>
      <c r="FG94" s="12"/>
      <c r="FH94" s="12"/>
      <c r="FI94" s="12"/>
      <c r="FJ94" s="12"/>
      <c r="FK94" s="12"/>
      <c r="FL94" s="12"/>
      <c r="FM94" s="12"/>
      <c r="FN94" s="12"/>
      <c r="FO94" s="12"/>
      <c r="FP94" s="12"/>
      <c r="FQ94" s="12"/>
      <c r="FR94" s="12"/>
      <c r="FS94" s="12"/>
      <c r="FT94" s="12"/>
      <c r="FU94" s="12"/>
      <c r="FV94" s="12"/>
      <c r="FW94" s="12"/>
      <c r="FX94" s="12"/>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2"/>
      <c r="J95" s="11"/>
      <c r="AD95" s="11"/>
      <c r="AE95" s="11"/>
      <c r="AF95" s="11"/>
      <c r="AG95" s="11"/>
      <c r="AH95" s="11"/>
      <c r="AI95" s="11"/>
      <c r="AJ95" s="11"/>
      <c r="AK95" s="11"/>
      <c r="AL95" s="11"/>
      <c r="AM95" s="11"/>
      <c r="BA95" s="12"/>
      <c r="BB95" s="12"/>
      <c r="DH95" s="12"/>
      <c r="DI95" s="12"/>
      <c r="DJ95" s="12"/>
      <c r="DK95" s="12"/>
      <c r="DL95" s="12"/>
      <c r="DM95" s="12"/>
      <c r="DN95" s="12"/>
      <c r="DO95" s="12"/>
      <c r="DP95" s="12"/>
      <c r="DQ95" s="12"/>
      <c r="DR95" s="12"/>
      <c r="DS95" s="12"/>
      <c r="DT95" s="12"/>
      <c r="DU95" s="12"/>
      <c r="DV95" s="12"/>
      <c r="DW95" s="12"/>
      <c r="DX95" s="12"/>
      <c r="DY95" s="12"/>
      <c r="DZ95" s="12"/>
      <c r="EA95" s="12"/>
      <c r="EB95" s="12"/>
      <c r="EC95" s="12"/>
      <c r="ED95" s="12"/>
      <c r="EE95" s="12"/>
      <c r="EF95" s="12"/>
      <c r="EG95" s="12"/>
      <c r="EH95" s="12"/>
      <c r="EI95" s="12"/>
      <c r="EJ95" s="12"/>
      <c r="EK95" s="12"/>
      <c r="EL95" s="12"/>
      <c r="EM95" s="12"/>
      <c r="EN95" s="12"/>
      <c r="EO95" s="12"/>
      <c r="EP95" s="12"/>
      <c r="EQ95" s="12"/>
      <c r="ER95" s="12"/>
      <c r="ES95" s="12"/>
      <c r="ET95" s="12"/>
      <c r="EU95" s="12"/>
      <c r="EV95" s="12"/>
      <c r="EW95" s="12"/>
      <c r="EX95" s="12"/>
      <c r="EY95" s="12"/>
      <c r="EZ95" s="12"/>
      <c r="FA95" s="12"/>
      <c r="FB95" s="12"/>
      <c r="FC95" s="12"/>
      <c r="FD95" s="12"/>
      <c r="FE95" s="12"/>
      <c r="FF95" s="12"/>
      <c r="FG95" s="12"/>
      <c r="FH95" s="12"/>
      <c r="FI95" s="12"/>
      <c r="FJ95" s="12"/>
      <c r="FK95" s="12"/>
      <c r="FL95" s="12"/>
      <c r="FM95" s="12"/>
      <c r="FN95" s="12"/>
      <c r="FO95" s="12"/>
      <c r="FP95" s="12"/>
      <c r="FQ95" s="12"/>
      <c r="FR95" s="12"/>
      <c r="FS95" s="12"/>
      <c r="FT95" s="12"/>
      <c r="FU95" s="12"/>
      <c r="FV95" s="12"/>
      <c r="FW95" s="12"/>
      <c r="FX95" s="12"/>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2"/>
      <c r="J96" s="11"/>
      <c r="AD96" s="11"/>
      <c r="AE96" s="11"/>
      <c r="AF96" s="11"/>
      <c r="AG96" s="11"/>
      <c r="AH96" s="11"/>
      <c r="AI96" s="11"/>
      <c r="AJ96" s="11"/>
      <c r="AK96" s="11"/>
      <c r="AL96" s="11"/>
      <c r="AM96" s="11"/>
      <c r="BA96" s="12"/>
      <c r="BB96" s="12"/>
      <c r="DH96" s="12"/>
      <c r="DI96" s="12"/>
      <c r="DJ96" s="12"/>
      <c r="DK96" s="12"/>
      <c r="DL96" s="12"/>
      <c r="DM96" s="12"/>
      <c r="DN96" s="12"/>
      <c r="DO96" s="12"/>
      <c r="DP96" s="12"/>
      <c r="DQ96" s="12"/>
      <c r="DR96" s="12"/>
      <c r="DS96" s="12"/>
      <c r="DT96" s="12"/>
      <c r="DU96" s="12"/>
      <c r="DV96" s="12"/>
      <c r="DW96" s="12"/>
      <c r="DX96" s="12"/>
      <c r="DY96" s="12"/>
      <c r="DZ96" s="12"/>
      <c r="EA96" s="12"/>
      <c r="EB96" s="12"/>
      <c r="EC96" s="12"/>
      <c r="ED96" s="12"/>
      <c r="EE96" s="12"/>
      <c r="EF96" s="12"/>
      <c r="EG96" s="12"/>
      <c r="EH96" s="12"/>
      <c r="EI96" s="12"/>
      <c r="EJ96" s="12"/>
      <c r="EK96" s="12"/>
      <c r="EL96" s="12"/>
      <c r="EM96" s="12"/>
      <c r="EN96" s="12"/>
      <c r="EO96" s="12"/>
      <c r="EP96" s="12"/>
      <c r="EQ96" s="12"/>
      <c r="ER96" s="12"/>
      <c r="ES96" s="12"/>
      <c r="ET96" s="12"/>
      <c r="EU96" s="12"/>
      <c r="EV96" s="12"/>
      <c r="EW96" s="12"/>
      <c r="EX96" s="12"/>
      <c r="EY96" s="12"/>
      <c r="EZ96" s="12"/>
      <c r="FA96" s="12"/>
      <c r="FB96" s="12"/>
      <c r="FC96" s="12"/>
      <c r="FD96" s="12"/>
      <c r="FE96" s="12"/>
      <c r="FF96" s="12"/>
      <c r="FG96" s="12"/>
      <c r="FH96" s="12"/>
      <c r="FI96" s="12"/>
      <c r="FJ96" s="12"/>
      <c r="FK96" s="12"/>
      <c r="FL96" s="12"/>
      <c r="FM96" s="12"/>
      <c r="FN96" s="12"/>
      <c r="FO96" s="12"/>
      <c r="FP96" s="12"/>
      <c r="FQ96" s="12"/>
      <c r="FR96" s="12"/>
      <c r="FS96" s="12"/>
      <c r="FT96" s="12"/>
      <c r="FU96" s="12"/>
      <c r="FV96" s="12"/>
      <c r="FW96" s="12"/>
      <c r="FX96" s="12"/>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2"/>
      <c r="J97" s="11"/>
      <c r="AD97" s="11"/>
      <c r="AE97" s="11"/>
      <c r="AF97" s="11"/>
      <c r="AG97" s="11"/>
      <c r="AH97" s="11"/>
      <c r="AI97" s="11"/>
      <c r="AJ97" s="11"/>
      <c r="AK97" s="11"/>
      <c r="AL97" s="11"/>
      <c r="AM97" s="11"/>
      <c r="BA97" s="12"/>
      <c r="DH97" s="12"/>
      <c r="DI97" s="12"/>
      <c r="DJ97" s="12"/>
      <c r="DK97" s="12"/>
      <c r="DL97" s="12"/>
      <c r="DM97" s="12"/>
      <c r="DN97" s="12"/>
      <c r="DO97" s="12"/>
      <c r="DP97" s="12"/>
      <c r="DQ97" s="12"/>
      <c r="DR97" s="12"/>
      <c r="DS97" s="12"/>
      <c r="DT97" s="12"/>
      <c r="DU97" s="12"/>
      <c r="DV97" s="12"/>
      <c r="DW97" s="12"/>
      <c r="DX97" s="12"/>
      <c r="DY97" s="12"/>
      <c r="DZ97" s="12"/>
      <c r="EA97" s="12"/>
      <c r="EB97" s="12"/>
      <c r="EC97" s="12"/>
      <c r="ED97" s="12"/>
      <c r="EE97" s="12"/>
      <c r="EF97" s="12"/>
      <c r="EG97" s="12"/>
      <c r="EH97" s="12"/>
      <c r="EI97" s="12"/>
      <c r="EJ97" s="12"/>
      <c r="EK97" s="12"/>
      <c r="EL97" s="12"/>
      <c r="EM97" s="12"/>
      <c r="EN97" s="12"/>
      <c r="EO97" s="12"/>
      <c r="EP97" s="12"/>
      <c r="EQ97" s="12"/>
      <c r="ER97" s="12"/>
      <c r="ES97" s="12"/>
      <c r="ET97" s="12"/>
      <c r="EU97" s="12"/>
      <c r="EV97" s="12"/>
      <c r="EW97" s="12"/>
      <c r="EX97" s="12"/>
      <c r="EY97" s="12"/>
      <c r="EZ97" s="12"/>
      <c r="FA97" s="12"/>
      <c r="FB97" s="12"/>
      <c r="FC97" s="12"/>
      <c r="FD97" s="12"/>
      <c r="FE97" s="12"/>
      <c r="FF97" s="12"/>
      <c r="FG97" s="12"/>
      <c r="FH97" s="12"/>
      <c r="FI97" s="12"/>
      <c r="FJ97" s="12"/>
      <c r="FK97" s="12"/>
      <c r="FL97" s="12"/>
      <c r="FM97" s="12"/>
      <c r="FN97" s="12"/>
      <c r="FO97" s="12"/>
      <c r="FP97" s="12"/>
      <c r="FQ97" s="12"/>
      <c r="FR97" s="12"/>
      <c r="FS97" s="12"/>
      <c r="FT97" s="12"/>
      <c r="FU97" s="12"/>
      <c r="FV97" s="12"/>
      <c r="FW97" s="12"/>
      <c r="FX97" s="12"/>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2"/>
      <c r="J98" s="12"/>
      <c r="AD98" s="11"/>
      <c r="AE98" s="11"/>
      <c r="AF98" s="11"/>
      <c r="AG98" s="11"/>
      <c r="AH98" s="11"/>
      <c r="AI98" s="11"/>
      <c r="AJ98" s="11"/>
      <c r="AK98" s="11"/>
      <c r="AL98" s="11"/>
      <c r="AM98" s="11"/>
      <c r="BA98" s="12"/>
      <c r="DH98" s="12"/>
      <c r="DI98" s="12"/>
      <c r="DJ98" s="12"/>
      <c r="DK98" s="12"/>
      <c r="DL98" s="12"/>
      <c r="DM98" s="12"/>
      <c r="DN98" s="12"/>
      <c r="DO98" s="12"/>
      <c r="DP98" s="12"/>
      <c r="DQ98" s="12"/>
      <c r="DR98" s="12"/>
      <c r="DS98" s="12"/>
      <c r="DT98" s="12"/>
      <c r="DU98" s="12"/>
      <c r="DV98" s="12"/>
      <c r="DW98" s="12"/>
      <c r="DX98" s="12"/>
      <c r="DY98" s="12"/>
      <c r="DZ98" s="12"/>
      <c r="EA98" s="12"/>
      <c r="EB98" s="12"/>
      <c r="EC98" s="12"/>
      <c r="ED98" s="12"/>
      <c r="EE98" s="12"/>
      <c r="EF98" s="12"/>
      <c r="EG98" s="12"/>
      <c r="EH98" s="12"/>
      <c r="EI98" s="12"/>
      <c r="EJ98" s="12"/>
      <c r="EK98" s="12"/>
      <c r="EL98" s="12"/>
      <c r="EM98" s="12"/>
      <c r="EN98" s="12"/>
      <c r="EO98" s="12"/>
      <c r="EP98" s="12"/>
      <c r="EQ98" s="12"/>
      <c r="ER98" s="12"/>
      <c r="ES98" s="12"/>
      <c r="ET98" s="12"/>
      <c r="EU98" s="12"/>
      <c r="EV98" s="12"/>
      <c r="EW98" s="12"/>
      <c r="EX98" s="12"/>
      <c r="EY98" s="12"/>
      <c r="EZ98" s="12"/>
      <c r="FA98" s="12"/>
      <c r="FB98" s="12"/>
      <c r="FC98" s="12"/>
      <c r="FD98" s="12"/>
      <c r="FE98" s="12"/>
      <c r="FF98" s="12"/>
      <c r="FG98" s="12"/>
      <c r="FH98" s="12"/>
      <c r="FI98" s="12"/>
      <c r="FJ98" s="12"/>
      <c r="FK98" s="12"/>
      <c r="FL98" s="12"/>
      <c r="FM98" s="12"/>
      <c r="FN98" s="12"/>
      <c r="FO98" s="12"/>
      <c r="FP98" s="12"/>
      <c r="FQ98" s="12"/>
      <c r="FR98" s="12"/>
      <c r="FS98" s="12"/>
      <c r="FT98" s="12"/>
      <c r="FU98" s="12"/>
      <c r="FV98" s="12"/>
      <c r="FW98" s="12"/>
      <c r="FX98" s="12"/>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1"/>
      <c r="J99" s="11"/>
      <c r="AD99" s="11"/>
      <c r="AE99" s="11"/>
      <c r="AF99" s="11"/>
      <c r="AG99" s="11"/>
      <c r="AH99" s="11"/>
      <c r="AI99" s="11"/>
      <c r="AJ99" s="11"/>
      <c r="AK99" s="11"/>
      <c r="AL99" s="11"/>
      <c r="AM99" s="11"/>
      <c r="DH99" s="12"/>
      <c r="DI99" s="12"/>
      <c r="DJ99" s="12"/>
      <c r="DK99" s="12"/>
      <c r="DL99" s="12"/>
      <c r="DM99" s="12"/>
      <c r="DN99" s="12"/>
      <c r="DO99" s="12"/>
      <c r="DP99" s="12"/>
      <c r="DQ99" s="12"/>
      <c r="DR99" s="12"/>
      <c r="DS99" s="12"/>
      <c r="DT99" s="12"/>
      <c r="DU99" s="12"/>
      <c r="DV99" s="12"/>
      <c r="DW99" s="12"/>
      <c r="DX99" s="12"/>
      <c r="DY99" s="12"/>
      <c r="DZ99" s="12"/>
      <c r="EA99" s="12"/>
      <c r="EB99" s="12"/>
      <c r="EC99" s="12"/>
      <c r="ED99" s="12"/>
      <c r="EE99" s="12"/>
      <c r="EF99" s="12"/>
      <c r="EG99" s="12"/>
      <c r="EH99" s="12"/>
      <c r="EI99" s="12"/>
      <c r="EJ99" s="12"/>
      <c r="EK99" s="12"/>
      <c r="EL99" s="12"/>
      <c r="EM99" s="12"/>
      <c r="EN99" s="12"/>
      <c r="EO99" s="12"/>
      <c r="EP99" s="12"/>
      <c r="EQ99" s="12"/>
      <c r="ER99" s="12"/>
      <c r="ES99" s="12"/>
      <c r="ET99" s="12"/>
      <c r="EU99" s="12"/>
      <c r="EV99" s="12"/>
      <c r="EW99" s="12"/>
      <c r="EX99" s="12"/>
      <c r="EY99" s="12"/>
      <c r="EZ99" s="12"/>
      <c r="FA99" s="12"/>
      <c r="FB99" s="12"/>
      <c r="FC99" s="12"/>
      <c r="FD99" s="12"/>
      <c r="FE99" s="12"/>
      <c r="FF99" s="12"/>
      <c r="FG99" s="12"/>
      <c r="FH99" s="12"/>
      <c r="FI99" s="12"/>
      <c r="FJ99" s="12"/>
      <c r="FK99" s="12"/>
      <c r="FL99" s="12"/>
      <c r="FM99" s="12"/>
      <c r="FN99" s="12"/>
      <c r="FO99" s="12"/>
      <c r="FP99" s="12"/>
      <c r="FQ99" s="12"/>
      <c r="FR99" s="12"/>
      <c r="FS99" s="12"/>
      <c r="FT99" s="12"/>
      <c r="FU99" s="12"/>
      <c r="FV99" s="12"/>
      <c r="FW99" s="12"/>
      <c r="FX99" s="12"/>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2"/>
      <c r="J100" s="12"/>
      <c r="AD100" s="11"/>
      <c r="AE100" s="11"/>
      <c r="AF100" s="11"/>
      <c r="AG100" s="11"/>
      <c r="AH100" s="11"/>
      <c r="AI100" s="11"/>
      <c r="AJ100" s="11"/>
      <c r="AK100" s="11"/>
      <c r="AL100" s="11"/>
      <c r="AM100" s="11"/>
      <c r="DH100" s="12"/>
      <c r="DI100" s="12"/>
      <c r="DJ100" s="12"/>
      <c r="DK100" s="12"/>
      <c r="DL100" s="12"/>
      <c r="DM100" s="12"/>
      <c r="DN100" s="12"/>
      <c r="DO100" s="12"/>
      <c r="DP100" s="12"/>
      <c r="DQ100" s="12"/>
      <c r="DR100" s="12"/>
      <c r="DS100" s="12"/>
      <c r="DT100" s="12"/>
      <c r="DU100" s="12"/>
      <c r="DV100" s="12"/>
      <c r="DW100" s="12"/>
      <c r="DX100" s="12"/>
      <c r="DY100" s="12"/>
      <c r="DZ100" s="12"/>
      <c r="EA100" s="12"/>
      <c r="EB100" s="12"/>
      <c r="EC100" s="12"/>
      <c r="ED100" s="12"/>
      <c r="EE100" s="12"/>
      <c r="EF100" s="12"/>
      <c r="EG100" s="12"/>
      <c r="EH100" s="12"/>
      <c r="EI100" s="12"/>
      <c r="EJ100" s="12"/>
      <c r="EK100" s="12"/>
      <c r="EL100" s="12"/>
      <c r="EM100" s="12"/>
      <c r="EN100" s="12"/>
      <c r="EO100" s="12"/>
      <c r="EP100" s="12"/>
      <c r="EQ100" s="12"/>
      <c r="ER100" s="12"/>
      <c r="ES100" s="12"/>
      <c r="ET100" s="12"/>
      <c r="EU100" s="12"/>
      <c r="EV100" s="12"/>
      <c r="EW100" s="12"/>
      <c r="EX100" s="12"/>
      <c r="EY100" s="12"/>
      <c r="EZ100" s="12"/>
      <c r="FA100" s="12"/>
      <c r="FB100" s="12"/>
      <c r="FC100" s="12"/>
      <c r="FD100" s="12"/>
      <c r="FE100" s="12"/>
      <c r="FF100" s="12"/>
      <c r="FG100" s="12"/>
      <c r="FH100" s="12"/>
      <c r="FI100" s="12"/>
      <c r="FJ100" s="12"/>
      <c r="FK100" s="12"/>
      <c r="FL100" s="12"/>
      <c r="FM100" s="12"/>
      <c r="FN100" s="12"/>
      <c r="FO100" s="12"/>
      <c r="FP100" s="12"/>
      <c r="FQ100" s="12"/>
      <c r="FR100" s="12"/>
      <c r="FS100" s="12"/>
      <c r="FT100" s="12"/>
      <c r="FU100" s="12"/>
      <c r="FV100" s="12"/>
      <c r="FW100" s="12"/>
      <c r="FX100" s="12"/>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1"/>
      <c r="J101" s="11"/>
      <c r="AD101" s="11"/>
      <c r="AE101" s="11"/>
      <c r="AF101" s="11"/>
      <c r="AG101" s="11"/>
      <c r="AH101" s="11"/>
      <c r="AI101" s="11"/>
      <c r="AJ101" s="11"/>
      <c r="AK101" s="11"/>
      <c r="AL101" s="11"/>
      <c r="AM101" s="11"/>
      <c r="DH101" s="12"/>
      <c r="DI101" s="12"/>
      <c r="DJ101" s="12"/>
      <c r="DK101" s="12"/>
      <c r="DL101" s="12"/>
      <c r="DM101" s="12"/>
      <c r="DN101" s="12"/>
      <c r="DO101" s="12"/>
      <c r="DP101" s="12"/>
      <c r="DQ101" s="12"/>
      <c r="DR101" s="12"/>
      <c r="DS101" s="12"/>
      <c r="DT101" s="12"/>
      <c r="DU101" s="12"/>
      <c r="DV101" s="12"/>
      <c r="DW101" s="12"/>
      <c r="DX101" s="12"/>
      <c r="DY101" s="12"/>
      <c r="DZ101" s="12"/>
      <c r="EA101" s="12"/>
      <c r="EB101" s="12"/>
      <c r="EC101" s="12"/>
      <c r="ED101" s="12"/>
      <c r="EE101" s="12"/>
      <c r="EF101" s="12"/>
      <c r="EG101" s="12"/>
      <c r="EH101" s="12"/>
      <c r="EI101" s="12"/>
      <c r="EJ101" s="12"/>
      <c r="EK101" s="12"/>
      <c r="EL101" s="12"/>
      <c r="EM101" s="12"/>
      <c r="EN101" s="12"/>
      <c r="EO101" s="12"/>
      <c r="EP101" s="12"/>
      <c r="EQ101" s="12"/>
      <c r="ER101" s="12"/>
      <c r="ES101" s="12"/>
      <c r="ET101" s="12"/>
      <c r="EU101" s="12"/>
      <c r="EV101" s="12"/>
      <c r="EW101" s="12"/>
      <c r="EX101" s="12"/>
      <c r="EY101" s="12"/>
      <c r="EZ101" s="12"/>
      <c r="FA101" s="12"/>
      <c r="FB101" s="12"/>
      <c r="FC101" s="12"/>
      <c r="FD101" s="12"/>
      <c r="FE101" s="12"/>
      <c r="FF101" s="12"/>
      <c r="FG101" s="12"/>
      <c r="FH101" s="12"/>
      <c r="FI101" s="12"/>
      <c r="FJ101" s="12"/>
      <c r="FK101" s="12"/>
      <c r="FL101" s="12"/>
      <c r="FM101" s="12"/>
      <c r="FN101" s="12"/>
      <c r="FO101" s="12"/>
      <c r="FP101" s="12"/>
      <c r="FQ101" s="12"/>
      <c r="FR101" s="12"/>
      <c r="FS101" s="12"/>
      <c r="FT101" s="12"/>
      <c r="FU101" s="12"/>
      <c r="FV101" s="12"/>
      <c r="FW101" s="12"/>
      <c r="FX101" s="12"/>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1"/>
      <c r="J102" s="11"/>
      <c r="AD102" s="11"/>
      <c r="AE102" s="11"/>
      <c r="AF102" s="11"/>
      <c r="AG102" s="11"/>
      <c r="AH102" s="11"/>
      <c r="AI102" s="11"/>
      <c r="AJ102" s="11"/>
      <c r="AK102" s="11"/>
      <c r="AL102" s="11"/>
      <c r="AM102" s="11"/>
      <c r="DH102" s="12"/>
      <c r="DI102" s="12"/>
      <c r="DJ102" s="12"/>
      <c r="DK102" s="12"/>
      <c r="DL102" s="12"/>
      <c r="DM102" s="12"/>
      <c r="DN102" s="12"/>
      <c r="DO102" s="12"/>
      <c r="DP102" s="12"/>
      <c r="DQ102" s="12"/>
      <c r="DR102" s="12"/>
      <c r="DS102" s="12"/>
      <c r="DT102" s="12"/>
      <c r="DU102" s="12"/>
      <c r="DV102" s="12"/>
      <c r="DW102" s="12"/>
      <c r="DX102" s="12"/>
      <c r="DY102" s="12"/>
      <c r="DZ102" s="12"/>
      <c r="EA102" s="12"/>
      <c r="EB102" s="12"/>
      <c r="EC102" s="12"/>
      <c r="ED102" s="12"/>
      <c r="EE102" s="12"/>
      <c r="EF102" s="12"/>
      <c r="EG102" s="12"/>
      <c r="EH102" s="12"/>
      <c r="EI102" s="12"/>
      <c r="EJ102" s="12"/>
      <c r="EK102" s="12"/>
      <c r="EL102" s="12"/>
      <c r="EM102" s="12"/>
      <c r="EN102" s="12"/>
      <c r="EO102" s="12"/>
      <c r="EP102" s="12"/>
      <c r="EQ102" s="12"/>
      <c r="ER102" s="12"/>
      <c r="ES102" s="12"/>
      <c r="ET102" s="12"/>
      <c r="EU102" s="12"/>
      <c r="EV102" s="12"/>
      <c r="EW102" s="12"/>
      <c r="EX102" s="12"/>
      <c r="EY102" s="12"/>
      <c r="EZ102" s="12"/>
      <c r="FA102" s="12"/>
      <c r="FB102" s="12"/>
      <c r="FC102" s="12"/>
      <c r="FD102" s="12"/>
      <c r="FE102" s="12"/>
      <c r="FF102" s="12"/>
      <c r="FG102" s="12"/>
      <c r="FH102" s="12"/>
      <c r="FI102" s="12"/>
      <c r="FJ102" s="12"/>
      <c r="FK102" s="12"/>
      <c r="FL102" s="12"/>
      <c r="FM102" s="12"/>
      <c r="FN102" s="12"/>
      <c r="FO102" s="12"/>
      <c r="FP102" s="12"/>
      <c r="FQ102" s="12"/>
      <c r="FR102" s="12"/>
      <c r="FS102" s="12"/>
      <c r="FT102" s="12"/>
      <c r="FU102" s="12"/>
      <c r="FV102" s="12"/>
      <c r="FW102" s="12"/>
      <c r="FX102" s="12"/>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2"/>
      <c r="DI103" s="12"/>
      <c r="DJ103" s="12"/>
      <c r="DK103" s="12"/>
      <c r="DL103" s="12"/>
      <c r="DM103" s="12"/>
      <c r="DN103" s="12"/>
      <c r="DO103" s="12"/>
      <c r="DP103" s="12"/>
      <c r="DQ103" s="12"/>
      <c r="DR103" s="12"/>
      <c r="DS103" s="12"/>
      <c r="DT103" s="12"/>
      <c r="DU103" s="12"/>
      <c r="DV103" s="12"/>
      <c r="DW103" s="12"/>
      <c r="DX103" s="12"/>
      <c r="DY103" s="12"/>
      <c r="DZ103" s="12"/>
      <c r="EA103" s="12"/>
      <c r="EB103" s="12"/>
      <c r="EC103" s="12"/>
      <c r="ED103" s="12"/>
      <c r="EE103" s="12"/>
      <c r="EF103" s="12"/>
      <c r="EG103" s="12"/>
      <c r="EH103" s="12"/>
      <c r="EI103" s="12"/>
      <c r="EJ103" s="12"/>
      <c r="EK103" s="12"/>
      <c r="EL103" s="12"/>
      <c r="EM103" s="12"/>
      <c r="EN103" s="12"/>
      <c r="EO103" s="12"/>
      <c r="EP103" s="12"/>
      <c r="EQ103" s="12"/>
      <c r="ER103" s="12"/>
      <c r="ES103" s="12"/>
      <c r="ET103" s="12"/>
      <c r="EU103" s="12"/>
      <c r="EV103" s="12"/>
      <c r="EW103" s="12"/>
      <c r="EX103" s="12"/>
      <c r="EY103" s="12"/>
      <c r="EZ103" s="12"/>
      <c r="FA103" s="12"/>
      <c r="FB103" s="12"/>
      <c r="FC103" s="12"/>
      <c r="FD103" s="12"/>
      <c r="FE103" s="12"/>
      <c r="FF103" s="12"/>
      <c r="FG103" s="12"/>
      <c r="FH103" s="12"/>
      <c r="FI103" s="12"/>
      <c r="FJ103" s="12"/>
      <c r="FK103" s="12"/>
      <c r="FL103" s="12"/>
      <c r="FM103" s="12"/>
      <c r="FN103" s="12"/>
      <c r="FO103" s="12"/>
      <c r="FP103" s="12"/>
      <c r="FQ103" s="12"/>
      <c r="FR103" s="12"/>
      <c r="FS103" s="12"/>
      <c r="FT103" s="12"/>
      <c r="FU103" s="12"/>
      <c r="FV103" s="12"/>
      <c r="FW103" s="12"/>
      <c r="FX103" s="12"/>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2"/>
      <c r="DI104" s="12"/>
      <c r="DJ104" s="12"/>
      <c r="DK104" s="12"/>
      <c r="DL104" s="12"/>
      <c r="DM104" s="12"/>
      <c r="DN104" s="12"/>
      <c r="DO104" s="12"/>
      <c r="DP104" s="12"/>
      <c r="DQ104" s="12"/>
      <c r="DR104" s="12"/>
      <c r="DS104" s="12"/>
      <c r="DT104" s="12"/>
      <c r="DU104" s="12"/>
      <c r="DV104" s="12"/>
      <c r="DW104" s="12"/>
      <c r="DX104" s="12"/>
      <c r="DY104" s="12"/>
      <c r="DZ104" s="12"/>
      <c r="EA104" s="12"/>
      <c r="EB104" s="12"/>
      <c r="EC104" s="12"/>
      <c r="ED104" s="12"/>
      <c r="EE104" s="12"/>
      <c r="EF104" s="12"/>
      <c r="EG104" s="12"/>
      <c r="EH104" s="12"/>
      <c r="EI104" s="12"/>
      <c r="EJ104" s="12"/>
      <c r="EK104" s="12"/>
      <c r="EL104" s="12"/>
      <c r="EM104" s="12"/>
      <c r="EN104" s="12"/>
      <c r="EO104" s="12"/>
      <c r="EP104" s="12"/>
      <c r="EQ104" s="12"/>
      <c r="ER104" s="12"/>
      <c r="ES104" s="12"/>
      <c r="ET104" s="12"/>
      <c r="EU104" s="12"/>
      <c r="EV104" s="12"/>
      <c r="EW104" s="12"/>
      <c r="EX104" s="12"/>
      <c r="EY104" s="12"/>
      <c r="EZ104" s="12"/>
      <c r="FA104" s="12"/>
      <c r="FB104" s="12"/>
      <c r="FC104" s="12"/>
      <c r="FD104" s="12"/>
      <c r="FE104" s="12"/>
      <c r="FF104" s="12"/>
      <c r="FG104" s="12"/>
      <c r="FH104" s="12"/>
      <c r="FI104" s="12"/>
      <c r="FJ104" s="12"/>
      <c r="FK104" s="12"/>
      <c r="FL104" s="12"/>
      <c r="FM104" s="12"/>
      <c r="FN104" s="12"/>
      <c r="FO104" s="12"/>
      <c r="FP104" s="12"/>
      <c r="FQ104" s="12"/>
      <c r="FR104" s="12"/>
      <c r="FS104" s="12"/>
      <c r="FT104" s="12"/>
      <c r="FU104" s="12"/>
      <c r="FV104" s="12"/>
      <c r="FW104" s="12"/>
      <c r="FX104" s="12"/>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2"/>
      <c r="DI105" s="12"/>
      <c r="DJ105" s="12"/>
      <c r="DK105" s="12"/>
      <c r="DL105" s="12"/>
      <c r="DM105" s="12"/>
      <c r="DN105" s="12"/>
      <c r="DO105" s="12"/>
      <c r="DP105" s="12"/>
      <c r="DQ105" s="12"/>
      <c r="DR105" s="12"/>
      <c r="DS105" s="12"/>
      <c r="DT105" s="12"/>
      <c r="DU105" s="12"/>
      <c r="DV105" s="12"/>
      <c r="DW105" s="12"/>
      <c r="DX105" s="12"/>
      <c r="DY105" s="12"/>
      <c r="DZ105" s="12"/>
      <c r="EA105" s="12"/>
      <c r="EB105" s="12"/>
      <c r="EC105" s="12"/>
      <c r="ED105" s="12"/>
      <c r="EE105" s="12"/>
      <c r="EF105" s="12"/>
      <c r="EG105" s="12"/>
      <c r="EH105" s="12"/>
      <c r="EI105" s="12"/>
      <c r="EJ105" s="12"/>
      <c r="EK105" s="12"/>
      <c r="EL105" s="12"/>
      <c r="EM105" s="12"/>
      <c r="EN105" s="12"/>
      <c r="EO105" s="12"/>
      <c r="EP105" s="12"/>
      <c r="EQ105" s="12"/>
      <c r="ER105" s="12"/>
      <c r="ES105" s="12"/>
      <c r="ET105" s="12"/>
      <c r="EU105" s="12"/>
      <c r="EV105" s="12"/>
      <c r="EW105" s="12"/>
      <c r="EX105" s="12"/>
      <c r="EY105" s="12"/>
      <c r="EZ105" s="12"/>
      <c r="FA105" s="12"/>
      <c r="FB105" s="12"/>
      <c r="FC105" s="12"/>
      <c r="FD105" s="12"/>
      <c r="FE105" s="12"/>
      <c r="FF105" s="12"/>
      <c r="FG105" s="12"/>
      <c r="FH105" s="12"/>
      <c r="FI105" s="12"/>
      <c r="FJ105" s="12"/>
      <c r="FK105" s="12"/>
      <c r="FL105" s="12"/>
      <c r="FM105" s="12"/>
      <c r="FN105" s="12"/>
      <c r="FO105" s="12"/>
      <c r="FP105" s="12"/>
      <c r="FQ105" s="12"/>
      <c r="FR105" s="12"/>
      <c r="FS105" s="12"/>
      <c r="FT105" s="12"/>
      <c r="FU105" s="12"/>
      <c r="FV105" s="12"/>
      <c r="FW105" s="12"/>
      <c r="FX105" s="12"/>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2"/>
      <c r="ES106" s="12"/>
      <c r="ET106" s="12"/>
      <c r="EU106" s="12"/>
      <c r="EV106" s="12"/>
      <c r="EW106" s="12"/>
      <c r="EX106" s="12"/>
      <c r="EY106" s="12"/>
      <c r="EZ106" s="12"/>
      <c r="FA106" s="12"/>
      <c r="FB106" s="12"/>
      <c r="FC106" s="12"/>
      <c r="FD106" s="12"/>
      <c r="FE106" s="12"/>
      <c r="FF106" s="12"/>
      <c r="FG106" s="12"/>
      <c r="FH106" s="12"/>
      <c r="FI106" s="12"/>
      <c r="FJ106" s="12"/>
      <c r="FK106" s="12"/>
      <c r="FL106" s="12"/>
      <c r="FM106" s="12"/>
      <c r="FN106" s="12"/>
      <c r="FO106" s="12"/>
      <c r="FP106" s="12"/>
      <c r="FQ106" s="12"/>
      <c r="FR106" s="12"/>
      <c r="FS106" s="12"/>
      <c r="FT106" s="12"/>
      <c r="FU106" s="12"/>
      <c r="FV106" s="12"/>
      <c r="FW106" s="12"/>
      <c r="FX106" s="12"/>
      <c r="FY106" s="12"/>
      <c r="FZ106" s="12"/>
      <c r="GA106" s="12"/>
      <c r="GB106" s="12"/>
      <c r="GC106" s="12"/>
      <c r="GD106" s="12"/>
      <c r="GE106" s="12"/>
      <c r="GF106" s="12"/>
      <c r="GG106" s="12"/>
      <c r="GH106" s="12"/>
      <c r="GI106" s="12"/>
      <c r="GJ106" s="12"/>
      <c r="GK106" s="12"/>
      <c r="GL106" s="12"/>
      <c r="GM106" s="12"/>
      <c r="GN106" s="12"/>
      <c r="GO106" s="12"/>
      <c r="GP106" s="12"/>
      <c r="GQ106" s="12"/>
      <c r="GR106" s="12"/>
      <c r="GS106" s="12"/>
      <c r="GT106" s="12"/>
      <c r="GU106" s="12"/>
      <c r="GV106" s="12"/>
      <c r="GW106" s="12"/>
      <c r="GX106" s="12"/>
      <c r="GY106" s="12"/>
      <c r="GZ106" s="12"/>
      <c r="HA106" s="12"/>
      <c r="HB106" s="12"/>
      <c r="HC106" s="12"/>
      <c r="HD106" s="12"/>
      <c r="HE106" s="12"/>
      <c r="HF106" s="12"/>
      <c r="HG106" s="12"/>
      <c r="HH106" s="12"/>
      <c r="HI106"/>
      <c r="HJ106"/>
      <c r="HK106"/>
      <c r="HL106"/>
      <c r="HM106"/>
      <c r="HN106"/>
      <c r="HO106"/>
      <c r="HP106"/>
      <c r="HQ106"/>
      <c r="HR106"/>
      <c r="HS106"/>
      <c r="HT106"/>
      <c r="HU106"/>
      <c r="HV106"/>
      <c r="HW106"/>
      <c r="HX106"/>
      <c r="HY106"/>
      <c r="HZ106"/>
      <c r="IA106"/>
      <c r="IB106"/>
      <c r="IC106"/>
      <c r="ID106"/>
      <c r="IE106"/>
    </row>
    <row r="107" spans="9:239" ht="13" customHeight="1" x14ac:dyDescent="0.15">
      <c r="ER107" s="12"/>
      <c r="ES107" s="12"/>
      <c r="ET107" s="12"/>
      <c r="EU107" s="12"/>
      <c r="EV107" s="12"/>
      <c r="EW107" s="12"/>
      <c r="EX107" s="12"/>
      <c r="EY107" s="12"/>
      <c r="EZ107" s="12"/>
      <c r="FA107" s="12"/>
      <c r="FB107" s="12"/>
      <c r="FC107" s="12"/>
      <c r="FD107" s="12"/>
      <c r="FE107" s="12"/>
      <c r="FF107" s="12"/>
      <c r="FG107" s="12"/>
      <c r="FH107" s="12"/>
      <c r="FI107" s="12"/>
      <c r="FJ107" s="12"/>
      <c r="FK107" s="12"/>
      <c r="FL107" s="12"/>
      <c r="FM107" s="12"/>
      <c r="FN107" s="12"/>
      <c r="FO107" s="12"/>
      <c r="FP107" s="12"/>
      <c r="FQ107" s="12"/>
      <c r="FR107" s="12"/>
      <c r="FS107" s="12"/>
      <c r="FT107" s="12"/>
      <c r="FU107" s="12"/>
      <c r="FV107" s="12"/>
      <c r="FW107" s="12"/>
      <c r="FX107" s="12"/>
      <c r="FY107" s="12"/>
      <c r="FZ107" s="12"/>
      <c r="GA107" s="12"/>
      <c r="GB107" s="12"/>
      <c r="GC107" s="12"/>
      <c r="GD107" s="12"/>
      <c r="GE107" s="12"/>
      <c r="GF107" s="12"/>
      <c r="GG107" s="12"/>
      <c r="GH107" s="12"/>
      <c r="GI107" s="12"/>
      <c r="GJ107" s="12"/>
      <c r="GK107" s="12"/>
      <c r="GL107" s="12"/>
      <c r="GM107" s="12"/>
      <c r="GN107" s="12"/>
      <c r="GO107" s="12"/>
      <c r="GP107" s="12"/>
      <c r="GQ107" s="12"/>
      <c r="GR107" s="12"/>
      <c r="GS107" s="12"/>
      <c r="GT107" s="12"/>
      <c r="GU107" s="12"/>
      <c r="GV107" s="12"/>
      <c r="GW107" s="12"/>
      <c r="GX107" s="12"/>
      <c r="GY107" s="12"/>
      <c r="GZ107" s="12"/>
      <c r="HA107" s="12"/>
      <c r="HB107" s="12"/>
      <c r="HC107" s="12"/>
      <c r="HD107" s="12"/>
      <c r="HE107" s="12"/>
      <c r="HF107" s="12"/>
      <c r="HG107" s="12"/>
      <c r="HH107" s="12"/>
      <c r="HI107"/>
      <c r="HJ107"/>
      <c r="HK107"/>
      <c r="HL107"/>
      <c r="HM107"/>
      <c r="HN107"/>
      <c r="HO107"/>
      <c r="HP107"/>
      <c r="HQ107"/>
      <c r="HR107"/>
      <c r="HS107"/>
      <c r="HT107"/>
      <c r="HU107"/>
      <c r="HV107"/>
      <c r="HW107"/>
      <c r="HX107"/>
      <c r="HY107"/>
      <c r="HZ107"/>
      <c r="IA107"/>
      <c r="IB107"/>
      <c r="IC107"/>
      <c r="ID107"/>
      <c r="IE107"/>
    </row>
    <row r="108" spans="9:239" ht="13" customHeight="1" x14ac:dyDescent="0.15">
      <c r="ER108" s="12"/>
      <c r="ES108" s="12"/>
      <c r="ET108" s="12"/>
      <c r="EU108" s="12"/>
      <c r="EV108" s="12"/>
      <c r="EW108" s="12"/>
      <c r="EX108" s="12"/>
      <c r="EY108" s="12"/>
      <c r="EZ108" s="12"/>
      <c r="FA108" s="12"/>
      <c r="FB108" s="12"/>
      <c r="FC108" s="12"/>
      <c r="FD108" s="12"/>
      <c r="FE108" s="12"/>
      <c r="FF108" s="12"/>
      <c r="FG108" s="12"/>
      <c r="FH108" s="12"/>
      <c r="FI108" s="12"/>
      <c r="FJ108" s="12"/>
      <c r="FK108" s="12"/>
      <c r="FL108" s="12"/>
      <c r="FM108" s="12"/>
      <c r="FN108" s="12"/>
      <c r="FO108" s="12"/>
      <c r="FP108" s="12"/>
      <c r="FQ108" s="12"/>
      <c r="FR108" s="12"/>
      <c r="FS108" s="12"/>
      <c r="FT108" s="12"/>
      <c r="FU108" s="12"/>
      <c r="FV108" s="12"/>
      <c r="FW108" s="12"/>
      <c r="FX108" s="12"/>
      <c r="FY108" s="12"/>
      <c r="FZ108" s="12"/>
      <c r="GA108" s="12"/>
      <c r="GB108" s="12"/>
      <c r="GC108" s="12"/>
      <c r="GD108" s="12"/>
      <c r="GE108" s="12"/>
      <c r="GF108" s="12"/>
      <c r="GG108" s="12"/>
      <c r="GH108" s="12"/>
      <c r="GI108" s="12"/>
      <c r="GJ108" s="12"/>
      <c r="GK108" s="12"/>
      <c r="GL108" s="12"/>
      <c r="GM108" s="12"/>
      <c r="GN108" s="12"/>
      <c r="GO108" s="12"/>
      <c r="GP108" s="12"/>
      <c r="GQ108" s="12"/>
      <c r="GR108" s="12"/>
      <c r="GS108" s="12"/>
      <c r="GT108" s="12"/>
      <c r="GU108" s="12"/>
      <c r="GV108" s="12"/>
      <c r="GW108" s="12"/>
      <c r="GX108" s="12"/>
      <c r="GY108" s="12"/>
      <c r="GZ108" s="12"/>
      <c r="HA108" s="12"/>
      <c r="HB108" s="12"/>
      <c r="HC108" s="12"/>
      <c r="HD108" s="12"/>
      <c r="HE108" s="12"/>
      <c r="HF108" s="12"/>
      <c r="HG108" s="12"/>
      <c r="HH108" s="12"/>
      <c r="HI108"/>
      <c r="HJ108"/>
      <c r="HK108"/>
      <c r="HL108"/>
      <c r="HM108"/>
      <c r="HN108"/>
      <c r="HO108"/>
      <c r="HP108"/>
      <c r="HQ108"/>
      <c r="HR108"/>
      <c r="HS108"/>
      <c r="HT108"/>
      <c r="HU108"/>
      <c r="HV108"/>
      <c r="HW108"/>
      <c r="HX108"/>
      <c r="HY108"/>
      <c r="HZ108"/>
      <c r="IA108"/>
      <c r="IB108"/>
      <c r="IC108"/>
      <c r="ID108"/>
      <c r="IE108"/>
    </row>
    <row r="109" spans="9:239" ht="13" customHeight="1" x14ac:dyDescent="0.15">
      <c r="ER109" s="12"/>
      <c r="ES109" s="12"/>
      <c r="ET109" s="12"/>
      <c r="EU109" s="12"/>
      <c r="EV109" s="12"/>
      <c r="EW109" s="12"/>
      <c r="EX109" s="12"/>
      <c r="EY109" s="12"/>
      <c r="EZ109" s="12"/>
      <c r="FA109" s="12"/>
      <c r="FB109" s="12"/>
      <c r="FC109" s="12"/>
      <c r="FD109" s="12"/>
      <c r="FE109" s="12"/>
      <c r="FF109" s="12"/>
      <c r="FG109" s="12"/>
      <c r="FH109" s="12"/>
      <c r="FI109" s="12"/>
      <c r="FJ109" s="12"/>
      <c r="FK109" s="12"/>
      <c r="FL109" s="12"/>
      <c r="FM109" s="12"/>
      <c r="FN109" s="12"/>
      <c r="FO109" s="12"/>
      <c r="FP109" s="12"/>
      <c r="FQ109" s="12"/>
      <c r="FR109" s="12"/>
      <c r="FS109" s="12"/>
      <c r="FT109" s="12"/>
      <c r="FU109" s="12"/>
      <c r="FV109" s="12"/>
      <c r="FW109" s="12"/>
      <c r="FX109" s="12"/>
      <c r="FY109" s="12"/>
      <c r="FZ109" s="12"/>
      <c r="GA109" s="12"/>
      <c r="GB109" s="12"/>
      <c r="GC109" s="12"/>
      <c r="GD109" s="12"/>
      <c r="GE109" s="12"/>
      <c r="GF109" s="12"/>
      <c r="GG109" s="12"/>
      <c r="GH109" s="12"/>
      <c r="GI109" s="12"/>
      <c r="GJ109" s="12"/>
      <c r="GK109" s="12"/>
      <c r="GL109" s="12"/>
      <c r="GM109" s="12"/>
      <c r="GN109" s="12"/>
      <c r="GO109" s="12"/>
      <c r="GP109" s="12"/>
      <c r="GQ109" s="12"/>
      <c r="GR109" s="12"/>
      <c r="GS109" s="12"/>
      <c r="GT109" s="12"/>
      <c r="GU109" s="12"/>
      <c r="GV109" s="12"/>
      <c r="GW109" s="12"/>
      <c r="GX109" s="12"/>
      <c r="GY109" s="12"/>
      <c r="GZ109" s="12"/>
      <c r="HA109" s="12"/>
      <c r="HB109" s="12"/>
      <c r="HC109" s="12"/>
      <c r="HD109" s="12"/>
      <c r="HE109" s="12"/>
      <c r="HF109" s="12"/>
      <c r="HG109" s="12"/>
      <c r="HH109" s="12"/>
      <c r="HI109"/>
      <c r="HJ109"/>
      <c r="HK109"/>
      <c r="HL109"/>
      <c r="HM109"/>
      <c r="HN109"/>
      <c r="HO109"/>
      <c r="HP109"/>
      <c r="HQ109"/>
      <c r="HR109"/>
      <c r="HS109"/>
      <c r="HT109"/>
      <c r="HU109"/>
      <c r="HV109"/>
      <c r="HW109"/>
      <c r="HX109"/>
      <c r="HY109"/>
      <c r="HZ109"/>
      <c r="IA109"/>
      <c r="IB109"/>
      <c r="IC109"/>
      <c r="ID109"/>
      <c r="IE109"/>
    </row>
    <row r="110" spans="9:239" ht="13" customHeight="1" x14ac:dyDescent="0.15">
      <c r="ER110" s="12"/>
      <c r="ES110" s="12"/>
      <c r="ET110" s="12"/>
      <c r="EU110" s="12"/>
      <c r="EV110" s="12"/>
      <c r="EW110" s="12"/>
      <c r="EX110" s="12"/>
      <c r="EY110" s="12"/>
      <c r="EZ110" s="12"/>
      <c r="FA110" s="12"/>
      <c r="FB110" s="12"/>
      <c r="FC110" s="12"/>
      <c r="FD110" s="12"/>
      <c r="FE110" s="12"/>
      <c r="FF110" s="12"/>
      <c r="FG110" s="12"/>
      <c r="FH110" s="12"/>
      <c r="FI110" s="12"/>
      <c r="FJ110" s="12"/>
      <c r="FK110" s="12"/>
      <c r="FL110" s="12"/>
      <c r="FM110" s="12"/>
      <c r="FN110" s="12"/>
      <c r="FO110" s="12"/>
      <c r="FP110" s="12"/>
      <c r="FQ110" s="12"/>
      <c r="FR110" s="12"/>
      <c r="FS110" s="12"/>
      <c r="FT110" s="12"/>
      <c r="FU110" s="12"/>
      <c r="FV110" s="12"/>
      <c r="FW110" s="12"/>
      <c r="FX110" s="12"/>
      <c r="FY110" s="12"/>
      <c r="FZ110" s="12"/>
      <c r="GA110" s="12"/>
      <c r="GB110" s="12"/>
      <c r="GC110" s="12"/>
      <c r="GD110" s="12"/>
      <c r="GE110" s="12"/>
      <c r="GF110" s="12"/>
      <c r="GG110" s="12"/>
      <c r="GH110" s="12"/>
      <c r="GI110" s="12"/>
      <c r="GJ110" s="12"/>
      <c r="GK110" s="12"/>
      <c r="GL110" s="12"/>
      <c r="GM110" s="12"/>
      <c r="GN110" s="12"/>
      <c r="GO110" s="12"/>
      <c r="GP110" s="12"/>
      <c r="GQ110" s="12"/>
      <c r="GR110" s="12"/>
      <c r="GS110" s="12"/>
      <c r="GT110" s="12"/>
      <c r="GU110" s="12"/>
      <c r="GV110" s="12"/>
      <c r="GW110" s="12"/>
      <c r="GX110" s="12"/>
      <c r="GY110" s="12"/>
      <c r="GZ110" s="12"/>
      <c r="HA110" s="12"/>
      <c r="HB110" s="12"/>
      <c r="HC110" s="12"/>
      <c r="HD110" s="12"/>
      <c r="HE110" s="12"/>
      <c r="HF110" s="12"/>
      <c r="HG110" s="12"/>
      <c r="HH110" s="12"/>
      <c r="HI110"/>
      <c r="HJ110"/>
      <c r="HK110"/>
      <c r="HL110"/>
      <c r="HM110"/>
      <c r="HN110"/>
      <c r="HO110"/>
      <c r="HP110"/>
      <c r="HQ110"/>
      <c r="HR110"/>
      <c r="HS110"/>
      <c r="HT110"/>
      <c r="HU110"/>
      <c r="HV110"/>
      <c r="HW110"/>
      <c r="HX110"/>
      <c r="HY110"/>
      <c r="HZ110"/>
      <c r="IA110"/>
      <c r="IB110"/>
      <c r="IC110"/>
      <c r="ID110"/>
      <c r="IE110"/>
    </row>
    <row r="111" spans="9:239" ht="13" customHeight="1" x14ac:dyDescent="0.15">
      <c r="ER111" s="12"/>
      <c r="ES111" s="12"/>
      <c r="ET111" s="12"/>
      <c r="EU111" s="12"/>
      <c r="EV111" s="12"/>
      <c r="EW111" s="12"/>
      <c r="EX111" s="12"/>
      <c r="EY111" s="12"/>
      <c r="EZ111" s="12"/>
      <c r="FA111" s="12"/>
      <c r="FB111" s="12"/>
      <c r="FC111" s="12"/>
      <c r="FD111" s="12"/>
      <c r="FE111" s="12"/>
      <c r="FF111" s="12"/>
      <c r="FG111" s="12"/>
      <c r="FH111" s="12"/>
      <c r="FI111" s="12"/>
      <c r="FJ111" s="12"/>
      <c r="FK111" s="12"/>
      <c r="FL111" s="12"/>
      <c r="FM111" s="12"/>
      <c r="FN111" s="12"/>
      <c r="FO111" s="12"/>
      <c r="FP111" s="12"/>
      <c r="FQ111" s="12"/>
      <c r="FR111" s="12"/>
      <c r="FS111" s="12"/>
      <c r="FT111" s="12"/>
      <c r="FU111" s="12"/>
      <c r="FV111" s="12"/>
      <c r="FW111" s="12"/>
      <c r="FX111" s="12"/>
      <c r="FY111" s="12"/>
      <c r="FZ111" s="12"/>
      <c r="GA111" s="12"/>
      <c r="GB111" s="12"/>
      <c r="GC111" s="12"/>
      <c r="GD111" s="12"/>
      <c r="GE111" s="12"/>
      <c r="GF111" s="12"/>
      <c r="GG111" s="12"/>
      <c r="GH111" s="12"/>
      <c r="GI111" s="12"/>
      <c r="GJ111" s="12"/>
      <c r="GK111" s="12"/>
      <c r="GL111" s="12"/>
      <c r="GM111" s="12"/>
      <c r="GN111" s="12"/>
      <c r="GO111" s="12"/>
      <c r="GP111" s="12"/>
      <c r="GQ111" s="12"/>
      <c r="GR111" s="12"/>
      <c r="GS111" s="12"/>
      <c r="GT111" s="12"/>
      <c r="GU111" s="12"/>
      <c r="GV111" s="12"/>
      <c r="GW111" s="12"/>
      <c r="GX111" s="12"/>
      <c r="GY111" s="12"/>
      <c r="GZ111" s="12"/>
      <c r="HA111" s="12"/>
      <c r="HB111" s="12"/>
      <c r="HC111" s="12"/>
      <c r="HD111" s="12"/>
      <c r="HE111" s="12"/>
      <c r="HF111" s="12"/>
      <c r="HG111" s="12"/>
      <c r="HH111" s="12"/>
      <c r="HI111"/>
      <c r="HJ111"/>
      <c r="HK111"/>
      <c r="HL111"/>
      <c r="HM111"/>
      <c r="HN111"/>
      <c r="HO111"/>
      <c r="HP111"/>
      <c r="HQ111"/>
      <c r="HR111"/>
      <c r="HS111"/>
      <c r="HT111"/>
      <c r="HU111"/>
      <c r="HV111"/>
      <c r="HW111"/>
      <c r="HX111"/>
      <c r="HY111"/>
      <c r="HZ111"/>
      <c r="IA111"/>
      <c r="IB111"/>
      <c r="IC111"/>
      <c r="ID111"/>
      <c r="IE111"/>
    </row>
    <row r="112" spans="9:239" ht="13" customHeight="1" x14ac:dyDescent="0.15">
      <c r="ER112" s="12"/>
      <c r="ES112" s="12"/>
      <c r="ET112" s="12"/>
      <c r="EU112" s="12"/>
      <c r="EV112" s="12"/>
      <c r="EW112" s="12"/>
      <c r="EX112" s="12"/>
      <c r="EY112" s="12"/>
      <c r="EZ112" s="12"/>
      <c r="FA112" s="12"/>
      <c r="FB112" s="12"/>
      <c r="FC112" s="12"/>
      <c r="FD112" s="12"/>
      <c r="FE112" s="12"/>
      <c r="FF112" s="12"/>
      <c r="FG112" s="12"/>
      <c r="FH112" s="12"/>
      <c r="FI112" s="12"/>
      <c r="FJ112" s="12"/>
      <c r="FK112" s="12"/>
      <c r="FL112" s="12"/>
      <c r="FM112" s="12"/>
      <c r="FN112" s="12"/>
      <c r="FO112" s="12"/>
      <c r="FP112" s="12"/>
      <c r="FQ112" s="12"/>
      <c r="FR112" s="12"/>
      <c r="FS112" s="12"/>
      <c r="FT112" s="12"/>
      <c r="FU112" s="12"/>
      <c r="FV112" s="12"/>
      <c r="FW112" s="12"/>
      <c r="FX112" s="12"/>
      <c r="FY112" s="12"/>
      <c r="FZ112" s="12"/>
      <c r="GA112" s="12"/>
      <c r="GB112" s="12"/>
      <c r="GC112" s="12"/>
      <c r="GD112" s="12"/>
      <c r="GE112" s="12"/>
      <c r="GF112" s="12"/>
      <c r="GG112" s="12"/>
      <c r="GH112" s="12"/>
      <c r="GI112" s="12"/>
      <c r="GJ112" s="12"/>
      <c r="GK112" s="12"/>
      <c r="GL112" s="12"/>
      <c r="GM112" s="12"/>
      <c r="GN112" s="12"/>
      <c r="GO112" s="12"/>
      <c r="GP112" s="12"/>
      <c r="GQ112" s="12"/>
      <c r="GR112" s="12"/>
      <c r="GS112" s="12"/>
      <c r="GT112" s="12"/>
      <c r="GU112" s="12"/>
      <c r="GV112" s="12"/>
      <c r="GW112" s="12"/>
      <c r="GX112" s="12"/>
      <c r="GY112" s="12"/>
      <c r="GZ112" s="12"/>
      <c r="HA112" s="12"/>
      <c r="HB112" s="12"/>
      <c r="HC112" s="12"/>
      <c r="HD112" s="12"/>
      <c r="HE112" s="12"/>
      <c r="HF112" s="12"/>
      <c r="HG112" s="12"/>
      <c r="HH112" s="12"/>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2"/>
      <c r="ES113" s="12"/>
      <c r="ET113" s="12"/>
      <c r="EU113" s="12"/>
      <c r="EV113" s="12"/>
      <c r="EW113" s="12"/>
      <c r="EX113" s="12"/>
      <c r="EY113" s="12"/>
      <c r="EZ113" s="12"/>
      <c r="FA113" s="12"/>
      <c r="FB113" s="12"/>
      <c r="FC113" s="12"/>
      <c r="FD113" s="12"/>
      <c r="FE113" s="12"/>
      <c r="FF113" s="12"/>
      <c r="FG113" s="12"/>
      <c r="FH113" s="12"/>
      <c r="FI113" s="12"/>
      <c r="FJ113" s="12"/>
      <c r="FK113" s="12"/>
      <c r="FL113" s="12"/>
      <c r="FM113" s="12"/>
      <c r="FN113" s="12"/>
      <c r="FO113" s="12"/>
      <c r="FP113" s="12"/>
      <c r="FQ113" s="12"/>
      <c r="FR113" s="12"/>
      <c r="FS113" s="12"/>
      <c r="FT113" s="12"/>
      <c r="FU113" s="12"/>
      <c r="FV113" s="12"/>
      <c r="FW113" s="12"/>
      <c r="FX113" s="12"/>
      <c r="FY113" s="12"/>
      <c r="FZ113" s="12"/>
      <c r="GA113" s="12"/>
      <c r="GB113" s="12"/>
      <c r="GC113" s="12"/>
      <c r="GD113" s="12"/>
      <c r="GE113" s="12"/>
      <c r="GF113" s="12"/>
      <c r="GG113" s="12"/>
      <c r="GH113" s="12"/>
      <c r="GI113" s="12"/>
      <c r="GJ113" s="12"/>
      <c r="GK113" s="12"/>
      <c r="GL113" s="12"/>
      <c r="GM113" s="12"/>
      <c r="GN113" s="12"/>
      <c r="GO113" s="12"/>
      <c r="GP113" s="12"/>
      <c r="GQ113" s="12"/>
      <c r="GR113" s="12"/>
      <c r="GS113" s="12"/>
      <c r="GT113" s="12"/>
      <c r="GU113" s="12"/>
      <c r="GV113" s="12"/>
      <c r="GW113" s="12"/>
      <c r="GX113" s="12"/>
      <c r="GY113" s="12"/>
      <c r="GZ113" s="12"/>
      <c r="HA113" s="12"/>
      <c r="HB113" s="12"/>
      <c r="HC113" s="12"/>
      <c r="HD113" s="12"/>
      <c r="HE113" s="12"/>
      <c r="HF113" s="12"/>
      <c r="HG113" s="12"/>
      <c r="HH113" s="12"/>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2"/>
      <c r="ES114" s="12"/>
      <c r="ET114" s="12"/>
      <c r="EU114" s="12"/>
      <c r="EV114" s="12"/>
      <c r="EW114" s="12"/>
      <c r="EX114" s="12"/>
      <c r="EY114" s="12"/>
      <c r="EZ114" s="12"/>
      <c r="FA114" s="12"/>
      <c r="FB114" s="12"/>
      <c r="FC114" s="12"/>
      <c r="FD114" s="12"/>
      <c r="FE114" s="12"/>
      <c r="FF114" s="12"/>
      <c r="FG114" s="12"/>
      <c r="FH114" s="12"/>
      <c r="FI114" s="12"/>
      <c r="FJ114" s="12"/>
      <c r="FK114" s="12"/>
      <c r="FL114" s="12"/>
      <c r="FM114" s="12"/>
      <c r="FN114" s="12"/>
      <c r="FO114" s="12"/>
      <c r="FP114" s="12"/>
      <c r="FQ114" s="12"/>
      <c r="FR114" s="12"/>
      <c r="FS114" s="12"/>
      <c r="FT114" s="12"/>
      <c r="FU114" s="12"/>
      <c r="FV114" s="12"/>
      <c r="FW114" s="12"/>
      <c r="FX114" s="12"/>
      <c r="FY114" s="12"/>
      <c r="FZ114" s="12"/>
      <c r="GA114" s="12"/>
      <c r="GB114" s="12"/>
      <c r="GC114" s="12"/>
      <c r="GD114" s="12"/>
      <c r="GE114" s="12"/>
      <c r="GF114" s="12"/>
      <c r="GG114" s="12"/>
      <c r="GH114" s="12"/>
      <c r="GI114" s="12"/>
      <c r="GJ114" s="12"/>
      <c r="GK114" s="12"/>
      <c r="GL114" s="12"/>
      <c r="GM114" s="12"/>
      <c r="GN114" s="12"/>
      <c r="GO114" s="12"/>
      <c r="GP114" s="12"/>
      <c r="GQ114" s="12"/>
      <c r="GR114" s="12"/>
      <c r="GS114" s="12"/>
      <c r="GT114" s="12"/>
      <c r="GU114" s="12"/>
      <c r="GV114" s="12"/>
      <c r="GW114" s="12"/>
      <c r="GX114" s="12"/>
      <c r="GY114" s="12"/>
      <c r="GZ114" s="12"/>
      <c r="HA114" s="12"/>
      <c r="HB114" s="12"/>
      <c r="HC114" s="12"/>
      <c r="HD114" s="12"/>
      <c r="HE114" s="12"/>
      <c r="HF114" s="12"/>
      <c r="HG114" s="12"/>
      <c r="HH114" s="12"/>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2"/>
      <c r="ES115" s="12"/>
      <c r="ET115" s="12"/>
      <c r="EU115" s="12"/>
      <c r="EV115" s="12"/>
      <c r="EW115" s="12"/>
      <c r="EX115" s="12"/>
      <c r="EY115" s="12"/>
      <c r="EZ115" s="12"/>
      <c r="FA115" s="12"/>
      <c r="FB115" s="12"/>
      <c r="FC115" s="12"/>
      <c r="FD115" s="12"/>
      <c r="FE115" s="12"/>
      <c r="FF115" s="12"/>
      <c r="FG115" s="12"/>
      <c r="FH115" s="12"/>
      <c r="FI115" s="12"/>
      <c r="FJ115" s="12"/>
      <c r="FK115" s="12"/>
      <c r="FL115" s="12"/>
      <c r="FM115" s="12"/>
      <c r="FN115" s="12"/>
      <c r="FO115" s="12"/>
      <c r="FP115" s="12"/>
      <c r="FQ115" s="12"/>
      <c r="FR115" s="12"/>
      <c r="FS115" s="12"/>
      <c r="FT115" s="12"/>
      <c r="FU115" s="12"/>
      <c r="FV115" s="12"/>
      <c r="FW115" s="12"/>
      <c r="FX115" s="12"/>
      <c r="FY115" s="12"/>
      <c r="FZ115" s="12"/>
      <c r="GA115" s="12"/>
      <c r="GB115" s="12"/>
      <c r="GC115" s="12"/>
      <c r="GD115" s="12"/>
      <c r="GE115" s="12"/>
      <c r="GF115" s="12"/>
      <c r="GG115" s="12"/>
      <c r="GH115" s="12"/>
      <c r="GI115" s="12"/>
      <c r="GJ115" s="12"/>
      <c r="GK115" s="12"/>
      <c r="GL115" s="12"/>
      <c r="GM115" s="12"/>
      <c r="GN115" s="12"/>
      <c r="GO115" s="12"/>
      <c r="GP115" s="12"/>
      <c r="GQ115" s="12"/>
      <c r="GR115" s="12"/>
      <c r="GS115" s="12"/>
      <c r="GT115" s="12"/>
      <c r="GU115" s="12"/>
      <c r="GV115" s="12"/>
      <c r="GW115" s="12"/>
      <c r="GX115" s="12"/>
      <c r="GY115" s="12"/>
      <c r="GZ115" s="12"/>
      <c r="HA115" s="12"/>
      <c r="HB115" s="12"/>
      <c r="HC115" s="12"/>
      <c r="HD115" s="12"/>
      <c r="HE115" s="12"/>
      <c r="HF115" s="12"/>
      <c r="HG115" s="12"/>
      <c r="HH115" s="12"/>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2"/>
      <c r="ES116" s="12"/>
      <c r="ET116" s="12"/>
      <c r="EU116" s="12"/>
      <c r="EV116" s="12"/>
      <c r="EW116" s="12"/>
      <c r="EX116" s="12"/>
      <c r="EY116" s="12"/>
      <c r="EZ116" s="12"/>
      <c r="FA116" s="12"/>
      <c r="FB116" s="12"/>
      <c r="FC116" s="12"/>
      <c r="FD116" s="12"/>
      <c r="FE116" s="12"/>
      <c r="FF116" s="12"/>
      <c r="FG116" s="12"/>
      <c r="FH116" s="12"/>
      <c r="FI116" s="12"/>
      <c r="FJ116" s="12"/>
      <c r="FK116" s="12"/>
      <c r="FL116" s="12"/>
      <c r="FM116" s="12"/>
      <c r="FN116" s="12"/>
      <c r="FO116" s="12"/>
      <c r="FP116" s="12"/>
      <c r="FQ116" s="12"/>
      <c r="FR116" s="12"/>
      <c r="FS116" s="12"/>
      <c r="FT116" s="12"/>
      <c r="FU116" s="12"/>
      <c r="FV116" s="12"/>
      <c r="FW116" s="12"/>
      <c r="FX116" s="12"/>
      <c r="FY116" s="12"/>
      <c r="FZ116" s="12"/>
      <c r="GA116" s="12"/>
      <c r="GB116" s="12"/>
      <c r="GC116" s="12"/>
      <c r="GD116" s="12"/>
      <c r="GE116" s="12"/>
      <c r="GF116" s="12"/>
      <c r="GG116" s="12"/>
      <c r="GH116" s="12"/>
      <c r="GI116" s="12"/>
      <c r="GJ116" s="12"/>
      <c r="GK116" s="12"/>
      <c r="GL116" s="12"/>
      <c r="GM116" s="12"/>
      <c r="GN116" s="12"/>
      <c r="GO116" s="12"/>
      <c r="GP116" s="12"/>
      <c r="GQ116" s="12"/>
      <c r="GR116" s="12"/>
      <c r="GS116" s="12"/>
      <c r="GT116" s="12"/>
      <c r="GU116" s="12"/>
      <c r="GV116" s="12"/>
      <c r="GW116" s="12"/>
      <c r="GX116" s="12"/>
      <c r="GY116" s="12"/>
      <c r="GZ116" s="12"/>
      <c r="HA116" s="12"/>
      <c r="HB116" s="12"/>
      <c r="HC116" s="12"/>
      <c r="HD116" s="12"/>
      <c r="HE116" s="12"/>
      <c r="HF116" s="12"/>
      <c r="HG116" s="12"/>
      <c r="HH116" s="12"/>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2"/>
      <c r="ES117" s="12"/>
      <c r="ET117" s="12"/>
      <c r="EU117" s="12"/>
      <c r="EV117" s="12"/>
      <c r="EW117" s="12"/>
      <c r="EX117" s="12"/>
      <c r="EY117" s="12"/>
      <c r="EZ117" s="12"/>
      <c r="FA117" s="12"/>
      <c r="FB117" s="12"/>
      <c r="FC117" s="12"/>
      <c r="FD117" s="12"/>
      <c r="FE117" s="12"/>
      <c r="FF117" s="12"/>
      <c r="FG117" s="12"/>
      <c r="FH117" s="12"/>
      <c r="FI117" s="12"/>
      <c r="FJ117" s="12"/>
      <c r="FK117" s="12"/>
      <c r="FL117" s="12"/>
      <c r="FM117" s="12"/>
      <c r="FN117" s="12"/>
      <c r="FO117" s="12"/>
      <c r="FP117" s="12"/>
      <c r="FQ117" s="12"/>
      <c r="FR117" s="12"/>
      <c r="FS117" s="12"/>
      <c r="FT117" s="12"/>
      <c r="FU117" s="12"/>
      <c r="FV117" s="12"/>
      <c r="FW117" s="12"/>
      <c r="FX117" s="12"/>
      <c r="FY117" s="12"/>
      <c r="FZ117" s="12"/>
      <c r="GA117" s="12"/>
      <c r="GB117" s="12"/>
      <c r="GC117" s="12"/>
      <c r="GD117" s="12"/>
      <c r="GE117" s="12"/>
      <c r="GF117" s="12"/>
      <c r="GG117" s="12"/>
      <c r="GH117" s="12"/>
      <c r="GI117" s="12"/>
      <c r="GJ117" s="12"/>
      <c r="GK117" s="12"/>
      <c r="GL117" s="12"/>
      <c r="GM117" s="12"/>
      <c r="GN117" s="12"/>
      <c r="GO117" s="12"/>
      <c r="GP117" s="12"/>
      <c r="GQ117" s="12"/>
      <c r="GR117" s="12"/>
      <c r="GS117" s="12"/>
      <c r="GT117" s="12"/>
      <c r="GU117" s="12"/>
      <c r="GV117" s="12"/>
      <c r="GW117" s="12"/>
      <c r="GX117" s="12"/>
      <c r="GY117" s="12"/>
      <c r="GZ117" s="12"/>
      <c r="HA117" s="12"/>
      <c r="HB117" s="12"/>
      <c r="HC117" s="12"/>
      <c r="HD117" s="12"/>
      <c r="HE117" s="12"/>
      <c r="HF117" s="12"/>
      <c r="HG117" s="12"/>
      <c r="HH117" s="12"/>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2"/>
      <c r="CZ118" s="12"/>
      <c r="DA118" s="12"/>
      <c r="DB118" s="12"/>
      <c r="DC118" s="12"/>
      <c r="DD118" s="12"/>
      <c r="DE118" s="12"/>
      <c r="ER118" s="12"/>
      <c r="ES118" s="12"/>
      <c r="ET118" s="12"/>
      <c r="EU118" s="12"/>
      <c r="EV118" s="12"/>
      <c r="EW118" s="12"/>
      <c r="EX118" s="12"/>
      <c r="EY118" s="12"/>
      <c r="EZ118" s="12"/>
      <c r="FA118" s="12"/>
      <c r="FB118" s="12"/>
      <c r="FC118" s="12"/>
      <c r="FD118" s="12"/>
      <c r="FE118" s="12"/>
      <c r="FF118" s="12"/>
      <c r="FG118" s="12"/>
      <c r="FH118" s="12"/>
      <c r="FI118" s="12"/>
      <c r="FJ118" s="12"/>
      <c r="FK118" s="12"/>
      <c r="FL118" s="12"/>
      <c r="FM118" s="12"/>
      <c r="FN118" s="12"/>
      <c r="FO118" s="12"/>
      <c r="FP118" s="12"/>
      <c r="FQ118" s="12"/>
      <c r="FR118" s="12"/>
      <c r="FS118" s="12"/>
      <c r="FT118" s="12"/>
      <c r="FU118" s="12"/>
      <c r="FV118" s="12"/>
      <c r="FW118" s="12"/>
      <c r="FX118" s="12"/>
      <c r="FY118" s="12"/>
      <c r="FZ118" s="12"/>
      <c r="GA118" s="12"/>
      <c r="GB118" s="12"/>
      <c r="GC118" s="12"/>
      <c r="GD118" s="12"/>
      <c r="GE118" s="12"/>
      <c r="GF118" s="12"/>
      <c r="GG118" s="12"/>
      <c r="GH118" s="12"/>
      <c r="GI118" s="12"/>
      <c r="GJ118" s="12"/>
      <c r="GK118" s="12"/>
      <c r="GL118" s="12"/>
      <c r="GM118" s="12"/>
      <c r="GN118" s="12"/>
      <c r="GO118" s="12"/>
      <c r="GP118" s="12"/>
      <c r="GQ118" s="12"/>
      <c r="GR118" s="12"/>
      <c r="GS118" s="12"/>
      <c r="GT118" s="12"/>
      <c r="GU118" s="12"/>
      <c r="GV118" s="12"/>
      <c r="GW118" s="12"/>
      <c r="GX118" s="12"/>
      <c r="GY118" s="12"/>
      <c r="GZ118" s="12"/>
      <c r="HA118" s="12"/>
      <c r="HB118" s="12"/>
      <c r="HC118" s="12"/>
      <c r="HD118" s="12"/>
      <c r="HE118" s="12"/>
      <c r="HF118" s="12"/>
      <c r="HG118" s="12"/>
      <c r="HH118" s="12"/>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2"/>
      <c r="CZ119" s="12"/>
      <c r="DA119" s="12"/>
      <c r="DB119" s="12"/>
      <c r="DC119" s="12"/>
      <c r="DD119" s="12"/>
      <c r="DE119" s="12"/>
      <c r="DF119" s="12"/>
      <c r="DG119" s="12"/>
      <c r="DH119" s="12"/>
      <c r="DI119" s="12"/>
      <c r="DJ119" s="12"/>
      <c r="DK119" s="12"/>
      <c r="DL119" s="12"/>
      <c r="DM119" s="12"/>
      <c r="DN119" s="12"/>
      <c r="DO119" s="12"/>
      <c r="DP119" s="12"/>
      <c r="DQ119" s="12"/>
      <c r="DR119" s="12"/>
      <c r="DS119" s="12"/>
      <c r="DT119" s="12"/>
      <c r="DU119" s="12"/>
      <c r="DV119" s="12"/>
      <c r="DW119" s="12"/>
      <c r="DX119" s="12"/>
      <c r="DY119" s="12"/>
      <c r="DZ119" s="12"/>
      <c r="EA119" s="12"/>
      <c r="EB119" s="12"/>
      <c r="EC119" s="12"/>
      <c r="ED119" s="12"/>
      <c r="EE119" s="12"/>
      <c r="EF119" s="12"/>
      <c r="EG119" s="12"/>
      <c r="EH119" s="12"/>
      <c r="EI119" s="12"/>
      <c r="EJ119" s="12"/>
      <c r="EK119" s="12"/>
      <c r="EL119" s="12"/>
      <c r="EM119" s="12"/>
      <c r="EN119" s="12"/>
      <c r="EO119" s="12"/>
      <c r="EP119" s="12"/>
      <c r="EQ119" s="12"/>
      <c r="ER119" s="12"/>
      <c r="ES119" s="12"/>
      <c r="ET119" s="12"/>
      <c r="EU119" s="12"/>
      <c r="EV119" s="12"/>
      <c r="EW119" s="12"/>
      <c r="EX119" s="12"/>
      <c r="EY119" s="12"/>
      <c r="EZ119" s="12"/>
      <c r="FA119" s="12"/>
      <c r="FB119" s="12"/>
      <c r="FC119" s="12"/>
      <c r="FD119" s="12"/>
      <c r="FE119" s="12"/>
      <c r="FF119" s="12"/>
      <c r="FG119" s="12"/>
      <c r="FH119" s="12"/>
      <c r="FI119" s="12"/>
      <c r="FJ119" s="12"/>
      <c r="FK119" s="12"/>
      <c r="FL119" s="12"/>
      <c r="FM119" s="12"/>
      <c r="FN119" s="12"/>
      <c r="FO119" s="12"/>
      <c r="FP119" s="12"/>
      <c r="FQ119" s="12"/>
      <c r="FR119" s="12"/>
      <c r="FS119" s="12"/>
      <c r="FT119" s="12"/>
      <c r="FU119" s="12"/>
      <c r="FV119" s="12"/>
      <c r="FW119" s="12"/>
      <c r="FX119" s="12"/>
      <c r="FY119" s="12"/>
      <c r="FZ119" s="12"/>
      <c r="GA119" s="12"/>
      <c r="GB119" s="12"/>
      <c r="GC119" s="12"/>
      <c r="GD119" s="12"/>
      <c r="GE119" s="12"/>
      <c r="GF119" s="12"/>
      <c r="GG119" s="12"/>
      <c r="GH119" s="12"/>
      <c r="GI119" s="12"/>
      <c r="GJ119" s="12"/>
      <c r="GK119" s="12"/>
      <c r="GL119" s="12"/>
      <c r="GM119" s="12"/>
      <c r="GN119" s="12"/>
      <c r="GO119" s="12"/>
      <c r="GP119" s="12"/>
      <c r="GQ119" s="12"/>
      <c r="GR119" s="12"/>
      <c r="GS119" s="12"/>
      <c r="GT119" s="12"/>
      <c r="GU119" s="12"/>
      <c r="GV119" s="12"/>
      <c r="GW119" s="12"/>
      <c r="GX119" s="12"/>
      <c r="GY119" s="12"/>
      <c r="GZ119" s="12"/>
      <c r="HA119" s="12"/>
      <c r="HB119" s="12"/>
      <c r="HC119" s="12"/>
      <c r="HD119" s="12"/>
      <c r="HE119" s="12"/>
      <c r="HF119" s="12"/>
      <c r="HG119" s="12"/>
      <c r="HH119" s="12"/>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2"/>
      <c r="CZ120" s="12"/>
      <c r="DA120" s="12"/>
      <c r="DB120" s="12"/>
      <c r="DC120" s="12"/>
      <c r="DD120" s="12"/>
      <c r="DE120" s="12"/>
      <c r="DF120" s="12"/>
      <c r="DG120" s="12"/>
      <c r="DH120" s="12"/>
      <c r="DI120" s="12"/>
      <c r="DJ120" s="12"/>
      <c r="DK120" s="12"/>
      <c r="DL120" s="12"/>
      <c r="DM120" s="12"/>
      <c r="DN120" s="12"/>
      <c r="DO120" s="12"/>
      <c r="EE120" s="12"/>
      <c r="EF120" s="12"/>
      <c r="EG120" s="12"/>
      <c r="EH120" s="12"/>
      <c r="EI120" s="12"/>
      <c r="EJ120" s="12"/>
      <c r="EK120" s="12"/>
      <c r="EL120" s="12"/>
      <c r="EM120" s="12"/>
      <c r="EN120" s="12"/>
      <c r="EO120" s="12"/>
      <c r="EP120" s="12"/>
      <c r="EQ120" s="12"/>
      <c r="ER120" s="12"/>
      <c r="ES120" s="12"/>
      <c r="ET120" s="12"/>
      <c r="EU120" s="12"/>
      <c r="EV120" s="12"/>
      <c r="EW120" s="12"/>
      <c r="EX120" s="12"/>
      <c r="EY120" s="12"/>
      <c r="EZ120" s="12"/>
      <c r="FA120" s="12"/>
      <c r="FB120" s="12"/>
      <c r="FC120" s="12"/>
      <c r="FD120" s="12"/>
      <c r="FE120" s="12"/>
      <c r="FF120" s="12"/>
      <c r="FG120" s="12"/>
      <c r="FH120" s="12"/>
      <c r="FI120" s="12"/>
      <c r="FJ120" s="12"/>
      <c r="FK120" s="12"/>
      <c r="FL120" s="12"/>
      <c r="FM120" s="12"/>
      <c r="FN120" s="12"/>
      <c r="FO120" s="12"/>
      <c r="FP120" s="12"/>
      <c r="FQ120" s="12"/>
      <c r="FR120" s="12"/>
      <c r="FS120" s="12"/>
      <c r="FT120" s="12"/>
      <c r="FU120" s="12"/>
      <c r="FV120" s="12"/>
      <c r="FW120" s="12"/>
      <c r="FX120" s="12"/>
      <c r="FY120" s="12"/>
      <c r="FZ120" s="12"/>
      <c r="GA120" s="12"/>
      <c r="GB120" s="12"/>
      <c r="GC120" s="12"/>
      <c r="GD120" s="12"/>
      <c r="GE120" s="12"/>
      <c r="GF120" s="12"/>
      <c r="GG120" s="12"/>
      <c r="GH120" s="12"/>
      <c r="GI120" s="12"/>
      <c r="GJ120" s="12"/>
      <c r="GK120" s="12"/>
      <c r="GL120" s="12"/>
      <c r="GM120" s="12"/>
      <c r="GN120" s="12"/>
      <c r="GO120" s="12"/>
      <c r="GP120" s="12"/>
      <c r="GQ120" s="12"/>
      <c r="GR120" s="12"/>
      <c r="GS120" s="12"/>
      <c r="GT120" s="12"/>
      <c r="GU120" s="12"/>
      <c r="GV120" s="12"/>
      <c r="GW120" s="12"/>
      <c r="GX120" s="12"/>
      <c r="GY120" s="12"/>
      <c r="GZ120" s="12"/>
      <c r="HA120" s="12"/>
      <c r="HB120" s="12"/>
      <c r="HC120" s="12"/>
      <c r="HD120" s="12"/>
      <c r="HE120" s="12"/>
      <c r="HF120" s="12"/>
      <c r="HG120" s="12"/>
      <c r="HH120" s="12"/>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2"/>
      <c r="CZ121" s="12"/>
      <c r="DA121" s="12"/>
      <c r="DB121" s="12"/>
      <c r="DC121" s="12"/>
      <c r="DD121" s="12"/>
      <c r="DE121" s="12"/>
      <c r="DF121" s="12"/>
      <c r="DG121" s="12"/>
      <c r="DH121" s="12"/>
      <c r="DI121" s="12"/>
      <c r="DJ121" s="12"/>
      <c r="DK121" s="12"/>
      <c r="DL121" s="12"/>
      <c r="DM121" s="12"/>
      <c r="DN121" s="12"/>
      <c r="DO121" s="12"/>
      <c r="EE121" s="12"/>
      <c r="EF121" s="12"/>
      <c r="EG121" s="12"/>
      <c r="EH121" s="12"/>
      <c r="EI121" s="12"/>
      <c r="EJ121" s="12"/>
      <c r="EK121" s="12"/>
      <c r="EL121" s="12"/>
      <c r="EM121" s="12"/>
      <c r="EN121" s="12"/>
      <c r="EO121" s="12"/>
      <c r="EP121" s="12"/>
      <c r="EQ121" s="12"/>
      <c r="ER121" s="12"/>
      <c r="ES121" s="12"/>
      <c r="ET121" s="12"/>
      <c r="EU121" s="12"/>
      <c r="EV121" s="12"/>
      <c r="EW121" s="12"/>
      <c r="EX121" s="12"/>
      <c r="EY121" s="12"/>
      <c r="EZ121" s="12"/>
      <c r="FA121" s="12"/>
      <c r="FB121" s="12"/>
      <c r="FC121" s="12"/>
      <c r="FD121" s="12"/>
      <c r="FE121" s="12"/>
      <c r="FF121" s="12"/>
      <c r="FG121" s="12"/>
      <c r="FH121" s="12"/>
      <c r="FI121" s="12"/>
      <c r="FJ121" s="12"/>
      <c r="FK121" s="12"/>
      <c r="FL121" s="12"/>
      <c r="FM121" s="12"/>
      <c r="FN121" s="12"/>
      <c r="FO121" s="12"/>
      <c r="FP121" s="12"/>
      <c r="FQ121" s="12"/>
      <c r="FR121" s="12"/>
      <c r="FS121" s="12"/>
      <c r="FT121" s="12"/>
      <c r="FU121" s="12"/>
      <c r="FV121" s="12"/>
      <c r="FW121" s="12"/>
      <c r="FX121" s="12"/>
      <c r="FY121" s="12"/>
      <c r="FZ121" s="12"/>
      <c r="GA121" s="12"/>
      <c r="GB121" s="12"/>
      <c r="GC121" s="12"/>
      <c r="GD121" s="12"/>
      <c r="GE121" s="12"/>
      <c r="GF121" s="12"/>
      <c r="GG121" s="12"/>
      <c r="GH121" s="12"/>
      <c r="GI121" s="12"/>
      <c r="GJ121" s="12"/>
      <c r="GK121" s="12"/>
      <c r="GL121" s="12"/>
      <c r="GM121" s="12"/>
      <c r="GN121" s="12"/>
      <c r="GO121" s="12"/>
      <c r="GP121" s="12"/>
      <c r="GQ121" s="12"/>
      <c r="GR121" s="12"/>
      <c r="GS121" s="12"/>
      <c r="GT121" s="12"/>
      <c r="GU121" s="12"/>
      <c r="GV121" s="12"/>
      <c r="GW121" s="12"/>
      <c r="GX121" s="12"/>
      <c r="GY121" s="12"/>
      <c r="GZ121" s="12"/>
      <c r="HA121" s="12"/>
      <c r="HB121" s="12"/>
      <c r="HC121" s="12"/>
      <c r="HD121" s="12"/>
      <c r="HE121" s="12"/>
      <c r="HF121" s="12"/>
      <c r="HG121" s="12"/>
      <c r="HH121" s="12"/>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2"/>
      <c r="DW122" s="12"/>
      <c r="DX122" s="12"/>
      <c r="DY122" s="12"/>
      <c r="DZ122" s="12"/>
      <c r="EA122" s="12"/>
      <c r="EB122" s="12"/>
      <c r="EC122" s="12"/>
      <c r="ED122" s="12"/>
      <c r="EE122" s="12"/>
      <c r="EF122" s="12"/>
      <c r="EG122" s="12"/>
      <c r="EH122" s="12"/>
      <c r="EI122" s="12"/>
      <c r="EJ122" s="12"/>
      <c r="EK122" s="12"/>
      <c r="EL122" s="12"/>
      <c r="EM122" s="12"/>
      <c r="EN122" s="12"/>
      <c r="EO122" s="12"/>
      <c r="EP122" s="12"/>
      <c r="EQ122" s="12"/>
      <c r="ER122" s="12"/>
      <c r="ES122" s="12"/>
      <c r="ET122" s="12"/>
      <c r="EU122" s="12"/>
      <c r="EV122" s="12"/>
      <c r="EW122" s="12"/>
      <c r="EX122" s="12"/>
      <c r="EY122" s="12"/>
      <c r="EZ122" s="12"/>
      <c r="FA122" s="12"/>
      <c r="FB122" s="12"/>
      <c r="FC122" s="12"/>
      <c r="FD122" s="12"/>
      <c r="FE122" s="12"/>
      <c r="FF122" s="12"/>
      <c r="FG122" s="12"/>
      <c r="FH122" s="12"/>
      <c r="FI122" s="12"/>
      <c r="FJ122" s="12"/>
      <c r="FK122" s="12"/>
      <c r="FL122" s="12"/>
      <c r="FM122" s="12"/>
      <c r="FN122" s="12"/>
      <c r="FO122" s="12"/>
      <c r="FP122" s="12"/>
      <c r="FQ122" s="12"/>
      <c r="FR122" s="12"/>
      <c r="FS122" s="12"/>
      <c r="FT122" s="12"/>
      <c r="FU122" s="12"/>
      <c r="FV122" s="12"/>
      <c r="FW122" s="12"/>
      <c r="FX122" s="12"/>
      <c r="FY122" s="12"/>
      <c r="FZ122" s="12"/>
      <c r="GA122" s="12"/>
      <c r="GB122" s="12"/>
      <c r="GC122" s="12"/>
      <c r="GD122" s="12"/>
      <c r="GE122" s="12"/>
      <c r="GF122" s="12"/>
      <c r="GG122" s="12"/>
      <c r="GH122" s="12"/>
      <c r="GI122" s="12"/>
      <c r="GJ122" s="12"/>
      <c r="GK122" s="12"/>
      <c r="GL122" s="12"/>
      <c r="GM122" s="12"/>
      <c r="GN122" s="12"/>
      <c r="GO122" s="12"/>
      <c r="GP122" s="12"/>
      <c r="GQ122" s="12"/>
      <c r="GR122" s="12"/>
      <c r="GS122" s="12"/>
      <c r="GT122" s="12"/>
      <c r="GU122" s="12"/>
      <c r="GV122" s="12"/>
      <c r="GW122" s="12"/>
      <c r="GX122" s="12"/>
      <c r="GY122" s="12"/>
      <c r="GZ122" s="12"/>
      <c r="HA122" s="12"/>
      <c r="HB122" s="12"/>
      <c r="HC122" s="12"/>
      <c r="HD122" s="12"/>
      <c r="HE122" s="12"/>
      <c r="HF122" s="12"/>
      <c r="HG122" s="12"/>
      <c r="HH122" s="12"/>
      <c r="HI122" s="12"/>
      <c r="HJ122" s="12"/>
      <c r="HK122" s="12"/>
      <c r="HL122" s="12"/>
      <c r="HM122" s="12"/>
      <c r="HN122" s="12"/>
      <c r="HO122" s="12"/>
      <c r="HP122" s="12"/>
      <c r="HQ122" s="12"/>
      <c r="HR122" s="12"/>
      <c r="HS122" s="12"/>
      <c r="HT122" s="12"/>
      <c r="HU122" s="12"/>
      <c r="HV122" s="12"/>
      <c r="HW122" s="12"/>
      <c r="HX122" s="12"/>
      <c r="HY122" s="12"/>
      <c r="HZ122" s="12"/>
      <c r="IA122" s="12"/>
      <c r="IB122" s="12"/>
      <c r="IC122" s="12"/>
      <c r="ID122" s="12"/>
      <c r="IE122" s="12"/>
    </row>
    <row r="123" spans="90:239" ht="13" customHeight="1" x14ac:dyDescent="0.15">
      <c r="CL123" s="12"/>
      <c r="CM123" s="12"/>
      <c r="CN123" s="12"/>
      <c r="CO123" s="12"/>
      <c r="CP123" s="12"/>
      <c r="CQ123" s="12"/>
      <c r="DV123" s="12"/>
      <c r="DW123" s="12"/>
      <c r="DX123" s="12"/>
      <c r="DY123" s="12"/>
      <c r="DZ123" s="12"/>
      <c r="EA123" s="12"/>
      <c r="EB123" s="12"/>
      <c r="EC123" s="12"/>
      <c r="ED123" s="12"/>
      <c r="EE123" s="12"/>
      <c r="EF123" s="12"/>
      <c r="EG123" s="12"/>
      <c r="EH123" s="12"/>
      <c r="ER123" s="12"/>
      <c r="ES123" s="12"/>
      <c r="ET123" s="12"/>
      <c r="EU123" s="12"/>
      <c r="EV123" s="12"/>
      <c r="EW123" s="12"/>
      <c r="EX123" s="12"/>
      <c r="EY123" s="12"/>
      <c r="EZ123" s="12"/>
      <c r="FA123" s="12"/>
      <c r="FB123" s="12"/>
      <c r="FC123" s="12"/>
      <c r="FD123" s="12"/>
      <c r="FE123" s="12"/>
      <c r="FF123" s="12"/>
      <c r="FG123" s="12"/>
      <c r="FH123" s="12"/>
      <c r="FI123" s="12"/>
      <c r="FJ123" s="12"/>
      <c r="FK123" s="12"/>
      <c r="FL123" s="12"/>
      <c r="FM123" s="12"/>
      <c r="FN123" s="12"/>
      <c r="FO123" s="12"/>
      <c r="FP123" s="12"/>
      <c r="FQ123" s="12"/>
      <c r="FR123" s="12"/>
      <c r="FS123" s="12"/>
      <c r="FT123" s="12"/>
      <c r="FU123" s="12"/>
      <c r="FV123" s="12"/>
      <c r="FW123" s="12"/>
      <c r="FX123" s="12"/>
      <c r="FY123" s="12"/>
      <c r="FZ123" s="12"/>
      <c r="GA123" s="12"/>
      <c r="GB123" s="12"/>
      <c r="GC123" s="12"/>
      <c r="GD123" s="12"/>
      <c r="GE123" s="12"/>
      <c r="GF123" s="12"/>
      <c r="GG123" s="12"/>
      <c r="GH123" s="12"/>
      <c r="GI123" s="12"/>
      <c r="GJ123" s="12"/>
      <c r="GK123" s="12"/>
      <c r="GL123" s="12"/>
      <c r="GM123" s="12"/>
      <c r="GN123" s="12"/>
      <c r="GO123" s="12"/>
      <c r="GP123" s="12"/>
      <c r="GQ123" s="12"/>
      <c r="GR123" s="12"/>
      <c r="GS123" s="12"/>
      <c r="GT123" s="12"/>
      <c r="GU123" s="12"/>
      <c r="GV123" s="12"/>
      <c r="GW123" s="12"/>
      <c r="GX123" s="12"/>
      <c r="GY123" s="12"/>
      <c r="GZ123" s="12"/>
      <c r="HA123" s="12"/>
      <c r="HB123" s="12"/>
      <c r="HC123" s="12"/>
      <c r="HD123" s="12"/>
      <c r="HE123" s="12"/>
      <c r="HF123" s="12"/>
      <c r="HG123" s="12"/>
      <c r="HH123" s="12"/>
      <c r="HI123" s="12"/>
      <c r="HJ123" s="12"/>
      <c r="HK123" s="12"/>
      <c r="HL123" s="12"/>
      <c r="HM123" s="12"/>
      <c r="HN123" s="12"/>
      <c r="HO123" s="12"/>
      <c r="HP123" s="12"/>
      <c r="HQ123" s="12"/>
      <c r="HR123" s="12"/>
      <c r="HS123" s="12"/>
      <c r="HT123" s="12"/>
      <c r="HU123" s="12"/>
      <c r="HV123" s="12"/>
      <c r="HW123" s="12"/>
      <c r="HX123" s="12"/>
      <c r="HY123" s="12"/>
      <c r="HZ123" s="12"/>
      <c r="IA123" s="12"/>
      <c r="IB123" s="12"/>
      <c r="IC123" s="12"/>
      <c r="ID123" s="12"/>
      <c r="IE123" s="12"/>
    </row>
    <row r="124" spans="90:239" ht="13" customHeight="1" x14ac:dyDescent="0.15">
      <c r="CN124" s="12"/>
      <c r="CO124" s="12"/>
      <c r="CP124" s="12"/>
      <c r="CQ124" s="12"/>
      <c r="CR124" s="12"/>
      <c r="CS124" s="12"/>
      <c r="CT124" s="12"/>
      <c r="CU124" s="12"/>
      <c r="CV124" s="12"/>
      <c r="CW124" s="12"/>
      <c r="CX124" s="12"/>
      <c r="CY124" s="12"/>
      <c r="CZ124" s="12"/>
      <c r="DA124" s="12"/>
      <c r="DB124" s="12"/>
      <c r="DC124" s="12"/>
      <c r="DD124" s="12"/>
      <c r="DE124" s="12"/>
      <c r="DF124" s="12"/>
      <c r="DG124" s="12"/>
      <c r="DH124" s="12"/>
      <c r="DI124" s="12"/>
      <c r="DJ124" s="12"/>
      <c r="DK124" s="12"/>
      <c r="DL124" s="12"/>
      <c r="DM124" s="12"/>
      <c r="DN124" s="12"/>
      <c r="DO124" s="12"/>
      <c r="DP124" s="12"/>
      <c r="DQ124" s="12"/>
      <c r="DR124" s="12"/>
      <c r="DS124" s="12"/>
      <c r="DT124" s="12"/>
      <c r="DU124" s="12"/>
      <c r="DV124" s="12"/>
      <c r="DW124" s="12"/>
      <c r="DX124" s="12"/>
      <c r="DY124" s="12"/>
      <c r="DZ124" s="12"/>
      <c r="EA124" s="12"/>
      <c r="EB124" s="12"/>
      <c r="EC124" s="12"/>
      <c r="ED124" s="12"/>
      <c r="EE124" s="12"/>
      <c r="EF124" s="12"/>
      <c r="EG124" s="12"/>
      <c r="EH124" s="12"/>
      <c r="ER124" s="12"/>
      <c r="ES124" s="12"/>
      <c r="ET124" s="12"/>
      <c r="EU124" s="12"/>
      <c r="EV124" s="12"/>
      <c r="EW124" s="12"/>
      <c r="EX124" s="12"/>
      <c r="EY124" s="12"/>
      <c r="EZ124" s="12"/>
      <c r="FA124" s="12"/>
      <c r="FB124" s="12"/>
      <c r="FC124" s="12"/>
      <c r="FD124" s="12"/>
      <c r="FE124" s="12"/>
      <c r="FF124" s="12"/>
      <c r="FG124" s="12"/>
      <c r="FH124" s="12"/>
      <c r="FI124" s="12"/>
      <c r="FJ124" s="12"/>
      <c r="FK124" s="12"/>
      <c r="FL124" s="12"/>
      <c r="FM124" s="12"/>
      <c r="FN124" s="12"/>
      <c r="FO124" s="12"/>
      <c r="FP124" s="12"/>
      <c r="FQ124" s="12"/>
      <c r="FR124" s="12"/>
      <c r="FS124" s="12"/>
      <c r="FT124" s="12"/>
      <c r="FU124" s="12"/>
      <c r="FV124" s="12"/>
      <c r="FW124" s="12"/>
      <c r="FX124" s="12"/>
      <c r="FY124" s="12"/>
      <c r="FZ124" s="12"/>
      <c r="GA124" s="12"/>
      <c r="GB124" s="12"/>
      <c r="GC124" s="12"/>
      <c r="GD124" s="12"/>
      <c r="GE124" s="12"/>
      <c r="GF124" s="12"/>
      <c r="GG124" s="12"/>
      <c r="GH124" s="12"/>
      <c r="GI124" s="12"/>
      <c r="GJ124" s="12"/>
      <c r="GK124" s="12"/>
      <c r="GL124" s="12"/>
      <c r="GM124" s="12"/>
      <c r="GN124" s="12"/>
      <c r="GO124" s="12"/>
      <c r="GP124" s="12"/>
      <c r="GQ124" s="12"/>
      <c r="GR124" s="12"/>
      <c r="GS124" s="12"/>
      <c r="GT124" s="12"/>
      <c r="GU124" s="12"/>
      <c r="GV124" s="12"/>
      <c r="GW124" s="12"/>
      <c r="GX124" s="12"/>
      <c r="GY124" s="12"/>
      <c r="GZ124" s="12"/>
      <c r="HA124" s="12"/>
      <c r="HB124" s="12"/>
      <c r="HC124" s="12"/>
      <c r="HD124" s="12"/>
      <c r="HE124" s="12"/>
      <c r="HF124" s="12"/>
      <c r="HG124" s="12"/>
      <c r="HH124" s="12"/>
      <c r="HI124" s="12"/>
      <c r="HJ124" s="12"/>
      <c r="HK124" s="12"/>
      <c r="HL124" s="12"/>
      <c r="HM124" s="12"/>
      <c r="HN124" s="12"/>
      <c r="HO124" s="12"/>
      <c r="HP124" s="12"/>
      <c r="HQ124" s="12"/>
      <c r="HR124" s="12"/>
      <c r="HS124" s="12"/>
      <c r="HT124" s="12"/>
      <c r="HU124" s="12"/>
      <c r="HV124" s="12"/>
      <c r="HW124" s="12"/>
      <c r="HX124" s="12"/>
      <c r="HY124" s="12"/>
      <c r="HZ124" s="12"/>
      <c r="IA124" s="12"/>
      <c r="IB124" s="12"/>
      <c r="IC124" s="12"/>
      <c r="ID124" s="12"/>
      <c r="IE124" s="12"/>
    </row>
    <row r="127" spans="90:239" ht="13" customHeight="1" x14ac:dyDescent="0.15">
      <c r="CP127" s="12"/>
      <c r="CQ127" s="12"/>
      <c r="CR127" s="12"/>
      <c r="CS127" s="12"/>
      <c r="CT127" s="12"/>
      <c r="CU127" s="12"/>
      <c r="CV127" s="12"/>
      <c r="CW127" s="12"/>
      <c r="CX127" s="12"/>
      <c r="CY127" s="12"/>
      <c r="CZ127" s="12"/>
      <c r="DA127" s="12"/>
      <c r="DB127" s="12"/>
      <c r="DC127" s="12"/>
    </row>
    <row r="133" spans="19:39" ht="13" customHeight="1" x14ac:dyDescent="0.15">
      <c r="S133" s="11"/>
      <c r="T133" s="11"/>
    </row>
    <row r="134" spans="19:39" ht="13" customHeight="1" x14ac:dyDescent="0.15">
      <c r="S134" s="11"/>
      <c r="T134" s="11"/>
    </row>
    <row r="135" spans="19:39" ht="13" customHeight="1" x14ac:dyDescent="0.15">
      <c r="S135" s="11"/>
      <c r="T135" s="11"/>
      <c r="U135" s="11"/>
      <c r="V135" s="11"/>
      <c r="W135" s="11"/>
      <c r="X135" s="11"/>
      <c r="Y135" s="11"/>
      <c r="Z135" s="11"/>
      <c r="AA135" s="11"/>
      <c r="AB135" s="11"/>
      <c r="AC135" s="11"/>
      <c r="AD135" s="11"/>
      <c r="AE135" s="11"/>
      <c r="AF135" s="11"/>
      <c r="AG135" s="11"/>
      <c r="AH135" s="11"/>
      <c r="AI135" s="11"/>
      <c r="AJ135" s="11"/>
      <c r="AK135" s="11"/>
      <c r="AL135" s="11"/>
      <c r="AM135" s="12"/>
    </row>
    <row r="136" spans="19:39" ht="13" customHeight="1" x14ac:dyDescent="0.15">
      <c r="V136" s="11"/>
      <c r="W136" s="11"/>
      <c r="X136" s="12"/>
      <c r="Y136" s="11"/>
      <c r="Z136" s="11"/>
      <c r="AA136" s="11"/>
      <c r="AB136" s="11"/>
      <c r="AC136" s="11"/>
      <c r="AD136" s="11"/>
      <c r="AE136" s="11"/>
      <c r="AF136" s="11"/>
      <c r="AG136" s="11"/>
      <c r="AH136" s="11"/>
      <c r="AI136" s="11"/>
      <c r="AJ136" s="11"/>
      <c r="AK136" s="11"/>
      <c r="AL136" s="11"/>
      <c r="AM136" s="11"/>
    </row>
    <row r="137" spans="19:39" ht="13" customHeight="1" x14ac:dyDescent="0.15">
      <c r="V137" s="11"/>
      <c r="W137" s="11"/>
      <c r="X137" s="12"/>
      <c r="Y137" s="11"/>
      <c r="Z137" s="11"/>
      <c r="AA137" s="11"/>
      <c r="AB137" s="11"/>
      <c r="AC137" s="11"/>
      <c r="AD137" s="11"/>
      <c r="AE137" s="11"/>
      <c r="AF137" s="11"/>
      <c r="AG137" s="11"/>
      <c r="AH137" s="11"/>
      <c r="AI137" s="11"/>
      <c r="AJ137" s="11"/>
      <c r="AK137" s="11"/>
      <c r="AL137" s="11"/>
      <c r="AM137" s="11"/>
    </row>
  </sheetData>
  <conditionalFormatting sqref="AQ31">
    <cfRule type="cellIs" dxfId="148" priority="1" operator="equal">
      <formula>11</formula>
    </cfRule>
    <cfRule type="cellIs" dxfId="147" priority="2" operator="equal">
      <formula>10</formula>
    </cfRule>
    <cfRule type="cellIs" dxfId="146" priority="3" operator="equal">
      <formula>9</formula>
    </cfRule>
    <cfRule type="cellIs" dxfId="145" priority="4" operator="equal">
      <formula>8</formula>
    </cfRule>
    <cfRule type="cellIs" dxfId="144" priority="5" operator="equal">
      <formula>7</formula>
    </cfRule>
    <cfRule type="cellIs" dxfId="143" priority="6" operator="equal">
      <formula>6</formula>
    </cfRule>
    <cfRule type="cellIs" dxfId="142" priority="7" operator="equal">
      <formula>5</formula>
    </cfRule>
    <cfRule type="cellIs" dxfId="141" priority="8" operator="equal">
      <formula>4</formula>
    </cfRule>
  </conditionalFormatting>
  <conditionalFormatting sqref="BW45:BW46">
    <cfRule type="cellIs" dxfId="140" priority="22" operator="equal">
      <formula>5</formula>
    </cfRule>
    <cfRule type="cellIs" dxfId="139" priority="16" operator="equal">
      <formula>11</formula>
    </cfRule>
    <cfRule type="cellIs" dxfId="138" priority="17" operator="equal">
      <formula>10</formula>
    </cfRule>
    <cfRule type="cellIs" dxfId="137" priority="18" operator="equal">
      <formula>9</formula>
    </cfRule>
    <cfRule type="cellIs" dxfId="136" priority="19" operator="equal">
      <formula>8</formula>
    </cfRule>
    <cfRule type="cellIs" dxfId="135" priority="20" operator="equal">
      <formula>7</formula>
    </cfRule>
    <cfRule type="cellIs" dxfId="134" priority="21" operator="equal">
      <formula>6</formula>
    </cfRule>
  </conditionalFormatting>
  <conditionalFormatting sqref="CA29:CA40 CD29:CD40">
    <cfRule type="cellIs" dxfId="133" priority="42" operator="equal">
      <formula>6</formula>
    </cfRule>
    <cfRule type="cellIs" dxfId="132" priority="41" operator="equal">
      <formula>7</formula>
    </cfRule>
    <cfRule type="cellIs" dxfId="131" priority="40" operator="equal">
      <formula>8</formula>
    </cfRule>
    <cfRule type="cellIs" dxfId="130" priority="39" operator="equal">
      <formula>9</formula>
    </cfRule>
    <cfRule type="cellIs" dxfId="129" priority="38" operator="equal">
      <formula>10</formula>
    </cfRule>
    <cfRule type="cellIs" dxfId="128" priority="37" operator="equal">
      <formula>11</formula>
    </cfRule>
    <cfRule type="cellIs" dxfId="127" priority="43" operator="equal">
      <formula>5</formula>
    </cfRule>
  </conditionalFormatting>
  <conditionalFormatting sqref="CA42">
    <cfRule type="cellIs" dxfId="126" priority="30" operator="equal">
      <formula>11</formula>
    </cfRule>
    <cfRule type="cellIs" dxfId="125" priority="36" operator="equal">
      <formula>5</formula>
    </cfRule>
    <cfRule type="cellIs" dxfId="124" priority="35" operator="equal">
      <formula>6</formula>
    </cfRule>
    <cfRule type="cellIs" dxfId="123" priority="34" operator="equal">
      <formula>7</formula>
    </cfRule>
    <cfRule type="cellIs" dxfId="122" priority="33" operator="equal">
      <formula>8</formula>
    </cfRule>
    <cfRule type="cellIs" dxfId="121" priority="32" operator="equal">
      <formula>9</formula>
    </cfRule>
    <cfRule type="cellIs" dxfId="120" priority="31" operator="equal">
      <formula>10</formula>
    </cfRule>
  </conditionalFormatting>
  <conditionalFormatting sqref="CD23:CD26 CA24:CA26 BW24:BW43">
    <cfRule type="cellIs" dxfId="119" priority="10" operator="equal">
      <formula>10</formula>
    </cfRule>
    <cfRule type="cellIs" dxfId="118" priority="9" operator="equal">
      <formula>11</formula>
    </cfRule>
    <cfRule type="cellIs" dxfId="117" priority="15" operator="equal">
      <formula>5</formula>
    </cfRule>
    <cfRule type="cellIs" dxfId="116" priority="14" operator="equal">
      <formula>6</formula>
    </cfRule>
    <cfRule type="cellIs" dxfId="115" priority="13" operator="equal">
      <formula>7</formula>
    </cfRule>
    <cfRule type="cellIs" dxfId="114" priority="12" operator="equal">
      <formula>8</formula>
    </cfRule>
    <cfRule type="cellIs" dxfId="113" priority="11" operator="equal">
      <formula>9</formula>
    </cfRule>
  </conditionalFormatting>
  <conditionalFormatting sqref="CD42">
    <cfRule type="cellIs" dxfId="112" priority="29" operator="equal">
      <formula>5</formula>
    </cfRule>
    <cfRule type="cellIs" dxfId="111" priority="28" operator="equal">
      <formula>6</formula>
    </cfRule>
    <cfRule type="cellIs" dxfId="110" priority="26" operator="equal">
      <formula>8</formula>
    </cfRule>
    <cfRule type="cellIs" dxfId="109" priority="25" operator="equal">
      <formula>9</formula>
    </cfRule>
    <cfRule type="cellIs" dxfId="108" priority="24" operator="equal">
      <formula>10</formula>
    </cfRule>
    <cfRule type="cellIs" dxfId="107" priority="23" operator="equal">
      <formula>11</formula>
    </cfRule>
    <cfRule type="cellIs" dxfId="106"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C2611-DE53-FC4A-BB1D-D036D5BA0446}">
  <sheetPr codeName="Sheet10">
    <tabColor theme="9" tint="-0.249977111117893"/>
  </sheetPr>
  <dimension ref="D6:EB95"/>
  <sheetViews>
    <sheetView showGridLines="0" zoomScaleNormal="50" workbookViewId="0"/>
  </sheetViews>
  <sheetFormatPr baseColWidth="10" defaultColWidth="2.6640625" defaultRowHeight="16" x14ac:dyDescent="0.2"/>
  <cols>
    <col min="1" max="53" width="2.6640625" style="259"/>
    <col min="54" max="54" width="3.33203125" style="259" bestFit="1" customWidth="1"/>
    <col min="55" max="16384" width="2.6640625" style="259"/>
  </cols>
  <sheetData>
    <row r="6" spans="4:132" ht="17" thickBot="1" x14ac:dyDescent="0.25"/>
    <row r="7" spans="4:132" ht="17" thickBot="1" x14ac:dyDescent="0.25">
      <c r="CK7" s="771"/>
      <c r="CL7" s="772"/>
      <c r="CM7" s="772"/>
      <c r="CN7" s="772"/>
      <c r="CO7" s="772"/>
      <c r="CP7" s="772"/>
      <c r="CQ7" s="772"/>
      <c r="CR7" s="772"/>
      <c r="CS7" s="772"/>
      <c r="CT7" s="773"/>
      <c r="CU7" s="774"/>
      <c r="CV7" s="774"/>
      <c r="CW7" s="774"/>
      <c r="CX7" s="774"/>
      <c r="CY7" s="774"/>
      <c r="CZ7" s="774"/>
      <c r="DA7" s="774"/>
      <c r="DB7" s="774"/>
      <c r="DC7" s="774"/>
      <c r="DD7" s="774"/>
      <c r="DE7" s="774"/>
      <c r="DF7" s="774"/>
      <c r="DG7" s="774"/>
      <c r="DH7" s="774"/>
      <c r="DI7" s="774"/>
      <c r="DJ7" s="774"/>
      <c r="DW7" s="1102" t="s">
        <v>199</v>
      </c>
      <c r="DX7" s="1103"/>
      <c r="DY7" s="1103"/>
      <c r="DZ7" s="1103"/>
      <c r="EA7" s="1103"/>
      <c r="EB7" s="1104"/>
    </row>
    <row r="8" spans="4:132" ht="17" thickBot="1" x14ac:dyDescent="0.25">
      <c r="D8" s="260"/>
      <c r="E8" s="261"/>
      <c r="F8" s="261"/>
      <c r="G8" s="261"/>
      <c r="H8" s="261"/>
      <c r="I8" s="261"/>
      <c r="J8" s="261"/>
      <c r="K8" s="261"/>
      <c r="L8" s="261"/>
      <c r="M8" s="261"/>
      <c r="N8" s="261"/>
      <c r="O8" s="261"/>
      <c r="P8" s="261"/>
      <c r="Q8" s="261"/>
      <c r="R8" s="261"/>
      <c r="S8" s="261"/>
      <c r="T8" s="261"/>
      <c r="U8" s="261"/>
      <c r="V8" s="261"/>
      <c r="W8" s="261"/>
      <c r="X8" s="262"/>
      <c r="CK8" s="775"/>
      <c r="CL8" s="774"/>
      <c r="CM8" s="774"/>
      <c r="CN8" s="774"/>
      <c r="CO8" s="774"/>
      <c r="CP8" s="774"/>
      <c r="CQ8" s="774"/>
      <c r="CR8" s="774"/>
      <c r="CS8" s="774"/>
      <c r="CT8" s="776"/>
      <c r="CU8" s="774"/>
      <c r="CV8" s="774"/>
      <c r="CW8" s="774"/>
      <c r="CX8" s="774"/>
      <c r="CY8" s="774"/>
      <c r="CZ8" s="774"/>
      <c r="DA8" s="774"/>
      <c r="DB8" s="774"/>
      <c r="DC8" s="774"/>
      <c r="DD8" s="774"/>
      <c r="DE8" s="774"/>
      <c r="DF8" s="774"/>
      <c r="DG8" s="774"/>
      <c r="DH8" s="774"/>
      <c r="DI8" s="774"/>
      <c r="DJ8" s="774"/>
      <c r="DW8" s="1105"/>
      <c r="DX8" s="1106"/>
      <c r="DY8" s="1106"/>
      <c r="DZ8" s="1106"/>
      <c r="EA8" s="1106"/>
      <c r="EB8" s="1107"/>
    </row>
    <row r="9" spans="4:132" ht="17" thickBot="1" x14ac:dyDescent="0.25">
      <c r="D9" s="263"/>
      <c r="X9" s="264"/>
      <c r="CK9" s="775"/>
      <c r="CL9" s="771"/>
      <c r="CM9" s="772"/>
      <c r="CN9" s="773"/>
      <c r="CO9" s="771"/>
      <c r="CP9" s="772"/>
      <c r="CQ9" s="773"/>
      <c r="CR9" s="771"/>
      <c r="CS9" s="772"/>
      <c r="CT9" s="773"/>
      <c r="CU9" s="774"/>
      <c r="CV9" s="774"/>
      <c r="CW9" s="774"/>
      <c r="CX9" s="774"/>
      <c r="CY9" s="774"/>
      <c r="CZ9" s="774"/>
      <c r="DA9" s="774"/>
      <c r="DB9" s="774"/>
      <c r="DC9" s="774"/>
      <c r="DD9" s="774"/>
      <c r="DE9" s="774"/>
      <c r="DF9" s="774"/>
      <c r="DG9" s="774"/>
      <c r="DH9" s="774"/>
      <c r="DI9" s="774"/>
      <c r="DJ9" s="774"/>
      <c r="DW9" s="1108" t="s">
        <v>200</v>
      </c>
      <c r="DX9" s="1109"/>
      <c r="DY9" s="1109"/>
      <c r="DZ9" s="1110" t="s">
        <v>201</v>
      </c>
      <c r="EA9" s="1110"/>
      <c r="EB9" s="1111"/>
    </row>
    <row r="10" spans="4:132" x14ac:dyDescent="0.2">
      <c r="D10" s="263"/>
      <c r="X10" s="264"/>
      <c r="CK10" s="775"/>
      <c r="CL10" s="775"/>
      <c r="CM10" s="774"/>
      <c r="CN10" s="776"/>
      <c r="CO10" s="775"/>
      <c r="CP10" s="774"/>
      <c r="CQ10" s="776"/>
      <c r="CR10" s="775"/>
      <c r="CS10" s="774"/>
      <c r="CT10" s="776"/>
      <c r="CU10" s="774"/>
      <c r="CV10" s="774"/>
      <c r="CW10" s="774"/>
      <c r="CX10" s="774"/>
      <c r="CY10" s="774"/>
      <c r="CZ10" s="774"/>
      <c r="DA10" s="774"/>
      <c r="DB10" s="774"/>
      <c r="DC10" s="774"/>
      <c r="DD10" s="774"/>
      <c r="DE10" s="774"/>
      <c r="DF10" s="774"/>
      <c r="DG10" s="774"/>
      <c r="DH10" s="774"/>
      <c r="DI10" s="774"/>
      <c r="DJ10" s="774"/>
      <c r="DW10" s="1112">
        <v>1</v>
      </c>
      <c r="DX10" s="1113"/>
      <c r="DY10" s="1114"/>
      <c r="DZ10" s="1071">
        <f>+SUM(FC16:FD17,FA16:FB19)</f>
        <v>0</v>
      </c>
      <c r="EA10" s="1071"/>
      <c r="EB10" s="1072"/>
    </row>
    <row r="11" spans="4:132" ht="17" thickBot="1" x14ac:dyDescent="0.25">
      <c r="D11" s="263"/>
      <c r="X11" s="264"/>
      <c r="CK11" s="777"/>
      <c r="CL11" s="777"/>
      <c r="CM11" s="778"/>
      <c r="CN11" s="779"/>
      <c r="CO11" s="777"/>
      <c r="CP11" s="778"/>
      <c r="CQ11" s="779"/>
      <c r="CR11" s="777"/>
      <c r="CS11" s="778"/>
      <c r="CT11" s="779"/>
      <c r="CU11" s="774"/>
      <c r="CV11" s="774"/>
      <c r="CW11" s="774"/>
      <c r="CX11" s="774"/>
      <c r="CY11" s="774"/>
      <c r="CZ11" s="774"/>
      <c r="DA11" s="774"/>
      <c r="DB11" s="774"/>
      <c r="DC11" s="774"/>
      <c r="DD11" s="774"/>
      <c r="DE11" s="774"/>
      <c r="DF11" s="774"/>
      <c r="DG11" s="774"/>
      <c r="DH11" s="774"/>
      <c r="DI11" s="774"/>
      <c r="DJ11" s="774"/>
      <c r="DW11" s="1099">
        <v>2</v>
      </c>
      <c r="DX11" s="1100"/>
      <c r="DY11" s="1101"/>
      <c r="DZ11" s="1071">
        <f>+SUM(FA11:FD15)</f>
        <v>0</v>
      </c>
      <c r="EA11" s="1071"/>
      <c r="EB11" s="1072"/>
    </row>
    <row r="12" spans="4:132" x14ac:dyDescent="0.2">
      <c r="D12" s="263"/>
      <c r="X12" s="264"/>
      <c r="CK12" s="775"/>
      <c r="CL12" s="771"/>
      <c r="CM12" s="772"/>
      <c r="CN12" s="773"/>
      <c r="CO12" s="771"/>
      <c r="CP12" s="772"/>
      <c r="CQ12" s="773"/>
      <c r="CR12" s="771"/>
      <c r="CS12" s="772"/>
      <c r="CT12" s="772"/>
      <c r="CU12" s="771"/>
      <c r="CV12" s="772"/>
      <c r="CW12" s="773"/>
      <c r="CX12" s="771"/>
      <c r="CY12" s="772"/>
      <c r="CZ12" s="773"/>
      <c r="DA12" s="771"/>
      <c r="DB12" s="772"/>
      <c r="DC12" s="773"/>
      <c r="DD12" s="771"/>
      <c r="DE12" s="772"/>
      <c r="DF12" s="773"/>
      <c r="DG12" s="771"/>
      <c r="DH12" s="772"/>
      <c r="DI12" s="773"/>
      <c r="DJ12" s="773"/>
      <c r="DW12" s="1090">
        <v>3</v>
      </c>
      <c r="DX12" s="1091"/>
      <c r="DY12" s="1092"/>
      <c r="DZ12" s="1071">
        <f>+SUM(EW11:EZ15)</f>
        <v>0</v>
      </c>
      <c r="EA12" s="1071"/>
      <c r="EB12" s="1072"/>
    </row>
    <row r="13" spans="4:132" x14ac:dyDescent="0.2">
      <c r="D13" s="263"/>
      <c r="X13" s="264"/>
      <c r="CK13" s="775"/>
      <c r="CL13" s="775"/>
      <c r="CM13" s="774"/>
      <c r="CN13" s="776"/>
      <c r="CO13" s="775"/>
      <c r="CP13" s="774"/>
      <c r="CQ13" s="776"/>
      <c r="CR13" s="775"/>
      <c r="CS13" s="774"/>
      <c r="CT13" s="774"/>
      <c r="CU13" s="775"/>
      <c r="CV13" s="774"/>
      <c r="CW13" s="776"/>
      <c r="CX13" s="775"/>
      <c r="CY13" s="774"/>
      <c r="CZ13" s="776"/>
      <c r="DA13" s="775"/>
      <c r="DB13" s="774"/>
      <c r="DC13" s="776"/>
      <c r="DD13" s="775"/>
      <c r="DE13" s="774"/>
      <c r="DF13" s="776"/>
      <c r="DG13" s="775"/>
      <c r="DH13" s="774"/>
      <c r="DI13" s="776"/>
      <c r="DJ13" s="776"/>
      <c r="DW13" s="1093">
        <v>4</v>
      </c>
      <c r="DX13" s="1094"/>
      <c r="DY13" s="1095"/>
      <c r="DZ13" s="1071">
        <f>+SUM(EW16:EZ19)</f>
        <v>0</v>
      </c>
      <c r="EA13" s="1071"/>
      <c r="EB13" s="1072"/>
    </row>
    <row r="14" spans="4:132" ht="17" thickBot="1" x14ac:dyDescent="0.25">
      <c r="D14" s="263"/>
      <c r="X14" s="264"/>
      <c r="CK14" s="775"/>
      <c r="CL14" s="777"/>
      <c r="CM14" s="778"/>
      <c r="CN14" s="779"/>
      <c r="CO14" s="777"/>
      <c r="CP14" s="778"/>
      <c r="CQ14" s="779"/>
      <c r="CR14" s="777"/>
      <c r="CS14" s="778"/>
      <c r="CT14" s="778"/>
      <c r="CU14" s="777"/>
      <c r="CV14" s="778"/>
      <c r="CW14" s="779"/>
      <c r="CX14" s="777"/>
      <c r="CY14" s="778"/>
      <c r="CZ14" s="779"/>
      <c r="DA14" s="777"/>
      <c r="DB14" s="778"/>
      <c r="DC14" s="779"/>
      <c r="DD14" s="777"/>
      <c r="DE14" s="778"/>
      <c r="DF14" s="779"/>
      <c r="DG14" s="777"/>
      <c r="DH14" s="778"/>
      <c r="DI14" s="779"/>
      <c r="DJ14" s="776"/>
      <c r="DW14" s="1096">
        <v>5</v>
      </c>
      <c r="DX14" s="1097"/>
      <c r="DY14" s="1098"/>
      <c r="DZ14" s="1071">
        <f>+SUM(ES16:EV19)</f>
        <v>0</v>
      </c>
      <c r="EA14" s="1071"/>
      <c r="EB14" s="1072"/>
    </row>
    <row r="15" spans="4:132" x14ac:dyDescent="0.2">
      <c r="D15" s="263"/>
      <c r="X15" s="264"/>
      <c r="CK15" s="775"/>
      <c r="CL15" s="771"/>
      <c r="CM15" s="772"/>
      <c r="CN15" s="773"/>
      <c r="CO15" s="771"/>
      <c r="CP15" s="772"/>
      <c r="CQ15" s="773"/>
      <c r="CR15" s="771"/>
      <c r="CS15" s="772"/>
      <c r="CT15" s="772"/>
      <c r="CU15" s="771"/>
      <c r="CV15" s="772"/>
      <c r="CW15" s="773"/>
      <c r="CX15" s="771"/>
      <c r="CY15" s="772"/>
      <c r="CZ15" s="773"/>
      <c r="DA15" s="771"/>
      <c r="DB15" s="772"/>
      <c r="DC15" s="773"/>
      <c r="DD15" s="771"/>
      <c r="DE15" s="772"/>
      <c r="DF15" s="773"/>
      <c r="DG15" s="771"/>
      <c r="DH15" s="772"/>
      <c r="DI15" s="773"/>
      <c r="DJ15" s="776"/>
      <c r="DW15" s="1081">
        <v>6</v>
      </c>
      <c r="DX15" s="1082"/>
      <c r="DY15" s="1083"/>
      <c r="DZ15" s="1071">
        <f>+SUM(ES11:EV15)</f>
        <v>0</v>
      </c>
      <c r="EA15" s="1071"/>
      <c r="EB15" s="1072"/>
    </row>
    <row r="16" spans="4:132" x14ac:dyDescent="0.2">
      <c r="D16" s="263"/>
      <c r="X16" s="264"/>
      <c r="CK16" s="775"/>
      <c r="CL16" s="775"/>
      <c r="CM16" s="774"/>
      <c r="CN16" s="776"/>
      <c r="CO16" s="775"/>
      <c r="CP16" s="774"/>
      <c r="CQ16" s="776"/>
      <c r="CR16" s="775"/>
      <c r="CS16" s="774"/>
      <c r="CT16" s="774"/>
      <c r="CU16" s="775"/>
      <c r="CV16" s="774"/>
      <c r="CW16" s="776"/>
      <c r="CX16" s="775"/>
      <c r="CY16" s="774"/>
      <c r="CZ16" s="776"/>
      <c r="DA16" s="775"/>
      <c r="DB16" s="774"/>
      <c r="DC16" s="776"/>
      <c r="DD16" s="775"/>
      <c r="DE16" s="774"/>
      <c r="DF16" s="776"/>
      <c r="DG16" s="775"/>
      <c r="DH16" s="774"/>
      <c r="DI16" s="776"/>
      <c r="DJ16" s="776"/>
      <c r="DW16" s="1084">
        <v>7</v>
      </c>
      <c r="DX16" s="1085"/>
      <c r="DY16" s="1086"/>
      <c r="DZ16" s="1071">
        <f>+SUM(EO11:ER15)</f>
        <v>0</v>
      </c>
      <c r="EA16" s="1071"/>
      <c r="EB16" s="1072"/>
    </row>
    <row r="17" spans="4:132" ht="17" thickBot="1" x14ac:dyDescent="0.25">
      <c r="D17" s="263"/>
      <c r="X17" s="264"/>
      <c r="CK17" s="775"/>
      <c r="CL17" s="777"/>
      <c r="CM17" s="778"/>
      <c r="CN17" s="779"/>
      <c r="CO17" s="777"/>
      <c r="CP17" s="778"/>
      <c r="CQ17" s="779"/>
      <c r="CR17" s="777"/>
      <c r="CS17" s="778"/>
      <c r="CT17" s="778"/>
      <c r="CU17" s="777"/>
      <c r="CV17" s="778"/>
      <c r="CW17" s="779"/>
      <c r="CX17" s="777"/>
      <c r="CY17" s="778"/>
      <c r="CZ17" s="779"/>
      <c r="DA17" s="777"/>
      <c r="DB17" s="778"/>
      <c r="DC17" s="779"/>
      <c r="DD17" s="777"/>
      <c r="DE17" s="778"/>
      <c r="DF17" s="779"/>
      <c r="DG17" s="777"/>
      <c r="DH17" s="778"/>
      <c r="DI17" s="779"/>
      <c r="DJ17" s="776"/>
      <c r="DW17" s="1115">
        <v>8</v>
      </c>
      <c r="DX17" s="1116"/>
      <c r="DY17" s="1117"/>
      <c r="DZ17" s="1071">
        <f>+SUM(EO16:ER19)</f>
        <v>0</v>
      </c>
      <c r="EA17" s="1071"/>
      <c r="EB17" s="1072"/>
    </row>
    <row r="18" spans="4:132" ht="17" thickBot="1" x14ac:dyDescent="0.25">
      <c r="D18" s="263"/>
      <c r="X18" s="264"/>
      <c r="CK18" s="775"/>
      <c r="CL18" s="771"/>
      <c r="CM18" s="772"/>
      <c r="CN18" s="773"/>
      <c r="CO18" s="771"/>
      <c r="CP18" s="772"/>
      <c r="CQ18" s="773"/>
      <c r="CR18" s="771"/>
      <c r="CS18" s="772"/>
      <c r="CT18" s="772"/>
      <c r="CU18" s="771"/>
      <c r="CV18" s="772"/>
      <c r="CW18" s="773"/>
      <c r="CX18" s="771"/>
      <c r="CY18" s="772"/>
      <c r="CZ18" s="773"/>
      <c r="DA18" s="771"/>
      <c r="DB18" s="772"/>
      <c r="DC18" s="773"/>
      <c r="DD18" s="771"/>
      <c r="DE18" s="772"/>
      <c r="DF18" s="773"/>
      <c r="DG18" s="771"/>
      <c r="DH18" s="773"/>
      <c r="DI18" s="778"/>
      <c r="DJ18" s="779"/>
      <c r="DW18" s="1087">
        <v>9</v>
      </c>
      <c r="DX18" s="1088"/>
      <c r="DY18" s="1089"/>
      <c r="DZ18" s="1071">
        <f>+SUM(EL7:EN19)</f>
        <v>0</v>
      </c>
      <c r="EA18" s="1071"/>
      <c r="EB18" s="1072"/>
    </row>
    <row r="19" spans="4:132" ht="17" thickBot="1" x14ac:dyDescent="0.25">
      <c r="D19" s="265"/>
      <c r="E19" s="266"/>
      <c r="F19" s="266"/>
      <c r="G19" s="266"/>
      <c r="H19" s="266"/>
      <c r="I19" s="266"/>
      <c r="J19" s="266"/>
      <c r="K19" s="266"/>
      <c r="L19" s="266"/>
      <c r="M19" s="266"/>
      <c r="N19" s="266"/>
      <c r="O19" s="266"/>
      <c r="P19" s="266"/>
      <c r="Q19" s="266"/>
      <c r="R19" s="266"/>
      <c r="S19" s="266"/>
      <c r="T19" s="266"/>
      <c r="U19" s="266"/>
      <c r="V19" s="266"/>
      <c r="W19" s="266"/>
      <c r="X19" s="267"/>
      <c r="CK19" s="775"/>
      <c r="CL19" s="775"/>
      <c r="CM19" s="774"/>
      <c r="CN19" s="776"/>
      <c r="CO19" s="775"/>
      <c r="CP19" s="774"/>
      <c r="CQ19" s="776"/>
      <c r="CR19" s="775"/>
      <c r="CS19" s="774"/>
      <c r="CT19" s="774"/>
      <c r="CU19" s="775"/>
      <c r="CV19" s="774"/>
      <c r="CW19" s="776"/>
      <c r="CX19" s="775"/>
      <c r="CY19" s="774"/>
      <c r="CZ19" s="776"/>
      <c r="DA19" s="775"/>
      <c r="DB19" s="774"/>
      <c r="DC19" s="776"/>
      <c r="DD19" s="775"/>
      <c r="DE19" s="774"/>
      <c r="DF19" s="776"/>
      <c r="DG19" s="775"/>
      <c r="DH19" s="776"/>
      <c r="DI19" s="774"/>
      <c r="DJ19" s="774"/>
      <c r="DW19" s="1068">
        <v>10</v>
      </c>
      <c r="DX19" s="1069"/>
      <c r="DY19" s="1070"/>
      <c r="DZ19" s="1071">
        <f>+SUM(EI7:EK19)</f>
        <v>0</v>
      </c>
      <c r="EA19" s="1071"/>
      <c r="EB19" s="1072"/>
    </row>
    <row r="20" spans="4:132" ht="17" thickBot="1" x14ac:dyDescent="0.25">
      <c r="CK20" s="777"/>
      <c r="CL20" s="777"/>
      <c r="CM20" s="778"/>
      <c r="CN20" s="779"/>
      <c r="CO20" s="777"/>
      <c r="CP20" s="778"/>
      <c r="CQ20" s="779"/>
      <c r="CR20" s="777"/>
      <c r="CS20" s="778"/>
      <c r="CT20" s="778"/>
      <c r="CU20" s="777"/>
      <c r="CV20" s="778"/>
      <c r="CW20" s="779"/>
      <c r="CX20" s="777"/>
      <c r="CY20" s="778"/>
      <c r="CZ20" s="779"/>
      <c r="DA20" s="777"/>
      <c r="DB20" s="778"/>
      <c r="DC20" s="779"/>
      <c r="DD20" s="777"/>
      <c r="DE20" s="778"/>
      <c r="DF20" s="779"/>
      <c r="DG20" s="777"/>
      <c r="DH20" s="779"/>
      <c r="DI20" s="774"/>
      <c r="DJ20" s="774"/>
      <c r="DW20" s="1076">
        <v>11</v>
      </c>
      <c r="DX20" s="1077"/>
      <c r="DY20" s="1078"/>
      <c r="DZ20" s="1079">
        <f>+SUM(EE11:EH19,EF7:EH10)</f>
        <v>0</v>
      </c>
      <c r="EA20" s="1079"/>
      <c r="EB20" s="1080"/>
    </row>
    <row r="23" spans="4:132" ht="21" x14ac:dyDescent="0.2">
      <c r="D23" s="268" t="s">
        <v>202</v>
      </c>
      <c r="E23" s="268"/>
      <c r="F23" s="268"/>
      <c r="G23" s="268"/>
      <c r="H23" s="268"/>
      <c r="I23" s="268"/>
      <c r="J23" s="268"/>
      <c r="K23" s="268"/>
      <c r="L23" s="268"/>
      <c r="M23" s="268"/>
      <c r="N23" s="268"/>
      <c r="O23" s="268"/>
      <c r="P23" s="268"/>
      <c r="Q23" s="268"/>
      <c r="R23" s="268"/>
      <c r="S23" s="268"/>
      <c r="T23" s="268"/>
      <c r="U23" s="268"/>
      <c r="V23" s="268"/>
      <c r="W23" s="268"/>
      <c r="X23" s="268"/>
      <c r="Y23" s="268"/>
      <c r="Z23" s="268"/>
      <c r="AA23" s="268"/>
      <c r="AB23" s="268"/>
      <c r="AC23" s="268"/>
      <c r="AD23" s="268"/>
      <c r="AE23" s="268"/>
      <c r="AF23" s="268"/>
      <c r="AG23" s="268"/>
      <c r="AH23" s="268"/>
      <c r="AI23" s="268"/>
      <c r="AJ23" s="268"/>
      <c r="AK23" s="268"/>
      <c r="AL23" s="268"/>
      <c r="AM23" s="268"/>
      <c r="AN23" s="268"/>
      <c r="AO23" s="268"/>
      <c r="AP23" s="268"/>
      <c r="AQ23" s="268"/>
      <c r="AR23" s="268"/>
      <c r="AS23" s="268"/>
      <c r="AT23" s="268"/>
      <c r="AU23" s="268"/>
      <c r="AV23" s="268"/>
      <c r="AW23" s="268"/>
      <c r="AX23" s="268"/>
      <c r="AY23" s="268"/>
      <c r="AZ23" s="268"/>
      <c r="BA23" s="268"/>
      <c r="BB23" s="268"/>
      <c r="BC23" s="268"/>
      <c r="BD23" s="268"/>
      <c r="BE23" s="268"/>
      <c r="BF23" s="268"/>
      <c r="BG23" s="268"/>
      <c r="BH23" s="268"/>
    </row>
    <row r="24" spans="4:132" x14ac:dyDescent="0.2">
      <c r="G24" s="269"/>
      <c r="H24" s="269"/>
      <c r="I24" s="269"/>
      <c r="J24" s="269"/>
      <c r="K24" s="269"/>
      <c r="L24" s="269"/>
      <c r="M24" s="269"/>
      <c r="N24" s="269"/>
      <c r="O24" s="269"/>
      <c r="P24" s="269"/>
      <c r="Q24" s="269"/>
      <c r="R24" s="269"/>
      <c r="S24" s="269"/>
      <c r="T24" s="269"/>
      <c r="U24" s="269"/>
      <c r="V24" s="269"/>
      <c r="W24" s="269"/>
      <c r="X24" s="269"/>
      <c r="Y24" s="269"/>
      <c r="Z24" s="269"/>
      <c r="AA24" s="269"/>
      <c r="AB24" s="269"/>
      <c r="AC24" s="269"/>
      <c r="AD24" s="269"/>
      <c r="AE24" s="269"/>
      <c r="AF24" s="269"/>
      <c r="AG24" s="269"/>
      <c r="AH24" s="269"/>
      <c r="AL24" s="269"/>
      <c r="AM24" s="269"/>
      <c r="AN24" s="269"/>
      <c r="AO24" s="269"/>
      <c r="AP24" s="269"/>
      <c r="AQ24" s="269"/>
      <c r="AR24" s="269"/>
      <c r="AS24" s="269"/>
      <c r="AT24" s="269"/>
      <c r="AU24" s="269"/>
      <c r="AV24" s="269"/>
      <c r="AW24" s="269"/>
      <c r="AX24" s="269"/>
      <c r="AY24" s="269"/>
      <c r="AZ24" s="269"/>
      <c r="BA24" s="269"/>
      <c r="BB24" s="269"/>
      <c r="BC24" s="269"/>
      <c r="BD24" s="269"/>
      <c r="BE24" s="269"/>
      <c r="BF24" s="269"/>
      <c r="BG24" s="269"/>
      <c r="BH24" s="269"/>
      <c r="BI24" s="269"/>
    </row>
    <row r="25" spans="4:132" ht="17" thickBot="1" x14ac:dyDescent="0.25">
      <c r="AC25" s="269"/>
    </row>
    <row r="26" spans="4:132" x14ac:dyDescent="0.2">
      <c r="AH26" s="270"/>
      <c r="AI26" s="271"/>
      <c r="AJ26" s="271"/>
      <c r="AK26" s="271"/>
      <c r="AL26" s="271"/>
      <c r="AM26" s="271"/>
      <c r="AN26" s="271"/>
      <c r="AO26" s="271"/>
      <c r="AP26" s="271"/>
      <c r="AQ26" s="272"/>
      <c r="AR26" s="269"/>
      <c r="AS26" s="269"/>
      <c r="AT26" s="269"/>
      <c r="AU26" s="269"/>
      <c r="AV26" s="269"/>
      <c r="AW26" s="269"/>
      <c r="AX26" s="269"/>
      <c r="AY26" s="269"/>
      <c r="AZ26" s="269"/>
      <c r="BA26" s="269"/>
      <c r="BB26" s="269"/>
      <c r="BC26" s="269"/>
      <c r="BD26" s="269"/>
      <c r="BE26" s="269"/>
      <c r="BF26" s="269"/>
      <c r="BG26" s="269"/>
    </row>
    <row r="27" spans="4:132" ht="17" thickBot="1" x14ac:dyDescent="0.25">
      <c r="AH27" s="273"/>
      <c r="AI27" s="269"/>
      <c r="AJ27" s="269"/>
      <c r="AK27" s="269"/>
      <c r="AL27" s="269"/>
      <c r="AM27" s="269"/>
      <c r="AN27" s="269"/>
      <c r="AO27" s="269"/>
      <c r="AP27" s="269"/>
      <c r="AQ27" s="274"/>
      <c r="AR27" s="269"/>
      <c r="AS27" s="269"/>
      <c r="AT27" s="269"/>
      <c r="AU27" s="269"/>
      <c r="AV27" s="269"/>
      <c r="AW27" s="269"/>
      <c r="AX27" s="269"/>
      <c r="AY27" s="269"/>
      <c r="AZ27" s="269"/>
      <c r="BA27" s="269"/>
      <c r="BB27" s="269"/>
      <c r="BC27" s="269"/>
      <c r="BD27" s="269"/>
      <c r="BE27" s="269"/>
      <c r="BF27" s="269"/>
      <c r="BG27" s="269"/>
    </row>
    <row r="28" spans="4:132" x14ac:dyDescent="0.2">
      <c r="AH28" s="273"/>
      <c r="AI28" s="270"/>
      <c r="AJ28" s="271"/>
      <c r="AK28" s="272"/>
      <c r="AL28" s="270"/>
      <c r="AM28" s="271"/>
      <c r="AN28" s="272"/>
      <c r="AO28" s="270"/>
      <c r="AP28" s="271"/>
      <c r="AQ28" s="272"/>
      <c r="AR28" s="269"/>
      <c r="AS28" s="269"/>
      <c r="AT28" s="269"/>
      <c r="AU28" s="269"/>
      <c r="AV28" s="269"/>
      <c r="AW28" s="269"/>
      <c r="AX28" s="269"/>
      <c r="AY28" s="269"/>
      <c r="AZ28" s="269"/>
      <c r="BA28" s="269"/>
      <c r="BB28" s="269"/>
      <c r="BC28" s="269"/>
      <c r="BD28" s="269"/>
      <c r="BE28" s="269"/>
      <c r="BF28" s="269"/>
      <c r="BG28" s="269"/>
    </row>
    <row r="29" spans="4:132" x14ac:dyDescent="0.2">
      <c r="AH29" s="273"/>
      <c r="AI29" s="273"/>
      <c r="AJ29" s="269"/>
      <c r="AK29" s="274"/>
      <c r="AL29" s="273"/>
      <c r="AM29" s="269"/>
      <c r="AN29" s="274"/>
      <c r="AO29" s="273"/>
      <c r="AP29" s="269"/>
      <c r="AQ29" s="274"/>
      <c r="AR29" s="269"/>
      <c r="AS29" s="269"/>
      <c r="AT29" s="269"/>
      <c r="AU29" s="269"/>
      <c r="AV29" s="269"/>
      <c r="AW29" s="269"/>
      <c r="AX29" s="269"/>
      <c r="AY29" s="269"/>
      <c r="AZ29" s="269"/>
      <c r="BA29" s="269"/>
      <c r="BB29" s="269"/>
      <c r="BC29" s="269"/>
      <c r="BD29" s="269"/>
      <c r="BE29" s="269"/>
      <c r="BF29" s="269"/>
      <c r="BG29" s="269"/>
    </row>
    <row r="30" spans="4:132" ht="17" thickBot="1" x14ac:dyDescent="0.25">
      <c r="AH30" s="275"/>
      <c r="AI30" s="275"/>
      <c r="AJ30" s="276"/>
      <c r="AK30" s="277"/>
      <c r="AL30" s="275"/>
      <c r="AM30" s="276"/>
      <c r="AN30" s="277"/>
      <c r="AO30" s="275"/>
      <c r="AP30" s="276"/>
      <c r="AQ30" s="277"/>
      <c r="AR30" s="269"/>
      <c r="AS30" s="269"/>
      <c r="AT30" s="269"/>
      <c r="AU30" s="269"/>
      <c r="AV30" s="269"/>
      <c r="AW30" s="269"/>
      <c r="AX30" s="269"/>
      <c r="AY30" s="269"/>
      <c r="AZ30" s="269"/>
      <c r="BA30" s="269"/>
      <c r="BB30" s="269"/>
      <c r="BC30" s="269"/>
      <c r="BD30" s="269"/>
      <c r="BE30" s="269"/>
      <c r="BF30" s="269"/>
      <c r="BG30" s="269"/>
    </row>
    <row r="31" spans="4:132" x14ac:dyDescent="0.2">
      <c r="AH31" s="273"/>
      <c r="AI31" s="270"/>
      <c r="AJ31" s="271"/>
      <c r="AK31" s="272"/>
      <c r="AL31" s="270"/>
      <c r="AM31" s="271"/>
      <c r="AN31" s="272"/>
      <c r="AO31" s="270"/>
      <c r="AP31" s="271"/>
      <c r="AQ31" s="271"/>
      <c r="AR31" s="270"/>
      <c r="AS31" s="271"/>
      <c r="AT31" s="272"/>
      <c r="AU31" s="270"/>
      <c r="AV31" s="271"/>
      <c r="AW31" s="272"/>
      <c r="AX31" s="270"/>
      <c r="AY31" s="271"/>
      <c r="AZ31" s="272"/>
      <c r="BA31" s="270"/>
      <c r="BB31" s="271"/>
      <c r="BC31" s="272"/>
      <c r="BD31" s="270"/>
      <c r="BE31" s="271"/>
      <c r="BF31" s="272"/>
      <c r="BG31" s="272"/>
    </row>
    <row r="32" spans="4:132" x14ac:dyDescent="0.2">
      <c r="AH32" s="273"/>
      <c r="AI32" s="273"/>
      <c r="AJ32" s="269"/>
      <c r="AK32" s="274"/>
      <c r="AL32" s="273"/>
      <c r="AM32" s="269"/>
      <c r="AN32" s="274"/>
      <c r="AO32" s="273"/>
      <c r="AP32" s="269"/>
      <c r="AQ32" s="269"/>
      <c r="AR32" s="273"/>
      <c r="AS32" s="269"/>
      <c r="AT32" s="274"/>
      <c r="AU32" s="273"/>
      <c r="AV32" s="269"/>
      <c r="AW32" s="274"/>
      <c r="AX32" s="273"/>
      <c r="AY32" s="269"/>
      <c r="AZ32" s="274"/>
      <c r="BA32" s="273"/>
      <c r="BB32" s="269"/>
      <c r="BC32" s="274"/>
      <c r="BD32" s="273"/>
      <c r="BE32" s="269"/>
      <c r="BF32" s="274"/>
      <c r="BG32" s="274"/>
    </row>
    <row r="33" spans="18:88" ht="17" thickBot="1" x14ac:dyDescent="0.25">
      <c r="AH33" s="273"/>
      <c r="AI33" s="275"/>
      <c r="AJ33" s="276"/>
      <c r="AK33" s="277"/>
      <c r="AL33" s="275"/>
      <c r="AM33" s="276"/>
      <c r="AN33" s="277"/>
      <c r="AO33" s="275"/>
      <c r="AP33" s="276"/>
      <c r="AQ33" s="276"/>
      <c r="AR33" s="275"/>
      <c r="AS33" s="276"/>
      <c r="AT33" s="277"/>
      <c r="AU33" s="275"/>
      <c r="AV33" s="276"/>
      <c r="AW33" s="277"/>
      <c r="AX33" s="275"/>
      <c r="AY33" s="276"/>
      <c r="AZ33" s="277"/>
      <c r="BA33" s="275"/>
      <c r="BB33" s="276"/>
      <c r="BC33" s="277"/>
      <c r="BD33" s="275"/>
      <c r="BE33" s="276"/>
      <c r="BF33" s="277"/>
      <c r="BG33" s="274"/>
    </row>
    <row r="34" spans="18:88" x14ac:dyDescent="0.2">
      <c r="AH34" s="273"/>
      <c r="AI34" s="270"/>
      <c r="AJ34" s="271"/>
      <c r="AK34" s="272"/>
      <c r="AL34" s="270"/>
      <c r="AM34" s="271"/>
      <c r="AN34" s="272"/>
      <c r="AO34" s="270"/>
      <c r="AP34" s="271"/>
      <c r="AQ34" s="271"/>
      <c r="AR34" s="270"/>
      <c r="AS34" s="271"/>
      <c r="AT34" s="272"/>
      <c r="AU34" s="270"/>
      <c r="AV34" s="271"/>
      <c r="AW34" s="272"/>
      <c r="AX34" s="270"/>
      <c r="AY34" s="271"/>
      <c r="AZ34" s="272"/>
      <c r="BA34" s="270"/>
      <c r="BB34" s="271"/>
      <c r="BC34" s="272"/>
      <c r="BD34" s="270"/>
      <c r="BE34" s="271"/>
      <c r="BF34" s="272"/>
      <c r="BG34" s="274"/>
    </row>
    <row r="35" spans="18:88" x14ac:dyDescent="0.2">
      <c r="AH35" s="273"/>
      <c r="AI35" s="273"/>
      <c r="AJ35" s="269"/>
      <c r="AK35" s="274"/>
      <c r="AL35" s="273"/>
      <c r="AM35" s="269"/>
      <c r="AN35" s="274"/>
      <c r="AO35" s="273"/>
      <c r="AP35" s="269"/>
      <c r="AQ35" s="269"/>
      <c r="AR35" s="273"/>
      <c r="AS35" s="269"/>
      <c r="AT35" s="274"/>
      <c r="AU35" s="273"/>
      <c r="AV35" s="269"/>
      <c r="AW35" s="274"/>
      <c r="AX35" s="273"/>
      <c r="AY35" s="269"/>
      <c r="AZ35" s="274"/>
      <c r="BA35" s="273"/>
      <c r="BB35" s="269"/>
      <c r="BC35" s="274"/>
      <c r="BD35" s="273"/>
      <c r="BE35" s="269"/>
      <c r="BF35" s="274"/>
      <c r="BG35" s="274"/>
    </row>
    <row r="36" spans="18:88" ht="17" thickBot="1" x14ac:dyDescent="0.25">
      <c r="AH36" s="273"/>
      <c r="AI36" s="275"/>
      <c r="AJ36" s="276"/>
      <c r="AK36" s="277"/>
      <c r="AL36" s="275"/>
      <c r="AM36" s="276"/>
      <c r="AN36" s="277"/>
      <c r="AO36" s="275"/>
      <c r="AP36" s="276"/>
      <c r="AQ36" s="276"/>
      <c r="AR36" s="275"/>
      <c r="AS36" s="276"/>
      <c r="AT36" s="277"/>
      <c r="AU36" s="275"/>
      <c r="AV36" s="276"/>
      <c r="AW36" s="277"/>
      <c r="AX36" s="275"/>
      <c r="AY36" s="276"/>
      <c r="AZ36" s="277"/>
      <c r="BA36" s="275"/>
      <c r="BB36" s="276"/>
      <c r="BC36" s="277"/>
      <c r="BD36" s="275"/>
      <c r="BE36" s="276"/>
      <c r="BF36" s="277"/>
      <c r="BG36" s="274"/>
    </row>
    <row r="37" spans="18:88" ht="17" thickBot="1" x14ac:dyDescent="0.25">
      <c r="AH37" s="273"/>
      <c r="AI37" s="270"/>
      <c r="AJ37" s="271"/>
      <c r="AK37" s="272"/>
      <c r="AL37" s="270"/>
      <c r="AM37" s="271"/>
      <c r="AN37" s="272"/>
      <c r="AO37" s="270"/>
      <c r="AP37" s="271"/>
      <c r="AQ37" s="271"/>
      <c r="AR37" s="270"/>
      <c r="AS37" s="271"/>
      <c r="AT37" s="272"/>
      <c r="AU37" s="270"/>
      <c r="AV37" s="271"/>
      <c r="AW37" s="272"/>
      <c r="AX37" s="270"/>
      <c r="AY37" s="271"/>
      <c r="AZ37" s="272"/>
      <c r="BA37" s="270"/>
      <c r="BB37" s="271"/>
      <c r="BC37" s="272"/>
      <c r="BD37" s="270"/>
      <c r="BE37" s="272"/>
      <c r="BF37" s="276"/>
      <c r="BG37" s="277"/>
    </row>
    <row r="38" spans="18:88" x14ac:dyDescent="0.2">
      <c r="AH38" s="273"/>
      <c r="AI38" s="273"/>
      <c r="AJ38" s="269"/>
      <c r="AK38" s="274"/>
      <c r="AL38" s="273"/>
      <c r="AM38" s="269"/>
      <c r="AN38" s="274"/>
      <c r="AO38" s="273"/>
      <c r="AP38" s="269"/>
      <c r="AQ38" s="269"/>
      <c r="AR38" s="273"/>
      <c r="AS38" s="269"/>
      <c r="AT38" s="274"/>
      <c r="AU38" s="273"/>
      <c r="AV38" s="269"/>
      <c r="AW38" s="274"/>
      <c r="AX38" s="273"/>
      <c r="AY38" s="269"/>
      <c r="AZ38" s="274"/>
      <c r="BA38" s="273"/>
      <c r="BB38" s="269"/>
      <c r="BC38" s="274"/>
      <c r="BD38" s="273"/>
      <c r="BE38" s="274"/>
      <c r="BF38" s="269"/>
      <c r="BG38" s="269"/>
    </row>
    <row r="39" spans="18:88" ht="17" thickBot="1" x14ac:dyDescent="0.25">
      <c r="AH39" s="275"/>
      <c r="AI39" s="275"/>
      <c r="AJ39" s="276"/>
      <c r="AK39" s="277"/>
      <c r="AL39" s="275"/>
      <c r="AM39" s="276"/>
      <c r="AN39" s="277"/>
      <c r="AO39" s="275"/>
      <c r="AP39" s="276"/>
      <c r="AQ39" s="276"/>
      <c r="AR39" s="275"/>
      <c r="AS39" s="276"/>
      <c r="AT39" s="277"/>
      <c r="AU39" s="275"/>
      <c r="AV39" s="276"/>
      <c r="AW39" s="277"/>
      <c r="AX39" s="275"/>
      <c r="AY39" s="276"/>
      <c r="AZ39" s="277"/>
      <c r="BA39" s="275"/>
      <c r="BB39" s="276"/>
      <c r="BC39" s="277"/>
      <c r="BD39" s="275"/>
      <c r="BE39" s="277"/>
      <c r="BF39" s="269"/>
      <c r="BG39" s="269"/>
    </row>
    <row r="40" spans="18:88" x14ac:dyDescent="0.2">
      <c r="AG40" s="269"/>
      <c r="AH40" s="269"/>
      <c r="AI40" s="269"/>
      <c r="AJ40" s="269"/>
      <c r="AK40" s="269"/>
      <c r="AL40" s="269"/>
      <c r="AM40" s="269"/>
      <c r="AN40" s="269"/>
      <c r="AO40" s="269"/>
      <c r="AP40" s="269"/>
      <c r="AQ40" s="269"/>
      <c r="AR40" s="269"/>
      <c r="AS40" s="269"/>
      <c r="AT40" s="269"/>
      <c r="AU40" s="269"/>
      <c r="AV40" s="269"/>
      <c r="AW40" s="269"/>
      <c r="AX40" s="269"/>
      <c r="AY40" s="269"/>
      <c r="AZ40" s="269"/>
      <c r="BA40" s="269"/>
      <c r="BB40" s="269"/>
      <c r="BC40" s="269"/>
      <c r="BD40" s="269"/>
    </row>
    <row r="41" spans="18:88" ht="17" thickBot="1" x14ac:dyDescent="0.25">
      <c r="BB41" s="269"/>
      <c r="BC41" s="269"/>
      <c r="BD41" s="269"/>
      <c r="BE41" s="269"/>
      <c r="BF41" s="269"/>
      <c r="BG41" s="269"/>
      <c r="BH41" s="269"/>
      <c r="BI41" s="269"/>
      <c r="BJ41" s="269"/>
      <c r="BK41" s="269"/>
      <c r="BL41" s="269"/>
      <c r="BM41" s="269"/>
      <c r="BN41" s="269"/>
      <c r="BO41" s="269"/>
      <c r="BP41" s="269"/>
      <c r="BQ41" s="269"/>
      <c r="BR41" s="269"/>
      <c r="BS41" s="269"/>
      <c r="BT41" s="269"/>
      <c r="BU41" s="269"/>
      <c r="BV41" s="269"/>
      <c r="BW41" s="269"/>
      <c r="BX41" s="269"/>
      <c r="CC41" s="269"/>
      <c r="CD41" s="269"/>
      <c r="CE41" s="269"/>
      <c r="CF41" s="269"/>
      <c r="CG41" s="269"/>
      <c r="CH41" s="269"/>
      <c r="CI41" s="269"/>
      <c r="CJ41" s="269"/>
    </row>
    <row r="42" spans="18:88" x14ac:dyDescent="0.2">
      <c r="R42" s="269"/>
      <c r="S42" s="270">
        <v>0</v>
      </c>
      <c r="T42" s="271">
        <v>0</v>
      </c>
      <c r="U42" s="271">
        <v>0</v>
      </c>
      <c r="V42" s="271">
        <v>0</v>
      </c>
      <c r="W42" s="271">
        <v>0</v>
      </c>
      <c r="X42" s="271">
        <v>0</v>
      </c>
      <c r="Y42" s="271">
        <v>0</v>
      </c>
      <c r="Z42" s="271">
        <v>0</v>
      </c>
      <c r="AA42" s="271">
        <v>0</v>
      </c>
      <c r="AB42" s="272">
        <v>0</v>
      </c>
      <c r="AC42" s="269"/>
      <c r="AD42" s="269"/>
      <c r="AE42" s="269"/>
      <c r="AF42" s="269"/>
      <c r="AG42" s="269"/>
      <c r="AH42" s="269"/>
      <c r="AI42" s="269"/>
      <c r="AJ42" s="269"/>
      <c r="AK42" s="269"/>
      <c r="AL42" s="269"/>
      <c r="AM42" s="269"/>
      <c r="AN42" s="269"/>
      <c r="AO42" s="269"/>
      <c r="AP42" s="269"/>
      <c r="AQ42" s="269"/>
      <c r="AR42" s="269"/>
      <c r="AS42" s="269"/>
      <c r="BM42" s="269"/>
      <c r="BN42" s="269"/>
      <c r="BO42" s="269"/>
      <c r="BP42" s="269"/>
      <c r="BQ42" s="269"/>
      <c r="BR42" s="269"/>
      <c r="BS42" s="269"/>
      <c r="BT42" s="269"/>
      <c r="BU42" s="269"/>
      <c r="BV42" s="269"/>
      <c r="BW42" s="269"/>
      <c r="BX42" s="269"/>
      <c r="BY42" s="269"/>
      <c r="BZ42" s="269"/>
      <c r="CA42" s="269"/>
      <c r="CB42" s="269"/>
      <c r="CC42" s="269"/>
      <c r="CD42" s="269"/>
      <c r="CE42" s="269"/>
      <c r="CF42" s="269"/>
      <c r="CG42" s="269"/>
      <c r="CH42" s="269"/>
      <c r="CI42" s="269"/>
      <c r="CJ42" s="269"/>
    </row>
    <row r="43" spans="18:88" ht="17" thickBot="1" x14ac:dyDescent="0.25">
      <c r="R43" s="269"/>
      <c r="S43" s="273">
        <v>0</v>
      </c>
      <c r="T43" s="269">
        <v>3</v>
      </c>
      <c r="U43" s="269">
        <v>3</v>
      </c>
      <c r="V43" s="269">
        <v>3</v>
      </c>
      <c r="W43" s="269">
        <v>3</v>
      </c>
      <c r="X43" s="269">
        <v>3</v>
      </c>
      <c r="Y43" s="269">
        <v>3</v>
      </c>
      <c r="Z43" s="269">
        <v>3</v>
      </c>
      <c r="AA43" s="269">
        <v>3</v>
      </c>
      <c r="AB43" s="274">
        <v>3</v>
      </c>
      <c r="AC43" s="269"/>
      <c r="AD43" s="269"/>
      <c r="AE43" s="269"/>
      <c r="AF43" s="269"/>
      <c r="AG43" s="269"/>
      <c r="AH43" s="269"/>
      <c r="AI43" s="269"/>
      <c r="AJ43" s="269"/>
      <c r="AK43" s="269"/>
      <c r="AL43" s="269"/>
      <c r="AM43" s="269"/>
      <c r="AN43" s="269"/>
      <c r="AO43" s="269"/>
      <c r="AP43" s="269"/>
      <c r="AQ43" s="269"/>
      <c r="AR43" s="269"/>
      <c r="AS43" s="269"/>
    </row>
    <row r="44" spans="18:88" x14ac:dyDescent="0.2">
      <c r="R44" s="269"/>
      <c r="S44" s="273">
        <v>0</v>
      </c>
      <c r="T44" s="270">
        <v>3</v>
      </c>
      <c r="U44" s="271">
        <v>3</v>
      </c>
      <c r="V44" s="272">
        <v>3</v>
      </c>
      <c r="W44" s="270">
        <v>3</v>
      </c>
      <c r="X44" s="271">
        <v>3</v>
      </c>
      <c r="Y44" s="272">
        <v>3</v>
      </c>
      <c r="Z44" s="270">
        <v>3</v>
      </c>
      <c r="AA44" s="271">
        <v>3</v>
      </c>
      <c r="AB44" s="272">
        <v>3</v>
      </c>
      <c r="AC44" s="269"/>
      <c r="AD44" s="269"/>
      <c r="AE44" s="269"/>
      <c r="AF44" s="269"/>
      <c r="AG44" s="269"/>
      <c r="AH44" s="269"/>
      <c r="AI44" s="269"/>
      <c r="AJ44" s="269"/>
      <c r="AK44" s="269"/>
      <c r="AL44" s="269"/>
      <c r="AM44" s="269"/>
      <c r="AN44" s="269"/>
      <c r="AO44" s="269"/>
      <c r="AP44" s="269"/>
      <c r="AQ44" s="269"/>
      <c r="AR44" s="269"/>
      <c r="AS44" s="269"/>
      <c r="BM44" s="269"/>
      <c r="BN44" s="269"/>
      <c r="BO44" s="269"/>
      <c r="BP44" s="269"/>
      <c r="BQ44" s="269"/>
      <c r="BR44" s="269"/>
      <c r="BS44" s="269"/>
      <c r="BT44" s="269"/>
      <c r="BU44" s="269"/>
      <c r="BV44" s="269"/>
      <c r="BW44" s="269"/>
      <c r="BX44" s="269"/>
      <c r="BY44" s="269"/>
      <c r="BZ44" s="269"/>
    </row>
    <row r="45" spans="18:88" x14ac:dyDescent="0.2">
      <c r="R45" s="269"/>
      <c r="S45" s="273">
        <v>0</v>
      </c>
      <c r="T45" s="273">
        <v>3</v>
      </c>
      <c r="U45" s="269">
        <v>3</v>
      </c>
      <c r="V45" s="274">
        <v>3</v>
      </c>
      <c r="W45" s="273">
        <v>3</v>
      </c>
      <c r="X45" s="269">
        <v>3</v>
      </c>
      <c r="Y45" s="274">
        <v>3</v>
      </c>
      <c r="Z45" s="273">
        <v>3</v>
      </c>
      <c r="AA45" s="269">
        <v>3</v>
      </c>
      <c r="AB45" s="274">
        <v>3</v>
      </c>
      <c r="AC45" s="269"/>
      <c r="AD45" s="269"/>
      <c r="AE45" s="269"/>
      <c r="AF45" s="269"/>
      <c r="AG45" s="269"/>
      <c r="AH45" s="269"/>
      <c r="AI45" s="269"/>
      <c r="AJ45" s="269"/>
      <c r="AK45" s="269"/>
      <c r="AL45" s="269"/>
      <c r="AM45" s="269"/>
      <c r="AN45" s="269"/>
      <c r="AO45" s="269"/>
      <c r="AP45" s="269"/>
      <c r="AQ45" s="269"/>
      <c r="AR45" s="269"/>
      <c r="AS45" s="269"/>
      <c r="BM45" s="269"/>
      <c r="BN45" s="269"/>
      <c r="BO45" s="269"/>
      <c r="BP45" s="269"/>
      <c r="BQ45" s="269"/>
      <c r="BR45" s="269"/>
      <c r="BS45" s="269"/>
      <c r="BT45" s="269"/>
      <c r="BU45" s="269"/>
      <c r="BV45" s="269"/>
      <c r="BW45" s="269"/>
      <c r="BX45" s="269"/>
      <c r="BY45" s="269"/>
      <c r="BZ45" s="269"/>
    </row>
    <row r="46" spans="18:88" ht="17" thickBot="1" x14ac:dyDescent="0.25">
      <c r="R46" s="269"/>
      <c r="S46" s="275">
        <v>0</v>
      </c>
      <c r="T46" s="275">
        <v>3</v>
      </c>
      <c r="U46" s="276">
        <v>4</v>
      </c>
      <c r="V46" s="277">
        <v>4</v>
      </c>
      <c r="W46" s="275">
        <v>6</v>
      </c>
      <c r="X46" s="276">
        <v>6</v>
      </c>
      <c r="Y46" s="277">
        <v>6</v>
      </c>
      <c r="Z46" s="275">
        <v>3</v>
      </c>
      <c r="AA46" s="276">
        <v>3</v>
      </c>
      <c r="AB46" s="277">
        <v>3</v>
      </c>
      <c r="AC46" s="269"/>
      <c r="AD46" s="269"/>
      <c r="AE46" s="269"/>
      <c r="AF46" s="269"/>
      <c r="AG46" s="269"/>
      <c r="AH46" s="269"/>
      <c r="AI46" s="269"/>
      <c r="AJ46" s="269"/>
      <c r="AK46" s="269"/>
      <c r="AL46" s="269"/>
      <c r="AM46" s="269"/>
      <c r="AN46" s="269"/>
      <c r="AO46" s="269"/>
      <c r="AP46" s="269"/>
      <c r="AQ46" s="269"/>
      <c r="AR46" s="269"/>
      <c r="AS46" s="269"/>
      <c r="BM46" s="269"/>
      <c r="BN46" s="269"/>
      <c r="BO46" s="269"/>
      <c r="BP46" s="269"/>
      <c r="BQ46" s="269"/>
      <c r="BR46" s="269"/>
      <c r="BS46" s="269"/>
      <c r="BT46" s="269"/>
      <c r="BU46" s="269"/>
      <c r="BV46" s="269"/>
      <c r="BW46" s="269"/>
      <c r="BX46" s="269"/>
      <c r="BY46" s="269"/>
      <c r="BZ46" s="269"/>
    </row>
    <row r="47" spans="18:88" x14ac:dyDescent="0.2">
      <c r="R47" s="269"/>
      <c r="S47" s="273">
        <v>3</v>
      </c>
      <c r="T47" s="270">
        <v>3</v>
      </c>
      <c r="U47" s="271">
        <v>6</v>
      </c>
      <c r="V47" s="272">
        <v>4</v>
      </c>
      <c r="W47" s="270">
        <v>6</v>
      </c>
      <c r="X47" s="271">
        <v>6</v>
      </c>
      <c r="Y47" s="272">
        <v>6</v>
      </c>
      <c r="Z47" s="270">
        <v>3</v>
      </c>
      <c r="AA47" s="271">
        <v>3</v>
      </c>
      <c r="AB47" s="271">
        <v>3</v>
      </c>
      <c r="AC47" s="270">
        <v>8</v>
      </c>
      <c r="AD47" s="271">
        <v>8</v>
      </c>
      <c r="AE47" s="272">
        <v>8</v>
      </c>
      <c r="AF47" s="270">
        <v>8</v>
      </c>
      <c r="AG47" s="271">
        <v>8</v>
      </c>
      <c r="AH47" s="272">
        <v>8</v>
      </c>
      <c r="AI47" s="270">
        <v>8</v>
      </c>
      <c r="AJ47" s="271">
        <v>8</v>
      </c>
      <c r="AK47" s="272">
        <v>8</v>
      </c>
      <c r="AL47" s="270">
        <v>8</v>
      </c>
      <c r="AM47" s="271">
        <v>8</v>
      </c>
      <c r="AN47" s="272">
        <v>8</v>
      </c>
      <c r="AO47" s="270">
        <v>8</v>
      </c>
      <c r="AP47" s="271">
        <v>8</v>
      </c>
      <c r="AQ47" s="272">
        <v>8</v>
      </c>
      <c r="AR47" s="272">
        <v>8</v>
      </c>
      <c r="AS47" s="269"/>
      <c r="BM47" s="269"/>
      <c r="BN47" s="269"/>
      <c r="BO47" s="269"/>
      <c r="BP47" s="269"/>
      <c r="BQ47" s="269"/>
      <c r="BR47" s="269"/>
      <c r="BS47" s="269"/>
      <c r="BT47" s="269"/>
      <c r="BU47" s="269"/>
      <c r="BV47" s="269"/>
      <c r="BW47" s="269"/>
      <c r="BX47" s="269"/>
      <c r="BY47" s="269"/>
      <c r="BZ47" s="269"/>
    </row>
    <row r="48" spans="18:88" x14ac:dyDescent="0.2">
      <c r="R48" s="269"/>
      <c r="S48" s="273">
        <v>3</v>
      </c>
      <c r="T48" s="273">
        <v>3</v>
      </c>
      <c r="U48" s="269">
        <v>6</v>
      </c>
      <c r="V48" s="274">
        <v>4</v>
      </c>
      <c r="W48" s="273">
        <v>6</v>
      </c>
      <c r="X48" s="269">
        <v>6</v>
      </c>
      <c r="Y48" s="274">
        <v>6</v>
      </c>
      <c r="Z48" s="273">
        <v>3</v>
      </c>
      <c r="AA48" s="269">
        <v>3</v>
      </c>
      <c r="AB48" s="269">
        <v>3</v>
      </c>
      <c r="AC48" s="273">
        <v>8</v>
      </c>
      <c r="AD48" s="269">
        <v>8</v>
      </c>
      <c r="AE48" s="274">
        <v>8</v>
      </c>
      <c r="AF48" s="273">
        <v>8</v>
      </c>
      <c r="AG48" s="269">
        <v>8</v>
      </c>
      <c r="AH48" s="274">
        <v>8</v>
      </c>
      <c r="AI48" s="273">
        <v>8</v>
      </c>
      <c r="AJ48" s="269">
        <v>8</v>
      </c>
      <c r="AK48" s="274">
        <v>8</v>
      </c>
      <c r="AL48" s="273">
        <v>8</v>
      </c>
      <c r="AM48" s="269">
        <v>8</v>
      </c>
      <c r="AN48" s="274">
        <v>8</v>
      </c>
      <c r="AO48" s="273">
        <v>8</v>
      </c>
      <c r="AP48" s="269">
        <v>8</v>
      </c>
      <c r="AQ48" s="274">
        <v>8</v>
      </c>
      <c r="AR48" s="274">
        <v>8</v>
      </c>
      <c r="AS48" s="269"/>
      <c r="BM48" s="269"/>
      <c r="BN48" s="269"/>
      <c r="BO48" s="269"/>
      <c r="BP48" s="269"/>
      <c r="BQ48" s="269"/>
      <c r="BR48" s="269"/>
      <c r="BS48" s="269"/>
      <c r="BT48" s="269"/>
      <c r="BU48" s="269"/>
      <c r="BV48" s="269"/>
      <c r="BW48" s="269"/>
      <c r="BX48" s="269"/>
      <c r="BY48" s="269"/>
      <c r="BZ48" s="269"/>
    </row>
    <row r="49" spans="4:78" ht="17" thickBot="1" x14ac:dyDescent="0.25">
      <c r="R49" s="269"/>
      <c r="S49" s="273">
        <v>3</v>
      </c>
      <c r="T49" s="275">
        <v>3</v>
      </c>
      <c r="U49" s="276">
        <v>6</v>
      </c>
      <c r="V49" s="277">
        <v>4</v>
      </c>
      <c r="W49" s="275">
        <v>7</v>
      </c>
      <c r="X49" s="276">
        <v>7</v>
      </c>
      <c r="Y49" s="277">
        <v>7</v>
      </c>
      <c r="Z49" s="275">
        <v>7</v>
      </c>
      <c r="AA49" s="276">
        <v>3</v>
      </c>
      <c r="AB49" s="276">
        <v>3</v>
      </c>
      <c r="AC49" s="275">
        <v>8</v>
      </c>
      <c r="AD49" s="276">
        <v>8</v>
      </c>
      <c r="AE49" s="277">
        <v>8</v>
      </c>
      <c r="AF49" s="275">
        <v>8</v>
      </c>
      <c r="AG49" s="276">
        <v>8</v>
      </c>
      <c r="AH49" s="277">
        <v>8</v>
      </c>
      <c r="AI49" s="275">
        <v>8</v>
      </c>
      <c r="AJ49" s="276">
        <v>8</v>
      </c>
      <c r="AK49" s="277">
        <v>8</v>
      </c>
      <c r="AL49" s="275">
        <v>8</v>
      </c>
      <c r="AM49" s="276">
        <v>8</v>
      </c>
      <c r="AN49" s="277">
        <v>8</v>
      </c>
      <c r="AO49" s="275">
        <v>8</v>
      </c>
      <c r="AP49" s="276">
        <v>8</v>
      </c>
      <c r="AQ49" s="277">
        <v>8</v>
      </c>
      <c r="AR49" s="274">
        <v>8</v>
      </c>
      <c r="AS49" s="269"/>
      <c r="BM49" s="269"/>
      <c r="BN49" s="269"/>
      <c r="BO49" s="269"/>
      <c r="BP49" s="269"/>
      <c r="BQ49" s="269"/>
      <c r="BR49" s="269"/>
      <c r="BS49" s="269"/>
      <c r="BT49" s="269"/>
      <c r="BU49" s="269"/>
      <c r="BV49" s="269"/>
      <c r="BW49" s="269"/>
      <c r="BX49" s="269"/>
      <c r="BY49" s="269"/>
      <c r="BZ49" s="269"/>
    </row>
    <row r="50" spans="4:78" x14ac:dyDescent="0.2">
      <c r="R50" s="269"/>
      <c r="S50" s="273">
        <v>3</v>
      </c>
      <c r="T50" s="270">
        <v>3</v>
      </c>
      <c r="U50" s="271">
        <v>6</v>
      </c>
      <c r="V50" s="272">
        <v>4</v>
      </c>
      <c r="W50" s="270">
        <v>7</v>
      </c>
      <c r="X50" s="271">
        <v>7</v>
      </c>
      <c r="Y50" s="272">
        <v>7</v>
      </c>
      <c r="Z50" s="270">
        <v>9</v>
      </c>
      <c r="AA50" s="271">
        <v>9</v>
      </c>
      <c r="AB50" s="271">
        <v>9</v>
      </c>
      <c r="AC50" s="270">
        <v>8</v>
      </c>
      <c r="AD50" s="271">
        <v>8</v>
      </c>
      <c r="AE50" s="272">
        <v>8</v>
      </c>
      <c r="AF50" s="270">
        <v>8</v>
      </c>
      <c r="AG50" s="271">
        <v>8</v>
      </c>
      <c r="AH50" s="272">
        <v>8</v>
      </c>
      <c r="AI50" s="270">
        <v>8</v>
      </c>
      <c r="AJ50" s="271">
        <v>8</v>
      </c>
      <c r="AK50" s="272">
        <v>8</v>
      </c>
      <c r="AL50" s="270">
        <v>8</v>
      </c>
      <c r="AM50" s="271">
        <v>8</v>
      </c>
      <c r="AN50" s="272">
        <v>8</v>
      </c>
      <c r="AO50" s="270">
        <v>8</v>
      </c>
      <c r="AP50" s="271">
        <v>8</v>
      </c>
      <c r="AQ50" s="272">
        <v>8</v>
      </c>
      <c r="AR50" s="274">
        <v>8</v>
      </c>
      <c r="AS50" s="269"/>
      <c r="BM50" s="269"/>
      <c r="BN50" s="269"/>
      <c r="BO50" s="269"/>
      <c r="BP50" s="269"/>
      <c r="BQ50" s="269"/>
      <c r="BR50" s="269"/>
      <c r="BS50" s="269"/>
      <c r="BT50" s="269"/>
      <c r="BU50" s="269"/>
      <c r="BV50" s="269"/>
      <c r="BW50" s="269"/>
      <c r="BX50" s="269"/>
      <c r="BY50" s="269"/>
      <c r="BZ50" s="269"/>
    </row>
    <row r="51" spans="4:78" x14ac:dyDescent="0.2">
      <c r="R51" s="269"/>
      <c r="S51" s="273">
        <v>3</v>
      </c>
      <c r="T51" s="273">
        <v>3</v>
      </c>
      <c r="U51" s="269">
        <v>4</v>
      </c>
      <c r="V51" s="274">
        <v>4</v>
      </c>
      <c r="W51" s="273">
        <v>7</v>
      </c>
      <c r="X51" s="269">
        <v>7</v>
      </c>
      <c r="Y51" s="274">
        <v>7</v>
      </c>
      <c r="Z51" s="273">
        <v>9</v>
      </c>
      <c r="AA51" s="269">
        <v>9</v>
      </c>
      <c r="AB51" s="269">
        <v>9</v>
      </c>
      <c r="AC51" s="273">
        <v>8</v>
      </c>
      <c r="AD51" s="269">
        <v>8</v>
      </c>
      <c r="AE51" s="274">
        <v>8</v>
      </c>
      <c r="AF51" s="273">
        <v>8</v>
      </c>
      <c r="AG51" s="269">
        <v>8</v>
      </c>
      <c r="AH51" s="274">
        <v>8</v>
      </c>
      <c r="AI51" s="273">
        <v>8</v>
      </c>
      <c r="AJ51" s="269">
        <v>8</v>
      </c>
      <c r="AK51" s="274">
        <v>8</v>
      </c>
      <c r="AL51" s="273">
        <v>7</v>
      </c>
      <c r="AM51" s="269">
        <v>8</v>
      </c>
      <c r="AN51" s="274">
        <v>8</v>
      </c>
      <c r="AO51" s="273">
        <v>8</v>
      </c>
      <c r="AP51" s="269">
        <v>8</v>
      </c>
      <c r="AQ51" s="274">
        <v>8</v>
      </c>
      <c r="AR51" s="274">
        <v>8</v>
      </c>
      <c r="AS51" s="269"/>
      <c r="BM51" s="269"/>
      <c r="BN51" s="269"/>
      <c r="BO51" s="269"/>
      <c r="BP51" s="269"/>
      <c r="BQ51" s="269"/>
      <c r="BR51" s="269"/>
      <c r="BS51" s="269"/>
      <c r="BT51" s="269"/>
      <c r="BU51" s="269"/>
      <c r="BV51" s="269"/>
      <c r="BW51" s="269"/>
      <c r="BX51" s="269"/>
      <c r="BY51" s="269"/>
      <c r="BZ51" s="269"/>
    </row>
    <row r="52" spans="4:78" ht="17" thickBot="1" x14ac:dyDescent="0.25">
      <c r="R52" s="269"/>
      <c r="S52" s="273">
        <v>3</v>
      </c>
      <c r="T52" s="275">
        <v>3</v>
      </c>
      <c r="U52" s="276">
        <v>4</v>
      </c>
      <c r="V52" s="277">
        <v>4</v>
      </c>
      <c r="W52" s="275">
        <v>7</v>
      </c>
      <c r="X52" s="276">
        <v>7</v>
      </c>
      <c r="Y52" s="277">
        <v>7</v>
      </c>
      <c r="Z52" s="275">
        <v>9</v>
      </c>
      <c r="AA52" s="276">
        <v>9</v>
      </c>
      <c r="AB52" s="276">
        <v>9</v>
      </c>
      <c r="AC52" s="275">
        <v>8</v>
      </c>
      <c r="AD52" s="276">
        <v>8</v>
      </c>
      <c r="AE52" s="277">
        <v>8</v>
      </c>
      <c r="AF52" s="275">
        <v>8</v>
      </c>
      <c r="AG52" s="276">
        <v>8</v>
      </c>
      <c r="AH52" s="277">
        <v>8</v>
      </c>
      <c r="AI52" s="275">
        <v>8</v>
      </c>
      <c r="AJ52" s="276">
        <v>8</v>
      </c>
      <c r="AK52" s="277">
        <v>8</v>
      </c>
      <c r="AL52" s="275">
        <v>7</v>
      </c>
      <c r="AM52" s="276">
        <v>7</v>
      </c>
      <c r="AN52" s="277">
        <v>8</v>
      </c>
      <c r="AO52" s="275">
        <v>8</v>
      </c>
      <c r="AP52" s="276">
        <v>8</v>
      </c>
      <c r="AQ52" s="277">
        <v>8</v>
      </c>
      <c r="AR52" s="274">
        <v>8</v>
      </c>
      <c r="AS52" s="269"/>
      <c r="BM52" s="269"/>
      <c r="BN52" s="269"/>
      <c r="BO52" s="269"/>
      <c r="BP52" s="269"/>
      <c r="BQ52" s="269"/>
      <c r="BR52" s="269"/>
      <c r="BS52" s="269"/>
      <c r="BT52" s="269"/>
      <c r="BU52" s="269"/>
      <c r="BV52" s="269"/>
      <c r="BW52" s="269"/>
      <c r="BX52" s="269"/>
      <c r="BY52" s="269"/>
      <c r="BZ52" s="269"/>
    </row>
    <row r="53" spans="4:78" ht="17" thickBot="1" x14ac:dyDescent="0.25">
      <c r="R53" s="269"/>
      <c r="S53" s="273">
        <v>3</v>
      </c>
      <c r="T53" s="270">
        <v>4</v>
      </c>
      <c r="U53" s="271">
        <v>4</v>
      </c>
      <c r="V53" s="272">
        <v>4</v>
      </c>
      <c r="W53" s="270">
        <v>4</v>
      </c>
      <c r="X53" s="271">
        <v>4</v>
      </c>
      <c r="Y53" s="272">
        <v>4</v>
      </c>
      <c r="Z53" s="270">
        <v>4</v>
      </c>
      <c r="AA53" s="271">
        <v>9</v>
      </c>
      <c r="AB53" s="271">
        <v>9</v>
      </c>
      <c r="AC53" s="270">
        <v>8</v>
      </c>
      <c r="AD53" s="271">
        <v>8</v>
      </c>
      <c r="AE53" s="272">
        <v>8</v>
      </c>
      <c r="AF53" s="270">
        <v>8</v>
      </c>
      <c r="AG53" s="271">
        <v>8</v>
      </c>
      <c r="AH53" s="272">
        <v>8</v>
      </c>
      <c r="AI53" s="270">
        <v>8</v>
      </c>
      <c r="AJ53" s="271">
        <v>8</v>
      </c>
      <c r="AK53" s="272">
        <v>8</v>
      </c>
      <c r="AL53" s="270">
        <v>7</v>
      </c>
      <c r="AM53" s="271">
        <v>7</v>
      </c>
      <c r="AN53" s="272">
        <v>7</v>
      </c>
      <c r="AO53" s="270">
        <v>7</v>
      </c>
      <c r="AP53" s="272">
        <v>7</v>
      </c>
      <c r="AQ53" s="276">
        <v>8</v>
      </c>
      <c r="AR53" s="277">
        <v>8</v>
      </c>
      <c r="AS53" s="269"/>
      <c r="BM53" s="269"/>
      <c r="BN53" s="269"/>
      <c r="BO53" s="269"/>
      <c r="BP53" s="269"/>
      <c r="BQ53" s="269"/>
      <c r="BR53" s="269"/>
      <c r="BS53" s="269"/>
      <c r="BT53" s="269"/>
      <c r="BU53" s="269"/>
      <c r="BV53" s="269"/>
      <c r="BW53" s="269"/>
      <c r="BX53" s="269"/>
      <c r="BY53" s="269"/>
      <c r="BZ53" s="269"/>
    </row>
    <row r="54" spans="4:78" x14ac:dyDescent="0.2">
      <c r="R54" s="269"/>
      <c r="S54" s="273">
        <v>2</v>
      </c>
      <c r="T54" s="273">
        <v>8</v>
      </c>
      <c r="U54" s="269">
        <v>8</v>
      </c>
      <c r="V54" s="274">
        <v>8</v>
      </c>
      <c r="W54" s="273">
        <v>4</v>
      </c>
      <c r="X54" s="269">
        <v>4</v>
      </c>
      <c r="Y54" s="274">
        <v>4</v>
      </c>
      <c r="Z54" s="273">
        <v>4</v>
      </c>
      <c r="AA54" s="269">
        <v>8</v>
      </c>
      <c r="AB54" s="269">
        <v>8</v>
      </c>
      <c r="AC54" s="273">
        <v>7</v>
      </c>
      <c r="AD54" s="269">
        <v>7</v>
      </c>
      <c r="AE54" s="274">
        <v>7</v>
      </c>
      <c r="AF54" s="273">
        <v>7</v>
      </c>
      <c r="AG54" s="269">
        <v>7</v>
      </c>
      <c r="AH54" s="274">
        <v>7</v>
      </c>
      <c r="AI54" s="273">
        <v>7</v>
      </c>
      <c r="AJ54" s="269">
        <v>7</v>
      </c>
      <c r="AK54" s="274">
        <v>7</v>
      </c>
      <c r="AL54" s="273">
        <v>7</v>
      </c>
      <c r="AM54" s="269">
        <v>7</v>
      </c>
      <c r="AN54" s="274">
        <v>7</v>
      </c>
      <c r="AO54" s="273">
        <v>7</v>
      </c>
      <c r="AP54" s="274">
        <v>7</v>
      </c>
      <c r="AQ54" s="269"/>
      <c r="AR54" s="269"/>
      <c r="AS54" s="269"/>
      <c r="BM54" s="269"/>
      <c r="BN54" s="269"/>
      <c r="BO54" s="269"/>
      <c r="BP54" s="269"/>
      <c r="BQ54" s="269"/>
      <c r="BR54" s="269"/>
      <c r="BS54" s="269"/>
      <c r="BT54" s="269"/>
      <c r="BU54" s="269"/>
      <c r="BV54" s="269"/>
      <c r="BW54" s="269"/>
      <c r="BX54" s="269"/>
      <c r="BY54" s="269"/>
      <c r="BZ54" s="269"/>
    </row>
    <row r="55" spans="4:78" ht="17" thickBot="1" x14ac:dyDescent="0.25">
      <c r="R55" s="269"/>
      <c r="S55" s="275">
        <v>2</v>
      </c>
      <c r="T55" s="275">
        <v>8</v>
      </c>
      <c r="U55" s="276">
        <v>8</v>
      </c>
      <c r="V55" s="277">
        <v>8</v>
      </c>
      <c r="W55" s="275">
        <v>4</v>
      </c>
      <c r="X55" s="276">
        <v>4</v>
      </c>
      <c r="Y55" s="277">
        <v>4</v>
      </c>
      <c r="Z55" s="275">
        <v>4</v>
      </c>
      <c r="AA55" s="276">
        <v>4</v>
      </c>
      <c r="AB55" s="276">
        <v>4</v>
      </c>
      <c r="AC55" s="275">
        <v>4</v>
      </c>
      <c r="AD55" s="276">
        <v>4</v>
      </c>
      <c r="AE55" s="277">
        <v>4</v>
      </c>
      <c r="AF55" s="275">
        <v>4</v>
      </c>
      <c r="AG55" s="276">
        <v>4</v>
      </c>
      <c r="AH55" s="277">
        <v>4</v>
      </c>
      <c r="AI55" s="275">
        <v>4</v>
      </c>
      <c r="AJ55" s="276">
        <v>4</v>
      </c>
      <c r="AK55" s="277">
        <v>4</v>
      </c>
      <c r="AL55" s="275">
        <v>4</v>
      </c>
      <c r="AM55" s="276">
        <v>4</v>
      </c>
      <c r="AN55" s="277">
        <v>4</v>
      </c>
      <c r="AO55" s="275">
        <v>4</v>
      </c>
      <c r="AP55" s="277">
        <v>4</v>
      </c>
      <c r="AQ55" s="269"/>
      <c r="AR55" s="269"/>
      <c r="AS55" s="269"/>
      <c r="BM55" s="269"/>
      <c r="BN55" s="269"/>
      <c r="BO55" s="269"/>
      <c r="BP55" s="269"/>
      <c r="BQ55" s="269"/>
      <c r="BR55" s="269"/>
      <c r="BS55" s="269"/>
      <c r="BT55" s="269"/>
      <c r="BU55" s="269"/>
      <c r="BV55" s="269"/>
      <c r="BW55" s="269"/>
      <c r="BX55" s="269"/>
      <c r="BY55" s="269"/>
      <c r="BZ55" s="269"/>
    </row>
    <row r="56" spans="4:78" x14ac:dyDescent="0.2">
      <c r="BK56" s="269"/>
      <c r="BL56" s="269"/>
      <c r="BM56" s="269"/>
      <c r="BN56" s="269"/>
      <c r="BO56" s="269"/>
      <c r="BP56" s="269"/>
      <c r="BQ56" s="269"/>
      <c r="BR56" s="269"/>
      <c r="BS56" s="269"/>
      <c r="BT56" s="269"/>
      <c r="BU56" s="269"/>
      <c r="BV56" s="269"/>
      <c r="BW56" s="269"/>
      <c r="BX56" s="269"/>
      <c r="BY56" s="269"/>
      <c r="BZ56" s="269"/>
    </row>
    <row r="57" spans="4:78" x14ac:dyDescent="0.2">
      <c r="BK57" s="269"/>
      <c r="BL57" s="269"/>
      <c r="BM57" s="269"/>
      <c r="BN57" s="269"/>
    </row>
    <row r="58" spans="4:78" ht="21" x14ac:dyDescent="0.2">
      <c r="D58" s="268" t="s">
        <v>203</v>
      </c>
      <c r="E58" s="268"/>
      <c r="F58" s="268"/>
      <c r="G58" s="268"/>
      <c r="H58" s="268"/>
      <c r="I58" s="268"/>
      <c r="J58" s="268"/>
      <c r="K58" s="268"/>
      <c r="L58" s="268"/>
      <c r="M58" s="268"/>
      <c r="N58" s="268"/>
      <c r="O58" s="268"/>
      <c r="P58" s="268"/>
      <c r="Q58" s="268"/>
      <c r="R58" s="268"/>
      <c r="S58" s="268"/>
      <c r="T58" s="268"/>
      <c r="U58" s="268"/>
      <c r="V58" s="268"/>
      <c r="W58" s="268"/>
      <c r="X58" s="268"/>
      <c r="Y58" s="268"/>
      <c r="Z58" s="268"/>
      <c r="AA58" s="268"/>
      <c r="AB58" s="268"/>
      <c r="AC58" s="268"/>
      <c r="AD58" s="268"/>
      <c r="AE58" s="268"/>
      <c r="AF58" s="268"/>
      <c r="AG58" s="268"/>
      <c r="AH58" s="268"/>
      <c r="AI58" s="268"/>
      <c r="AJ58" s="268"/>
      <c r="AK58" s="268"/>
      <c r="AL58" s="268"/>
      <c r="AM58" s="268"/>
      <c r="AN58" s="268"/>
      <c r="AO58" s="268"/>
      <c r="AP58" s="268"/>
      <c r="AQ58" s="268"/>
      <c r="AR58" s="268"/>
      <c r="AS58" s="268"/>
      <c r="AT58" s="268"/>
      <c r="AU58" s="268"/>
      <c r="AV58" s="268"/>
      <c r="AW58" s="268"/>
      <c r="AX58" s="268"/>
      <c r="AY58" s="268"/>
      <c r="AZ58" s="268"/>
      <c r="BA58" s="268"/>
      <c r="BB58" s="268"/>
      <c r="BC58" s="268"/>
      <c r="BD58" s="268"/>
      <c r="BE58" s="268"/>
      <c r="BF58" s="268"/>
      <c r="BG58" s="268"/>
      <c r="BH58" s="268"/>
      <c r="BI58" s="269"/>
      <c r="BJ58" s="269"/>
      <c r="BK58" s="269"/>
      <c r="BL58" s="269"/>
      <c r="BM58" s="269"/>
    </row>
    <row r="59" spans="4:78" x14ac:dyDescent="0.2">
      <c r="BJ59" s="269"/>
      <c r="BK59" s="269"/>
      <c r="BL59" s="269"/>
      <c r="BM59" s="269"/>
    </row>
    <row r="60" spans="4:78" x14ac:dyDescent="0.2">
      <c r="BJ60" s="269"/>
      <c r="BK60" s="269"/>
      <c r="BL60" s="269"/>
      <c r="BM60" s="269"/>
    </row>
    <row r="61" spans="4:78" ht="17" customHeight="1" thickBot="1" x14ac:dyDescent="0.25">
      <c r="BJ61" s="269"/>
      <c r="BK61" s="269"/>
      <c r="BL61" s="269"/>
      <c r="BM61" s="269"/>
    </row>
    <row r="62" spans="4:78" ht="17" thickBot="1" x14ac:dyDescent="0.25">
      <c r="K62" s="1102" t="s">
        <v>199</v>
      </c>
      <c r="L62" s="1103"/>
      <c r="M62" s="1103"/>
      <c r="N62" s="1103"/>
      <c r="O62" s="1103"/>
      <c r="P62" s="1104"/>
      <c r="Y62" s="270">
        <v>0</v>
      </c>
      <c r="Z62" s="271">
        <v>0</v>
      </c>
      <c r="AA62" s="271">
        <v>0</v>
      </c>
      <c r="AB62" s="271">
        <v>0</v>
      </c>
      <c r="AC62" s="271">
        <v>0</v>
      </c>
      <c r="AD62" s="271">
        <v>0</v>
      </c>
      <c r="AE62" s="271">
        <v>0</v>
      </c>
      <c r="AF62" s="271">
        <v>0</v>
      </c>
      <c r="AG62" s="271">
        <v>0</v>
      </c>
      <c r="AH62" s="272">
        <v>0</v>
      </c>
      <c r="AI62" s="269"/>
      <c r="AJ62" s="269"/>
      <c r="AK62" s="269"/>
      <c r="AL62" s="269"/>
      <c r="AM62" s="269"/>
      <c r="AN62" s="269"/>
      <c r="AO62" s="269"/>
      <c r="AP62" s="269"/>
      <c r="AQ62" s="269"/>
      <c r="AR62" s="269"/>
      <c r="AS62" s="269"/>
      <c r="AT62" s="269"/>
      <c r="AU62" s="269"/>
      <c r="AV62" s="269"/>
      <c r="AW62" s="269"/>
      <c r="AX62" s="269"/>
      <c r="BJ62" s="269"/>
      <c r="BK62" s="269"/>
      <c r="BL62" s="269"/>
      <c r="BM62" s="269"/>
    </row>
    <row r="63" spans="4:78" ht="17" thickBot="1" x14ac:dyDescent="0.25">
      <c r="K63" s="1105"/>
      <c r="L63" s="1106"/>
      <c r="M63" s="1106"/>
      <c r="N63" s="1106"/>
      <c r="O63" s="1106"/>
      <c r="P63" s="1107"/>
      <c r="Y63" s="273">
        <v>0</v>
      </c>
      <c r="Z63" s="278">
        <v>3</v>
      </c>
      <c r="AA63" s="279">
        <v>3</v>
      </c>
      <c r="AB63" s="279">
        <v>3</v>
      </c>
      <c r="AC63" s="280">
        <v>3</v>
      </c>
      <c r="AD63" s="281">
        <v>3</v>
      </c>
      <c r="AE63" s="282">
        <v>3</v>
      </c>
      <c r="AF63" s="283">
        <v>3</v>
      </c>
      <c r="AG63" s="284">
        <v>3</v>
      </c>
      <c r="AH63" s="285">
        <v>3</v>
      </c>
      <c r="AI63" s="269"/>
      <c r="AJ63" s="269"/>
      <c r="AK63" s="269"/>
      <c r="AL63" s="269"/>
      <c r="AM63" s="269"/>
      <c r="AN63" s="269"/>
      <c r="AO63" s="269"/>
      <c r="AP63" s="269"/>
      <c r="AQ63" s="269"/>
      <c r="AR63" s="269"/>
      <c r="AS63" s="269"/>
      <c r="AT63" s="269"/>
      <c r="AU63" s="269"/>
      <c r="AV63" s="269"/>
      <c r="AW63" s="269"/>
      <c r="AX63" s="269"/>
      <c r="BJ63" s="269"/>
      <c r="BK63" s="269"/>
      <c r="BL63" s="269"/>
      <c r="BM63" s="269"/>
    </row>
    <row r="64" spans="4:78" ht="17" thickBot="1" x14ac:dyDescent="0.25">
      <c r="K64" s="1108" t="s">
        <v>200</v>
      </c>
      <c r="L64" s="1109"/>
      <c r="M64" s="1109"/>
      <c r="N64" s="1110" t="s">
        <v>201</v>
      </c>
      <c r="O64" s="1110"/>
      <c r="P64" s="1111"/>
      <c r="Y64" s="273">
        <v>0</v>
      </c>
      <c r="Z64" s="286">
        <v>3</v>
      </c>
      <c r="AA64" s="287">
        <v>3</v>
      </c>
      <c r="AB64" s="287">
        <v>3</v>
      </c>
      <c r="AC64" s="288">
        <v>3</v>
      </c>
      <c r="AD64" s="289">
        <v>3</v>
      </c>
      <c r="AE64" s="290">
        <v>3</v>
      </c>
      <c r="AF64" s="291">
        <v>3</v>
      </c>
      <c r="AG64" s="292">
        <v>3</v>
      </c>
      <c r="AH64" s="293">
        <v>3</v>
      </c>
      <c r="AI64" s="269"/>
      <c r="AJ64" s="269"/>
      <c r="AK64" s="269"/>
      <c r="AL64" s="269"/>
      <c r="AM64" s="269"/>
      <c r="AN64" s="269"/>
      <c r="AO64" s="269"/>
      <c r="AP64" s="269"/>
      <c r="AQ64" s="269"/>
      <c r="AR64" s="269"/>
      <c r="AS64" s="269"/>
      <c r="AT64" s="269"/>
      <c r="AU64" s="269"/>
      <c r="AV64" s="269"/>
      <c r="AW64" s="269"/>
      <c r="AX64" s="269"/>
      <c r="BJ64" s="269"/>
      <c r="BK64" s="269"/>
      <c r="BL64" s="269"/>
      <c r="BM64" s="269"/>
    </row>
    <row r="65" spans="4:65" x14ac:dyDescent="0.2">
      <c r="K65" s="1112">
        <v>1</v>
      </c>
      <c r="L65" s="1113"/>
      <c r="M65" s="1114"/>
      <c r="N65" s="1071">
        <f>+SUM(AW72:AX73,AU72:AV75)</f>
        <v>84</v>
      </c>
      <c r="O65" s="1071"/>
      <c r="P65" s="1072"/>
      <c r="Y65" s="273">
        <v>0</v>
      </c>
      <c r="Z65" s="286">
        <v>3</v>
      </c>
      <c r="AA65" s="287">
        <v>3</v>
      </c>
      <c r="AB65" s="287">
        <v>3</v>
      </c>
      <c r="AC65" s="288">
        <v>3</v>
      </c>
      <c r="AD65" s="289">
        <v>3</v>
      </c>
      <c r="AE65" s="290">
        <v>3</v>
      </c>
      <c r="AF65" s="291">
        <v>3</v>
      </c>
      <c r="AG65" s="292">
        <v>3</v>
      </c>
      <c r="AH65" s="293">
        <v>3</v>
      </c>
      <c r="AI65" s="269"/>
      <c r="AJ65" s="269"/>
      <c r="AK65" s="269"/>
      <c r="AL65" s="269"/>
      <c r="AM65" s="269"/>
      <c r="AN65" s="269"/>
      <c r="AO65" s="269"/>
      <c r="AP65" s="269"/>
      <c r="AQ65" s="269"/>
      <c r="AR65" s="269"/>
      <c r="AS65" s="269"/>
      <c r="AT65" s="269"/>
      <c r="AU65" s="269"/>
      <c r="AV65" s="269"/>
      <c r="AW65" s="269"/>
      <c r="AX65" s="269"/>
      <c r="AY65" s="269"/>
      <c r="BJ65" s="269"/>
      <c r="BK65" s="269"/>
      <c r="BL65" s="269"/>
      <c r="BM65" s="269"/>
    </row>
    <row r="66" spans="4:65" ht="17" thickBot="1" x14ac:dyDescent="0.25">
      <c r="K66" s="1099">
        <v>2</v>
      </c>
      <c r="L66" s="1100"/>
      <c r="M66" s="1101"/>
      <c r="N66" s="1071">
        <f>+SUM(AU67:AX71)</f>
        <v>160</v>
      </c>
      <c r="O66" s="1071"/>
      <c r="P66" s="1072"/>
      <c r="Y66" s="275">
        <v>0</v>
      </c>
      <c r="Z66" s="286">
        <v>3</v>
      </c>
      <c r="AA66" s="287">
        <v>4</v>
      </c>
      <c r="AB66" s="287">
        <v>4</v>
      </c>
      <c r="AC66" s="288">
        <v>6</v>
      </c>
      <c r="AD66" s="289">
        <v>6</v>
      </c>
      <c r="AE66" s="290">
        <v>6</v>
      </c>
      <c r="AF66" s="291">
        <v>3</v>
      </c>
      <c r="AG66" s="292">
        <v>3</v>
      </c>
      <c r="AH66" s="293">
        <v>3</v>
      </c>
      <c r="AI66" s="269"/>
      <c r="AJ66" s="269"/>
      <c r="AK66" s="269"/>
      <c r="AL66" s="269"/>
      <c r="AM66" s="269"/>
      <c r="AN66" s="269"/>
      <c r="AO66" s="269"/>
      <c r="AP66" s="269"/>
      <c r="AQ66" s="269"/>
      <c r="AR66" s="269"/>
      <c r="AS66" s="269"/>
      <c r="AT66" s="269"/>
      <c r="AU66" s="269"/>
      <c r="AV66" s="269"/>
      <c r="AW66" s="269"/>
      <c r="AX66" s="269"/>
      <c r="AY66" s="269"/>
      <c r="AZ66" s="269"/>
      <c r="BA66" s="269"/>
      <c r="BB66" s="269"/>
      <c r="BC66" s="269"/>
      <c r="BJ66" s="269"/>
      <c r="BK66" s="269"/>
      <c r="BL66" s="269"/>
      <c r="BM66" s="269"/>
    </row>
    <row r="67" spans="4:65" x14ac:dyDescent="0.2">
      <c r="K67" s="1090">
        <v>3</v>
      </c>
      <c r="L67" s="1091"/>
      <c r="M67" s="1092"/>
      <c r="N67" s="1071">
        <f>+SUM(AQ67:AT71)</f>
        <v>159</v>
      </c>
      <c r="O67" s="1071"/>
      <c r="P67" s="1072"/>
      <c r="Y67" s="278">
        <v>3</v>
      </c>
      <c r="Z67" s="287">
        <v>3</v>
      </c>
      <c r="AA67" s="287">
        <v>6</v>
      </c>
      <c r="AB67" s="287">
        <v>4</v>
      </c>
      <c r="AC67" s="288">
        <v>6</v>
      </c>
      <c r="AD67" s="289">
        <v>6</v>
      </c>
      <c r="AE67" s="290">
        <v>6</v>
      </c>
      <c r="AF67" s="291">
        <v>3</v>
      </c>
      <c r="AG67" s="292">
        <v>3</v>
      </c>
      <c r="AH67" s="292">
        <v>3</v>
      </c>
      <c r="AI67" s="294">
        <v>8</v>
      </c>
      <c r="AJ67" s="295">
        <v>8</v>
      </c>
      <c r="AK67" s="295">
        <v>8</v>
      </c>
      <c r="AL67" s="296">
        <v>8</v>
      </c>
      <c r="AM67" s="297">
        <v>8</v>
      </c>
      <c r="AN67" s="298">
        <v>8</v>
      </c>
      <c r="AO67" s="298">
        <v>8</v>
      </c>
      <c r="AP67" s="299">
        <v>8</v>
      </c>
      <c r="AQ67" s="300">
        <v>8</v>
      </c>
      <c r="AR67" s="301">
        <v>8</v>
      </c>
      <c r="AS67" s="301">
        <v>8</v>
      </c>
      <c r="AT67" s="302">
        <v>8</v>
      </c>
      <c r="AU67" s="303">
        <v>8</v>
      </c>
      <c r="AV67" s="304">
        <v>8</v>
      </c>
      <c r="AW67" s="304">
        <v>8</v>
      </c>
      <c r="AX67" s="305">
        <v>8</v>
      </c>
      <c r="AY67" s="269"/>
      <c r="AZ67" s="269"/>
      <c r="BA67" s="269"/>
      <c r="BB67" s="269"/>
      <c r="BC67" s="269"/>
      <c r="BJ67" s="269"/>
      <c r="BK67" s="269"/>
      <c r="BL67" s="269"/>
      <c r="BM67" s="269"/>
    </row>
    <row r="68" spans="4:65" x14ac:dyDescent="0.2">
      <c r="K68" s="1093">
        <v>4</v>
      </c>
      <c r="L68" s="1094"/>
      <c r="M68" s="1095"/>
      <c r="N68" s="1071">
        <f>+SUM(AQ72:AT75)</f>
        <v>103</v>
      </c>
      <c r="O68" s="1071"/>
      <c r="P68" s="1072"/>
      <c r="Y68" s="286">
        <v>3</v>
      </c>
      <c r="Z68" s="287">
        <v>3</v>
      </c>
      <c r="AA68" s="287">
        <v>6</v>
      </c>
      <c r="AB68" s="287">
        <v>4</v>
      </c>
      <c r="AC68" s="288">
        <v>6</v>
      </c>
      <c r="AD68" s="289">
        <v>6</v>
      </c>
      <c r="AE68" s="290">
        <v>6</v>
      </c>
      <c r="AF68" s="291">
        <v>3</v>
      </c>
      <c r="AG68" s="292">
        <v>3</v>
      </c>
      <c r="AH68" s="292">
        <v>3</v>
      </c>
      <c r="AI68" s="306">
        <v>8</v>
      </c>
      <c r="AJ68" s="307">
        <v>8</v>
      </c>
      <c r="AK68" s="307">
        <v>8</v>
      </c>
      <c r="AL68" s="308">
        <v>8</v>
      </c>
      <c r="AM68" s="309">
        <v>8</v>
      </c>
      <c r="AN68" s="310">
        <v>8</v>
      </c>
      <c r="AO68" s="310">
        <v>8</v>
      </c>
      <c r="AP68" s="311">
        <v>8</v>
      </c>
      <c r="AQ68" s="312">
        <v>8</v>
      </c>
      <c r="AR68" s="313">
        <v>8</v>
      </c>
      <c r="AS68" s="313">
        <v>8</v>
      </c>
      <c r="AT68" s="314">
        <v>8</v>
      </c>
      <c r="AU68" s="315">
        <v>8</v>
      </c>
      <c r="AV68" s="316">
        <v>8</v>
      </c>
      <c r="AW68" s="316">
        <v>8</v>
      </c>
      <c r="AX68" s="317">
        <v>8</v>
      </c>
      <c r="BJ68" s="269"/>
      <c r="BK68" s="269"/>
      <c r="BL68" s="269"/>
      <c r="BM68" s="269"/>
    </row>
    <row r="69" spans="4:65" x14ac:dyDescent="0.2">
      <c r="K69" s="1096">
        <v>5</v>
      </c>
      <c r="L69" s="1097"/>
      <c r="M69" s="1098"/>
      <c r="N69" s="1071">
        <f>+SUM(AM72:AP75)</f>
        <v>108</v>
      </c>
      <c r="O69" s="1071"/>
      <c r="P69" s="1072"/>
      <c r="Y69" s="286">
        <v>3</v>
      </c>
      <c r="Z69" s="287">
        <v>3</v>
      </c>
      <c r="AA69" s="287">
        <v>6</v>
      </c>
      <c r="AB69" s="287">
        <v>4</v>
      </c>
      <c r="AC69" s="288">
        <v>7</v>
      </c>
      <c r="AD69" s="289">
        <v>7</v>
      </c>
      <c r="AE69" s="290">
        <v>7</v>
      </c>
      <c r="AF69" s="291">
        <v>7</v>
      </c>
      <c r="AG69" s="292">
        <v>3</v>
      </c>
      <c r="AH69" s="292">
        <v>3</v>
      </c>
      <c r="AI69" s="306">
        <v>8</v>
      </c>
      <c r="AJ69" s="307">
        <v>8</v>
      </c>
      <c r="AK69" s="307">
        <v>8</v>
      </c>
      <c r="AL69" s="308">
        <v>8</v>
      </c>
      <c r="AM69" s="309">
        <v>8</v>
      </c>
      <c r="AN69" s="310">
        <v>8</v>
      </c>
      <c r="AO69" s="310">
        <v>8</v>
      </c>
      <c r="AP69" s="311">
        <v>8</v>
      </c>
      <c r="AQ69" s="312">
        <v>8</v>
      </c>
      <c r="AR69" s="313">
        <v>8</v>
      </c>
      <c r="AS69" s="313">
        <v>8</v>
      </c>
      <c r="AT69" s="314">
        <v>8</v>
      </c>
      <c r="AU69" s="315">
        <v>8</v>
      </c>
      <c r="AV69" s="316">
        <v>8</v>
      </c>
      <c r="AW69" s="316">
        <v>8</v>
      </c>
      <c r="AX69" s="317">
        <v>8</v>
      </c>
      <c r="BJ69" s="269"/>
      <c r="BK69" s="269"/>
      <c r="BL69" s="269"/>
      <c r="BM69" s="269"/>
    </row>
    <row r="70" spans="4:65" x14ac:dyDescent="0.2">
      <c r="K70" s="1081">
        <v>6</v>
      </c>
      <c r="L70" s="1082"/>
      <c r="M70" s="1083"/>
      <c r="N70" s="1071">
        <f>+SUM(AM67:AP71)</f>
        <v>160</v>
      </c>
      <c r="O70" s="1071"/>
      <c r="P70" s="1072"/>
      <c r="Y70" s="286">
        <v>3</v>
      </c>
      <c r="Z70" s="287">
        <v>3</v>
      </c>
      <c r="AA70" s="287">
        <v>6</v>
      </c>
      <c r="AB70" s="287">
        <v>4</v>
      </c>
      <c r="AC70" s="288">
        <v>7</v>
      </c>
      <c r="AD70" s="289">
        <v>7</v>
      </c>
      <c r="AE70" s="290">
        <v>7</v>
      </c>
      <c r="AF70" s="291">
        <v>9</v>
      </c>
      <c r="AG70" s="292">
        <v>9</v>
      </c>
      <c r="AH70" s="292">
        <v>9</v>
      </c>
      <c r="AI70" s="306">
        <v>8</v>
      </c>
      <c r="AJ70" s="307">
        <v>8</v>
      </c>
      <c r="AK70" s="307">
        <v>8</v>
      </c>
      <c r="AL70" s="308">
        <v>8</v>
      </c>
      <c r="AM70" s="309">
        <v>8</v>
      </c>
      <c r="AN70" s="310">
        <v>8</v>
      </c>
      <c r="AO70" s="310">
        <v>8</v>
      </c>
      <c r="AP70" s="311">
        <v>8</v>
      </c>
      <c r="AQ70" s="312">
        <v>8</v>
      </c>
      <c r="AR70" s="313">
        <v>8</v>
      </c>
      <c r="AS70" s="313">
        <v>8</v>
      </c>
      <c r="AT70" s="314">
        <v>8</v>
      </c>
      <c r="AU70" s="315">
        <v>8</v>
      </c>
      <c r="AV70" s="316">
        <v>8</v>
      </c>
      <c r="AW70" s="316">
        <v>8</v>
      </c>
      <c r="AX70" s="317">
        <v>8</v>
      </c>
      <c r="BJ70" s="269"/>
      <c r="BK70" s="269"/>
      <c r="BL70" s="269"/>
      <c r="BM70" s="269"/>
    </row>
    <row r="71" spans="4:65" ht="17" thickBot="1" x14ac:dyDescent="0.25">
      <c r="K71" s="1084">
        <v>7</v>
      </c>
      <c r="L71" s="1085"/>
      <c r="M71" s="1086"/>
      <c r="N71" s="1071">
        <f>+SUM(AI67:AL71)</f>
        <v>160</v>
      </c>
      <c r="O71" s="1071"/>
      <c r="P71" s="1072"/>
      <c r="Y71" s="286">
        <v>3</v>
      </c>
      <c r="Z71" s="287">
        <v>3</v>
      </c>
      <c r="AA71" s="287">
        <v>4</v>
      </c>
      <c r="AB71" s="287">
        <v>4</v>
      </c>
      <c r="AC71" s="288">
        <v>7</v>
      </c>
      <c r="AD71" s="289">
        <v>7</v>
      </c>
      <c r="AE71" s="290">
        <v>7</v>
      </c>
      <c r="AF71" s="291">
        <v>9</v>
      </c>
      <c r="AG71" s="292">
        <v>9</v>
      </c>
      <c r="AH71" s="292">
        <v>9</v>
      </c>
      <c r="AI71" s="318">
        <v>8</v>
      </c>
      <c r="AJ71" s="319">
        <v>8</v>
      </c>
      <c r="AK71" s="319">
        <v>8</v>
      </c>
      <c r="AL71" s="320">
        <v>8</v>
      </c>
      <c r="AM71" s="321">
        <v>8</v>
      </c>
      <c r="AN71" s="322">
        <v>8</v>
      </c>
      <c r="AO71" s="322">
        <v>8</v>
      </c>
      <c r="AP71" s="323">
        <v>8</v>
      </c>
      <c r="AQ71" s="324">
        <v>8</v>
      </c>
      <c r="AR71" s="325">
        <v>7</v>
      </c>
      <c r="AS71" s="325">
        <v>8</v>
      </c>
      <c r="AT71" s="326">
        <v>8</v>
      </c>
      <c r="AU71" s="327">
        <v>8</v>
      </c>
      <c r="AV71" s="328">
        <v>8</v>
      </c>
      <c r="AW71" s="328">
        <v>8</v>
      </c>
      <c r="AX71" s="329">
        <v>8</v>
      </c>
      <c r="BJ71" s="269"/>
      <c r="BK71" s="269"/>
      <c r="BL71" s="269"/>
      <c r="BM71" s="269"/>
    </row>
    <row r="72" spans="4:65" x14ac:dyDescent="0.2">
      <c r="K72" s="1115">
        <v>8</v>
      </c>
      <c r="L72" s="1116"/>
      <c r="M72" s="1117"/>
      <c r="N72" s="1071">
        <f>+SUM(AI72:AL75)</f>
        <v>108</v>
      </c>
      <c r="O72" s="1071"/>
      <c r="P72" s="1072"/>
      <c r="Y72" s="286">
        <v>3</v>
      </c>
      <c r="Z72" s="287">
        <v>3</v>
      </c>
      <c r="AA72" s="287">
        <v>4</v>
      </c>
      <c r="AB72" s="287">
        <v>4</v>
      </c>
      <c r="AC72" s="288">
        <v>7</v>
      </c>
      <c r="AD72" s="289">
        <v>7</v>
      </c>
      <c r="AE72" s="290">
        <v>7</v>
      </c>
      <c r="AF72" s="291">
        <v>9</v>
      </c>
      <c r="AG72" s="292">
        <v>9</v>
      </c>
      <c r="AH72" s="292">
        <v>9</v>
      </c>
      <c r="AI72" s="330">
        <v>8</v>
      </c>
      <c r="AJ72" s="331">
        <v>8</v>
      </c>
      <c r="AK72" s="331">
        <v>8</v>
      </c>
      <c r="AL72" s="332">
        <v>8</v>
      </c>
      <c r="AM72" s="333">
        <v>8</v>
      </c>
      <c r="AN72" s="334">
        <v>8</v>
      </c>
      <c r="AO72" s="334">
        <v>8</v>
      </c>
      <c r="AP72" s="335">
        <v>8</v>
      </c>
      <c r="AQ72" s="336">
        <v>8</v>
      </c>
      <c r="AR72" s="337">
        <v>7</v>
      </c>
      <c r="AS72" s="337">
        <v>7</v>
      </c>
      <c r="AT72" s="338">
        <v>8</v>
      </c>
      <c r="AU72" s="339">
        <v>8</v>
      </c>
      <c r="AV72" s="340">
        <v>8</v>
      </c>
      <c r="AW72" s="340">
        <v>8</v>
      </c>
      <c r="AX72" s="341">
        <v>8</v>
      </c>
      <c r="BJ72" s="269"/>
      <c r="BK72" s="269"/>
      <c r="BL72" s="269"/>
      <c r="BM72" s="269"/>
    </row>
    <row r="73" spans="4:65" ht="17" thickBot="1" x14ac:dyDescent="0.25">
      <c r="K73" s="1087">
        <v>9</v>
      </c>
      <c r="L73" s="1088"/>
      <c r="M73" s="1089"/>
      <c r="N73" s="1071">
        <f>+SUM(AF63:AH75)</f>
        <v>202</v>
      </c>
      <c r="O73" s="1071"/>
      <c r="P73" s="1072"/>
      <c r="Y73" s="286">
        <v>3</v>
      </c>
      <c r="Z73" s="287">
        <v>4</v>
      </c>
      <c r="AA73" s="287">
        <v>4</v>
      </c>
      <c r="AB73" s="287">
        <v>4</v>
      </c>
      <c r="AC73" s="288">
        <v>4</v>
      </c>
      <c r="AD73" s="289">
        <v>4</v>
      </c>
      <c r="AE73" s="290">
        <v>4</v>
      </c>
      <c r="AF73" s="291">
        <v>4</v>
      </c>
      <c r="AG73" s="292">
        <v>9</v>
      </c>
      <c r="AH73" s="292">
        <v>9</v>
      </c>
      <c r="AI73" s="342">
        <v>8</v>
      </c>
      <c r="AJ73" s="343">
        <v>8</v>
      </c>
      <c r="AK73" s="343">
        <v>8</v>
      </c>
      <c r="AL73" s="344">
        <v>8</v>
      </c>
      <c r="AM73" s="345">
        <v>8</v>
      </c>
      <c r="AN73" s="346">
        <v>8</v>
      </c>
      <c r="AO73" s="346">
        <v>8</v>
      </c>
      <c r="AP73" s="347">
        <v>8</v>
      </c>
      <c r="AQ73" s="348">
        <v>8</v>
      </c>
      <c r="AR73" s="349">
        <v>7</v>
      </c>
      <c r="AS73" s="349">
        <v>7</v>
      </c>
      <c r="AT73" s="350">
        <v>7</v>
      </c>
      <c r="AU73" s="351">
        <v>7</v>
      </c>
      <c r="AV73" s="352">
        <v>7</v>
      </c>
      <c r="AW73" s="352">
        <v>8</v>
      </c>
      <c r="AX73" s="353">
        <v>8</v>
      </c>
      <c r="BJ73" s="269"/>
      <c r="BK73" s="269"/>
      <c r="BL73" s="269"/>
      <c r="BM73" s="269"/>
    </row>
    <row r="74" spans="4:65" x14ac:dyDescent="0.2">
      <c r="K74" s="1068">
        <v>10</v>
      </c>
      <c r="L74" s="1069"/>
      <c r="M74" s="1070"/>
      <c r="N74" s="1071">
        <f>+SUM(AC63:AE75)</f>
        <v>201</v>
      </c>
      <c r="O74" s="1071"/>
      <c r="P74" s="1072"/>
      <c r="Y74" s="286">
        <v>2</v>
      </c>
      <c r="Z74" s="287">
        <v>8</v>
      </c>
      <c r="AA74" s="287">
        <v>8</v>
      </c>
      <c r="AB74" s="287">
        <v>8</v>
      </c>
      <c r="AC74" s="288">
        <v>4</v>
      </c>
      <c r="AD74" s="289">
        <v>4</v>
      </c>
      <c r="AE74" s="290">
        <v>4</v>
      </c>
      <c r="AF74" s="291">
        <v>4</v>
      </c>
      <c r="AG74" s="292">
        <v>8</v>
      </c>
      <c r="AH74" s="292">
        <v>8</v>
      </c>
      <c r="AI74" s="342">
        <v>7</v>
      </c>
      <c r="AJ74" s="343">
        <v>7</v>
      </c>
      <c r="AK74" s="343">
        <v>7</v>
      </c>
      <c r="AL74" s="344">
        <v>7</v>
      </c>
      <c r="AM74" s="345">
        <v>7</v>
      </c>
      <c r="AN74" s="346">
        <v>7</v>
      </c>
      <c r="AO74" s="346">
        <v>7</v>
      </c>
      <c r="AP74" s="347">
        <v>7</v>
      </c>
      <c r="AQ74" s="348">
        <v>7</v>
      </c>
      <c r="AR74" s="349">
        <v>7</v>
      </c>
      <c r="AS74" s="349">
        <v>7</v>
      </c>
      <c r="AT74" s="350">
        <v>7</v>
      </c>
      <c r="AU74" s="351">
        <v>7</v>
      </c>
      <c r="AV74" s="352">
        <v>7</v>
      </c>
      <c r="AW74" s="270"/>
      <c r="AX74" s="271"/>
      <c r="BJ74" s="269"/>
      <c r="BK74" s="269"/>
      <c r="BL74" s="269"/>
      <c r="BM74" s="269"/>
    </row>
    <row r="75" spans="4:65" ht="17" thickBot="1" x14ac:dyDescent="0.25">
      <c r="K75" s="1076">
        <v>11</v>
      </c>
      <c r="L75" s="1077"/>
      <c r="M75" s="1078"/>
      <c r="N75" s="1079">
        <f>+SUM(Y67:AB75,Z63:AB66)</f>
        <v>197</v>
      </c>
      <c r="O75" s="1079"/>
      <c r="P75" s="1080"/>
      <c r="Y75" s="354">
        <v>2</v>
      </c>
      <c r="Z75" s="355">
        <v>8</v>
      </c>
      <c r="AA75" s="355">
        <v>8</v>
      </c>
      <c r="AB75" s="355">
        <v>8</v>
      </c>
      <c r="AC75" s="356">
        <v>4</v>
      </c>
      <c r="AD75" s="357">
        <v>4</v>
      </c>
      <c r="AE75" s="358">
        <v>4</v>
      </c>
      <c r="AF75" s="359">
        <v>4</v>
      </c>
      <c r="AG75" s="360">
        <v>4</v>
      </c>
      <c r="AH75" s="360">
        <v>4</v>
      </c>
      <c r="AI75" s="361">
        <v>4</v>
      </c>
      <c r="AJ75" s="362">
        <v>4</v>
      </c>
      <c r="AK75" s="362">
        <v>4</v>
      </c>
      <c r="AL75" s="363">
        <v>4</v>
      </c>
      <c r="AM75" s="364">
        <v>4</v>
      </c>
      <c r="AN75" s="365">
        <v>4</v>
      </c>
      <c r="AO75" s="365">
        <v>4</v>
      </c>
      <c r="AP75" s="366">
        <v>4</v>
      </c>
      <c r="AQ75" s="367">
        <v>4</v>
      </c>
      <c r="AR75" s="368">
        <v>4</v>
      </c>
      <c r="AS75" s="368">
        <v>4</v>
      </c>
      <c r="AT75" s="369">
        <v>4</v>
      </c>
      <c r="AU75" s="370">
        <v>4</v>
      </c>
      <c r="AV75" s="371">
        <v>4</v>
      </c>
      <c r="AW75" s="273"/>
      <c r="AX75" s="269"/>
      <c r="BD75" s="269"/>
      <c r="BJ75" s="269"/>
      <c r="BK75" s="269"/>
      <c r="BL75" s="269"/>
      <c r="BM75" s="269"/>
    </row>
    <row r="76" spans="4:65" x14ac:dyDescent="0.2">
      <c r="AN76" s="269"/>
      <c r="BJ76" s="269"/>
      <c r="BK76" s="269"/>
      <c r="BL76" s="269"/>
      <c r="BM76" s="269"/>
    </row>
    <row r="77" spans="4:65" x14ac:dyDescent="0.2">
      <c r="AN77" s="269"/>
      <c r="BJ77" s="269"/>
      <c r="BK77" s="269"/>
      <c r="BL77" s="269"/>
      <c r="BM77" s="269"/>
    </row>
    <row r="78" spans="4:65" x14ac:dyDescent="0.2">
      <c r="AN78" s="269"/>
      <c r="BJ78" s="269"/>
      <c r="BK78" s="269"/>
      <c r="BL78" s="269"/>
      <c r="BM78" s="269"/>
    </row>
    <row r="79" spans="4:65" ht="21" x14ac:dyDescent="0.2">
      <c r="D79" s="268" t="s">
        <v>204</v>
      </c>
      <c r="E79" s="268"/>
      <c r="F79" s="268"/>
      <c r="G79" s="268"/>
      <c r="H79" s="268"/>
      <c r="I79" s="268"/>
      <c r="J79" s="268"/>
      <c r="K79" s="268"/>
      <c r="L79" s="268"/>
      <c r="M79" s="268"/>
      <c r="N79" s="268"/>
      <c r="O79" s="268"/>
      <c r="P79" s="268"/>
      <c r="Q79" s="268"/>
      <c r="R79" s="268"/>
      <c r="S79" s="268"/>
      <c r="T79" s="268"/>
      <c r="U79" s="268"/>
      <c r="V79" s="268"/>
      <c r="W79" s="268"/>
      <c r="X79" s="268"/>
      <c r="Y79" s="268"/>
      <c r="Z79" s="268"/>
      <c r="AA79" s="268"/>
      <c r="AB79" s="268"/>
      <c r="AC79" s="268"/>
      <c r="AD79" s="268"/>
      <c r="AE79" s="268"/>
      <c r="AF79" s="268"/>
      <c r="AG79" s="268"/>
      <c r="AH79" s="268"/>
      <c r="AI79" s="268"/>
      <c r="AJ79" s="268"/>
      <c r="AK79" s="268"/>
      <c r="AL79" s="268"/>
      <c r="AM79" s="268"/>
      <c r="AN79" s="268"/>
      <c r="AO79" s="268"/>
      <c r="AP79" s="268"/>
      <c r="AQ79" s="268"/>
      <c r="AR79" s="268"/>
      <c r="AS79" s="268"/>
      <c r="AT79" s="268"/>
      <c r="AU79" s="268"/>
      <c r="AV79" s="268"/>
      <c r="AW79" s="268"/>
      <c r="AX79" s="268"/>
      <c r="AY79" s="268"/>
      <c r="AZ79" s="268"/>
      <c r="BA79" s="268"/>
      <c r="BB79" s="268"/>
      <c r="BC79" s="268"/>
      <c r="BD79" s="268"/>
      <c r="BE79" s="268"/>
      <c r="BF79" s="268"/>
      <c r="BG79" s="268"/>
      <c r="BH79" s="268"/>
      <c r="BI79" s="269"/>
      <c r="BJ79" s="269"/>
      <c r="BK79" s="269"/>
      <c r="BL79" s="269"/>
      <c r="BM79" s="269"/>
    </row>
    <row r="81" spans="11:54" ht="17" thickBot="1" x14ac:dyDescent="0.25"/>
    <row r="82" spans="11:54" ht="17" customHeight="1" thickBot="1" x14ac:dyDescent="0.25">
      <c r="K82" s="1102" t="s">
        <v>199</v>
      </c>
      <c r="L82" s="1103"/>
      <c r="M82" s="1103"/>
      <c r="N82" s="1103"/>
      <c r="O82" s="1103"/>
      <c r="P82" s="1104"/>
      <c r="X82" s="270">
        <v>0</v>
      </c>
      <c r="Y82" s="271">
        <v>0</v>
      </c>
      <c r="Z82" s="271">
        <v>0</v>
      </c>
      <c r="AA82" s="271">
        <v>0</v>
      </c>
      <c r="AB82" s="271">
        <v>0</v>
      </c>
      <c r="AC82" s="271">
        <v>0</v>
      </c>
      <c r="AD82" s="271">
        <v>0</v>
      </c>
      <c r="AE82" s="271">
        <v>0</v>
      </c>
      <c r="AF82" s="271">
        <v>0</v>
      </c>
      <c r="AG82" s="272">
        <v>0</v>
      </c>
      <c r="AH82" s="269"/>
      <c r="AI82" s="269"/>
      <c r="AJ82" s="269"/>
      <c r="AK82" s="269"/>
      <c r="AL82" s="269"/>
      <c r="AM82" s="269"/>
      <c r="AN82" s="269"/>
      <c r="AO82" s="269"/>
      <c r="AP82" s="269"/>
      <c r="AQ82" s="269"/>
      <c r="AR82" s="269"/>
      <c r="AS82" s="269"/>
      <c r="AT82" s="269"/>
      <c r="AU82" s="269"/>
      <c r="AV82" s="269"/>
      <c r="AW82" s="269"/>
    </row>
    <row r="83" spans="11:54" ht="17" thickBot="1" x14ac:dyDescent="0.25">
      <c r="K83" s="1105"/>
      <c r="L83" s="1106"/>
      <c r="M83" s="1106"/>
      <c r="N83" s="1106"/>
      <c r="O83" s="1106"/>
      <c r="P83" s="1107"/>
      <c r="X83" s="372">
        <v>0</v>
      </c>
      <c r="Y83" s="373">
        <v>3</v>
      </c>
      <c r="Z83" s="374">
        <v>3</v>
      </c>
      <c r="AA83" s="374">
        <v>3</v>
      </c>
      <c r="AB83" s="374">
        <v>3</v>
      </c>
      <c r="AC83" s="374">
        <v>3</v>
      </c>
      <c r="AD83" s="375">
        <v>3</v>
      </c>
      <c r="AE83" s="283">
        <v>3</v>
      </c>
      <c r="AF83" s="284">
        <v>3</v>
      </c>
      <c r="AG83" s="285">
        <v>3</v>
      </c>
      <c r="AH83" s="269"/>
      <c r="AI83" s="269"/>
      <c r="AJ83" s="269"/>
      <c r="AK83" s="269"/>
      <c r="AL83" s="269"/>
      <c r="AM83" s="269"/>
      <c r="AN83" s="269"/>
      <c r="AO83" s="269"/>
      <c r="AP83" s="269"/>
      <c r="AQ83" s="269"/>
      <c r="AR83" s="269"/>
      <c r="AS83" s="269"/>
      <c r="AT83" s="269"/>
      <c r="AU83" s="269"/>
      <c r="AV83" s="269"/>
      <c r="AW83" s="269"/>
    </row>
    <row r="84" spans="11:54" ht="17" thickBot="1" x14ac:dyDescent="0.25">
      <c r="K84" s="1108" t="s">
        <v>200</v>
      </c>
      <c r="L84" s="1109"/>
      <c r="M84" s="1109"/>
      <c r="N84" s="1110" t="s">
        <v>201</v>
      </c>
      <c r="O84" s="1110"/>
      <c r="P84" s="1111"/>
      <c r="X84" s="372">
        <v>0</v>
      </c>
      <c r="Y84" s="376">
        <v>3</v>
      </c>
      <c r="Z84" s="376">
        <v>3</v>
      </c>
      <c r="AA84" s="376">
        <v>3</v>
      </c>
      <c r="AB84" s="376">
        <v>3</v>
      </c>
      <c r="AC84" s="376">
        <v>3</v>
      </c>
      <c r="AD84" s="377">
        <v>3</v>
      </c>
      <c r="AE84" s="291">
        <v>3</v>
      </c>
      <c r="AF84" s="292">
        <v>3</v>
      </c>
      <c r="AG84" s="293">
        <v>3</v>
      </c>
      <c r="AH84" s="269"/>
      <c r="AI84" s="269"/>
      <c r="AJ84" s="269"/>
      <c r="AK84" s="269"/>
      <c r="AL84" s="269"/>
      <c r="AM84" s="269"/>
      <c r="AN84" s="269"/>
      <c r="AO84" s="269"/>
      <c r="AP84" s="269"/>
      <c r="AQ84" s="269"/>
      <c r="AR84" s="269"/>
      <c r="AS84" s="269"/>
      <c r="AT84" s="269"/>
      <c r="AU84" s="269"/>
      <c r="AV84" s="269"/>
      <c r="AW84" s="269"/>
    </row>
    <row r="85" spans="11:54" x14ac:dyDescent="0.2">
      <c r="K85" s="1112">
        <v>1</v>
      </c>
      <c r="L85" s="1113"/>
      <c r="M85" s="1114"/>
      <c r="N85" s="1071">
        <f>+SUM(AS91:AS95,AT91:AW95)</f>
        <v>150</v>
      </c>
      <c r="O85" s="1071"/>
      <c r="P85" s="1072"/>
      <c r="X85" s="372">
        <v>0</v>
      </c>
      <c r="Y85" s="376">
        <v>3</v>
      </c>
      <c r="Z85" s="376">
        <v>3</v>
      </c>
      <c r="AA85" s="376">
        <v>3</v>
      </c>
      <c r="AB85" s="376">
        <v>3</v>
      </c>
      <c r="AC85" s="376">
        <v>3</v>
      </c>
      <c r="AD85" s="377">
        <v>3</v>
      </c>
      <c r="AE85" s="291">
        <v>3</v>
      </c>
      <c r="AF85" s="292">
        <v>3</v>
      </c>
      <c r="AG85" s="293">
        <v>3</v>
      </c>
      <c r="AH85" s="269"/>
      <c r="AI85" s="269"/>
      <c r="AJ85" s="269"/>
      <c r="AK85" s="269"/>
      <c r="AL85" s="269"/>
      <c r="AM85" s="269"/>
      <c r="AN85" s="269"/>
      <c r="AO85" s="269"/>
      <c r="AP85" s="269"/>
      <c r="AQ85" s="269"/>
      <c r="AR85" s="269"/>
      <c r="AS85" s="269"/>
      <c r="AT85" s="269"/>
      <c r="AU85" s="269"/>
      <c r="AV85" s="269"/>
      <c r="AW85" s="269"/>
    </row>
    <row r="86" spans="11:54" ht="17" thickBot="1" x14ac:dyDescent="0.25">
      <c r="K86" s="1099">
        <v>2</v>
      </c>
      <c r="L86" s="1100"/>
      <c r="M86" s="1101"/>
      <c r="N86" s="1071">
        <f>+SUM(AT87:AW90,AS88:AS90)</f>
        <v>152</v>
      </c>
      <c r="O86" s="1071"/>
      <c r="P86" s="1072"/>
      <c r="X86" s="378">
        <v>0</v>
      </c>
      <c r="Y86" s="376">
        <v>3</v>
      </c>
      <c r="Z86" s="376">
        <v>4</v>
      </c>
      <c r="AA86" s="376">
        <v>4</v>
      </c>
      <c r="AB86" s="376">
        <v>6</v>
      </c>
      <c r="AC86" s="376">
        <v>6</v>
      </c>
      <c r="AD86" s="377">
        <v>6</v>
      </c>
      <c r="AE86" s="291">
        <v>3</v>
      </c>
      <c r="AF86" s="292">
        <v>3</v>
      </c>
      <c r="AG86" s="293">
        <v>3</v>
      </c>
      <c r="AH86" s="269"/>
      <c r="AI86" s="269"/>
      <c r="AJ86" s="269"/>
      <c r="AK86" s="269"/>
      <c r="AL86" s="269"/>
      <c r="AM86" s="269"/>
      <c r="AN86" s="269"/>
      <c r="AO86" s="269"/>
      <c r="AP86" s="269"/>
      <c r="AQ86" s="269"/>
      <c r="AR86" s="269"/>
      <c r="AS86" s="269"/>
      <c r="AT86" s="269"/>
      <c r="AU86" s="269"/>
      <c r="AV86" s="269"/>
      <c r="AW86" s="269"/>
      <c r="AX86" s="269"/>
    </row>
    <row r="87" spans="11:54" ht="17" thickBot="1" x14ac:dyDescent="0.25">
      <c r="K87" s="1090">
        <v>3</v>
      </c>
      <c r="L87" s="1091"/>
      <c r="M87" s="1092"/>
      <c r="N87" s="1071">
        <f>+SUM(AP87:AR91,AS87,AO89:AO91)</f>
        <v>151</v>
      </c>
      <c r="O87" s="1071"/>
      <c r="P87" s="1072"/>
      <c r="X87" s="379">
        <v>3</v>
      </c>
      <c r="Y87" s="376">
        <v>3</v>
      </c>
      <c r="Z87" s="376">
        <v>6</v>
      </c>
      <c r="AA87" s="376">
        <v>4</v>
      </c>
      <c r="AB87" s="376">
        <v>6</v>
      </c>
      <c r="AC87" s="376">
        <v>6</v>
      </c>
      <c r="AD87" s="377">
        <v>6</v>
      </c>
      <c r="AE87" s="291">
        <v>3</v>
      </c>
      <c r="AF87" s="292">
        <v>3</v>
      </c>
      <c r="AG87" s="294">
        <v>3</v>
      </c>
      <c r="AH87" s="295">
        <v>8</v>
      </c>
      <c r="AI87" s="295">
        <v>8</v>
      </c>
      <c r="AJ87" s="295">
        <v>8</v>
      </c>
      <c r="AK87" s="295">
        <v>8</v>
      </c>
      <c r="AL87" s="297">
        <v>8</v>
      </c>
      <c r="AM87" s="298">
        <v>8</v>
      </c>
      <c r="AN87" s="298">
        <v>8</v>
      </c>
      <c r="AO87" s="299">
        <v>8</v>
      </c>
      <c r="AP87" s="301">
        <v>8</v>
      </c>
      <c r="AQ87" s="301">
        <v>8</v>
      </c>
      <c r="AR87" s="301">
        <v>8</v>
      </c>
      <c r="AS87" s="380">
        <v>8</v>
      </c>
      <c r="AT87" s="304">
        <v>8</v>
      </c>
      <c r="AU87" s="304">
        <v>8</v>
      </c>
      <c r="AV87" s="304">
        <v>8</v>
      </c>
      <c r="AW87" s="305">
        <v>8</v>
      </c>
      <c r="AX87" s="269"/>
      <c r="AY87" s="269"/>
      <c r="AZ87" s="269"/>
      <c r="BA87" s="269"/>
      <c r="BB87" s="269"/>
    </row>
    <row r="88" spans="11:54" ht="17" thickBot="1" x14ac:dyDescent="0.25">
      <c r="K88" s="1093">
        <v>4</v>
      </c>
      <c r="L88" s="1094"/>
      <c r="M88" s="1095"/>
      <c r="N88" s="1071">
        <f>+SUM(AN92:AR95,AM92:AM94)</f>
        <v>154</v>
      </c>
      <c r="O88" s="1071"/>
      <c r="P88" s="1072"/>
      <c r="X88" s="278">
        <v>3</v>
      </c>
      <c r="Y88" s="279">
        <v>3</v>
      </c>
      <c r="Z88" s="279">
        <v>6</v>
      </c>
      <c r="AA88" s="381">
        <v>4</v>
      </c>
      <c r="AB88" s="379">
        <v>6</v>
      </c>
      <c r="AC88" s="376">
        <v>6</v>
      </c>
      <c r="AD88" s="377">
        <v>6</v>
      </c>
      <c r="AE88" s="291">
        <v>3</v>
      </c>
      <c r="AF88" s="292">
        <v>3</v>
      </c>
      <c r="AG88" s="318">
        <v>3</v>
      </c>
      <c r="AH88" s="307">
        <v>8</v>
      </c>
      <c r="AI88" s="307">
        <v>8</v>
      </c>
      <c r="AJ88" s="307">
        <v>8</v>
      </c>
      <c r="AK88" s="307">
        <v>8</v>
      </c>
      <c r="AL88" s="309">
        <v>8</v>
      </c>
      <c r="AM88" s="310">
        <v>8</v>
      </c>
      <c r="AN88" s="310">
        <v>8</v>
      </c>
      <c r="AO88" s="323">
        <v>8</v>
      </c>
      <c r="AP88" s="313">
        <v>8</v>
      </c>
      <c r="AQ88" s="313">
        <v>8</v>
      </c>
      <c r="AR88" s="314">
        <v>8</v>
      </c>
      <c r="AS88" s="316">
        <v>8</v>
      </c>
      <c r="AT88" s="316">
        <v>8</v>
      </c>
      <c r="AU88" s="316">
        <v>8</v>
      </c>
      <c r="AV88" s="316">
        <v>8</v>
      </c>
      <c r="AW88" s="317">
        <v>8</v>
      </c>
      <c r="AX88" s="269"/>
      <c r="AY88" s="269"/>
      <c r="AZ88" s="269"/>
      <c r="BA88" s="269"/>
      <c r="BB88" s="269"/>
    </row>
    <row r="89" spans="11:54" ht="17" thickBot="1" x14ac:dyDescent="0.25">
      <c r="K89" s="1096">
        <v>5</v>
      </c>
      <c r="L89" s="1097"/>
      <c r="M89" s="1098"/>
      <c r="N89" s="1071">
        <f>+SUM(AH92:AK95,AL92:AL95,AM95,AG94:AG95)</f>
        <v>151</v>
      </c>
      <c r="O89" s="1071"/>
      <c r="P89" s="1072"/>
      <c r="X89" s="286">
        <v>3</v>
      </c>
      <c r="Y89" s="287">
        <v>3</v>
      </c>
      <c r="Z89" s="287">
        <v>6</v>
      </c>
      <c r="AA89" s="382">
        <v>4</v>
      </c>
      <c r="AB89" s="383">
        <v>7</v>
      </c>
      <c r="AC89" s="384">
        <v>7</v>
      </c>
      <c r="AD89" s="385">
        <v>7</v>
      </c>
      <c r="AE89" s="291">
        <v>7</v>
      </c>
      <c r="AF89" s="292">
        <v>3</v>
      </c>
      <c r="AG89" s="293">
        <v>3</v>
      </c>
      <c r="AH89" s="307">
        <v>8</v>
      </c>
      <c r="AI89" s="307">
        <v>8</v>
      </c>
      <c r="AJ89" s="307">
        <v>8</v>
      </c>
      <c r="AK89" s="307">
        <v>8</v>
      </c>
      <c r="AL89" s="309">
        <v>8</v>
      </c>
      <c r="AM89" s="310">
        <v>8</v>
      </c>
      <c r="AN89" s="311">
        <v>8</v>
      </c>
      <c r="AO89" s="312">
        <v>8</v>
      </c>
      <c r="AP89" s="313">
        <v>8</v>
      </c>
      <c r="AQ89" s="313">
        <v>8</v>
      </c>
      <c r="AR89" s="314">
        <v>8</v>
      </c>
      <c r="AS89" s="316">
        <v>8</v>
      </c>
      <c r="AT89" s="316">
        <v>8</v>
      </c>
      <c r="AU89" s="316">
        <v>8</v>
      </c>
      <c r="AV89" s="316">
        <v>8</v>
      </c>
      <c r="AW89" s="317">
        <v>8</v>
      </c>
    </row>
    <row r="90" spans="11:54" ht="17" thickBot="1" x14ac:dyDescent="0.25">
      <c r="K90" s="1081">
        <v>6</v>
      </c>
      <c r="L90" s="1082"/>
      <c r="M90" s="1083"/>
      <c r="N90" s="1071">
        <f>+SUM(AL87:AN91,AO87:AO88,AK90:AK91)</f>
        <v>152</v>
      </c>
      <c r="O90" s="1071"/>
      <c r="P90" s="1072"/>
      <c r="X90" s="286">
        <v>3</v>
      </c>
      <c r="Y90" s="287">
        <v>3</v>
      </c>
      <c r="Z90" s="287">
        <v>6</v>
      </c>
      <c r="AA90" s="382">
        <v>4</v>
      </c>
      <c r="AB90" s="288">
        <v>7</v>
      </c>
      <c r="AC90" s="289">
        <v>7</v>
      </c>
      <c r="AD90" s="289">
        <v>7</v>
      </c>
      <c r="AE90" s="291">
        <v>9</v>
      </c>
      <c r="AF90" s="292">
        <v>9</v>
      </c>
      <c r="AG90" s="293">
        <v>9</v>
      </c>
      <c r="AH90" s="307">
        <v>8</v>
      </c>
      <c r="AI90" s="307">
        <v>8</v>
      </c>
      <c r="AJ90" s="308">
        <v>8</v>
      </c>
      <c r="AK90" s="298">
        <v>8</v>
      </c>
      <c r="AL90" s="310">
        <v>8</v>
      </c>
      <c r="AM90" s="310">
        <v>8</v>
      </c>
      <c r="AN90" s="311">
        <v>8</v>
      </c>
      <c r="AO90" s="312">
        <v>8</v>
      </c>
      <c r="AP90" s="313">
        <v>8</v>
      </c>
      <c r="AQ90" s="313">
        <v>8</v>
      </c>
      <c r="AR90" s="314">
        <v>8</v>
      </c>
      <c r="AS90" s="328">
        <v>8</v>
      </c>
      <c r="AT90" s="328">
        <v>8</v>
      </c>
      <c r="AU90" s="328">
        <v>8</v>
      </c>
      <c r="AV90" s="328">
        <v>8</v>
      </c>
      <c r="AW90" s="329">
        <v>8</v>
      </c>
    </row>
    <row r="91" spans="11:54" ht="17" thickBot="1" x14ac:dyDescent="0.25">
      <c r="K91" s="1084">
        <v>7</v>
      </c>
      <c r="L91" s="1085"/>
      <c r="M91" s="1086"/>
      <c r="N91" s="1071">
        <f>+SUM(AH87:AJ91,AK87:AK89,AG87:AG88)</f>
        <v>150</v>
      </c>
      <c r="O91" s="1071"/>
      <c r="P91" s="1072"/>
      <c r="X91" s="286">
        <v>3</v>
      </c>
      <c r="Y91" s="287">
        <v>3</v>
      </c>
      <c r="Z91" s="287">
        <v>4</v>
      </c>
      <c r="AA91" s="386">
        <v>4</v>
      </c>
      <c r="AB91" s="288">
        <v>7</v>
      </c>
      <c r="AC91" s="289">
        <v>7</v>
      </c>
      <c r="AD91" s="290">
        <v>7</v>
      </c>
      <c r="AE91" s="292">
        <v>9</v>
      </c>
      <c r="AF91" s="292">
        <v>9</v>
      </c>
      <c r="AG91" s="293">
        <v>9</v>
      </c>
      <c r="AH91" s="319">
        <v>8</v>
      </c>
      <c r="AI91" s="319">
        <v>8</v>
      </c>
      <c r="AJ91" s="320">
        <v>8</v>
      </c>
      <c r="AK91" s="322">
        <v>8</v>
      </c>
      <c r="AL91" s="322">
        <v>8</v>
      </c>
      <c r="AM91" s="322">
        <v>8</v>
      </c>
      <c r="AN91" s="323">
        <v>8</v>
      </c>
      <c r="AO91" s="324">
        <v>8</v>
      </c>
      <c r="AP91" s="325">
        <v>8</v>
      </c>
      <c r="AQ91" s="325">
        <v>7</v>
      </c>
      <c r="AR91" s="326">
        <v>8</v>
      </c>
      <c r="AS91" s="352">
        <v>8</v>
      </c>
      <c r="AT91" s="352">
        <v>8</v>
      </c>
      <c r="AU91" s="352">
        <v>8</v>
      </c>
      <c r="AV91" s="352">
        <v>8</v>
      </c>
      <c r="AW91" s="353">
        <v>8</v>
      </c>
    </row>
    <row r="92" spans="11:54" ht="17" thickBot="1" x14ac:dyDescent="0.25">
      <c r="K92" s="1087">
        <v>8</v>
      </c>
      <c r="L92" s="1088"/>
      <c r="M92" s="1089"/>
      <c r="N92" s="1071">
        <f>+SUM(AE83:AF92,AG83:AG86,AG89:AG93)</f>
        <v>151</v>
      </c>
      <c r="O92" s="1071"/>
      <c r="P92" s="1072"/>
      <c r="X92" s="286">
        <v>3</v>
      </c>
      <c r="Y92" s="287">
        <v>3</v>
      </c>
      <c r="Z92" s="287">
        <v>4</v>
      </c>
      <c r="AA92" s="288">
        <v>4</v>
      </c>
      <c r="AB92" s="289">
        <v>7</v>
      </c>
      <c r="AC92" s="289">
        <v>7</v>
      </c>
      <c r="AD92" s="289">
        <v>7</v>
      </c>
      <c r="AE92" s="291">
        <v>9</v>
      </c>
      <c r="AF92" s="292">
        <v>9</v>
      </c>
      <c r="AG92" s="293">
        <v>9</v>
      </c>
      <c r="AH92" s="346">
        <v>8</v>
      </c>
      <c r="AI92" s="346">
        <v>8</v>
      </c>
      <c r="AJ92" s="346">
        <v>8</v>
      </c>
      <c r="AK92" s="346">
        <v>8</v>
      </c>
      <c r="AL92" s="346">
        <v>8</v>
      </c>
      <c r="AM92" s="348">
        <v>8</v>
      </c>
      <c r="AN92" s="349">
        <v>8</v>
      </c>
      <c r="AO92" s="337">
        <v>8</v>
      </c>
      <c r="AP92" s="337">
        <v>8</v>
      </c>
      <c r="AQ92" s="337">
        <v>7</v>
      </c>
      <c r="AR92" s="338">
        <v>7</v>
      </c>
      <c r="AS92" s="352">
        <v>8</v>
      </c>
      <c r="AT92" s="352">
        <v>8</v>
      </c>
      <c r="AU92" s="352">
        <v>8</v>
      </c>
      <c r="AV92" s="352">
        <v>8</v>
      </c>
      <c r="AW92" s="353">
        <v>8</v>
      </c>
    </row>
    <row r="93" spans="11:54" ht="17" thickBot="1" x14ac:dyDescent="0.25">
      <c r="K93" s="1068">
        <v>9</v>
      </c>
      <c r="L93" s="1069"/>
      <c r="M93" s="1070"/>
      <c r="N93" s="1071">
        <f>+SUM(AB90:AD95,AE93:AF95,AA92:AA95)</f>
        <v>156</v>
      </c>
      <c r="O93" s="1071"/>
      <c r="P93" s="1072"/>
      <c r="X93" s="286">
        <v>3</v>
      </c>
      <c r="Y93" s="287">
        <v>4</v>
      </c>
      <c r="Z93" s="287">
        <v>4</v>
      </c>
      <c r="AA93" s="288">
        <v>4</v>
      </c>
      <c r="AB93" s="289">
        <v>4</v>
      </c>
      <c r="AC93" s="289">
        <v>4</v>
      </c>
      <c r="AD93" s="289">
        <v>4</v>
      </c>
      <c r="AE93" s="281">
        <v>4</v>
      </c>
      <c r="AF93" s="282">
        <v>9</v>
      </c>
      <c r="AG93" s="387">
        <v>9</v>
      </c>
      <c r="AH93" s="346">
        <v>8</v>
      </c>
      <c r="AI93" s="346">
        <v>8</v>
      </c>
      <c r="AJ93" s="346">
        <v>8</v>
      </c>
      <c r="AK93" s="346">
        <v>8</v>
      </c>
      <c r="AL93" s="346">
        <v>8</v>
      </c>
      <c r="AM93" s="348">
        <v>8</v>
      </c>
      <c r="AN93" s="349">
        <v>8</v>
      </c>
      <c r="AO93" s="349">
        <v>8</v>
      </c>
      <c r="AP93" s="349">
        <v>8</v>
      </c>
      <c r="AQ93" s="349">
        <v>7</v>
      </c>
      <c r="AR93" s="350">
        <v>7</v>
      </c>
      <c r="AS93" s="352">
        <v>7</v>
      </c>
      <c r="AT93" s="352">
        <v>7</v>
      </c>
      <c r="AU93" s="352">
        <v>7</v>
      </c>
      <c r="AV93" s="371">
        <v>8</v>
      </c>
      <c r="AW93" s="388">
        <v>8</v>
      </c>
    </row>
    <row r="94" spans="11:54" ht="17" thickBot="1" x14ac:dyDescent="0.25">
      <c r="K94" s="1073">
        <v>10</v>
      </c>
      <c r="L94" s="1074"/>
      <c r="M94" s="1075"/>
      <c r="N94" s="1071">
        <f>+SUM(Y83:AD87,AB88:AD89,,X87)</f>
        <v>156</v>
      </c>
      <c r="O94" s="1071"/>
      <c r="P94" s="1072"/>
      <c r="X94" s="286">
        <v>2</v>
      </c>
      <c r="Y94" s="287">
        <v>8</v>
      </c>
      <c r="Z94" s="287">
        <v>8</v>
      </c>
      <c r="AA94" s="288">
        <v>8</v>
      </c>
      <c r="AB94" s="289">
        <v>4</v>
      </c>
      <c r="AC94" s="289">
        <v>4</v>
      </c>
      <c r="AD94" s="289">
        <v>4</v>
      </c>
      <c r="AE94" s="289">
        <v>4</v>
      </c>
      <c r="AF94" s="289">
        <v>8</v>
      </c>
      <c r="AG94" s="333">
        <v>8</v>
      </c>
      <c r="AH94" s="346">
        <v>7</v>
      </c>
      <c r="AI94" s="346">
        <v>7</v>
      </c>
      <c r="AJ94" s="346">
        <v>7</v>
      </c>
      <c r="AK94" s="346">
        <v>7</v>
      </c>
      <c r="AL94" s="346">
        <v>7</v>
      </c>
      <c r="AM94" s="348">
        <v>7</v>
      </c>
      <c r="AN94" s="349">
        <v>7</v>
      </c>
      <c r="AO94" s="349">
        <v>7</v>
      </c>
      <c r="AP94" s="349">
        <v>7</v>
      </c>
      <c r="AQ94" s="349">
        <v>7</v>
      </c>
      <c r="AR94" s="350">
        <v>7</v>
      </c>
      <c r="AS94" s="352">
        <v>7</v>
      </c>
      <c r="AT94" s="352">
        <v>7</v>
      </c>
      <c r="AU94" s="353">
        <v>7</v>
      </c>
      <c r="AV94" s="269"/>
      <c r="AW94" s="269"/>
    </row>
    <row r="95" spans="11:54" ht="17" thickBot="1" x14ac:dyDescent="0.25">
      <c r="K95" s="1076">
        <v>11</v>
      </c>
      <c r="L95" s="1077"/>
      <c r="M95" s="1078"/>
      <c r="N95" s="1079">
        <f>+SUM(X88:Z95,Y83:AA86,AA88:AA91)</f>
        <v>157</v>
      </c>
      <c r="O95" s="1079"/>
      <c r="P95" s="1080"/>
      <c r="X95" s="354">
        <v>2</v>
      </c>
      <c r="Y95" s="355">
        <v>8</v>
      </c>
      <c r="Z95" s="355">
        <v>8</v>
      </c>
      <c r="AA95" s="356">
        <v>8</v>
      </c>
      <c r="AB95" s="357">
        <v>4</v>
      </c>
      <c r="AC95" s="357">
        <v>4</v>
      </c>
      <c r="AD95" s="357">
        <v>4</v>
      </c>
      <c r="AE95" s="357">
        <v>4</v>
      </c>
      <c r="AF95" s="357">
        <v>4</v>
      </c>
      <c r="AG95" s="364">
        <v>4</v>
      </c>
      <c r="AH95" s="365">
        <v>4</v>
      </c>
      <c r="AI95" s="365">
        <v>4</v>
      </c>
      <c r="AJ95" s="365">
        <v>4</v>
      </c>
      <c r="AK95" s="365">
        <v>4</v>
      </c>
      <c r="AL95" s="365">
        <v>4</v>
      </c>
      <c r="AM95" s="389">
        <v>4</v>
      </c>
      <c r="AN95" s="368">
        <v>4</v>
      </c>
      <c r="AO95" s="368">
        <v>4</v>
      </c>
      <c r="AP95" s="368">
        <v>4</v>
      </c>
      <c r="AQ95" s="368">
        <v>4</v>
      </c>
      <c r="AR95" s="369">
        <v>4</v>
      </c>
      <c r="AS95" s="371">
        <v>4</v>
      </c>
      <c r="AT95" s="371">
        <v>4</v>
      </c>
      <c r="AU95" s="388">
        <v>4</v>
      </c>
      <c r="AV95" s="269"/>
      <c r="AW95" s="269"/>
    </row>
  </sheetData>
  <mergeCells count="75">
    <mergeCell ref="DW20:DY20"/>
    <mergeCell ref="DZ20:EB20"/>
    <mergeCell ref="DW17:DY17"/>
    <mergeCell ref="DZ17:EB17"/>
    <mergeCell ref="DW18:DY18"/>
    <mergeCell ref="DZ18:EB18"/>
    <mergeCell ref="DW19:DY19"/>
    <mergeCell ref="DZ19:EB19"/>
    <mergeCell ref="DW14:DY14"/>
    <mergeCell ref="DZ14:EB14"/>
    <mergeCell ref="DW15:DY15"/>
    <mergeCell ref="DZ15:EB15"/>
    <mergeCell ref="DW16:DY16"/>
    <mergeCell ref="DZ16:EB16"/>
    <mergeCell ref="DW11:DY11"/>
    <mergeCell ref="DZ11:EB11"/>
    <mergeCell ref="DW12:DY12"/>
    <mergeCell ref="DZ12:EB12"/>
    <mergeCell ref="DW13:DY13"/>
    <mergeCell ref="DZ13:EB13"/>
    <mergeCell ref="DW7:EB8"/>
    <mergeCell ref="DW9:DY9"/>
    <mergeCell ref="DZ9:EB9"/>
    <mergeCell ref="DW10:DY10"/>
    <mergeCell ref="DZ10:EB10"/>
    <mergeCell ref="K66:M66"/>
    <mergeCell ref="N66:P66"/>
    <mergeCell ref="K62:P63"/>
    <mergeCell ref="K64:M64"/>
    <mergeCell ref="N64:P64"/>
    <mergeCell ref="K65:M65"/>
    <mergeCell ref="N65:P65"/>
    <mergeCell ref="K67:M67"/>
    <mergeCell ref="N67:P67"/>
    <mergeCell ref="K68:M68"/>
    <mergeCell ref="N68:P68"/>
    <mergeCell ref="K69:M69"/>
    <mergeCell ref="N69:P69"/>
    <mergeCell ref="K70:M70"/>
    <mergeCell ref="N70:P70"/>
    <mergeCell ref="K71:M71"/>
    <mergeCell ref="N71:P71"/>
    <mergeCell ref="K72:M72"/>
    <mergeCell ref="N72:P72"/>
    <mergeCell ref="K86:M86"/>
    <mergeCell ref="N86:P86"/>
    <mergeCell ref="K73:M73"/>
    <mergeCell ref="N73:P73"/>
    <mergeCell ref="K74:M74"/>
    <mergeCell ref="N74:P74"/>
    <mergeCell ref="K75:M75"/>
    <mergeCell ref="N75:P75"/>
    <mergeCell ref="K82:P83"/>
    <mergeCell ref="K84:M84"/>
    <mergeCell ref="N84:P84"/>
    <mergeCell ref="K85:M85"/>
    <mergeCell ref="N85:P85"/>
    <mergeCell ref="K87:M87"/>
    <mergeCell ref="N87:P87"/>
    <mergeCell ref="K88:M88"/>
    <mergeCell ref="N88:P88"/>
    <mergeCell ref="K89:M89"/>
    <mergeCell ref="N89:P89"/>
    <mergeCell ref="K90:M90"/>
    <mergeCell ref="N90:P90"/>
    <mergeCell ref="K91:M91"/>
    <mergeCell ref="N91:P91"/>
    <mergeCell ref="K92:M92"/>
    <mergeCell ref="N92:P92"/>
    <mergeCell ref="K93:M93"/>
    <mergeCell ref="N93:P93"/>
    <mergeCell ref="K94:M94"/>
    <mergeCell ref="N94:P94"/>
    <mergeCell ref="K95:M95"/>
    <mergeCell ref="N95:P95"/>
  </mergeCells>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DBFD8E-6998-4B46-BA1A-D7CEFBB1CABE}">
  <sheetPr>
    <tabColor rgb="FFF11BF5"/>
  </sheetPr>
  <dimension ref="B1:HQ86"/>
  <sheetViews>
    <sheetView showGridLines="0" topLeftCell="F1" zoomScale="75" zoomScaleNormal="75" workbookViewId="0">
      <selection activeCell="BP75" sqref="Z75:BP75"/>
    </sheetView>
  </sheetViews>
  <sheetFormatPr baseColWidth="10" defaultColWidth="8.5" defaultRowHeight="14" x14ac:dyDescent="0.15"/>
  <cols>
    <col min="1" max="1" width="3.5" style="955" customWidth="1"/>
    <col min="2" max="2" width="12.5" style="955" customWidth="1"/>
    <col min="3" max="3" width="14.5" style="955" customWidth="1"/>
    <col min="4" max="4" width="11.5" style="955" customWidth="1"/>
    <col min="5" max="5" width="3.33203125" style="955" customWidth="1"/>
    <col min="6" max="8" width="12.83203125" style="955" customWidth="1"/>
    <col min="9" max="9" width="11.5" style="955" customWidth="1"/>
    <col min="10" max="10" width="10.1640625" style="955" customWidth="1"/>
    <col min="11" max="11" width="14.6640625" style="955" hidden="1" customWidth="1"/>
    <col min="12" max="12" width="14.5" style="955" hidden="1" customWidth="1"/>
    <col min="13" max="13" width="9.5" style="955" hidden="1" customWidth="1"/>
    <col min="14" max="14" width="9.5" style="955" customWidth="1"/>
    <col min="15" max="15" width="10.5" style="955" customWidth="1"/>
    <col min="16" max="17" width="14.5" style="955" customWidth="1"/>
    <col min="18" max="18" width="13.5" style="955" customWidth="1"/>
    <col min="19" max="19" width="10.5" style="955" customWidth="1"/>
    <col min="20" max="20" width="15.5" style="955" customWidth="1"/>
    <col min="21" max="22" width="13.5" style="955" hidden="1" customWidth="1"/>
    <col min="23" max="23" width="4.6640625" style="955" customWidth="1"/>
    <col min="24" max="24" width="4.5" style="955" customWidth="1"/>
    <col min="25" max="149" width="3" style="955" customWidth="1"/>
    <col min="150" max="225" width="3.1640625" style="955" customWidth="1"/>
    <col min="226" max="16384" width="8.5" style="955"/>
  </cols>
  <sheetData>
    <row r="1" spans="2:225" ht="15" thickBot="1" x14ac:dyDescent="0.2"/>
    <row r="2" spans="2:225" ht="15" customHeight="1" thickBot="1" x14ac:dyDescent="0.2">
      <c r="F2" s="1153" t="s">
        <v>526</v>
      </c>
      <c r="G2" s="1154"/>
      <c r="H2" s="1154"/>
      <c r="I2" s="1153" t="s">
        <v>525</v>
      </c>
      <c r="J2" s="1154"/>
      <c r="K2" s="1154"/>
      <c r="L2" s="1154"/>
      <c r="M2" s="1154"/>
      <c r="N2" s="1155"/>
      <c r="O2" s="1153" t="s">
        <v>524</v>
      </c>
      <c r="P2" s="1154"/>
      <c r="Q2" s="1154"/>
      <c r="R2" s="1154"/>
      <c r="S2" s="1154"/>
      <c r="T2" s="1154"/>
    </row>
    <row r="3" spans="2:225" ht="14" customHeight="1" x14ac:dyDescent="0.15">
      <c r="B3" s="986"/>
      <c r="C3" s="986"/>
      <c r="D3" s="986"/>
      <c r="E3" s="957"/>
      <c r="F3" s="1120" t="s">
        <v>521</v>
      </c>
      <c r="G3" s="1120" t="s">
        <v>510</v>
      </c>
      <c r="H3" s="1120" t="s">
        <v>527</v>
      </c>
      <c r="I3" s="1120" t="s">
        <v>522</v>
      </c>
      <c r="J3" s="1120" t="s">
        <v>510</v>
      </c>
      <c r="K3" s="1017" t="s">
        <v>207</v>
      </c>
      <c r="L3" s="1017" t="s">
        <v>208</v>
      </c>
      <c r="M3" s="1017" t="s">
        <v>209</v>
      </c>
      <c r="N3" s="1120" t="s">
        <v>523</v>
      </c>
      <c r="O3" s="1120" t="s">
        <v>214</v>
      </c>
      <c r="P3" s="1118" t="s">
        <v>211</v>
      </c>
      <c r="Q3" s="1118" t="s">
        <v>519</v>
      </c>
      <c r="R3" s="1118" t="s">
        <v>212</v>
      </c>
      <c r="S3" s="1118" t="s">
        <v>213</v>
      </c>
      <c r="T3" s="1118" t="s">
        <v>215</v>
      </c>
      <c r="U3" s="1118" t="s">
        <v>216</v>
      </c>
      <c r="V3" s="1120" t="s">
        <v>217</v>
      </c>
      <c r="W3" s="1122">
        <v>28</v>
      </c>
      <c r="Y3" s="987"/>
      <c r="Z3" s="987">
        <v>1</v>
      </c>
      <c r="AA3" s="987">
        <v>2</v>
      </c>
      <c r="AB3" s="987">
        <v>3</v>
      </c>
      <c r="AC3" s="987">
        <v>4</v>
      </c>
      <c r="AD3" s="987">
        <v>5</v>
      </c>
      <c r="AE3" s="987">
        <v>6</v>
      </c>
      <c r="AF3" s="987">
        <v>7</v>
      </c>
      <c r="AG3" s="987">
        <v>8</v>
      </c>
      <c r="AH3" s="987">
        <v>9</v>
      </c>
      <c r="AI3" s="987">
        <v>10</v>
      </c>
      <c r="AJ3" s="987">
        <v>11</v>
      </c>
      <c r="AK3" s="987">
        <v>12</v>
      </c>
      <c r="AL3" s="987">
        <v>13</v>
      </c>
      <c r="AM3" s="987">
        <v>14</v>
      </c>
      <c r="AN3" s="987">
        <v>15</v>
      </c>
      <c r="AO3" s="987">
        <v>16</v>
      </c>
      <c r="AP3" s="987">
        <v>17</v>
      </c>
      <c r="AQ3" s="987">
        <v>18</v>
      </c>
      <c r="AR3" s="987">
        <v>19</v>
      </c>
      <c r="AS3" s="987">
        <v>20</v>
      </c>
      <c r="AT3" s="987">
        <v>21</v>
      </c>
      <c r="AU3" s="987">
        <v>22</v>
      </c>
      <c r="AV3" s="987">
        <v>23</v>
      </c>
      <c r="AW3" s="987">
        <v>24</v>
      </c>
      <c r="AX3" s="987">
        <v>25</v>
      </c>
      <c r="AY3" s="987">
        <v>26</v>
      </c>
      <c r="AZ3" s="987">
        <v>27</v>
      </c>
      <c r="BA3" s="987">
        <v>28</v>
      </c>
      <c r="BB3" s="987">
        <v>29</v>
      </c>
      <c r="BC3" s="987">
        <v>30</v>
      </c>
      <c r="BD3" s="987">
        <v>31</v>
      </c>
      <c r="BE3" s="987">
        <v>32</v>
      </c>
      <c r="BF3" s="987">
        <v>33</v>
      </c>
      <c r="BG3" s="987">
        <v>34</v>
      </c>
      <c r="BH3" s="987">
        <v>35</v>
      </c>
      <c r="BI3" s="987">
        <v>36</v>
      </c>
      <c r="BJ3" s="987">
        <v>37</v>
      </c>
      <c r="BK3" s="987">
        <v>38</v>
      </c>
      <c r="BL3" s="987">
        <v>39</v>
      </c>
      <c r="BM3" s="987">
        <v>40</v>
      </c>
      <c r="BN3" s="987">
        <v>41</v>
      </c>
      <c r="BO3" s="987">
        <v>42</v>
      </c>
      <c r="BP3" s="987">
        <v>43</v>
      </c>
      <c r="BQ3" s="987">
        <v>44</v>
      </c>
      <c r="BR3" s="987">
        <v>45</v>
      </c>
      <c r="BS3" s="987">
        <v>46</v>
      </c>
      <c r="BT3" s="987">
        <v>47</v>
      </c>
      <c r="BU3" s="987">
        <v>48</v>
      </c>
      <c r="BV3" s="987">
        <v>49</v>
      </c>
      <c r="BW3" s="987">
        <v>50</v>
      </c>
      <c r="BX3" s="987">
        <v>51</v>
      </c>
      <c r="BY3" s="987">
        <v>52</v>
      </c>
      <c r="BZ3" s="987">
        <v>53</v>
      </c>
      <c r="CA3" s="987">
        <v>54</v>
      </c>
      <c r="CB3" s="987">
        <v>55</v>
      </c>
      <c r="CC3" s="987">
        <v>56</v>
      </c>
      <c r="CD3" s="987">
        <v>57</v>
      </c>
      <c r="CE3" s="987">
        <v>58</v>
      </c>
      <c r="CF3" s="987">
        <v>59</v>
      </c>
      <c r="CG3" s="987">
        <v>60</v>
      </c>
      <c r="CH3" s="987">
        <v>61</v>
      </c>
      <c r="CI3" s="987">
        <v>62</v>
      </c>
      <c r="CJ3" s="987">
        <v>63</v>
      </c>
      <c r="CK3" s="987">
        <v>64</v>
      </c>
      <c r="CL3" s="987">
        <v>65</v>
      </c>
      <c r="CM3" s="987">
        <v>66</v>
      </c>
      <c r="CN3" s="987">
        <v>67</v>
      </c>
      <c r="CO3" s="987">
        <v>68</v>
      </c>
      <c r="CP3" s="987">
        <v>69</v>
      </c>
      <c r="CQ3" s="987">
        <v>70</v>
      </c>
      <c r="CR3" s="987">
        <v>71</v>
      </c>
      <c r="CS3" s="987">
        <v>72</v>
      </c>
      <c r="CT3" s="987">
        <v>73</v>
      </c>
      <c r="CU3" s="987">
        <v>74</v>
      </c>
      <c r="CV3" s="987">
        <v>75</v>
      </c>
      <c r="CW3" s="987">
        <v>76</v>
      </c>
      <c r="CX3" s="987">
        <v>77</v>
      </c>
      <c r="CY3" s="987">
        <v>78</v>
      </c>
      <c r="CZ3" s="987">
        <v>79</v>
      </c>
      <c r="DA3" s="987">
        <v>80</v>
      </c>
      <c r="DB3" s="987">
        <v>81</v>
      </c>
      <c r="DC3" s="987">
        <v>82</v>
      </c>
      <c r="DD3" s="987">
        <v>83</v>
      </c>
      <c r="DE3" s="987">
        <v>84</v>
      </c>
      <c r="DF3" s="987">
        <v>85</v>
      </c>
      <c r="DG3" s="987">
        <v>86</v>
      </c>
      <c r="DH3" s="987">
        <v>87</v>
      </c>
      <c r="DI3" s="987">
        <v>88</v>
      </c>
      <c r="DJ3" s="987">
        <v>89</v>
      </c>
      <c r="DK3" s="987">
        <v>90</v>
      </c>
      <c r="DL3" s="987">
        <v>91</v>
      </c>
      <c r="DM3" s="987">
        <v>92</v>
      </c>
      <c r="DN3" s="987">
        <v>93</v>
      </c>
      <c r="DO3" s="987">
        <v>94</v>
      </c>
      <c r="DP3" s="987">
        <v>95</v>
      </c>
      <c r="DQ3" s="987">
        <v>96</v>
      </c>
      <c r="DR3" s="987">
        <v>97</v>
      </c>
      <c r="DS3" s="987">
        <v>98</v>
      </c>
      <c r="DT3" s="987">
        <v>99</v>
      </c>
      <c r="DU3" s="987">
        <v>100</v>
      </c>
      <c r="DV3" s="987">
        <v>101</v>
      </c>
      <c r="DW3" s="987">
        <v>102</v>
      </c>
      <c r="DX3" s="987">
        <v>103</v>
      </c>
      <c r="DY3" s="987">
        <v>104</v>
      </c>
      <c r="DZ3" s="987">
        <v>105</v>
      </c>
      <c r="EA3" s="987">
        <v>106</v>
      </c>
      <c r="EB3" s="987">
        <v>107</v>
      </c>
      <c r="EC3" s="987">
        <v>108</v>
      </c>
      <c r="ED3" s="987">
        <v>109</v>
      </c>
      <c r="EE3" s="987">
        <v>110</v>
      </c>
      <c r="EF3" s="987">
        <v>111</v>
      </c>
      <c r="EG3" s="987">
        <v>112</v>
      </c>
      <c r="EH3" s="987">
        <v>113</v>
      </c>
      <c r="EI3" s="987">
        <v>114</v>
      </c>
      <c r="EJ3" s="987">
        <v>115</v>
      </c>
      <c r="EK3" s="987">
        <v>116</v>
      </c>
      <c r="EL3" s="987">
        <v>117</v>
      </c>
      <c r="EM3" s="987">
        <v>118</v>
      </c>
      <c r="EN3" s="987">
        <v>119</v>
      </c>
      <c r="EO3" s="987">
        <v>120</v>
      </c>
      <c r="EP3" s="987">
        <v>121</v>
      </c>
      <c r="EQ3" s="987">
        <v>122</v>
      </c>
      <c r="ER3" s="987">
        <v>123</v>
      </c>
      <c r="ES3" s="987">
        <v>124</v>
      </c>
      <c r="ET3" s="987">
        <v>125</v>
      </c>
      <c r="EU3" s="987">
        <v>126</v>
      </c>
      <c r="EV3" s="987">
        <v>127</v>
      </c>
      <c r="EW3" s="987">
        <v>128</v>
      </c>
      <c r="EX3" s="987">
        <v>129</v>
      </c>
      <c r="EY3" s="987">
        <v>130</v>
      </c>
      <c r="EZ3" s="987">
        <v>131</v>
      </c>
      <c r="FA3" s="987">
        <v>132</v>
      </c>
      <c r="FB3" s="987">
        <v>133</v>
      </c>
      <c r="FC3" s="987">
        <v>134</v>
      </c>
      <c r="FD3" s="987">
        <v>135</v>
      </c>
      <c r="FE3" s="987">
        <v>136</v>
      </c>
      <c r="FF3" s="987">
        <v>137</v>
      </c>
      <c r="FG3" s="987">
        <v>138</v>
      </c>
      <c r="FH3" s="987">
        <v>139</v>
      </c>
      <c r="FI3" s="987">
        <v>140</v>
      </c>
      <c r="FJ3" s="987">
        <v>141</v>
      </c>
      <c r="FK3" s="987">
        <v>142</v>
      </c>
      <c r="FL3" s="987">
        <v>143</v>
      </c>
      <c r="FM3" s="987">
        <v>144</v>
      </c>
      <c r="FN3" s="987">
        <v>145</v>
      </c>
      <c r="FO3" s="987">
        <v>146</v>
      </c>
      <c r="FP3" s="987">
        <v>147</v>
      </c>
      <c r="FQ3" s="987">
        <v>148</v>
      </c>
      <c r="FR3" s="987">
        <v>149</v>
      </c>
      <c r="FS3" s="987">
        <v>150</v>
      </c>
      <c r="FT3" s="987">
        <v>151</v>
      </c>
      <c r="FU3" s="987">
        <v>152</v>
      </c>
      <c r="FV3" s="987">
        <v>153</v>
      </c>
      <c r="FW3" s="987">
        <v>154</v>
      </c>
      <c r="FX3" s="987">
        <v>155</v>
      </c>
      <c r="FY3" s="987">
        <v>156</v>
      </c>
      <c r="FZ3" s="987">
        <v>157</v>
      </c>
      <c r="GA3" s="987">
        <v>158</v>
      </c>
      <c r="GB3" s="987">
        <v>159</v>
      </c>
      <c r="GC3" s="987">
        <v>160</v>
      </c>
      <c r="GD3" s="987">
        <v>161</v>
      </c>
      <c r="GE3" s="987">
        <v>162</v>
      </c>
      <c r="GF3" s="987">
        <v>163</v>
      </c>
      <c r="GG3" s="987">
        <v>164</v>
      </c>
      <c r="GH3" s="987">
        <v>165</v>
      </c>
      <c r="GI3" s="987">
        <v>166</v>
      </c>
      <c r="GJ3" s="987">
        <v>167</v>
      </c>
      <c r="GK3" s="987">
        <v>168</v>
      </c>
      <c r="GL3" s="987">
        <v>169</v>
      </c>
      <c r="GM3" s="987">
        <v>170</v>
      </c>
      <c r="GN3" s="987">
        <v>171</v>
      </c>
      <c r="GO3" s="987">
        <v>172</v>
      </c>
      <c r="GP3" s="987">
        <v>173</v>
      </c>
      <c r="GQ3" s="987">
        <v>174</v>
      </c>
      <c r="GR3" s="987">
        <v>175</v>
      </c>
      <c r="GS3" s="987">
        <v>176</v>
      </c>
      <c r="GT3" s="987">
        <v>177</v>
      </c>
      <c r="GU3" s="987">
        <v>178</v>
      </c>
      <c r="GV3" s="987">
        <v>179</v>
      </c>
      <c r="GW3" s="987">
        <v>180</v>
      </c>
      <c r="GX3" s="987">
        <v>181</v>
      </c>
      <c r="GY3" s="987">
        <v>182</v>
      </c>
      <c r="GZ3" s="987">
        <v>183</v>
      </c>
      <c r="HA3" s="987">
        <v>184</v>
      </c>
      <c r="HB3" s="987">
        <v>185</v>
      </c>
      <c r="HC3" s="987">
        <v>186</v>
      </c>
      <c r="HD3" s="987">
        <v>187</v>
      </c>
      <c r="HE3" s="987">
        <v>188</v>
      </c>
      <c r="HF3" s="987">
        <v>189</v>
      </c>
      <c r="HG3" s="987">
        <v>190</v>
      </c>
      <c r="HH3" s="987">
        <v>191</v>
      </c>
      <c r="HI3" s="987">
        <v>192</v>
      </c>
      <c r="HJ3" s="987">
        <v>193</v>
      </c>
      <c r="HK3" s="987">
        <v>194</v>
      </c>
      <c r="HL3" s="987">
        <v>195</v>
      </c>
      <c r="HM3" s="987">
        <v>196</v>
      </c>
      <c r="HN3" s="987">
        <v>197</v>
      </c>
      <c r="HO3" s="987">
        <v>198</v>
      </c>
      <c r="HP3" s="987">
        <v>199</v>
      </c>
      <c r="HQ3" s="987">
        <v>200</v>
      </c>
    </row>
    <row r="4" spans="2:225" ht="14.75" customHeight="1" thickBot="1" x14ac:dyDescent="0.2">
      <c r="B4" s="986"/>
      <c r="C4" s="986"/>
      <c r="D4" s="986"/>
      <c r="E4" s="957"/>
      <c r="F4" s="1121"/>
      <c r="G4" s="1121"/>
      <c r="H4" s="1121"/>
      <c r="I4" s="1121"/>
      <c r="J4" s="1121"/>
      <c r="K4" s="1018"/>
      <c r="L4" s="1018"/>
      <c r="M4" s="1018"/>
      <c r="N4" s="1121"/>
      <c r="O4" s="1121"/>
      <c r="P4" s="1119"/>
      <c r="Q4" s="1119"/>
      <c r="R4" s="1119"/>
      <c r="S4" s="1119"/>
      <c r="T4" s="1119"/>
      <c r="U4" s="1119"/>
      <c r="V4" s="1121"/>
      <c r="W4" s="1123"/>
      <c r="Y4" s="987">
        <v>1</v>
      </c>
      <c r="Z4" s="988">
        <f>IFERROR(
  _xlfn.LET(
    _xlpm.val, $D$12 / Z3,
    _xlpm.n, ROUNDUP(1 / _xlpm.val, 0),
    IF(_xlpm.n &gt; $D$8, "", _xlpm.n)
  ),
"")</f>
        <v>1</v>
      </c>
      <c r="AA4" s="988">
        <f t="shared" ref="AA4:AI4" si="0">IFERROR(
  _xlfn.LET(
    _xlpm.val, $D$12 / AA3,
    _xlpm.n, ROUNDUP(1 / _xlpm.val, 0),
    IF(_xlpm.n &gt; $D$8, "", _xlpm.n)
  ),
"")</f>
        <v>1</v>
      </c>
      <c r="AB4" s="988">
        <f t="shared" si="0"/>
        <v>1</v>
      </c>
      <c r="AC4" s="988">
        <f t="shared" si="0"/>
        <v>1</v>
      </c>
      <c r="AD4" s="988">
        <f t="shared" si="0"/>
        <v>1</v>
      </c>
      <c r="AE4" s="988">
        <f t="shared" si="0"/>
        <v>2</v>
      </c>
      <c r="AF4" s="988">
        <f t="shared" si="0"/>
        <v>2</v>
      </c>
      <c r="AG4" s="988">
        <f t="shared" si="0"/>
        <v>2</v>
      </c>
      <c r="AH4" s="988">
        <f t="shared" si="0"/>
        <v>2</v>
      </c>
      <c r="AI4" s="988">
        <f t="shared" si="0"/>
        <v>2</v>
      </c>
      <c r="AJ4" s="988">
        <f t="shared" ref="AJ4:AM4" si="1">IFERROR(
  _xlfn.LET(
    _xlpm.val, $D$12 / AJ3,
    _xlpm.n, ROUNDUP(1 / _xlpm.val, 0),
    IF(_xlpm.n &gt; $D$8, "", _xlpm.n)
  ),
"")</f>
        <v>3</v>
      </c>
      <c r="AK4" s="988">
        <f t="shared" si="1"/>
        <v>3</v>
      </c>
      <c r="AL4" s="988">
        <f t="shared" si="1"/>
        <v>3</v>
      </c>
      <c r="AM4" s="988">
        <f t="shared" si="1"/>
        <v>3</v>
      </c>
      <c r="AN4" s="988">
        <f t="shared" ref="AN4" si="2">IFERROR(
  _xlfn.LET(
    _xlpm.val, $D$12 / AN3,
    _xlpm.n, ROUNDUP(1 / _xlpm.val, 0),
    IF(_xlpm.n &gt; $D$8, "", _xlpm.n)
  ),
"")</f>
        <v>3</v>
      </c>
      <c r="AO4" s="988">
        <f t="shared" ref="AO4" si="3">IFERROR(
  _xlfn.LET(
    _xlpm.val, $D$12 / AO3,
    _xlpm.n, ROUNDUP(1 / _xlpm.val, 0),
    IF(_xlpm.n &gt; $D$8, "", _xlpm.n)
  ),
"")</f>
        <v>4</v>
      </c>
      <c r="AP4" s="988">
        <f t="shared" ref="AP4" si="4">IFERROR(
  _xlfn.LET(
    _xlpm.val, $D$12 / AP3,
    _xlpm.n, ROUNDUP(1 / _xlpm.val, 0),
    IF(_xlpm.n &gt; $D$8, "", _xlpm.n)
  ),
"")</f>
        <v>4</v>
      </c>
      <c r="AQ4" s="988">
        <f t="shared" ref="AQ4" si="5">IFERROR(
  _xlfn.LET(
    _xlpm.val, $D$12 / AQ3,
    _xlpm.n, ROUNDUP(1 / _xlpm.val, 0),
    IF(_xlpm.n &gt; $D$8, "", _xlpm.n)
  ),
"")</f>
        <v>4</v>
      </c>
      <c r="AR4" s="988">
        <f t="shared" ref="AR4" si="6">IFERROR(
  _xlfn.LET(
    _xlpm.val, $D$12 / AR3,
    _xlpm.n, ROUNDUP(1 / _xlpm.val, 0),
    IF(_xlpm.n &gt; $D$8, "", _xlpm.n)
  ),
"")</f>
        <v>4</v>
      </c>
      <c r="AS4" s="988">
        <f t="shared" ref="AS4" si="7">IFERROR(
  _xlfn.LET(
    _xlpm.val, $D$12 / AS3,
    _xlpm.n, ROUNDUP(1 / _xlpm.val, 0),
    IF(_xlpm.n &gt; $D$8, "", _xlpm.n)
  ),
"")</f>
        <v>4</v>
      </c>
      <c r="AT4" s="988">
        <f t="shared" ref="AT4" si="8">IFERROR(
  _xlfn.LET(
    _xlpm.val, $D$12 / AT3,
    _xlpm.n, ROUNDUP(1 / _xlpm.val, 0),
    IF(_xlpm.n &gt; $D$8, "", _xlpm.n)
  ),
"")</f>
        <v>5</v>
      </c>
      <c r="AU4" s="988">
        <f t="shared" ref="AU4" si="9">IFERROR(
  _xlfn.LET(
    _xlpm.val, $D$12 / AU3,
    _xlpm.n, ROUNDUP(1 / _xlpm.val, 0),
    IF(_xlpm.n &gt; $D$8, "", _xlpm.n)
  ),
"")</f>
        <v>5</v>
      </c>
      <c r="AV4" s="988">
        <f t="shared" ref="AV4" si="10">IFERROR(
  _xlfn.LET(
    _xlpm.val, $D$12 / AV3,
    _xlpm.n, ROUNDUP(1 / _xlpm.val, 0),
    IF(_xlpm.n &gt; $D$8, "", _xlpm.n)
  ),
"")</f>
        <v>5</v>
      </c>
      <c r="AW4" s="988">
        <f t="shared" ref="AW4" si="11">IFERROR(
  _xlfn.LET(
    _xlpm.val, $D$12 / AW3,
    _xlpm.n, ROUNDUP(1 / _xlpm.val, 0),
    IF(_xlpm.n &gt; $D$8, "", _xlpm.n)
  ),
"")</f>
        <v>5</v>
      </c>
      <c r="AX4" s="988">
        <f t="shared" ref="AX4" si="12">IFERROR(
  _xlfn.LET(
    _xlpm.val, $D$12 / AX3,
    _xlpm.n, ROUNDUP(1 / _xlpm.val, 0),
    IF(_xlpm.n &gt; $D$8, "", _xlpm.n)
  ),
"")</f>
        <v>5</v>
      </c>
      <c r="AY4" s="988">
        <f t="shared" ref="AY4:AZ4" si="13">IFERROR(
  _xlfn.LET(
    _xlpm.val, $D$12 / AY3,
    _xlpm.n, ROUNDUP(1 / _xlpm.val, 0),
    IF(_xlpm.n &gt; $D$8, "", _xlpm.n)
  ),
"")</f>
        <v>6</v>
      </c>
      <c r="AZ4" s="988">
        <f t="shared" si="13"/>
        <v>6</v>
      </c>
      <c r="BA4" s="988">
        <f t="shared" ref="BA4" si="14">IFERROR(
  _xlfn.LET(
    _xlpm.val, $D$12 / BA3,
    _xlpm.n, ROUNDUP(1 / _xlpm.val, 0),
    IF(_xlpm.n &gt; $D$8, "", _xlpm.n)
  ),
"")</f>
        <v>6</v>
      </c>
      <c r="BB4" s="988">
        <f t="shared" ref="BB4" si="15">IFERROR(
  _xlfn.LET(
    _xlpm.val, $D$12 / BB3,
    _xlpm.n, ROUNDUP(1 / _xlpm.val, 0),
    IF(_xlpm.n &gt; $D$8, "", _xlpm.n)
  ),
"")</f>
        <v>6</v>
      </c>
      <c r="BC4" s="988">
        <f t="shared" ref="BC4" si="16">IFERROR(
  _xlfn.LET(
    _xlpm.val, $D$12 / BC3,
    _xlpm.n, ROUNDUP(1 / _xlpm.val, 0),
    IF(_xlpm.n &gt; $D$8, "", _xlpm.n)
  ),
"")</f>
        <v>6</v>
      </c>
      <c r="BD4" s="988">
        <f t="shared" ref="BD4" si="17">IFERROR(
  _xlfn.LET(
    _xlpm.val, $D$12 / BD3,
    _xlpm.n, ROUNDUP(1 / _xlpm.val, 0),
    IF(_xlpm.n &gt; $D$8, "", _xlpm.n)
  ),
"")</f>
        <v>7</v>
      </c>
      <c r="BE4" s="988">
        <f t="shared" ref="BE4" si="18">IFERROR(
  _xlfn.LET(
    _xlpm.val, $D$12 / BE3,
    _xlpm.n, ROUNDUP(1 / _xlpm.val, 0),
    IF(_xlpm.n &gt; $D$8, "", _xlpm.n)
  ),
"")</f>
        <v>7</v>
      </c>
      <c r="BF4" s="988">
        <f t="shared" ref="BF4" si="19">IFERROR(
  _xlfn.LET(
    _xlpm.val, $D$12 / BF3,
    _xlpm.n, ROUNDUP(1 / _xlpm.val, 0),
    IF(_xlpm.n &gt; $D$8, "", _xlpm.n)
  ),
"")</f>
        <v>7</v>
      </c>
      <c r="BG4" s="988">
        <f t="shared" ref="BG4" si="20">IFERROR(
  _xlfn.LET(
    _xlpm.val, $D$12 / BG3,
    _xlpm.n, ROUNDUP(1 / _xlpm.val, 0),
    IF(_xlpm.n &gt; $D$8, "", _xlpm.n)
  ),
"")</f>
        <v>7</v>
      </c>
      <c r="BH4" s="988">
        <f t="shared" ref="BH4" si="21">IFERROR(
  _xlfn.LET(
    _xlpm.val, $D$12 / BH3,
    _xlpm.n, ROUNDUP(1 / _xlpm.val, 0),
    IF(_xlpm.n &gt; $D$8, "", _xlpm.n)
  ),
"")</f>
        <v>7</v>
      </c>
      <c r="BI4" s="988">
        <f t="shared" ref="BI4" si="22">IFERROR(
  _xlfn.LET(
    _xlpm.val, $D$12 / BI3,
    _xlpm.n, ROUNDUP(1 / _xlpm.val, 0),
    IF(_xlpm.n &gt; $D$8, "", _xlpm.n)
  ),
"")</f>
        <v>8</v>
      </c>
      <c r="BJ4" s="988">
        <f t="shared" ref="BJ4" si="23">IFERROR(
  _xlfn.LET(
    _xlpm.val, $D$12 / BJ3,
    _xlpm.n, ROUNDUP(1 / _xlpm.val, 0),
    IF(_xlpm.n &gt; $D$8, "", _xlpm.n)
  ),
"")</f>
        <v>8</v>
      </c>
      <c r="BK4" s="988">
        <f t="shared" ref="BK4" si="24">IFERROR(
  _xlfn.LET(
    _xlpm.val, $D$12 / BK3,
    _xlpm.n, ROUNDUP(1 / _xlpm.val, 0),
    IF(_xlpm.n &gt; $D$8, "", _xlpm.n)
  ),
"")</f>
        <v>8</v>
      </c>
      <c r="BL4" s="988">
        <f t="shared" ref="BL4:BM4" si="25">IFERROR(
  _xlfn.LET(
    _xlpm.val, $D$12 / BL3,
    _xlpm.n, ROUNDUP(1 / _xlpm.val, 0),
    IF(_xlpm.n &gt; $D$8, "", _xlpm.n)
  ),
"")</f>
        <v>8</v>
      </c>
      <c r="BM4" s="988">
        <f t="shared" si="25"/>
        <v>8</v>
      </c>
      <c r="BN4" s="988">
        <f t="shared" ref="BN4" si="26">IFERROR(
  _xlfn.LET(
    _xlpm.val, $D$12 / BN3,
    _xlpm.n, ROUNDUP(1 / _xlpm.val, 0),
    IF(_xlpm.n &gt; $D$8, "", _xlpm.n)
  ),
"")</f>
        <v>9</v>
      </c>
      <c r="BO4" s="988">
        <f t="shared" ref="BO4" si="27">IFERROR(
  _xlfn.LET(
    _xlpm.val, $D$12 / BO3,
    _xlpm.n, ROUNDUP(1 / _xlpm.val, 0),
    IF(_xlpm.n &gt; $D$8, "", _xlpm.n)
  ),
"")</f>
        <v>9</v>
      </c>
      <c r="BP4" s="988">
        <f t="shared" ref="BP4" si="28">IFERROR(
  _xlfn.LET(
    _xlpm.val, $D$12 / BP3,
    _xlpm.n, ROUNDUP(1 / _xlpm.val, 0),
    IF(_xlpm.n &gt; $D$8, "", _xlpm.n)
  ),
"")</f>
        <v>9</v>
      </c>
      <c r="BQ4" s="988">
        <f t="shared" ref="BQ4" si="29">IFERROR(
  _xlfn.LET(
    _xlpm.val, $D$12 / BQ3,
    _xlpm.n, ROUNDUP(1 / _xlpm.val, 0),
    IF(_xlpm.n &gt; $D$8, "", _xlpm.n)
  ),
"")</f>
        <v>9</v>
      </c>
      <c r="BR4" s="988">
        <f t="shared" ref="BR4" si="30">IFERROR(
  _xlfn.LET(
    _xlpm.val, $D$12 / BR3,
    _xlpm.n, ROUNDUP(1 / _xlpm.val, 0),
    IF(_xlpm.n &gt; $D$8, "", _xlpm.n)
  ),
"")</f>
        <v>9</v>
      </c>
      <c r="BS4" s="988">
        <f t="shared" ref="BS4" si="31">IFERROR(
  _xlfn.LET(
    _xlpm.val, $D$12 / BS3,
    _xlpm.n, ROUNDUP(1 / _xlpm.val, 0),
    IF(_xlpm.n &gt; $D$8, "", _xlpm.n)
  ),
"")</f>
        <v>10</v>
      </c>
      <c r="BT4" s="988">
        <f t="shared" ref="BT4" si="32">IFERROR(
  _xlfn.LET(
    _xlpm.val, $D$12 / BT3,
    _xlpm.n, ROUNDUP(1 / _xlpm.val, 0),
    IF(_xlpm.n &gt; $D$8, "", _xlpm.n)
  ),
"")</f>
        <v>10</v>
      </c>
      <c r="BU4" s="988">
        <f t="shared" ref="BU4" si="33">IFERROR(
  _xlfn.LET(
    _xlpm.val, $D$12 / BU3,
    _xlpm.n, ROUNDUP(1 / _xlpm.val, 0),
    IF(_xlpm.n &gt; $D$8, "", _xlpm.n)
  ),
"")</f>
        <v>10</v>
      </c>
      <c r="BV4" s="988">
        <f t="shared" ref="BV4" si="34">IFERROR(
  _xlfn.LET(
    _xlpm.val, $D$12 / BV3,
    _xlpm.n, ROUNDUP(1 / _xlpm.val, 0),
    IF(_xlpm.n &gt; $D$8, "", _xlpm.n)
  ),
"")</f>
        <v>10</v>
      </c>
      <c r="BW4" s="988">
        <f t="shared" ref="BW4" si="35">IFERROR(
  _xlfn.LET(
    _xlpm.val, $D$12 / BW3,
    _xlpm.n, ROUNDUP(1 / _xlpm.val, 0),
    IF(_xlpm.n &gt; $D$8, "", _xlpm.n)
  ),
"")</f>
        <v>10</v>
      </c>
      <c r="BX4" s="988">
        <f t="shared" ref="BX4" si="36">IFERROR(
  _xlfn.LET(
    _xlpm.val, $D$12 / BX3,
    _xlpm.n, ROUNDUP(1 / _xlpm.val, 0),
    IF(_xlpm.n &gt; $D$8, "", _xlpm.n)
  ),
"")</f>
        <v>11</v>
      </c>
      <c r="BY4" s="988">
        <f t="shared" ref="BY4:BZ4" si="37">IFERROR(
  _xlfn.LET(
    _xlpm.val, $D$12 / BY3,
    _xlpm.n, ROUNDUP(1 / _xlpm.val, 0),
    IF(_xlpm.n &gt; $D$8, "", _xlpm.n)
  ),
"")</f>
        <v>11</v>
      </c>
      <c r="BZ4" s="988">
        <f t="shared" si="37"/>
        <v>11</v>
      </c>
      <c r="CA4" s="988">
        <f t="shared" ref="CA4" si="38">IFERROR(
  _xlfn.LET(
    _xlpm.val, $D$12 / CA3,
    _xlpm.n, ROUNDUP(1 / _xlpm.val, 0),
    IF(_xlpm.n &gt; $D$8, "", _xlpm.n)
  ),
"")</f>
        <v>11</v>
      </c>
      <c r="CB4" s="988">
        <f t="shared" ref="CB4" si="39">IFERROR(
  _xlfn.LET(
    _xlpm.val, $D$12 / CB3,
    _xlpm.n, ROUNDUP(1 / _xlpm.val, 0),
    IF(_xlpm.n &gt; $D$8, "", _xlpm.n)
  ),
"")</f>
        <v>11</v>
      </c>
      <c r="CC4" s="988">
        <f t="shared" ref="CC4" si="40">IFERROR(
  _xlfn.LET(
    _xlpm.val, $D$12 / CC3,
    _xlpm.n, ROUNDUP(1 / _xlpm.val, 0),
    IF(_xlpm.n &gt; $D$8, "", _xlpm.n)
  ),
"")</f>
        <v>12</v>
      </c>
      <c r="CD4" s="988">
        <f t="shared" ref="CD4" si="41">IFERROR(
  _xlfn.LET(
    _xlpm.val, $D$12 / CD3,
    _xlpm.n, ROUNDUP(1 / _xlpm.val, 0),
    IF(_xlpm.n &gt; $D$8, "", _xlpm.n)
  ),
"")</f>
        <v>12</v>
      </c>
      <c r="CE4" s="988">
        <f t="shared" ref="CE4" si="42">IFERROR(
  _xlfn.LET(
    _xlpm.val, $D$12 / CE3,
    _xlpm.n, ROUNDUP(1 / _xlpm.val, 0),
    IF(_xlpm.n &gt; $D$8, "", _xlpm.n)
  ),
"")</f>
        <v>12</v>
      </c>
      <c r="CF4" s="988">
        <f t="shared" ref="CF4" si="43">IFERROR(
  _xlfn.LET(
    _xlpm.val, $D$12 / CF3,
    _xlpm.n, ROUNDUP(1 / _xlpm.val, 0),
    IF(_xlpm.n &gt; $D$8, "", _xlpm.n)
  ),
"")</f>
        <v>12</v>
      </c>
      <c r="CG4" s="988">
        <f t="shared" ref="CG4" si="44">IFERROR(
  _xlfn.LET(
    _xlpm.val, $D$12 / CG3,
    _xlpm.n, ROUNDUP(1 / _xlpm.val, 0),
    IF(_xlpm.n &gt; $D$8, "", _xlpm.n)
  ),
"")</f>
        <v>12</v>
      </c>
      <c r="CH4" s="988">
        <f t="shared" ref="CH4" si="45">IFERROR(
  _xlfn.LET(
    _xlpm.val, $D$12 / CH3,
    _xlpm.n, ROUNDUP(1 / _xlpm.val, 0),
    IF(_xlpm.n &gt; $D$8, "", _xlpm.n)
  ),
"")</f>
        <v>13</v>
      </c>
      <c r="CI4" s="988">
        <f t="shared" ref="CI4" si="46">IFERROR(
  _xlfn.LET(
    _xlpm.val, $D$12 / CI3,
    _xlpm.n, ROUNDUP(1 / _xlpm.val, 0),
    IF(_xlpm.n &gt; $D$8, "", _xlpm.n)
  ),
"")</f>
        <v>13</v>
      </c>
      <c r="CJ4" s="988">
        <f t="shared" ref="CJ4" si="47">IFERROR(
  _xlfn.LET(
    _xlpm.val, $D$12 / CJ3,
    _xlpm.n, ROUNDUP(1 / _xlpm.val, 0),
    IF(_xlpm.n &gt; $D$8, "", _xlpm.n)
  ),
"")</f>
        <v>13</v>
      </c>
      <c r="CK4" s="988">
        <f t="shared" ref="CK4" si="48">IFERROR(
  _xlfn.LET(
    _xlpm.val, $D$12 / CK3,
    _xlpm.n, ROUNDUP(1 / _xlpm.val, 0),
    IF(_xlpm.n &gt; $D$8, "", _xlpm.n)
  ),
"")</f>
        <v>13</v>
      </c>
      <c r="CL4" s="988">
        <f t="shared" ref="CL4:CM4" si="49">IFERROR(
  _xlfn.LET(
    _xlpm.val, $D$12 / CL3,
    _xlpm.n, ROUNDUP(1 / _xlpm.val, 0),
    IF(_xlpm.n &gt; $D$8, "", _xlpm.n)
  ),
"")</f>
        <v>13</v>
      </c>
      <c r="CM4" s="988">
        <f t="shared" si="49"/>
        <v>14</v>
      </c>
      <c r="CN4" s="988">
        <f t="shared" ref="CN4" si="50">IFERROR(
  _xlfn.LET(
    _xlpm.val, $D$12 / CN3,
    _xlpm.n, ROUNDUP(1 / _xlpm.val, 0),
    IF(_xlpm.n &gt; $D$8, "", _xlpm.n)
  ),
"")</f>
        <v>14</v>
      </c>
      <c r="CO4" s="988">
        <f t="shared" ref="CO4" si="51">IFERROR(
  _xlfn.LET(
    _xlpm.val, $D$12 / CO3,
    _xlpm.n, ROUNDUP(1 / _xlpm.val, 0),
    IF(_xlpm.n &gt; $D$8, "", _xlpm.n)
  ),
"")</f>
        <v>14</v>
      </c>
      <c r="CP4" s="988">
        <f t="shared" ref="CP4" si="52">IFERROR(
  _xlfn.LET(
    _xlpm.val, $D$12 / CP3,
    _xlpm.n, ROUNDUP(1 / _xlpm.val, 0),
    IF(_xlpm.n &gt; $D$8, "", _xlpm.n)
  ),
"")</f>
        <v>14</v>
      </c>
      <c r="CQ4" s="988">
        <f t="shared" ref="CQ4" si="53">IFERROR(
  _xlfn.LET(
    _xlpm.val, $D$12 / CQ3,
    _xlpm.n, ROUNDUP(1 / _xlpm.val, 0),
    IF(_xlpm.n &gt; $D$8, "", _xlpm.n)
  ),
"")</f>
        <v>14</v>
      </c>
      <c r="CR4" s="988">
        <f t="shared" ref="CR4" si="54">IFERROR(
  _xlfn.LET(
    _xlpm.val, $D$12 / CR3,
    _xlpm.n, ROUNDUP(1 / _xlpm.val, 0),
    IF(_xlpm.n &gt; $D$8, "", _xlpm.n)
  ),
"")</f>
        <v>15</v>
      </c>
      <c r="CS4" s="988">
        <f t="shared" ref="CS4" si="55">IFERROR(
  _xlfn.LET(
    _xlpm.val, $D$12 / CS3,
    _xlpm.n, ROUNDUP(1 / _xlpm.val, 0),
    IF(_xlpm.n &gt; $D$8, "", _xlpm.n)
  ),
"")</f>
        <v>15</v>
      </c>
      <c r="CT4" s="988">
        <f t="shared" ref="CT4" si="56">IFERROR(
  _xlfn.LET(
    _xlpm.val, $D$12 / CT3,
    _xlpm.n, ROUNDUP(1 / _xlpm.val, 0),
    IF(_xlpm.n &gt; $D$8, "", _xlpm.n)
  ),
"")</f>
        <v>15</v>
      </c>
      <c r="CU4" s="988">
        <f t="shared" ref="CU4" si="57">IFERROR(
  _xlfn.LET(
    _xlpm.val, $D$12 / CU3,
    _xlpm.n, ROUNDUP(1 / _xlpm.val, 0),
    IF(_xlpm.n &gt; $D$8, "", _xlpm.n)
  ),
"")</f>
        <v>15</v>
      </c>
      <c r="CV4" s="988">
        <f t="shared" ref="CV4" si="58">IFERROR(
  _xlfn.LET(
    _xlpm.val, $D$12 / CV3,
    _xlpm.n, ROUNDUP(1 / _xlpm.val, 0),
    IF(_xlpm.n &gt; $D$8, "", _xlpm.n)
  ),
"")</f>
        <v>15</v>
      </c>
      <c r="CW4" s="988" t="str">
        <f t="shared" ref="CW4" si="59">IFERROR(
  _xlfn.LET(
    _xlpm.val, $D$12 / CW3,
    _xlpm.n, ROUNDUP(1 / _xlpm.val, 0),
    IF(_xlpm.n &gt; $D$8, "", _xlpm.n)
  ),
"")</f>
        <v/>
      </c>
      <c r="CX4" s="988" t="str">
        <f t="shared" ref="CX4" si="60">IFERROR(
  _xlfn.LET(
    _xlpm.val, $D$12 / CX3,
    _xlpm.n, ROUNDUP(1 / _xlpm.val, 0),
    IF(_xlpm.n &gt; $D$8, "", _xlpm.n)
  ),
"")</f>
        <v/>
      </c>
      <c r="CY4" s="988" t="str">
        <f t="shared" ref="CY4:CZ4" si="61">IFERROR(
  _xlfn.LET(
    _xlpm.val, $D$12 / CY3,
    _xlpm.n, ROUNDUP(1 / _xlpm.val, 0),
    IF(_xlpm.n &gt; $D$8, "", _xlpm.n)
  ),
"")</f>
        <v/>
      </c>
      <c r="CZ4" s="988" t="str">
        <f t="shared" si="61"/>
        <v/>
      </c>
      <c r="DA4" s="988" t="str">
        <f t="shared" ref="DA4" si="62">IFERROR(
  _xlfn.LET(
    _xlpm.val, $D$12 / DA3,
    _xlpm.n, ROUNDUP(1 / _xlpm.val, 0),
    IF(_xlpm.n &gt; $D$8, "", _xlpm.n)
  ),
"")</f>
        <v/>
      </c>
      <c r="DB4" s="988" t="str">
        <f t="shared" ref="DB4" si="63">IFERROR(
  _xlfn.LET(
    _xlpm.val, $D$12 / DB3,
    _xlpm.n, ROUNDUP(1 / _xlpm.val, 0),
    IF(_xlpm.n &gt; $D$8, "", _xlpm.n)
  ),
"")</f>
        <v/>
      </c>
      <c r="DC4" s="988" t="str">
        <f t="shared" ref="DC4" si="64">IFERROR(
  _xlfn.LET(
    _xlpm.val, $D$12 / DC3,
    _xlpm.n, ROUNDUP(1 / _xlpm.val, 0),
    IF(_xlpm.n &gt; $D$8, "", _xlpm.n)
  ),
"")</f>
        <v/>
      </c>
      <c r="DD4" s="988" t="str">
        <f t="shared" ref="DD4" si="65">IFERROR(
  _xlfn.LET(
    _xlpm.val, $D$12 / DD3,
    _xlpm.n, ROUNDUP(1 / _xlpm.val, 0),
    IF(_xlpm.n &gt; $D$8, "", _xlpm.n)
  ),
"")</f>
        <v/>
      </c>
      <c r="DE4" s="988" t="str">
        <f t="shared" ref="DE4" si="66">IFERROR(
  _xlfn.LET(
    _xlpm.val, $D$12 / DE3,
    _xlpm.n, ROUNDUP(1 / _xlpm.val, 0),
    IF(_xlpm.n &gt; $D$8, "", _xlpm.n)
  ),
"")</f>
        <v/>
      </c>
      <c r="DF4" s="988" t="str">
        <f t="shared" ref="DF4" si="67">IFERROR(
  _xlfn.LET(
    _xlpm.val, $D$12 / DF3,
    _xlpm.n, ROUNDUP(1 / _xlpm.val, 0),
    IF(_xlpm.n &gt; $D$8, "", _xlpm.n)
  ),
"")</f>
        <v/>
      </c>
      <c r="DG4" s="988" t="str">
        <f t="shared" ref="DG4" si="68">IFERROR(
  _xlfn.LET(
    _xlpm.val, $D$12 / DG3,
    _xlpm.n, ROUNDUP(1 / _xlpm.val, 0),
    IF(_xlpm.n &gt; $D$8, "", _xlpm.n)
  ),
"")</f>
        <v/>
      </c>
      <c r="DH4" s="988" t="str">
        <f t="shared" ref="DH4" si="69">IFERROR(
  _xlfn.LET(
    _xlpm.val, $D$12 / DH3,
    _xlpm.n, ROUNDUP(1 / _xlpm.val, 0),
    IF(_xlpm.n &gt; $D$8, "", _xlpm.n)
  ),
"")</f>
        <v/>
      </c>
      <c r="DI4" s="988" t="str">
        <f t="shared" ref="DI4" si="70">IFERROR(
  _xlfn.LET(
    _xlpm.val, $D$12 / DI3,
    _xlpm.n, ROUNDUP(1 / _xlpm.val, 0),
    IF(_xlpm.n &gt; $D$8, "", _xlpm.n)
  ),
"")</f>
        <v/>
      </c>
      <c r="DJ4" s="988" t="str">
        <f t="shared" ref="DJ4" si="71">IFERROR(
  _xlfn.LET(
    _xlpm.val, $D$12 / DJ3,
    _xlpm.n, ROUNDUP(1 / _xlpm.val, 0),
    IF(_xlpm.n &gt; $D$8, "", _xlpm.n)
  ),
"")</f>
        <v/>
      </c>
      <c r="DK4" s="988" t="str">
        <f t="shared" ref="DK4" si="72">IFERROR(
  _xlfn.LET(
    _xlpm.val, $D$12 / DK3,
    _xlpm.n, ROUNDUP(1 / _xlpm.val, 0),
    IF(_xlpm.n &gt; $D$8, "", _xlpm.n)
  ),
"")</f>
        <v/>
      </c>
      <c r="DL4" s="988" t="str">
        <f t="shared" ref="DL4" si="73">IFERROR(
  _xlfn.LET(
    _xlpm.val, $D$12 / DL3,
    _xlpm.n, ROUNDUP(1 / _xlpm.val, 0),
    IF(_xlpm.n &gt; $D$8, "", _xlpm.n)
  ),
"")</f>
        <v/>
      </c>
      <c r="DM4" s="988" t="str">
        <f t="shared" ref="DM4" si="74">IFERROR(
  _xlfn.LET(
    _xlpm.val, $D$12 / DM3,
    _xlpm.n, ROUNDUP(1 / _xlpm.val, 0),
    IF(_xlpm.n &gt; $D$8, "", _xlpm.n)
  ),
"")</f>
        <v/>
      </c>
      <c r="DN4" s="988" t="str">
        <f t="shared" ref="DN4" si="75">IFERROR(
  _xlfn.LET(
    _xlpm.val, $D$12 / DN3,
    _xlpm.n, ROUNDUP(1 / _xlpm.val, 0),
    IF(_xlpm.n &gt; $D$8, "", _xlpm.n)
  ),
"")</f>
        <v/>
      </c>
      <c r="DO4" s="988" t="str">
        <f t="shared" ref="DO4" si="76">IFERROR(
  _xlfn.LET(
    _xlpm.val, $D$12 / DO3,
    _xlpm.n, ROUNDUP(1 / _xlpm.val, 0),
    IF(_xlpm.n &gt; $D$8, "", _xlpm.n)
  ),
"")</f>
        <v/>
      </c>
      <c r="DP4" s="988" t="str">
        <f t="shared" ref="DP4" si="77">IFERROR(
  _xlfn.LET(
    _xlpm.val, $D$12 / DP3,
    _xlpm.n, ROUNDUP(1 / _xlpm.val, 0),
    IF(_xlpm.n &gt; $D$8, "", _xlpm.n)
  ),
"")</f>
        <v/>
      </c>
      <c r="DQ4" s="988" t="str">
        <f t="shared" ref="DQ4" si="78">IFERROR(
  _xlfn.LET(
    _xlpm.val, $D$12 / DQ3,
    _xlpm.n, ROUNDUP(1 / _xlpm.val, 0),
    IF(_xlpm.n &gt; $D$8, "", _xlpm.n)
  ),
"")</f>
        <v/>
      </c>
      <c r="DR4" s="988" t="str">
        <f t="shared" ref="DR4" si="79">IFERROR(
  _xlfn.LET(
    _xlpm.val, $D$12 / DR3,
    _xlpm.n, ROUNDUP(1 / _xlpm.val, 0),
    IF(_xlpm.n &gt; $D$8, "", _xlpm.n)
  ),
"")</f>
        <v/>
      </c>
      <c r="DS4" s="988" t="str">
        <f t="shared" ref="DS4" si="80">IFERROR(
  _xlfn.LET(
    _xlpm.val, $D$12 / DS3,
    _xlpm.n, ROUNDUP(1 / _xlpm.val, 0),
    IF(_xlpm.n &gt; $D$8, "", _xlpm.n)
  ),
"")</f>
        <v/>
      </c>
      <c r="DT4" s="988" t="str">
        <f t="shared" ref="DT4" si="81">IFERROR(
  _xlfn.LET(
    _xlpm.val, $D$12 / DT3,
    _xlpm.n, ROUNDUP(1 / _xlpm.val, 0),
    IF(_xlpm.n &gt; $D$8, "", _xlpm.n)
  ),
"")</f>
        <v/>
      </c>
      <c r="DU4" s="988" t="str">
        <f t="shared" ref="DU4" si="82">IFERROR(
  _xlfn.LET(
    _xlpm.val, $D$12 / DU3,
    _xlpm.n, ROUNDUP(1 / _xlpm.val, 0),
    IF(_xlpm.n &gt; $D$8, "", _xlpm.n)
  ),
"")</f>
        <v/>
      </c>
      <c r="DV4" s="988" t="str">
        <f t="shared" ref="DV4" si="83">IFERROR(
  _xlfn.LET(
    _xlpm.val, $D$12 / DV3,
    _xlpm.n, ROUNDUP(1 / _xlpm.val, 0),
    IF(_xlpm.n &gt; $D$8, "", _xlpm.n)
  ),
"")</f>
        <v/>
      </c>
      <c r="DW4" s="988" t="str">
        <f t="shared" ref="DW4" si="84">IFERROR(
  _xlfn.LET(
    _xlpm.val, $D$12 / DW3,
    _xlpm.n, ROUNDUP(1 / _xlpm.val, 0),
    IF(_xlpm.n &gt; $D$8, "", _xlpm.n)
  ),
"")</f>
        <v/>
      </c>
      <c r="DX4" s="988" t="str">
        <f t="shared" ref="DX4" si="85">IFERROR(
  _xlfn.LET(
    _xlpm.val, $D$12 / DX3,
    _xlpm.n, ROUNDUP(1 / _xlpm.val, 0),
    IF(_xlpm.n &gt; $D$8, "", _xlpm.n)
  ),
"")</f>
        <v/>
      </c>
      <c r="DY4" s="988" t="str">
        <f t="shared" ref="DY4" si="86">IFERROR(
  _xlfn.LET(
    _xlpm.val, $D$12 / DY3,
    _xlpm.n, ROUNDUP(1 / _xlpm.val, 0),
    IF(_xlpm.n &gt; $D$8, "", _xlpm.n)
  ),
"")</f>
        <v/>
      </c>
      <c r="DZ4" s="988" t="str">
        <f t="shared" ref="DZ4" si="87">IFERROR(
  _xlfn.LET(
    _xlpm.val, $D$12 / DZ3,
    _xlpm.n, ROUNDUP(1 / _xlpm.val, 0),
    IF(_xlpm.n &gt; $D$8, "", _xlpm.n)
  ),
"")</f>
        <v/>
      </c>
      <c r="EA4" s="988" t="str">
        <f t="shared" ref="EA4" si="88">IFERROR(
  _xlfn.LET(
    _xlpm.val, $D$12 / EA3,
    _xlpm.n, ROUNDUP(1 / _xlpm.val, 0),
    IF(_xlpm.n &gt; $D$8, "", _xlpm.n)
  ),
"")</f>
        <v/>
      </c>
      <c r="EB4" s="988" t="str">
        <f t="shared" ref="EB4" si="89">IFERROR(
  _xlfn.LET(
    _xlpm.val, $D$12 / EB3,
    _xlpm.n, ROUNDUP(1 / _xlpm.val, 0),
    IF(_xlpm.n &gt; $D$8, "", _xlpm.n)
  ),
"")</f>
        <v/>
      </c>
      <c r="EC4" s="988" t="str">
        <f t="shared" ref="EC4" si="90">IFERROR(
  _xlfn.LET(
    _xlpm.val, $D$12 / EC3,
    _xlpm.n, ROUNDUP(1 / _xlpm.val, 0),
    IF(_xlpm.n &gt; $D$8, "", _xlpm.n)
  ),
"")</f>
        <v/>
      </c>
      <c r="ED4" s="988" t="str">
        <f t="shared" ref="ED4" si="91">IFERROR(
  _xlfn.LET(
    _xlpm.val, $D$12 / ED3,
    _xlpm.n, ROUNDUP(1 / _xlpm.val, 0),
    IF(_xlpm.n &gt; $D$8, "", _xlpm.n)
  ),
"")</f>
        <v/>
      </c>
      <c r="EE4" s="988" t="str">
        <f t="shared" ref="EE4" si="92">IFERROR(
  _xlfn.LET(
    _xlpm.val, $D$12 / EE3,
    _xlpm.n, ROUNDUP(1 / _xlpm.val, 0),
    IF(_xlpm.n &gt; $D$8, "", _xlpm.n)
  ),
"")</f>
        <v/>
      </c>
      <c r="EF4" s="988" t="str">
        <f t="shared" ref="EF4" si="93">IFERROR(
  _xlfn.LET(
    _xlpm.val, $D$12 / EF3,
    _xlpm.n, ROUNDUP(1 / _xlpm.val, 0),
    IF(_xlpm.n &gt; $D$8, "", _xlpm.n)
  ),
"")</f>
        <v/>
      </c>
      <c r="EG4" s="988" t="str">
        <f t="shared" ref="EG4" si="94">IFERROR(
  _xlfn.LET(
    _xlpm.val, $D$12 / EG3,
    _xlpm.n, ROUNDUP(1 / _xlpm.val, 0),
    IF(_xlpm.n &gt; $D$8, "", _xlpm.n)
  ),
"")</f>
        <v/>
      </c>
      <c r="EH4" s="988" t="str">
        <f t="shared" ref="EH4" si="95">IFERROR(
  _xlfn.LET(
    _xlpm.val, $D$12 / EH3,
    _xlpm.n, ROUNDUP(1 / _xlpm.val, 0),
    IF(_xlpm.n &gt; $D$8, "", _xlpm.n)
  ),
"")</f>
        <v/>
      </c>
      <c r="EI4" s="988" t="str">
        <f t="shared" ref="EI4" si="96">IFERROR(
  _xlfn.LET(
    _xlpm.val, $D$12 / EI3,
    _xlpm.n, ROUNDUP(1 / _xlpm.val, 0),
    IF(_xlpm.n &gt; $D$8, "", _xlpm.n)
  ),
"")</f>
        <v/>
      </c>
      <c r="EJ4" s="988" t="str">
        <f t="shared" ref="EJ4" si="97">IFERROR(
  _xlfn.LET(
    _xlpm.val, $D$12 / EJ3,
    _xlpm.n, ROUNDUP(1 / _xlpm.val, 0),
    IF(_xlpm.n &gt; $D$8, "", _xlpm.n)
  ),
"")</f>
        <v/>
      </c>
      <c r="EK4" s="988" t="str">
        <f t="shared" ref="EK4" si="98">IFERROR(
  _xlfn.LET(
    _xlpm.val, $D$12 / EK3,
    _xlpm.n, ROUNDUP(1 / _xlpm.val, 0),
    IF(_xlpm.n &gt; $D$8, "", _xlpm.n)
  ),
"")</f>
        <v/>
      </c>
      <c r="EL4" s="988" t="str">
        <f t="shared" ref="EL4" si="99">IFERROR(
  _xlfn.LET(
    _xlpm.val, $D$12 / EL3,
    _xlpm.n, ROUNDUP(1 / _xlpm.val, 0),
    IF(_xlpm.n &gt; $D$8, "", _xlpm.n)
  ),
"")</f>
        <v/>
      </c>
      <c r="EM4" s="988" t="str">
        <f t="shared" ref="EM4" si="100">IFERROR(
  _xlfn.LET(
    _xlpm.val, $D$12 / EM3,
    _xlpm.n, ROUNDUP(1 / _xlpm.val, 0),
    IF(_xlpm.n &gt; $D$8, "", _xlpm.n)
  ),
"")</f>
        <v/>
      </c>
      <c r="EN4" s="988" t="str">
        <f t="shared" ref="EN4" si="101">IFERROR(
  _xlfn.LET(
    _xlpm.val, $D$12 / EN3,
    _xlpm.n, ROUNDUP(1 / _xlpm.val, 0),
    IF(_xlpm.n &gt; $D$8, "", _xlpm.n)
  ),
"")</f>
        <v/>
      </c>
      <c r="EO4" s="988" t="str">
        <f t="shared" ref="EO4" si="102">IFERROR(
  _xlfn.LET(
    _xlpm.val, $D$12 / EO3,
    _xlpm.n, ROUNDUP(1 / _xlpm.val, 0),
    IF(_xlpm.n &gt; $D$8, "", _xlpm.n)
  ),
"")</f>
        <v/>
      </c>
      <c r="EP4" s="988" t="str">
        <f t="shared" ref="EP4" si="103">IFERROR(
  _xlfn.LET(
    _xlpm.val, $D$12 / EP3,
    _xlpm.n, ROUNDUP(1 / _xlpm.val, 0),
    IF(_xlpm.n &gt; $D$8, "", _xlpm.n)
  ),
"")</f>
        <v/>
      </c>
      <c r="EQ4" s="988" t="str">
        <f t="shared" ref="EQ4" si="104">IFERROR(
  _xlfn.LET(
    _xlpm.val, $D$12 / EQ3,
    _xlpm.n, ROUNDUP(1 / _xlpm.val, 0),
    IF(_xlpm.n &gt; $D$8, "", _xlpm.n)
  ),
"")</f>
        <v/>
      </c>
      <c r="ER4" s="988" t="str">
        <f t="shared" ref="ER4" si="105">IFERROR(
  _xlfn.LET(
    _xlpm.val, $D$12 / ER3,
    _xlpm.n, ROUNDUP(1 / _xlpm.val, 0),
    IF(_xlpm.n &gt; $D$8, "", _xlpm.n)
  ),
"")</f>
        <v/>
      </c>
      <c r="ES4" s="988" t="str">
        <f t="shared" ref="ES4" si="106">IFERROR(
  _xlfn.LET(
    _xlpm.val, $D$12 / ES3,
    _xlpm.n, ROUNDUP(1 / _xlpm.val, 0),
    IF(_xlpm.n &gt; $D$8, "", _xlpm.n)
  ),
"")</f>
        <v/>
      </c>
      <c r="ET4" s="988" t="str">
        <f t="shared" ref="ET4" si="107">IFERROR(
  _xlfn.LET(
    _xlpm.val, $D$12 / ET3,
    _xlpm.n, ROUNDUP(1 / _xlpm.val, 0),
    IF(_xlpm.n &gt; $D$8, "", _xlpm.n)
  ),
"")</f>
        <v/>
      </c>
      <c r="EU4" s="988" t="str">
        <f t="shared" ref="EU4" si="108">IFERROR(
  _xlfn.LET(
    _xlpm.val, $D$12 / EU3,
    _xlpm.n, ROUNDUP(1 / _xlpm.val, 0),
    IF(_xlpm.n &gt; $D$8, "", _xlpm.n)
  ),
"")</f>
        <v/>
      </c>
      <c r="EV4" s="988" t="str">
        <f t="shared" ref="EV4" si="109">IFERROR(
  _xlfn.LET(
    _xlpm.val, $D$12 / EV3,
    _xlpm.n, ROUNDUP(1 / _xlpm.val, 0),
    IF(_xlpm.n &gt; $D$8, "", _xlpm.n)
  ),
"")</f>
        <v/>
      </c>
      <c r="EW4" s="988" t="str">
        <f t="shared" ref="EW4" si="110">IFERROR(
  _xlfn.LET(
    _xlpm.val, $D$12 / EW3,
    _xlpm.n, ROUNDUP(1 / _xlpm.val, 0),
    IF(_xlpm.n &gt; $D$8, "", _xlpm.n)
  ),
"")</f>
        <v/>
      </c>
      <c r="EX4" s="988" t="str">
        <f t="shared" ref="EX4" si="111">IFERROR(
  _xlfn.LET(
    _xlpm.val, $D$12 / EX3,
    _xlpm.n, ROUNDUP(1 / _xlpm.val, 0),
    IF(_xlpm.n &gt; $D$8, "", _xlpm.n)
  ),
"")</f>
        <v/>
      </c>
      <c r="EY4" s="988" t="str">
        <f t="shared" ref="EY4" si="112">IFERROR(
  _xlfn.LET(
    _xlpm.val, $D$12 / EY3,
    _xlpm.n, ROUNDUP(1 / _xlpm.val, 0),
    IF(_xlpm.n &gt; $D$8, "", _xlpm.n)
  ),
"")</f>
        <v/>
      </c>
      <c r="EZ4" s="988" t="str">
        <f t="shared" ref="EZ4" si="113">IFERROR(
  _xlfn.LET(
    _xlpm.val, $D$12 / EZ3,
    _xlpm.n, ROUNDUP(1 / _xlpm.val, 0),
    IF(_xlpm.n &gt; $D$8, "", _xlpm.n)
  ),
"")</f>
        <v/>
      </c>
      <c r="FA4" s="988" t="str">
        <f t="shared" ref="FA4" si="114">IFERROR(
  _xlfn.LET(
    _xlpm.val, $D$12 / FA3,
    _xlpm.n, ROUNDUP(1 / _xlpm.val, 0),
    IF(_xlpm.n &gt; $D$8, "", _xlpm.n)
  ),
"")</f>
        <v/>
      </c>
      <c r="FB4" s="988" t="str">
        <f t="shared" ref="FB4" si="115">IFERROR(
  _xlfn.LET(
    _xlpm.val, $D$12 / FB3,
    _xlpm.n, ROUNDUP(1 / _xlpm.val, 0),
    IF(_xlpm.n &gt; $D$8, "", _xlpm.n)
  ),
"")</f>
        <v/>
      </c>
      <c r="FC4" s="988" t="str">
        <f t="shared" ref="FC4" si="116">IFERROR(
  _xlfn.LET(
    _xlpm.val, $D$12 / FC3,
    _xlpm.n, ROUNDUP(1 / _xlpm.val, 0),
    IF(_xlpm.n &gt; $D$8, "", _xlpm.n)
  ),
"")</f>
        <v/>
      </c>
      <c r="FD4" s="988" t="str">
        <f t="shared" ref="FD4" si="117">IFERROR(
  _xlfn.LET(
    _xlpm.val, $D$12 / FD3,
    _xlpm.n, ROUNDUP(1 / _xlpm.val, 0),
    IF(_xlpm.n &gt; $D$8, "", _xlpm.n)
  ),
"")</f>
        <v/>
      </c>
      <c r="FE4" s="988" t="str">
        <f t="shared" ref="FE4" si="118">IFERROR(
  _xlfn.LET(
    _xlpm.val, $D$12 / FE3,
    _xlpm.n, ROUNDUP(1 / _xlpm.val, 0),
    IF(_xlpm.n &gt; $D$8, "", _xlpm.n)
  ),
"")</f>
        <v/>
      </c>
      <c r="FF4" s="988" t="str">
        <f t="shared" ref="FF4" si="119">IFERROR(
  _xlfn.LET(
    _xlpm.val, $D$12 / FF3,
    _xlpm.n, ROUNDUP(1 / _xlpm.val, 0),
    IF(_xlpm.n &gt; $D$8, "", _xlpm.n)
  ),
"")</f>
        <v/>
      </c>
      <c r="FG4" s="988" t="str">
        <f t="shared" ref="FG4" si="120">IFERROR(
  _xlfn.LET(
    _xlpm.val, $D$12 / FG3,
    _xlpm.n, ROUNDUP(1 / _xlpm.val, 0),
    IF(_xlpm.n &gt; $D$8, "", _xlpm.n)
  ),
"")</f>
        <v/>
      </c>
      <c r="FH4" s="988" t="str">
        <f t="shared" ref="FH4" si="121">IFERROR(
  _xlfn.LET(
    _xlpm.val, $D$12 / FH3,
    _xlpm.n, ROUNDUP(1 / _xlpm.val, 0),
    IF(_xlpm.n &gt; $D$8, "", _xlpm.n)
  ),
"")</f>
        <v/>
      </c>
      <c r="FI4" s="988" t="str">
        <f t="shared" ref="FI4" si="122">IFERROR(
  _xlfn.LET(
    _xlpm.val, $D$12 / FI3,
    _xlpm.n, ROUNDUP(1 / _xlpm.val, 0),
    IF(_xlpm.n &gt; $D$8, "", _xlpm.n)
  ),
"")</f>
        <v/>
      </c>
      <c r="FJ4" s="988" t="str">
        <f t="shared" ref="FJ4" si="123">IFERROR(
  _xlfn.LET(
    _xlpm.val, $D$12 / FJ3,
    _xlpm.n, ROUNDUP(1 / _xlpm.val, 0),
    IF(_xlpm.n &gt; $D$8, "", _xlpm.n)
  ),
"")</f>
        <v/>
      </c>
      <c r="FK4" s="988" t="str">
        <f t="shared" ref="FK4" si="124">IFERROR(
  _xlfn.LET(
    _xlpm.val, $D$12 / FK3,
    _xlpm.n, ROUNDUP(1 / _xlpm.val, 0),
    IF(_xlpm.n &gt; $D$8, "", _xlpm.n)
  ),
"")</f>
        <v/>
      </c>
      <c r="FL4" s="988" t="str">
        <f t="shared" ref="FL4" si="125">IFERROR(
  _xlfn.LET(
    _xlpm.val, $D$12 / FL3,
    _xlpm.n, ROUNDUP(1 / _xlpm.val, 0),
    IF(_xlpm.n &gt; $D$8, "", _xlpm.n)
  ),
"")</f>
        <v/>
      </c>
      <c r="FM4" s="988" t="str">
        <f t="shared" ref="FM4" si="126">IFERROR(
  _xlfn.LET(
    _xlpm.val, $D$12 / FM3,
    _xlpm.n, ROUNDUP(1 / _xlpm.val, 0),
    IF(_xlpm.n &gt; $D$8, "", _xlpm.n)
  ),
"")</f>
        <v/>
      </c>
      <c r="FN4" s="988" t="str">
        <f t="shared" ref="FN4" si="127">IFERROR(
  _xlfn.LET(
    _xlpm.val, $D$12 / FN3,
    _xlpm.n, ROUNDUP(1 / _xlpm.val, 0),
    IF(_xlpm.n &gt; $D$8, "", _xlpm.n)
  ),
"")</f>
        <v/>
      </c>
      <c r="FO4" s="988" t="str">
        <f t="shared" ref="FO4" si="128">IFERROR(
  _xlfn.LET(
    _xlpm.val, $D$12 / FO3,
    _xlpm.n, ROUNDUP(1 / _xlpm.val, 0),
    IF(_xlpm.n &gt; $D$8, "", _xlpm.n)
  ),
"")</f>
        <v/>
      </c>
      <c r="FP4" s="988" t="str">
        <f t="shared" ref="FP4" si="129">IFERROR(
  _xlfn.LET(
    _xlpm.val, $D$12 / FP3,
    _xlpm.n, ROUNDUP(1 / _xlpm.val, 0),
    IF(_xlpm.n &gt; $D$8, "", _xlpm.n)
  ),
"")</f>
        <v/>
      </c>
      <c r="FQ4" s="988" t="str">
        <f t="shared" ref="FQ4" si="130">IFERROR(
  _xlfn.LET(
    _xlpm.val, $D$12 / FQ3,
    _xlpm.n, ROUNDUP(1 / _xlpm.val, 0),
    IF(_xlpm.n &gt; $D$8, "", _xlpm.n)
  ),
"")</f>
        <v/>
      </c>
      <c r="FR4" s="988" t="str">
        <f t="shared" ref="FR4" si="131">IFERROR(
  _xlfn.LET(
    _xlpm.val, $D$12 / FR3,
    _xlpm.n, ROUNDUP(1 / _xlpm.val, 0),
    IF(_xlpm.n &gt; $D$8, "", _xlpm.n)
  ),
"")</f>
        <v/>
      </c>
      <c r="FS4" s="988" t="str">
        <f t="shared" ref="FS4" si="132">IFERROR(
  _xlfn.LET(
    _xlpm.val, $D$12 / FS3,
    _xlpm.n, ROUNDUP(1 / _xlpm.val, 0),
    IF(_xlpm.n &gt; $D$8, "", _xlpm.n)
  ),
"")</f>
        <v/>
      </c>
      <c r="FT4" s="988" t="str">
        <f t="shared" ref="FT4" si="133">IFERROR(
  _xlfn.LET(
    _xlpm.val, $D$12 / FT3,
    _xlpm.n, ROUNDUP(1 / _xlpm.val, 0),
    IF(_xlpm.n &gt; $D$8, "", _xlpm.n)
  ),
"")</f>
        <v/>
      </c>
      <c r="FU4" s="988" t="str">
        <f t="shared" ref="FU4" si="134">IFERROR(
  _xlfn.LET(
    _xlpm.val, $D$12 / FU3,
    _xlpm.n, ROUNDUP(1 / _xlpm.val, 0),
    IF(_xlpm.n &gt; $D$8, "", _xlpm.n)
  ),
"")</f>
        <v/>
      </c>
      <c r="FV4" s="988" t="str">
        <f t="shared" ref="FV4" si="135">IFERROR(
  _xlfn.LET(
    _xlpm.val, $D$12 / FV3,
    _xlpm.n, ROUNDUP(1 / _xlpm.val, 0),
    IF(_xlpm.n &gt; $D$8, "", _xlpm.n)
  ),
"")</f>
        <v/>
      </c>
      <c r="FW4" s="988" t="str">
        <f t="shared" ref="FW4" si="136">IFERROR(
  _xlfn.LET(
    _xlpm.val, $D$12 / FW3,
    _xlpm.n, ROUNDUP(1 / _xlpm.val, 0),
    IF(_xlpm.n &gt; $D$8, "", _xlpm.n)
  ),
"")</f>
        <v/>
      </c>
      <c r="FX4" s="988" t="str">
        <f t="shared" ref="FX4" si="137">IFERROR(
  _xlfn.LET(
    _xlpm.val, $D$12 / FX3,
    _xlpm.n, ROUNDUP(1 / _xlpm.val, 0),
    IF(_xlpm.n &gt; $D$8, "", _xlpm.n)
  ),
"")</f>
        <v/>
      </c>
      <c r="FY4" s="988" t="str">
        <f t="shared" ref="FY4:FZ4" si="138">IFERROR(
  _xlfn.LET(
    _xlpm.val, $D$12 / FY3,
    _xlpm.n, ROUNDUP(1 / _xlpm.val, 0),
    IF(_xlpm.n &gt; $D$8, "", _xlpm.n)
  ),
"")</f>
        <v/>
      </c>
      <c r="FZ4" s="988" t="str">
        <f t="shared" si="138"/>
        <v/>
      </c>
      <c r="GA4" s="988" t="str">
        <f t="shared" ref="GA4" si="139">IFERROR(
  _xlfn.LET(
    _xlpm.val, $D$12 / GA3,
    _xlpm.n, ROUNDUP(1 / _xlpm.val, 0),
    IF(_xlpm.n &gt; $D$8, "", _xlpm.n)
  ),
"")</f>
        <v/>
      </c>
      <c r="GB4" s="988" t="str">
        <f t="shared" ref="GB4" si="140">IFERROR(
  _xlfn.LET(
    _xlpm.val, $D$12 / GB3,
    _xlpm.n, ROUNDUP(1 / _xlpm.val, 0),
    IF(_xlpm.n &gt; $D$8, "", _xlpm.n)
  ),
"")</f>
        <v/>
      </c>
      <c r="GC4" s="988" t="str">
        <f t="shared" ref="GC4" si="141">IFERROR(
  _xlfn.LET(
    _xlpm.val, $D$12 / GC3,
    _xlpm.n, ROUNDUP(1 / _xlpm.val, 0),
    IF(_xlpm.n &gt; $D$8, "", _xlpm.n)
  ),
"")</f>
        <v/>
      </c>
      <c r="GD4" s="988" t="str">
        <f t="shared" ref="GD4" si="142">IFERROR(
  _xlfn.LET(
    _xlpm.val, $D$12 / GD3,
    _xlpm.n, ROUNDUP(1 / _xlpm.val, 0),
    IF(_xlpm.n &gt; $D$8, "", _xlpm.n)
  ),
"")</f>
        <v/>
      </c>
      <c r="GE4" s="988" t="str">
        <f t="shared" ref="GE4" si="143">IFERROR(
  _xlfn.LET(
    _xlpm.val, $D$12 / GE3,
    _xlpm.n, ROUNDUP(1 / _xlpm.val, 0),
    IF(_xlpm.n &gt; $D$8, "", _xlpm.n)
  ),
"")</f>
        <v/>
      </c>
      <c r="GF4" s="988" t="str">
        <f t="shared" ref="GF4" si="144">IFERROR(
  _xlfn.LET(
    _xlpm.val, $D$12 / GF3,
    _xlpm.n, ROUNDUP(1 / _xlpm.val, 0),
    IF(_xlpm.n &gt; $D$8, "", _xlpm.n)
  ),
"")</f>
        <v/>
      </c>
      <c r="GG4" s="988" t="str">
        <f t="shared" ref="GG4" si="145">IFERROR(
  _xlfn.LET(
    _xlpm.val, $D$12 / GG3,
    _xlpm.n, ROUNDUP(1 / _xlpm.val, 0),
    IF(_xlpm.n &gt; $D$8, "", _xlpm.n)
  ),
"")</f>
        <v/>
      </c>
      <c r="GH4" s="988" t="str">
        <f t="shared" ref="GH4" si="146">IFERROR(
  _xlfn.LET(
    _xlpm.val, $D$12 / GH3,
    _xlpm.n, ROUNDUP(1 / _xlpm.val, 0),
    IF(_xlpm.n &gt; $D$8, "", _xlpm.n)
  ),
"")</f>
        <v/>
      </c>
      <c r="GI4" s="988" t="str">
        <f t="shared" ref="GI4" si="147">IFERROR(
  _xlfn.LET(
    _xlpm.val, $D$12 / GI3,
    _xlpm.n, ROUNDUP(1 / _xlpm.val, 0),
    IF(_xlpm.n &gt; $D$8, "", _xlpm.n)
  ),
"")</f>
        <v/>
      </c>
      <c r="GJ4" s="988" t="str">
        <f t="shared" ref="GJ4" si="148">IFERROR(
  _xlfn.LET(
    _xlpm.val, $D$12 / GJ3,
    _xlpm.n, ROUNDUP(1 / _xlpm.val, 0),
    IF(_xlpm.n &gt; $D$8, "", _xlpm.n)
  ),
"")</f>
        <v/>
      </c>
      <c r="GK4" s="988" t="str">
        <f t="shared" ref="GK4" si="149">IFERROR(
  _xlfn.LET(
    _xlpm.val, $D$12 / GK3,
    _xlpm.n, ROUNDUP(1 / _xlpm.val, 0),
    IF(_xlpm.n &gt; $D$8, "", _xlpm.n)
  ),
"")</f>
        <v/>
      </c>
      <c r="GL4" s="988" t="str">
        <f t="shared" ref="GL4" si="150">IFERROR(
  _xlfn.LET(
    _xlpm.val, $D$12 / GL3,
    _xlpm.n, ROUNDUP(1 / _xlpm.val, 0),
    IF(_xlpm.n &gt; $D$8, "", _xlpm.n)
  ),
"")</f>
        <v/>
      </c>
      <c r="GM4" s="988" t="str">
        <f t="shared" ref="GM4" si="151">IFERROR(
  _xlfn.LET(
    _xlpm.val, $D$12 / GM3,
    _xlpm.n, ROUNDUP(1 / _xlpm.val, 0),
    IF(_xlpm.n &gt; $D$8, "", _xlpm.n)
  ),
"")</f>
        <v/>
      </c>
      <c r="GN4" s="988" t="str">
        <f t="shared" ref="GN4" si="152">IFERROR(
  _xlfn.LET(
    _xlpm.val, $D$12 / GN3,
    _xlpm.n, ROUNDUP(1 / _xlpm.val, 0),
    IF(_xlpm.n &gt; $D$8, "", _xlpm.n)
  ),
"")</f>
        <v/>
      </c>
      <c r="GO4" s="988" t="str">
        <f t="shared" ref="GO4" si="153">IFERROR(
  _xlfn.LET(
    _xlpm.val, $D$12 / GO3,
    _xlpm.n, ROUNDUP(1 / _xlpm.val, 0),
    IF(_xlpm.n &gt; $D$8, "", _xlpm.n)
  ),
"")</f>
        <v/>
      </c>
      <c r="GP4" s="988" t="str">
        <f t="shared" ref="GP4" si="154">IFERROR(
  _xlfn.LET(
    _xlpm.val, $D$12 / GP3,
    _xlpm.n, ROUNDUP(1 / _xlpm.val, 0),
    IF(_xlpm.n &gt; $D$8, "", _xlpm.n)
  ),
"")</f>
        <v/>
      </c>
      <c r="GQ4" s="988" t="str">
        <f t="shared" ref="GQ4" si="155">IFERROR(
  _xlfn.LET(
    _xlpm.val, $D$12 / GQ3,
    _xlpm.n, ROUNDUP(1 / _xlpm.val, 0),
    IF(_xlpm.n &gt; $D$8, "", _xlpm.n)
  ),
"")</f>
        <v/>
      </c>
      <c r="GR4" s="988" t="str">
        <f t="shared" ref="GR4" si="156">IFERROR(
  _xlfn.LET(
    _xlpm.val, $D$12 / GR3,
    _xlpm.n, ROUNDUP(1 / _xlpm.val, 0),
    IF(_xlpm.n &gt; $D$8, "", _xlpm.n)
  ),
"")</f>
        <v/>
      </c>
      <c r="GS4" s="988" t="str">
        <f t="shared" ref="GS4" si="157">IFERROR(
  _xlfn.LET(
    _xlpm.val, $D$12 / GS3,
    _xlpm.n, ROUNDUP(1 / _xlpm.val, 0),
    IF(_xlpm.n &gt; $D$8, "", _xlpm.n)
  ),
"")</f>
        <v/>
      </c>
      <c r="GT4" s="988" t="str">
        <f t="shared" ref="GT4" si="158">IFERROR(
  _xlfn.LET(
    _xlpm.val, $D$12 / GT3,
    _xlpm.n, ROUNDUP(1 / _xlpm.val, 0),
    IF(_xlpm.n &gt; $D$8, "", _xlpm.n)
  ),
"")</f>
        <v/>
      </c>
      <c r="GU4" s="988" t="str">
        <f t="shared" ref="GU4" si="159">IFERROR(
  _xlfn.LET(
    _xlpm.val, $D$12 / GU3,
    _xlpm.n, ROUNDUP(1 / _xlpm.val, 0),
    IF(_xlpm.n &gt; $D$8, "", _xlpm.n)
  ),
"")</f>
        <v/>
      </c>
      <c r="GV4" s="988" t="str">
        <f t="shared" ref="GV4" si="160">IFERROR(
  _xlfn.LET(
    _xlpm.val, $D$12 / GV3,
    _xlpm.n, ROUNDUP(1 / _xlpm.val, 0),
    IF(_xlpm.n &gt; $D$8, "", _xlpm.n)
  ),
"")</f>
        <v/>
      </c>
      <c r="GW4" s="988" t="str">
        <f t="shared" ref="GW4" si="161">IFERROR(
  _xlfn.LET(
    _xlpm.val, $D$12 / GW3,
    _xlpm.n, ROUNDUP(1 / _xlpm.val, 0),
    IF(_xlpm.n &gt; $D$8, "", _xlpm.n)
  ),
"")</f>
        <v/>
      </c>
      <c r="GX4" s="988" t="str">
        <f t="shared" ref="GX4" si="162">IFERROR(
  _xlfn.LET(
    _xlpm.val, $D$12 / GX3,
    _xlpm.n, ROUNDUP(1 / _xlpm.val, 0),
    IF(_xlpm.n &gt; $D$8, "", _xlpm.n)
  ),
"")</f>
        <v/>
      </c>
      <c r="GY4" s="988" t="str">
        <f t="shared" ref="GY4" si="163">IFERROR(
  _xlfn.LET(
    _xlpm.val, $D$12 / GY3,
    _xlpm.n, ROUNDUP(1 / _xlpm.val, 0),
    IF(_xlpm.n &gt; $D$8, "", _xlpm.n)
  ),
"")</f>
        <v/>
      </c>
      <c r="GZ4" s="988" t="str">
        <f t="shared" ref="GZ4" si="164">IFERROR(
  _xlfn.LET(
    _xlpm.val, $D$12 / GZ3,
    _xlpm.n, ROUNDUP(1 / _xlpm.val, 0),
    IF(_xlpm.n &gt; $D$8, "", _xlpm.n)
  ),
"")</f>
        <v/>
      </c>
      <c r="HA4" s="988" t="str">
        <f t="shared" ref="HA4" si="165">IFERROR(
  _xlfn.LET(
    _xlpm.val, $D$12 / HA3,
    _xlpm.n, ROUNDUP(1 / _xlpm.val, 0),
    IF(_xlpm.n &gt; $D$8, "", _xlpm.n)
  ),
"")</f>
        <v/>
      </c>
      <c r="HB4" s="988" t="str">
        <f t="shared" ref="HB4" si="166">IFERROR(
  _xlfn.LET(
    _xlpm.val, $D$12 / HB3,
    _xlpm.n, ROUNDUP(1 / _xlpm.val, 0),
    IF(_xlpm.n &gt; $D$8, "", _xlpm.n)
  ),
"")</f>
        <v/>
      </c>
      <c r="HC4" s="988" t="str">
        <f t="shared" ref="HC4" si="167">IFERROR(
  _xlfn.LET(
    _xlpm.val, $D$12 / HC3,
    _xlpm.n, ROUNDUP(1 / _xlpm.val, 0),
    IF(_xlpm.n &gt; $D$8, "", _xlpm.n)
  ),
"")</f>
        <v/>
      </c>
      <c r="HD4" s="988" t="str">
        <f t="shared" ref="HD4" si="168">IFERROR(
  _xlfn.LET(
    _xlpm.val, $D$12 / HD3,
    _xlpm.n, ROUNDUP(1 / _xlpm.val, 0),
    IF(_xlpm.n &gt; $D$8, "", _xlpm.n)
  ),
"")</f>
        <v/>
      </c>
      <c r="HE4" s="988" t="str">
        <f t="shared" ref="HE4" si="169">IFERROR(
  _xlfn.LET(
    _xlpm.val, $D$12 / HE3,
    _xlpm.n, ROUNDUP(1 / _xlpm.val, 0),
    IF(_xlpm.n &gt; $D$8, "", _xlpm.n)
  ),
"")</f>
        <v/>
      </c>
      <c r="HF4" s="988" t="str">
        <f t="shared" ref="HF4" si="170">IFERROR(
  _xlfn.LET(
    _xlpm.val, $D$12 / HF3,
    _xlpm.n, ROUNDUP(1 / _xlpm.val, 0),
    IF(_xlpm.n &gt; $D$8, "", _xlpm.n)
  ),
"")</f>
        <v/>
      </c>
      <c r="HG4" s="988" t="str">
        <f t="shared" ref="HG4" si="171">IFERROR(
  _xlfn.LET(
    _xlpm.val, $D$12 / HG3,
    _xlpm.n, ROUNDUP(1 / _xlpm.val, 0),
    IF(_xlpm.n &gt; $D$8, "", _xlpm.n)
  ),
"")</f>
        <v/>
      </c>
      <c r="HH4" s="988" t="str">
        <f t="shared" ref="HH4" si="172">IFERROR(
  _xlfn.LET(
    _xlpm.val, $D$12 / HH3,
    _xlpm.n, ROUNDUP(1 / _xlpm.val, 0),
    IF(_xlpm.n &gt; $D$8, "", _xlpm.n)
  ),
"")</f>
        <v/>
      </c>
      <c r="HI4" s="988" t="str">
        <f t="shared" ref="HI4" si="173">IFERROR(
  _xlfn.LET(
    _xlpm.val, $D$12 / HI3,
    _xlpm.n, ROUNDUP(1 / _xlpm.val, 0),
    IF(_xlpm.n &gt; $D$8, "", _xlpm.n)
  ),
"")</f>
        <v/>
      </c>
      <c r="HJ4" s="988" t="str">
        <f t="shared" ref="HJ4" si="174">IFERROR(
  _xlfn.LET(
    _xlpm.val, $D$12 / HJ3,
    _xlpm.n, ROUNDUP(1 / _xlpm.val, 0),
    IF(_xlpm.n &gt; $D$8, "", _xlpm.n)
  ),
"")</f>
        <v/>
      </c>
      <c r="HK4" s="988" t="str">
        <f t="shared" ref="HK4" si="175">IFERROR(
  _xlfn.LET(
    _xlpm.val, $D$12 / HK3,
    _xlpm.n, ROUNDUP(1 / _xlpm.val, 0),
    IF(_xlpm.n &gt; $D$8, "", _xlpm.n)
  ),
"")</f>
        <v/>
      </c>
      <c r="HL4" s="988" t="str">
        <f t="shared" ref="HL4" si="176">IFERROR(
  _xlfn.LET(
    _xlpm.val, $D$12 / HL3,
    _xlpm.n, ROUNDUP(1 / _xlpm.val, 0),
    IF(_xlpm.n &gt; $D$8, "", _xlpm.n)
  ),
"")</f>
        <v/>
      </c>
      <c r="HM4" s="988" t="str">
        <f t="shared" ref="HM4" si="177">IFERROR(
  _xlfn.LET(
    _xlpm.val, $D$12 / HM3,
    _xlpm.n, ROUNDUP(1 / _xlpm.val, 0),
    IF(_xlpm.n &gt; $D$8, "", _xlpm.n)
  ),
"")</f>
        <v/>
      </c>
      <c r="HN4" s="988" t="str">
        <f t="shared" ref="HN4" si="178">IFERROR(
  _xlfn.LET(
    _xlpm.val, $D$12 / HN3,
    _xlpm.n, ROUNDUP(1 / _xlpm.val, 0),
    IF(_xlpm.n &gt; $D$8, "", _xlpm.n)
  ),
"")</f>
        <v/>
      </c>
      <c r="HO4" s="988" t="str">
        <f t="shared" ref="HO4" si="179">IFERROR(
  _xlfn.LET(
    _xlpm.val, $D$12 / HO3,
    _xlpm.n, ROUNDUP(1 / _xlpm.val, 0),
    IF(_xlpm.n &gt; $D$8, "", _xlpm.n)
  ),
"")</f>
        <v/>
      </c>
      <c r="HP4" s="988" t="str">
        <f t="shared" ref="HP4" si="180">IFERROR(
  _xlfn.LET(
    _xlpm.val, $D$12 / HP3,
    _xlpm.n, ROUNDUP(1 / _xlpm.val, 0),
    IF(_xlpm.n &gt; $D$8, "", _xlpm.n)
  ),
"")</f>
        <v/>
      </c>
      <c r="HQ4" s="988" t="str">
        <f t="shared" ref="HQ4" si="181">IFERROR(
  _xlfn.LET(
    _xlpm.val, $D$12 / HQ3,
    _xlpm.n, ROUNDUP(1 / _xlpm.val, 0),
    IF(_xlpm.n &gt; $D$8, "", _xlpm.n)
  ),
"")</f>
        <v/>
      </c>
    </row>
    <row r="5" spans="2:225" ht="14" customHeight="1" thickBot="1" x14ac:dyDescent="0.2">
      <c r="E5" s="957"/>
      <c r="F5" s="958">
        <f xml:space="preserve"> ($D$14 / H5) - G5+ 1</f>
        <v>17</v>
      </c>
      <c r="G5" s="959">
        <f>IFERROR(D10/D10+1,"")</f>
        <v>2</v>
      </c>
      <c r="H5" s="960">
        <f>IF($D$12="","",$D$12)</f>
        <v>5</v>
      </c>
      <c r="I5" s="958">
        <f>IF($D$8="","",$D$8)</f>
        <v>15</v>
      </c>
      <c r="J5" s="959">
        <f>IFERROR($D$10/$D$10+1,"")</f>
        <v>2</v>
      </c>
      <c r="K5" s="960">
        <f t="shared" ref="K5:K40" si="182">IFERROR($D$10*$D$12/J5,"")</f>
        <v>10</v>
      </c>
      <c r="L5" s="960">
        <f t="shared" ref="L5:L40" si="183">(I5+J5-1)*K5</f>
        <v>160</v>
      </c>
      <c r="M5" s="960">
        <f t="shared" ref="M5:M40" si="184">I5*N5</f>
        <v>150</v>
      </c>
      <c r="N5" s="960">
        <f>IFERROR(ROUNDUP($D$10*$D$12/J5,0),"")</f>
        <v>10</v>
      </c>
      <c r="O5" s="961" t="str" cm="1">
        <f t="array" ref="O5">_xlfn.IFS(T5&lt;=0.3,"Bad",AND(T5&lt;0.5,T5&gt;0.3),"Macro",T5&gt;=0.5,"Norm")</f>
        <v>Bad</v>
      </c>
      <c r="P5" s="959">
        <f t="shared" ref="P5:P40" si="185">IFERROR(SUM(I5+J5-1)*N5,"")</f>
        <v>160</v>
      </c>
      <c r="Q5" s="1013">
        <f t="shared" ref="Q5:Q40" si="186">$D$15/J5</f>
        <v>12</v>
      </c>
      <c r="R5" s="959">
        <f t="shared" ref="R5:R40" si="187">IFERROR(SUM(J5*N5-$D$10*$D$12),"")</f>
        <v>0</v>
      </c>
      <c r="S5" s="961">
        <f t="shared" ref="S5:S40" si="188">IFERROR(IF($D$26="","",$D$26/J5),"")</f>
        <v>19770</v>
      </c>
      <c r="T5" s="59">
        <f t="shared" ref="T5:T40" si="189">IFERROR($D$31/P5,"")</f>
        <v>0.21249999999999999</v>
      </c>
      <c r="U5" s="989">
        <f t="shared" ref="U5:U40" si="190">IFERROR(I5/J5,"")</f>
        <v>7.5</v>
      </c>
      <c r="V5" s="990">
        <f t="shared" ref="V5:V40" si="191">IFERROR(I5/(J5-1),"")</f>
        <v>15</v>
      </c>
      <c r="W5" s="962" t="str">
        <f>IF(ROW(W5)=$W$3+4,"x","")</f>
        <v/>
      </c>
      <c r="Y5" s="991">
        <v>2</v>
      </c>
      <c r="Z5" s="988" t="str">
        <f ca="1">IF($Y4&lt;=$D$10,IF(COLUMN()&lt;26+$D$12,"",OFFSET(Z4,0,-$D$12,1,1)),"")</f>
        <v/>
      </c>
      <c r="AA5" s="988" t="str">
        <f t="shared" ref="AA5:AF5" ca="1" si="192">IF($Y4&lt;=$D$10,IF(COLUMN()&lt;26+$D$12,"",OFFSET(AA4,0,-$D$12,1,1)),"")</f>
        <v/>
      </c>
      <c r="AB5" s="988" t="str">
        <f t="shared" ca="1" si="192"/>
        <v/>
      </c>
      <c r="AC5" s="988" t="str">
        <f t="shared" ca="1" si="192"/>
        <v/>
      </c>
      <c r="AD5" s="988" t="str">
        <f t="shared" ca="1" si="192"/>
        <v/>
      </c>
      <c r="AE5" s="988">
        <f t="shared" ca="1" si="192"/>
        <v>1</v>
      </c>
      <c r="AF5" s="988">
        <f t="shared" ca="1" si="192"/>
        <v>1</v>
      </c>
      <c r="AG5" s="988">
        <f t="shared" ref="AG5" ca="1" si="193">IF($Y4&lt;=$D$10,IF(COLUMN()&lt;26+$D$12,"",OFFSET(AG4,0,-$D$12,1,1)),"")</f>
        <v>1</v>
      </c>
      <c r="AH5" s="988">
        <f t="shared" ref="AH5" ca="1" si="194">IF($Y4&lt;=$D$10,IF(COLUMN()&lt;26+$D$12,"",OFFSET(AH4,0,-$D$12,1,1)),"")</f>
        <v>1</v>
      </c>
      <c r="AI5" s="988">
        <f t="shared" ref="AI5" ca="1" si="195">IF($Y4&lt;=$D$10,IF(COLUMN()&lt;26+$D$12,"",OFFSET(AI4,0,-$D$12,1,1)),"")</f>
        <v>1</v>
      </c>
      <c r="AJ5" s="988">
        <f t="shared" ref="AJ5" ca="1" si="196">IF($Y4&lt;=$D$10,IF(COLUMN()&lt;26+$D$12,"",OFFSET(AJ4,0,-$D$12,1,1)),"")</f>
        <v>2</v>
      </c>
      <c r="AK5" s="988">
        <f t="shared" ref="AK5:AL5" ca="1" si="197">IF($Y4&lt;=$D$10,IF(COLUMN()&lt;26+$D$12,"",OFFSET(AK4,0,-$D$12,1,1)),"")</f>
        <v>2</v>
      </c>
      <c r="AL5" s="988">
        <f t="shared" ca="1" si="197"/>
        <v>2</v>
      </c>
      <c r="AM5" s="988">
        <f t="shared" ref="AM5" ca="1" si="198">IF($Y4&lt;=$D$10,IF(COLUMN()&lt;26+$D$12,"",OFFSET(AM4,0,-$D$12,1,1)),"")</f>
        <v>2</v>
      </c>
      <c r="AN5" s="988">
        <f t="shared" ref="AN5" ca="1" si="199">IF($Y4&lt;=$D$10,IF(COLUMN()&lt;26+$D$12,"",OFFSET(AN4,0,-$D$12,1,1)),"")</f>
        <v>2</v>
      </c>
      <c r="AO5" s="988">
        <f t="shared" ref="AO5" ca="1" si="200">IF($Y4&lt;=$D$10,IF(COLUMN()&lt;26+$D$12,"",OFFSET(AO4,0,-$D$12,1,1)),"")</f>
        <v>3</v>
      </c>
      <c r="AP5" s="988">
        <f t="shared" ref="AP5" ca="1" si="201">IF($Y4&lt;=$D$10,IF(COLUMN()&lt;26+$D$12,"",OFFSET(AP4,0,-$D$12,1,1)),"")</f>
        <v>3</v>
      </c>
      <c r="AQ5" s="988">
        <f t="shared" ref="AQ5:AR5" ca="1" si="202">IF($Y4&lt;=$D$10,IF(COLUMN()&lt;26+$D$12,"",OFFSET(AQ4,0,-$D$12,1,1)),"")</f>
        <v>3</v>
      </c>
      <c r="AR5" s="988">
        <f t="shared" ca="1" si="202"/>
        <v>3</v>
      </c>
      <c r="AS5" s="988">
        <f t="shared" ref="AS5" ca="1" si="203">IF($Y4&lt;=$D$10,IF(COLUMN()&lt;26+$D$12,"",OFFSET(AS4,0,-$D$12,1,1)),"")</f>
        <v>3</v>
      </c>
      <c r="AT5" s="988">
        <f t="shared" ref="AT5" ca="1" si="204">IF($Y4&lt;=$D$10,IF(COLUMN()&lt;26+$D$12,"",OFFSET(AT4,0,-$D$12,1,1)),"")</f>
        <v>4</v>
      </c>
      <c r="AU5" s="988">
        <f t="shared" ref="AU5" ca="1" si="205">IF($Y4&lt;=$D$10,IF(COLUMN()&lt;26+$D$12,"",OFFSET(AU4,0,-$D$12,1,1)),"")</f>
        <v>4</v>
      </c>
      <c r="AV5" s="988">
        <f t="shared" ref="AV5" ca="1" si="206">IF($Y4&lt;=$D$10,IF(COLUMN()&lt;26+$D$12,"",OFFSET(AV4,0,-$D$12,1,1)),"")</f>
        <v>4</v>
      </c>
      <c r="AW5" s="988">
        <f t="shared" ref="AW5:AX5" ca="1" si="207">IF($Y4&lt;=$D$10,IF(COLUMN()&lt;26+$D$12,"",OFFSET(AW4,0,-$D$12,1,1)),"")</f>
        <v>4</v>
      </c>
      <c r="AX5" s="988">
        <f t="shared" ca="1" si="207"/>
        <v>4</v>
      </c>
      <c r="AY5" s="988">
        <f t="shared" ref="AY5" ca="1" si="208">IF($Y4&lt;=$D$10,IF(COLUMN()&lt;26+$D$12,"",OFFSET(AY4,0,-$D$12,1,1)),"")</f>
        <v>5</v>
      </c>
      <c r="AZ5" s="988">
        <f t="shared" ref="AZ5" ca="1" si="209">IF($Y4&lt;=$D$10,IF(COLUMN()&lt;26+$D$12,"",OFFSET(AZ4,0,-$D$12,1,1)),"")</f>
        <v>5</v>
      </c>
      <c r="BA5" s="988">
        <f t="shared" ref="BA5" ca="1" si="210">IF($Y4&lt;=$D$10,IF(COLUMN()&lt;26+$D$12,"",OFFSET(BA4,0,-$D$12,1,1)),"")</f>
        <v>5</v>
      </c>
      <c r="BB5" s="988">
        <f t="shared" ref="BB5" ca="1" si="211">IF($Y4&lt;=$D$10,IF(COLUMN()&lt;26+$D$12,"",OFFSET(BB4,0,-$D$12,1,1)),"")</f>
        <v>5</v>
      </c>
      <c r="BC5" s="988">
        <f t="shared" ref="BC5:BD5" ca="1" si="212">IF($Y4&lt;=$D$10,IF(COLUMN()&lt;26+$D$12,"",OFFSET(BC4,0,-$D$12,1,1)),"")</f>
        <v>5</v>
      </c>
      <c r="BD5" s="988">
        <f t="shared" ca="1" si="212"/>
        <v>6</v>
      </c>
      <c r="BE5" s="988">
        <f t="shared" ref="BE5" ca="1" si="213">IF($Y4&lt;=$D$10,IF(COLUMN()&lt;26+$D$12,"",OFFSET(BE4,0,-$D$12,1,1)),"")</f>
        <v>6</v>
      </c>
      <c r="BF5" s="988">
        <f t="shared" ref="BF5" ca="1" si="214">IF($Y4&lt;=$D$10,IF(COLUMN()&lt;26+$D$12,"",OFFSET(BF4,0,-$D$12,1,1)),"")</f>
        <v>6</v>
      </c>
      <c r="BG5" s="988">
        <f t="shared" ref="BG5" ca="1" si="215">IF($Y4&lt;=$D$10,IF(COLUMN()&lt;26+$D$12,"",OFFSET(BG4,0,-$D$12,1,1)),"")</f>
        <v>6</v>
      </c>
      <c r="BH5" s="988">
        <f t="shared" ref="BH5" ca="1" si="216">IF($Y4&lt;=$D$10,IF(COLUMN()&lt;26+$D$12,"",OFFSET(BH4,0,-$D$12,1,1)),"")</f>
        <v>6</v>
      </c>
      <c r="BI5" s="988">
        <f t="shared" ref="BI5:BJ5" ca="1" si="217">IF($Y4&lt;=$D$10,IF(COLUMN()&lt;26+$D$12,"",OFFSET(BI4,0,-$D$12,1,1)),"")</f>
        <v>7</v>
      </c>
      <c r="BJ5" s="988">
        <f t="shared" ca="1" si="217"/>
        <v>7</v>
      </c>
      <c r="BK5" s="988">
        <f t="shared" ref="BK5" ca="1" si="218">IF($Y4&lt;=$D$10,IF(COLUMN()&lt;26+$D$12,"",OFFSET(BK4,0,-$D$12,1,1)),"")</f>
        <v>7</v>
      </c>
      <c r="BL5" s="988">
        <f t="shared" ref="BL5" ca="1" si="219">IF($Y4&lt;=$D$10,IF(COLUMN()&lt;26+$D$12,"",OFFSET(BL4,0,-$D$12,1,1)),"")</f>
        <v>7</v>
      </c>
      <c r="BM5" s="988">
        <f t="shared" ref="BM5" ca="1" si="220">IF($Y4&lt;=$D$10,IF(COLUMN()&lt;26+$D$12,"",OFFSET(BM4,0,-$D$12,1,1)),"")</f>
        <v>7</v>
      </c>
      <c r="BN5" s="988">
        <f t="shared" ref="BN5" ca="1" si="221">IF($Y4&lt;=$D$10,IF(COLUMN()&lt;26+$D$12,"",OFFSET(BN4,0,-$D$12,1,1)),"")</f>
        <v>8</v>
      </c>
      <c r="BO5" s="988">
        <f t="shared" ref="BO5:BP5" ca="1" si="222">IF($Y4&lt;=$D$10,IF(COLUMN()&lt;26+$D$12,"",OFFSET(BO4,0,-$D$12,1,1)),"")</f>
        <v>8</v>
      </c>
      <c r="BP5" s="988">
        <f t="shared" ca="1" si="222"/>
        <v>8</v>
      </c>
      <c r="BQ5" s="988">
        <f t="shared" ref="BQ5" ca="1" si="223">IF($Y4&lt;=$D$10,IF(COLUMN()&lt;26+$D$12,"",OFFSET(BQ4,0,-$D$12,1,1)),"")</f>
        <v>8</v>
      </c>
      <c r="BR5" s="988">
        <f t="shared" ref="BR5" ca="1" si="224">IF($Y4&lt;=$D$10,IF(COLUMN()&lt;26+$D$12,"",OFFSET(BR4,0,-$D$12,1,1)),"")</f>
        <v>8</v>
      </c>
      <c r="BS5" s="988">
        <f t="shared" ref="BS5" ca="1" si="225">IF($Y4&lt;=$D$10,IF(COLUMN()&lt;26+$D$12,"",OFFSET(BS4,0,-$D$12,1,1)),"")</f>
        <v>9</v>
      </c>
      <c r="BT5" s="988">
        <f t="shared" ref="BT5" ca="1" si="226">IF($Y4&lt;=$D$10,IF(COLUMN()&lt;26+$D$12,"",OFFSET(BT4,0,-$D$12,1,1)),"")</f>
        <v>9</v>
      </c>
      <c r="BU5" s="988">
        <f t="shared" ref="BU5:BV5" ca="1" si="227">IF($Y4&lt;=$D$10,IF(COLUMN()&lt;26+$D$12,"",OFFSET(BU4,0,-$D$12,1,1)),"")</f>
        <v>9</v>
      </c>
      <c r="BV5" s="988">
        <f t="shared" ca="1" si="227"/>
        <v>9</v>
      </c>
      <c r="BW5" s="988">
        <f t="shared" ref="BW5" ca="1" si="228">IF($Y4&lt;=$D$10,IF(COLUMN()&lt;26+$D$12,"",OFFSET(BW4,0,-$D$12,1,1)),"")</f>
        <v>9</v>
      </c>
      <c r="BX5" s="988">
        <f t="shared" ref="BX5" ca="1" si="229">IF($Y4&lt;=$D$10,IF(COLUMN()&lt;26+$D$12,"",OFFSET(BX4,0,-$D$12,1,1)),"")</f>
        <v>10</v>
      </c>
      <c r="BY5" s="988">
        <f t="shared" ref="BY5" ca="1" si="230">IF($Y4&lt;=$D$10,IF(COLUMN()&lt;26+$D$12,"",OFFSET(BY4,0,-$D$12,1,1)),"")</f>
        <v>10</v>
      </c>
      <c r="BZ5" s="988">
        <f t="shared" ref="BZ5" ca="1" si="231">IF($Y4&lt;=$D$10,IF(COLUMN()&lt;26+$D$12,"",OFFSET(BZ4,0,-$D$12,1,1)),"")</f>
        <v>10</v>
      </c>
      <c r="CA5" s="988">
        <f t="shared" ref="CA5:CB5" ca="1" si="232">IF($Y4&lt;=$D$10,IF(COLUMN()&lt;26+$D$12,"",OFFSET(CA4,0,-$D$12,1,1)),"")</f>
        <v>10</v>
      </c>
      <c r="CB5" s="988">
        <f t="shared" ca="1" si="232"/>
        <v>10</v>
      </c>
      <c r="CC5" s="988">
        <f t="shared" ref="CC5" ca="1" si="233">IF($Y4&lt;=$D$10,IF(COLUMN()&lt;26+$D$12,"",OFFSET(CC4,0,-$D$12,1,1)),"")</f>
        <v>11</v>
      </c>
      <c r="CD5" s="988">
        <f t="shared" ref="CD5" ca="1" si="234">IF($Y4&lt;=$D$10,IF(COLUMN()&lt;26+$D$12,"",OFFSET(CD4,0,-$D$12,1,1)),"")</f>
        <v>11</v>
      </c>
      <c r="CE5" s="988">
        <f t="shared" ref="CE5" ca="1" si="235">IF($Y4&lt;=$D$10,IF(COLUMN()&lt;26+$D$12,"",OFFSET(CE4,0,-$D$12,1,1)),"")</f>
        <v>11</v>
      </c>
      <c r="CF5" s="988">
        <f t="shared" ref="CF5" ca="1" si="236">IF($Y4&lt;=$D$10,IF(COLUMN()&lt;26+$D$12,"",OFFSET(CF4,0,-$D$12,1,1)),"")</f>
        <v>11</v>
      </c>
      <c r="CG5" s="988">
        <f t="shared" ref="CG5:CH5" ca="1" si="237">IF($Y4&lt;=$D$10,IF(COLUMN()&lt;26+$D$12,"",OFFSET(CG4,0,-$D$12,1,1)),"")</f>
        <v>11</v>
      </c>
      <c r="CH5" s="988">
        <f t="shared" ca="1" si="237"/>
        <v>12</v>
      </c>
      <c r="CI5" s="988">
        <f t="shared" ref="CI5" ca="1" si="238">IF($Y4&lt;=$D$10,IF(COLUMN()&lt;26+$D$12,"",OFFSET(CI4,0,-$D$12,1,1)),"")</f>
        <v>12</v>
      </c>
      <c r="CJ5" s="988">
        <f t="shared" ref="CJ5" ca="1" si="239">IF($Y4&lt;=$D$10,IF(COLUMN()&lt;26+$D$12,"",OFFSET(CJ4,0,-$D$12,1,1)),"")</f>
        <v>12</v>
      </c>
      <c r="CK5" s="988">
        <f t="shared" ref="CK5" ca="1" si="240">IF($Y4&lt;=$D$10,IF(COLUMN()&lt;26+$D$12,"",OFFSET(CK4,0,-$D$12,1,1)),"")</f>
        <v>12</v>
      </c>
      <c r="CL5" s="988">
        <f t="shared" ref="CL5" ca="1" si="241">IF($Y4&lt;=$D$10,IF(COLUMN()&lt;26+$D$12,"",OFFSET(CL4,0,-$D$12,1,1)),"")</f>
        <v>12</v>
      </c>
      <c r="CM5" s="988">
        <f t="shared" ref="CM5:CN5" ca="1" si="242">IF($Y4&lt;=$D$10,IF(COLUMN()&lt;26+$D$12,"",OFFSET(CM4,0,-$D$12,1,1)),"")</f>
        <v>13</v>
      </c>
      <c r="CN5" s="988">
        <f t="shared" ca="1" si="242"/>
        <v>13</v>
      </c>
      <c r="CO5" s="988">
        <f t="shared" ref="CO5" ca="1" si="243">IF($Y4&lt;=$D$10,IF(COLUMN()&lt;26+$D$12,"",OFFSET(CO4,0,-$D$12,1,1)),"")</f>
        <v>13</v>
      </c>
      <c r="CP5" s="988">
        <f t="shared" ref="CP5" ca="1" si="244">IF($Y4&lt;=$D$10,IF(COLUMN()&lt;26+$D$12,"",OFFSET(CP4,0,-$D$12,1,1)),"")</f>
        <v>13</v>
      </c>
      <c r="CQ5" s="988">
        <f t="shared" ref="CQ5" ca="1" si="245">IF($Y4&lt;=$D$10,IF(COLUMN()&lt;26+$D$12,"",OFFSET(CQ4,0,-$D$12,1,1)),"")</f>
        <v>13</v>
      </c>
      <c r="CR5" s="988">
        <f t="shared" ref="CR5" ca="1" si="246">IF($Y4&lt;=$D$10,IF(COLUMN()&lt;26+$D$12,"",OFFSET(CR4,0,-$D$12,1,1)),"")</f>
        <v>14</v>
      </c>
      <c r="CS5" s="988">
        <f t="shared" ref="CS5:CT5" ca="1" si="247">IF($Y4&lt;=$D$10,IF(COLUMN()&lt;26+$D$12,"",OFFSET(CS4,0,-$D$12,1,1)),"")</f>
        <v>14</v>
      </c>
      <c r="CT5" s="988">
        <f t="shared" ca="1" si="247"/>
        <v>14</v>
      </c>
      <c r="CU5" s="988">
        <f t="shared" ref="CU5" ca="1" si="248">IF($Y4&lt;=$D$10,IF(COLUMN()&lt;26+$D$12,"",OFFSET(CU4,0,-$D$12,1,1)),"")</f>
        <v>14</v>
      </c>
      <c r="CV5" s="988">
        <f t="shared" ref="CV5" ca="1" si="249">IF($Y4&lt;=$D$10,IF(COLUMN()&lt;26+$D$12,"",OFFSET(CV4,0,-$D$12,1,1)),"")</f>
        <v>14</v>
      </c>
      <c r="CW5" s="988">
        <f t="shared" ref="CW5" ca="1" si="250">IF($Y4&lt;=$D$10,IF(COLUMN()&lt;26+$D$12,"",OFFSET(CW4,0,-$D$12,1,1)),"")</f>
        <v>15</v>
      </c>
      <c r="CX5" s="988">
        <f t="shared" ref="CX5" ca="1" si="251">IF($Y4&lt;=$D$10,IF(COLUMN()&lt;26+$D$12,"",OFFSET(CX4,0,-$D$12,1,1)),"")</f>
        <v>15</v>
      </c>
      <c r="CY5" s="988">
        <f t="shared" ref="CY5:CZ5" ca="1" si="252">IF($Y4&lt;=$D$10,IF(COLUMN()&lt;26+$D$12,"",OFFSET(CY4,0,-$D$12,1,1)),"")</f>
        <v>15</v>
      </c>
      <c r="CZ5" s="988">
        <f t="shared" ca="1" si="252"/>
        <v>15</v>
      </c>
      <c r="DA5" s="988">
        <f t="shared" ref="DA5" ca="1" si="253">IF($Y4&lt;=$D$10,IF(COLUMN()&lt;26+$D$12,"",OFFSET(DA4,0,-$D$12,1,1)),"")</f>
        <v>15</v>
      </c>
      <c r="DB5" s="988" t="str">
        <f t="shared" ref="DB5" ca="1" si="254">IF($Y4&lt;=$D$10,IF(COLUMN()&lt;26+$D$12,"",OFFSET(DB4,0,-$D$12,1,1)),"")</f>
        <v/>
      </c>
      <c r="DC5" s="988" t="str">
        <f t="shared" ref="DC5" ca="1" si="255">IF($Y4&lt;=$D$10,IF(COLUMN()&lt;26+$D$12,"",OFFSET(DC4,0,-$D$12,1,1)),"")</f>
        <v/>
      </c>
      <c r="DD5" s="988" t="str">
        <f t="shared" ref="DD5" ca="1" si="256">IF($Y4&lt;=$D$10,IF(COLUMN()&lt;26+$D$12,"",OFFSET(DD4,0,-$D$12,1,1)),"")</f>
        <v/>
      </c>
      <c r="DE5" s="988" t="str">
        <f t="shared" ref="DE5:DF5" ca="1" si="257">IF($Y4&lt;=$D$10,IF(COLUMN()&lt;26+$D$12,"",OFFSET(DE4,0,-$D$12,1,1)),"")</f>
        <v/>
      </c>
      <c r="DF5" s="988" t="str">
        <f t="shared" ca="1" si="257"/>
        <v/>
      </c>
      <c r="DG5" s="988" t="str">
        <f t="shared" ref="DG5" ca="1" si="258">IF($Y4&lt;=$D$10,IF(COLUMN()&lt;26+$D$12,"",OFFSET(DG4,0,-$D$12,1,1)),"")</f>
        <v/>
      </c>
      <c r="DH5" s="988" t="str">
        <f t="shared" ref="DH5" ca="1" si="259">IF($Y4&lt;=$D$10,IF(COLUMN()&lt;26+$D$12,"",OFFSET(DH4,0,-$D$12,1,1)),"")</f>
        <v/>
      </c>
      <c r="DI5" s="988" t="str">
        <f t="shared" ref="DI5" ca="1" si="260">IF($Y4&lt;=$D$10,IF(COLUMN()&lt;26+$D$12,"",OFFSET(DI4,0,-$D$12,1,1)),"")</f>
        <v/>
      </c>
      <c r="DJ5" s="988" t="str">
        <f t="shared" ref="DJ5" ca="1" si="261">IF($Y4&lt;=$D$10,IF(COLUMN()&lt;26+$D$12,"",OFFSET(DJ4,0,-$D$12,1,1)),"")</f>
        <v/>
      </c>
      <c r="DK5" s="988" t="str">
        <f t="shared" ref="DK5:DL5" ca="1" si="262">IF($Y4&lt;=$D$10,IF(COLUMN()&lt;26+$D$12,"",OFFSET(DK4,0,-$D$12,1,1)),"")</f>
        <v/>
      </c>
      <c r="DL5" s="988" t="str">
        <f t="shared" ca="1" si="262"/>
        <v/>
      </c>
      <c r="DM5" s="988" t="str">
        <f t="shared" ref="DM5" ca="1" si="263">IF($Y4&lt;=$D$10,IF(COLUMN()&lt;26+$D$12,"",OFFSET(DM4,0,-$D$12,1,1)),"")</f>
        <v/>
      </c>
      <c r="DN5" s="988" t="str">
        <f t="shared" ref="DN5" ca="1" si="264">IF($Y4&lt;=$D$10,IF(COLUMN()&lt;26+$D$12,"",OFFSET(DN4,0,-$D$12,1,1)),"")</f>
        <v/>
      </c>
      <c r="DO5" s="988" t="str">
        <f t="shared" ref="DO5" ca="1" si="265">IF($Y4&lt;=$D$10,IF(COLUMN()&lt;26+$D$12,"",OFFSET(DO4,0,-$D$12,1,1)),"")</f>
        <v/>
      </c>
      <c r="DP5" s="988" t="str">
        <f t="shared" ref="DP5" ca="1" si="266">IF($Y4&lt;=$D$10,IF(COLUMN()&lt;26+$D$12,"",OFFSET(DP4,0,-$D$12,1,1)),"")</f>
        <v/>
      </c>
      <c r="DQ5" s="988" t="str">
        <f t="shared" ref="DQ5:DR5" ca="1" si="267">IF($Y4&lt;=$D$10,IF(COLUMN()&lt;26+$D$12,"",OFFSET(DQ4,0,-$D$12,1,1)),"")</f>
        <v/>
      </c>
      <c r="DR5" s="988" t="str">
        <f t="shared" ca="1" si="267"/>
        <v/>
      </c>
      <c r="DS5" s="988" t="str">
        <f t="shared" ref="DS5" ca="1" si="268">IF($Y4&lt;=$D$10,IF(COLUMN()&lt;26+$D$12,"",OFFSET(DS4,0,-$D$12,1,1)),"")</f>
        <v/>
      </c>
      <c r="DT5" s="988" t="str">
        <f t="shared" ref="DT5" ca="1" si="269">IF($Y4&lt;=$D$10,IF(COLUMN()&lt;26+$D$12,"",OFFSET(DT4,0,-$D$12,1,1)),"")</f>
        <v/>
      </c>
      <c r="DU5" s="988" t="str">
        <f t="shared" ref="DU5" ca="1" si="270">IF($Y4&lt;=$D$10,IF(COLUMN()&lt;26+$D$12,"",OFFSET(DU4,0,-$D$12,1,1)),"")</f>
        <v/>
      </c>
      <c r="DV5" s="988" t="str">
        <f t="shared" ref="DV5" ca="1" si="271">IF($Y4&lt;=$D$10,IF(COLUMN()&lt;26+$D$12,"",OFFSET(DV4,0,-$D$12,1,1)),"")</f>
        <v/>
      </c>
      <c r="DW5" s="988" t="str">
        <f t="shared" ref="DW5:DX5" ca="1" si="272">IF($Y4&lt;=$D$10,IF(COLUMN()&lt;26+$D$12,"",OFFSET(DW4,0,-$D$12,1,1)),"")</f>
        <v/>
      </c>
      <c r="DX5" s="988" t="str">
        <f t="shared" ca="1" si="272"/>
        <v/>
      </c>
      <c r="DY5" s="988" t="str">
        <f t="shared" ref="DY5" ca="1" si="273">IF($Y4&lt;=$D$10,IF(COLUMN()&lt;26+$D$12,"",OFFSET(DY4,0,-$D$12,1,1)),"")</f>
        <v/>
      </c>
      <c r="DZ5" s="988" t="str">
        <f t="shared" ref="DZ5" ca="1" si="274">IF($Y4&lt;=$D$10,IF(COLUMN()&lt;26+$D$12,"",OFFSET(DZ4,0,-$D$12,1,1)),"")</f>
        <v/>
      </c>
      <c r="EA5" s="988" t="str">
        <f t="shared" ref="EA5" ca="1" si="275">IF($Y4&lt;=$D$10,IF(COLUMN()&lt;26+$D$12,"",OFFSET(EA4,0,-$D$12,1,1)),"")</f>
        <v/>
      </c>
      <c r="EB5" s="988" t="str">
        <f t="shared" ref="EB5" ca="1" si="276">IF($Y4&lt;=$D$10,IF(COLUMN()&lt;26+$D$12,"",OFFSET(EB4,0,-$D$12,1,1)),"")</f>
        <v/>
      </c>
      <c r="EC5" s="988" t="str">
        <f t="shared" ref="EC5:ED5" ca="1" si="277">IF($Y4&lt;=$D$10,IF(COLUMN()&lt;26+$D$12,"",OFFSET(EC4,0,-$D$12,1,1)),"")</f>
        <v/>
      </c>
      <c r="ED5" s="988" t="str">
        <f t="shared" ca="1" si="277"/>
        <v/>
      </c>
      <c r="EE5" s="988" t="str">
        <f t="shared" ref="EE5" ca="1" si="278">IF($Y4&lt;=$D$10,IF(COLUMN()&lt;26+$D$12,"",OFFSET(EE4,0,-$D$12,1,1)),"")</f>
        <v/>
      </c>
      <c r="EF5" s="988" t="str">
        <f t="shared" ref="EF5" ca="1" si="279">IF($Y4&lt;=$D$10,IF(COLUMN()&lt;26+$D$12,"",OFFSET(EF4,0,-$D$12,1,1)),"")</f>
        <v/>
      </c>
      <c r="EG5" s="988" t="str">
        <f t="shared" ref="EG5" ca="1" si="280">IF($Y4&lt;=$D$10,IF(COLUMN()&lt;26+$D$12,"",OFFSET(EG4,0,-$D$12,1,1)),"")</f>
        <v/>
      </c>
      <c r="EH5" s="988" t="str">
        <f t="shared" ref="EH5" ca="1" si="281">IF($Y4&lt;=$D$10,IF(COLUMN()&lt;26+$D$12,"",OFFSET(EH4,0,-$D$12,1,1)),"")</f>
        <v/>
      </c>
      <c r="EI5" s="988" t="str">
        <f t="shared" ref="EI5:EJ5" ca="1" si="282">IF($Y4&lt;=$D$10,IF(COLUMN()&lt;26+$D$12,"",OFFSET(EI4,0,-$D$12,1,1)),"")</f>
        <v/>
      </c>
      <c r="EJ5" s="988" t="str">
        <f t="shared" ca="1" si="282"/>
        <v/>
      </c>
      <c r="EK5" s="988" t="str">
        <f t="shared" ref="EK5" ca="1" si="283">IF($Y4&lt;=$D$10,IF(COLUMN()&lt;26+$D$12,"",OFFSET(EK4,0,-$D$12,1,1)),"")</f>
        <v/>
      </c>
      <c r="EL5" s="988" t="str">
        <f t="shared" ref="EL5" ca="1" si="284">IF($Y4&lt;=$D$10,IF(COLUMN()&lt;26+$D$12,"",OFFSET(EL4,0,-$D$12,1,1)),"")</f>
        <v/>
      </c>
      <c r="EM5" s="988" t="str">
        <f t="shared" ref="EM5" ca="1" si="285">IF($Y4&lt;=$D$10,IF(COLUMN()&lt;26+$D$12,"",OFFSET(EM4,0,-$D$12,1,1)),"")</f>
        <v/>
      </c>
      <c r="EN5" s="988" t="str">
        <f t="shared" ref="EN5" ca="1" si="286">IF($Y4&lt;=$D$10,IF(COLUMN()&lt;26+$D$12,"",OFFSET(EN4,0,-$D$12,1,1)),"")</f>
        <v/>
      </c>
      <c r="EO5" s="988" t="str">
        <f t="shared" ref="EO5:EP5" ca="1" si="287">IF($Y4&lt;=$D$10,IF(COLUMN()&lt;26+$D$12,"",OFFSET(EO4,0,-$D$12,1,1)),"")</f>
        <v/>
      </c>
      <c r="EP5" s="988" t="str">
        <f t="shared" ca="1" si="287"/>
        <v/>
      </c>
      <c r="EQ5" s="988" t="str">
        <f t="shared" ref="EQ5" ca="1" si="288">IF($Y4&lt;=$D$10,IF(COLUMN()&lt;26+$D$12,"",OFFSET(EQ4,0,-$D$12,1,1)),"")</f>
        <v/>
      </c>
      <c r="ER5" s="988" t="str">
        <f t="shared" ref="ER5" ca="1" si="289">IF($Y4&lt;=$D$10,IF(COLUMN()&lt;26+$D$12,"",OFFSET(ER4,0,-$D$12,1,1)),"")</f>
        <v/>
      </c>
      <c r="ES5" s="988" t="str">
        <f t="shared" ref="ES5" ca="1" si="290">IF($Y4&lt;=$D$10,IF(COLUMN()&lt;26+$D$12,"",OFFSET(ES4,0,-$D$12,1,1)),"")</f>
        <v/>
      </c>
      <c r="ET5" s="988" t="str">
        <f t="shared" ref="ET5" ca="1" si="291">IF($Y4&lt;=$D$10,IF(COLUMN()&lt;26+$D$12,"",OFFSET(ET4,0,-$D$12,1,1)),"")</f>
        <v/>
      </c>
      <c r="EU5" s="988" t="str">
        <f t="shared" ref="EU5:EV5" ca="1" si="292">IF($Y4&lt;=$D$10,IF(COLUMN()&lt;26+$D$12,"",OFFSET(EU4,0,-$D$12,1,1)),"")</f>
        <v/>
      </c>
      <c r="EV5" s="988" t="str">
        <f t="shared" ca="1" si="292"/>
        <v/>
      </c>
      <c r="EW5" s="988" t="str">
        <f t="shared" ref="EW5" ca="1" si="293">IF($Y4&lt;=$D$10,IF(COLUMN()&lt;26+$D$12,"",OFFSET(EW4,0,-$D$12,1,1)),"")</f>
        <v/>
      </c>
      <c r="EX5" s="988" t="str">
        <f t="shared" ref="EX5" ca="1" si="294">IF($Y4&lt;=$D$10,IF(COLUMN()&lt;26+$D$12,"",OFFSET(EX4,0,-$D$12,1,1)),"")</f>
        <v/>
      </c>
      <c r="EY5" s="988" t="str">
        <f t="shared" ref="EY5" ca="1" si="295">IF($Y4&lt;=$D$10,IF(COLUMN()&lt;26+$D$12,"",OFFSET(EY4,0,-$D$12,1,1)),"")</f>
        <v/>
      </c>
      <c r="EZ5" s="988" t="str">
        <f t="shared" ref="EZ5" ca="1" si="296">IF($Y4&lt;=$D$10,IF(COLUMN()&lt;26+$D$12,"",OFFSET(EZ4,0,-$D$12,1,1)),"")</f>
        <v/>
      </c>
      <c r="FA5" s="988" t="str">
        <f t="shared" ref="FA5:FB5" ca="1" si="297">IF($Y4&lt;=$D$10,IF(COLUMN()&lt;26+$D$12,"",OFFSET(FA4,0,-$D$12,1,1)),"")</f>
        <v/>
      </c>
      <c r="FB5" s="988" t="str">
        <f t="shared" ca="1" si="297"/>
        <v/>
      </c>
      <c r="FC5" s="988" t="str">
        <f t="shared" ref="FC5" ca="1" si="298">IF($Y4&lt;=$D$10,IF(COLUMN()&lt;26+$D$12,"",OFFSET(FC4,0,-$D$12,1,1)),"")</f>
        <v/>
      </c>
      <c r="FD5" s="988" t="str">
        <f t="shared" ref="FD5" ca="1" si="299">IF($Y4&lt;=$D$10,IF(COLUMN()&lt;26+$D$12,"",OFFSET(FD4,0,-$D$12,1,1)),"")</f>
        <v/>
      </c>
      <c r="FE5" s="988" t="str">
        <f t="shared" ref="FE5" ca="1" si="300">IF($Y4&lt;=$D$10,IF(COLUMN()&lt;26+$D$12,"",OFFSET(FE4,0,-$D$12,1,1)),"")</f>
        <v/>
      </c>
      <c r="FF5" s="988" t="str">
        <f t="shared" ref="FF5" ca="1" si="301">IF($Y4&lt;=$D$10,IF(COLUMN()&lt;26+$D$12,"",OFFSET(FF4,0,-$D$12,1,1)),"")</f>
        <v/>
      </c>
      <c r="FG5" s="988" t="str">
        <f t="shared" ref="FG5:FH5" ca="1" si="302">IF($Y4&lt;=$D$10,IF(COLUMN()&lt;26+$D$12,"",OFFSET(FG4,0,-$D$12,1,1)),"")</f>
        <v/>
      </c>
      <c r="FH5" s="988" t="str">
        <f t="shared" ca="1" si="302"/>
        <v/>
      </c>
      <c r="FI5" s="988" t="str">
        <f t="shared" ref="FI5" ca="1" si="303">IF($Y4&lt;=$D$10,IF(COLUMN()&lt;26+$D$12,"",OFFSET(FI4,0,-$D$12,1,1)),"")</f>
        <v/>
      </c>
      <c r="FJ5" s="988" t="str">
        <f t="shared" ref="FJ5" ca="1" si="304">IF($Y4&lt;=$D$10,IF(COLUMN()&lt;26+$D$12,"",OFFSET(FJ4,0,-$D$12,1,1)),"")</f>
        <v/>
      </c>
      <c r="FK5" s="988" t="str">
        <f t="shared" ref="FK5" ca="1" si="305">IF($Y4&lt;=$D$10,IF(COLUMN()&lt;26+$D$12,"",OFFSET(FK4,0,-$D$12,1,1)),"")</f>
        <v/>
      </c>
      <c r="FL5" s="988" t="str">
        <f t="shared" ref="FL5" ca="1" si="306">IF($Y4&lt;=$D$10,IF(COLUMN()&lt;26+$D$12,"",OFFSET(FL4,0,-$D$12,1,1)),"")</f>
        <v/>
      </c>
      <c r="FM5" s="988" t="str">
        <f t="shared" ref="FM5:FN5" ca="1" si="307">IF($Y4&lt;=$D$10,IF(COLUMN()&lt;26+$D$12,"",OFFSET(FM4,0,-$D$12,1,1)),"")</f>
        <v/>
      </c>
      <c r="FN5" s="988" t="str">
        <f t="shared" ca="1" si="307"/>
        <v/>
      </c>
      <c r="FO5" s="988" t="str">
        <f t="shared" ref="FO5" ca="1" si="308">IF($Y4&lt;=$D$10,IF(COLUMN()&lt;26+$D$12,"",OFFSET(FO4,0,-$D$12,1,1)),"")</f>
        <v/>
      </c>
      <c r="FP5" s="988" t="str">
        <f t="shared" ref="FP5" ca="1" si="309">IF($Y4&lt;=$D$10,IF(COLUMN()&lt;26+$D$12,"",OFFSET(FP4,0,-$D$12,1,1)),"")</f>
        <v/>
      </c>
      <c r="FQ5" s="988" t="str">
        <f t="shared" ref="FQ5" ca="1" si="310">IF($Y4&lt;=$D$10,IF(COLUMN()&lt;26+$D$12,"",OFFSET(FQ4,0,-$D$12,1,1)),"")</f>
        <v/>
      </c>
      <c r="FR5" s="988" t="str">
        <f t="shared" ref="FR5" ca="1" si="311">IF($Y4&lt;=$D$10,IF(COLUMN()&lt;26+$D$12,"",OFFSET(FR4,0,-$D$12,1,1)),"")</f>
        <v/>
      </c>
      <c r="FS5" s="988" t="str">
        <f t="shared" ref="FS5:FT5" ca="1" si="312">IF($Y4&lt;=$D$10,IF(COLUMN()&lt;26+$D$12,"",OFFSET(FS4,0,-$D$12,1,1)),"")</f>
        <v/>
      </c>
      <c r="FT5" s="988" t="str">
        <f t="shared" ca="1" si="312"/>
        <v/>
      </c>
      <c r="FU5" s="988" t="str">
        <f t="shared" ref="FU5" ca="1" si="313">IF($Y4&lt;=$D$10,IF(COLUMN()&lt;26+$D$12,"",OFFSET(FU4,0,-$D$12,1,1)),"")</f>
        <v/>
      </c>
      <c r="FV5" s="988" t="str">
        <f t="shared" ref="FV5" ca="1" si="314">IF($Y4&lt;=$D$10,IF(COLUMN()&lt;26+$D$12,"",OFFSET(FV4,0,-$D$12,1,1)),"")</f>
        <v/>
      </c>
      <c r="FW5" s="988" t="str">
        <f t="shared" ref="FW5" ca="1" si="315">IF($Y4&lt;=$D$10,IF(COLUMN()&lt;26+$D$12,"",OFFSET(FW4,0,-$D$12,1,1)),"")</f>
        <v/>
      </c>
      <c r="FX5" s="988" t="str">
        <f t="shared" ref="FX5" ca="1" si="316">IF($Y4&lt;=$D$10,IF(COLUMN()&lt;26+$D$12,"",OFFSET(FX4,0,-$D$12,1,1)),"")</f>
        <v/>
      </c>
      <c r="FY5" s="988" t="str">
        <f t="shared" ref="FY5:FZ5" ca="1" si="317">IF($Y4&lt;=$D$10,IF(COLUMN()&lt;26+$D$12,"",OFFSET(FY4,0,-$D$12,1,1)),"")</f>
        <v/>
      </c>
      <c r="FZ5" s="988" t="str">
        <f t="shared" ca="1" si="317"/>
        <v/>
      </c>
      <c r="GA5" s="988" t="str">
        <f t="shared" ref="GA5" ca="1" si="318">IF($Y4&lt;=$D$10,IF(COLUMN()&lt;26+$D$12,"",OFFSET(GA4,0,-$D$12,1,1)),"")</f>
        <v/>
      </c>
      <c r="GB5" s="988" t="str">
        <f t="shared" ref="GB5" ca="1" si="319">IF($Y4&lt;=$D$10,IF(COLUMN()&lt;26+$D$12,"",OFFSET(GB4,0,-$D$12,1,1)),"")</f>
        <v/>
      </c>
      <c r="GC5" s="988" t="str">
        <f t="shared" ref="GC5" ca="1" si="320">IF($Y4&lt;=$D$10,IF(COLUMN()&lt;26+$D$12,"",OFFSET(GC4,0,-$D$12,1,1)),"")</f>
        <v/>
      </c>
      <c r="GD5" s="988" t="str">
        <f t="shared" ref="GD5" ca="1" si="321">IF($Y4&lt;=$D$10,IF(COLUMN()&lt;26+$D$12,"",OFFSET(GD4,0,-$D$12,1,1)),"")</f>
        <v/>
      </c>
      <c r="GE5" s="988" t="str">
        <f t="shared" ref="GE5:GF5" ca="1" si="322">IF($Y4&lt;=$D$10,IF(COLUMN()&lt;26+$D$12,"",OFFSET(GE4,0,-$D$12,1,1)),"")</f>
        <v/>
      </c>
      <c r="GF5" s="988" t="str">
        <f t="shared" ca="1" si="322"/>
        <v/>
      </c>
      <c r="GG5" s="988" t="str">
        <f t="shared" ref="GG5" ca="1" si="323">IF($Y4&lt;=$D$10,IF(COLUMN()&lt;26+$D$12,"",OFFSET(GG4,0,-$D$12,1,1)),"")</f>
        <v/>
      </c>
      <c r="GH5" s="988" t="str">
        <f t="shared" ref="GH5" ca="1" si="324">IF($Y4&lt;=$D$10,IF(COLUMN()&lt;26+$D$12,"",OFFSET(GH4,0,-$D$12,1,1)),"")</f>
        <v/>
      </c>
      <c r="GI5" s="988" t="str">
        <f t="shared" ref="GI5" ca="1" si="325">IF($Y4&lt;=$D$10,IF(COLUMN()&lt;26+$D$12,"",OFFSET(GI4,0,-$D$12,1,1)),"")</f>
        <v/>
      </c>
      <c r="GJ5" s="988" t="str">
        <f t="shared" ref="GJ5" ca="1" si="326">IF($Y4&lt;=$D$10,IF(COLUMN()&lt;26+$D$12,"",OFFSET(GJ4,0,-$D$12,1,1)),"")</f>
        <v/>
      </c>
      <c r="GK5" s="988" t="str">
        <f t="shared" ref="GK5:GL5" ca="1" si="327">IF($Y4&lt;=$D$10,IF(COLUMN()&lt;26+$D$12,"",OFFSET(GK4,0,-$D$12,1,1)),"")</f>
        <v/>
      </c>
      <c r="GL5" s="988" t="str">
        <f t="shared" ca="1" si="327"/>
        <v/>
      </c>
      <c r="GM5" s="988" t="str">
        <f t="shared" ref="GM5" ca="1" si="328">IF($Y4&lt;=$D$10,IF(COLUMN()&lt;26+$D$12,"",OFFSET(GM4,0,-$D$12,1,1)),"")</f>
        <v/>
      </c>
      <c r="GN5" s="988" t="str">
        <f t="shared" ref="GN5" ca="1" si="329">IF($Y4&lt;=$D$10,IF(COLUMN()&lt;26+$D$12,"",OFFSET(GN4,0,-$D$12,1,1)),"")</f>
        <v/>
      </c>
      <c r="GO5" s="988" t="str">
        <f t="shared" ref="GO5" ca="1" si="330">IF($Y4&lt;=$D$10,IF(COLUMN()&lt;26+$D$12,"",OFFSET(GO4,0,-$D$12,1,1)),"")</f>
        <v/>
      </c>
      <c r="GP5" s="988" t="str">
        <f t="shared" ref="GP5" ca="1" si="331">IF($Y4&lt;=$D$10,IF(COLUMN()&lt;26+$D$12,"",OFFSET(GP4,0,-$D$12,1,1)),"")</f>
        <v/>
      </c>
      <c r="GQ5" s="988" t="str">
        <f t="shared" ref="GQ5:GR5" ca="1" si="332">IF($Y4&lt;=$D$10,IF(COLUMN()&lt;26+$D$12,"",OFFSET(GQ4,0,-$D$12,1,1)),"")</f>
        <v/>
      </c>
      <c r="GR5" s="988" t="str">
        <f t="shared" ca="1" si="332"/>
        <v/>
      </c>
      <c r="GS5" s="988" t="str">
        <f t="shared" ref="GS5" ca="1" si="333">IF($Y4&lt;=$D$10,IF(COLUMN()&lt;26+$D$12,"",OFFSET(GS4,0,-$D$12,1,1)),"")</f>
        <v/>
      </c>
      <c r="GT5" s="988" t="str">
        <f t="shared" ref="GT5" ca="1" si="334">IF($Y4&lt;=$D$10,IF(COLUMN()&lt;26+$D$12,"",OFFSET(GT4,0,-$D$12,1,1)),"")</f>
        <v/>
      </c>
      <c r="GU5" s="988" t="str">
        <f t="shared" ref="GU5" ca="1" si="335">IF($Y4&lt;=$D$10,IF(COLUMN()&lt;26+$D$12,"",OFFSET(GU4,0,-$D$12,1,1)),"")</f>
        <v/>
      </c>
      <c r="GV5" s="988" t="str">
        <f t="shared" ref="GV5" ca="1" si="336">IF($Y4&lt;=$D$10,IF(COLUMN()&lt;26+$D$12,"",OFFSET(GV4,0,-$D$12,1,1)),"")</f>
        <v/>
      </c>
      <c r="GW5" s="988" t="str">
        <f t="shared" ref="GW5:GX5" ca="1" si="337">IF($Y4&lt;=$D$10,IF(COLUMN()&lt;26+$D$12,"",OFFSET(GW4,0,-$D$12,1,1)),"")</f>
        <v/>
      </c>
      <c r="GX5" s="988" t="str">
        <f t="shared" ca="1" si="337"/>
        <v/>
      </c>
      <c r="GY5" s="988" t="str">
        <f t="shared" ref="GY5" ca="1" si="338">IF($Y4&lt;=$D$10,IF(COLUMN()&lt;26+$D$12,"",OFFSET(GY4,0,-$D$12,1,1)),"")</f>
        <v/>
      </c>
      <c r="GZ5" s="988" t="str">
        <f t="shared" ref="GZ5" ca="1" si="339">IF($Y4&lt;=$D$10,IF(COLUMN()&lt;26+$D$12,"",OFFSET(GZ4,0,-$D$12,1,1)),"")</f>
        <v/>
      </c>
      <c r="HA5" s="988" t="str">
        <f t="shared" ref="HA5" ca="1" si="340">IF($Y4&lt;=$D$10,IF(COLUMN()&lt;26+$D$12,"",OFFSET(HA4,0,-$D$12,1,1)),"")</f>
        <v/>
      </c>
      <c r="HB5" s="988" t="str">
        <f t="shared" ref="HB5" ca="1" si="341">IF($Y4&lt;=$D$10,IF(COLUMN()&lt;26+$D$12,"",OFFSET(HB4,0,-$D$12,1,1)),"")</f>
        <v/>
      </c>
      <c r="HC5" s="988" t="str">
        <f t="shared" ref="HC5:HD5" ca="1" si="342">IF($Y4&lt;=$D$10,IF(COLUMN()&lt;26+$D$12,"",OFFSET(HC4,0,-$D$12,1,1)),"")</f>
        <v/>
      </c>
      <c r="HD5" s="988" t="str">
        <f t="shared" ca="1" si="342"/>
        <v/>
      </c>
      <c r="HE5" s="988" t="str">
        <f t="shared" ref="HE5" ca="1" si="343">IF($Y4&lt;=$D$10,IF(COLUMN()&lt;26+$D$12,"",OFFSET(HE4,0,-$D$12,1,1)),"")</f>
        <v/>
      </c>
      <c r="HF5" s="988" t="str">
        <f t="shared" ref="HF5" ca="1" si="344">IF($Y4&lt;=$D$10,IF(COLUMN()&lt;26+$D$12,"",OFFSET(HF4,0,-$D$12,1,1)),"")</f>
        <v/>
      </c>
      <c r="HG5" s="988" t="str">
        <f t="shared" ref="HG5" ca="1" si="345">IF($Y4&lt;=$D$10,IF(COLUMN()&lt;26+$D$12,"",OFFSET(HG4,0,-$D$12,1,1)),"")</f>
        <v/>
      </c>
      <c r="HH5" s="988" t="str">
        <f t="shared" ref="HH5" ca="1" si="346">IF($Y4&lt;=$D$10,IF(COLUMN()&lt;26+$D$12,"",OFFSET(HH4,0,-$D$12,1,1)),"")</f>
        <v/>
      </c>
      <c r="HI5" s="988" t="str">
        <f t="shared" ref="HI5:HJ5" ca="1" si="347">IF($Y4&lt;=$D$10,IF(COLUMN()&lt;26+$D$12,"",OFFSET(HI4,0,-$D$12,1,1)),"")</f>
        <v/>
      </c>
      <c r="HJ5" s="988" t="str">
        <f t="shared" ca="1" si="347"/>
        <v/>
      </c>
      <c r="HK5" s="988" t="str">
        <f t="shared" ref="HK5" ca="1" si="348">IF($Y4&lt;=$D$10,IF(COLUMN()&lt;26+$D$12,"",OFFSET(HK4,0,-$D$12,1,1)),"")</f>
        <v/>
      </c>
      <c r="HL5" s="988" t="str">
        <f t="shared" ref="HL5" ca="1" si="349">IF($Y4&lt;=$D$10,IF(COLUMN()&lt;26+$D$12,"",OFFSET(HL4,0,-$D$12,1,1)),"")</f>
        <v/>
      </c>
      <c r="HM5" s="988" t="str">
        <f t="shared" ref="HM5" ca="1" si="350">IF($Y4&lt;=$D$10,IF(COLUMN()&lt;26+$D$12,"",OFFSET(HM4,0,-$D$12,1,1)),"")</f>
        <v/>
      </c>
      <c r="HN5" s="988" t="str">
        <f t="shared" ref="HN5" ca="1" si="351">IF($Y4&lt;=$D$10,IF(COLUMN()&lt;26+$D$12,"",OFFSET(HN4,0,-$D$12,1,1)),"")</f>
        <v/>
      </c>
      <c r="HO5" s="988" t="str">
        <f t="shared" ref="HO5:HP5" ca="1" si="352">IF($Y4&lt;=$D$10,IF(COLUMN()&lt;26+$D$12,"",OFFSET(HO4,0,-$D$12,1,1)),"")</f>
        <v/>
      </c>
      <c r="HP5" s="988" t="str">
        <f t="shared" ca="1" si="352"/>
        <v/>
      </c>
      <c r="HQ5" s="988" t="str">
        <f t="shared" ref="HQ5" ca="1" si="353">IF($Y4&lt;=$D$10,IF(COLUMN()&lt;26+$D$12,"",OFFSET(HQ4,0,-$D$12,1,1)),"")</f>
        <v/>
      </c>
    </row>
    <row r="6" spans="2:225" x14ac:dyDescent="0.15">
      <c r="B6" s="1124" t="s">
        <v>218</v>
      </c>
      <c r="C6" s="1125"/>
      <c r="D6" s="1126"/>
      <c r="E6" s="957"/>
      <c r="F6" s="964">
        <f>IFERROR(F5+1,"")</f>
        <v>18</v>
      </c>
      <c r="G6" s="959">
        <f>IFERROR(G5+1,"")</f>
        <v>3</v>
      </c>
      <c r="H6" s="960">
        <f t="shared" ref="H6:H40" si="354">IF($D$12="","",$D$12)</f>
        <v>5</v>
      </c>
      <c r="I6" s="963">
        <f>IF($D$8="","",$D$8)</f>
        <v>15</v>
      </c>
      <c r="J6" s="964">
        <f>IFERROR(J5+1,"")</f>
        <v>3</v>
      </c>
      <c r="K6" s="965">
        <f t="shared" si="182"/>
        <v>6.666666666666667</v>
      </c>
      <c r="L6" s="965">
        <f t="shared" si="183"/>
        <v>113.33333333333334</v>
      </c>
      <c r="M6" s="965">
        <f t="shared" si="184"/>
        <v>105</v>
      </c>
      <c r="N6" s="965">
        <f t="shared" ref="N6:N40" si="355">IFERROR(ROUNDUP($D$10*$D$12/J6,0),"")</f>
        <v>7</v>
      </c>
      <c r="O6" s="966" t="str" cm="1">
        <f t="array" ref="O6">_xlfn.IFS(T6&lt;=0.3,"Bad",AND(T6&lt;0.5,T6&gt;0.3),"Macro",T6&gt;=0.5,"Norm")</f>
        <v>Bad</v>
      </c>
      <c r="P6" s="964">
        <f t="shared" si="185"/>
        <v>119</v>
      </c>
      <c r="Q6" s="1013">
        <f t="shared" si="186"/>
        <v>8</v>
      </c>
      <c r="R6" s="964">
        <f t="shared" si="187"/>
        <v>1</v>
      </c>
      <c r="S6" s="966">
        <f t="shared" si="188"/>
        <v>13180</v>
      </c>
      <c r="T6" s="60">
        <f t="shared" si="189"/>
        <v>0.2857142857142857</v>
      </c>
      <c r="U6" s="992">
        <f t="shared" si="190"/>
        <v>5</v>
      </c>
      <c r="V6" s="990">
        <f t="shared" si="191"/>
        <v>7.5</v>
      </c>
      <c r="W6" s="962" t="str">
        <f t="shared" ref="W6:W40" si="356">IF(ROW(W6)=$W$3+4,"x","")</f>
        <v/>
      </c>
      <c r="Y6" s="987">
        <v>3</v>
      </c>
      <c r="Z6" s="988" t="str">
        <f t="shared" ref="Z6:Z40" ca="1" si="357">IF($Y5&lt;=$D$10,IF(COLUMN()&lt;26+$D$12,"",OFFSET(Z5,0,-$D$12,1,1)),"")</f>
        <v/>
      </c>
      <c r="AA6" s="988" t="str">
        <f t="shared" ref="AA6:AA40" ca="1" si="358">IF($Y5&lt;=$D$10,IF(COLUMN()&lt;26+$D$12,"",OFFSET(AA5,0,-$D$12,1,1)),"")</f>
        <v/>
      </c>
      <c r="AB6" s="988" t="str">
        <f t="shared" ref="AB6:AB40" ca="1" si="359">IF($Y5&lt;=$D$10,IF(COLUMN()&lt;26+$D$12,"",OFFSET(AB5,0,-$D$12,1,1)),"")</f>
        <v/>
      </c>
      <c r="AC6" s="988" t="str">
        <f t="shared" ref="AC6:AC40" ca="1" si="360">IF($Y5&lt;=$D$10,IF(COLUMN()&lt;26+$D$12,"",OFFSET(AC5,0,-$D$12,1,1)),"")</f>
        <v/>
      </c>
      <c r="AD6" s="988" t="str">
        <f t="shared" ref="AD6:AD40" ca="1" si="361">IF($Y5&lt;=$D$10,IF(COLUMN()&lt;26+$D$12,"",OFFSET(AD5,0,-$D$12,1,1)),"")</f>
        <v/>
      </c>
      <c r="AE6" s="988" t="str">
        <f t="shared" ref="AE6:AE40" ca="1" si="362">IF($Y5&lt;=$D$10,IF(COLUMN()&lt;26+$D$12,"",OFFSET(AE5,0,-$D$12,1,1)),"")</f>
        <v/>
      </c>
      <c r="AF6" s="988" t="str">
        <f t="shared" ref="AF6:AF40" ca="1" si="363">IF($Y5&lt;=$D$10,IF(COLUMN()&lt;26+$D$12,"",OFFSET(AF5,0,-$D$12,1,1)),"")</f>
        <v/>
      </c>
      <c r="AG6" s="988" t="str">
        <f t="shared" ref="AG6:AG40" ca="1" si="364">IF($Y5&lt;=$D$10,IF(COLUMN()&lt;26+$D$12,"",OFFSET(AG5,0,-$D$12,1,1)),"")</f>
        <v/>
      </c>
      <c r="AH6" s="988" t="str">
        <f t="shared" ref="AH6:AH40" ca="1" si="365">IF($Y5&lt;=$D$10,IF(COLUMN()&lt;26+$D$12,"",OFFSET(AH5,0,-$D$12,1,1)),"")</f>
        <v/>
      </c>
      <c r="AI6" s="988" t="str">
        <f t="shared" ref="AI6:AI40" ca="1" si="366">IF($Y5&lt;=$D$10,IF(COLUMN()&lt;26+$D$12,"",OFFSET(AI5,0,-$D$12,1,1)),"")</f>
        <v/>
      </c>
      <c r="AJ6" s="988">
        <f t="shared" ref="AJ6:AJ40" ca="1" si="367">IF($Y5&lt;=$D$10,IF(COLUMN()&lt;26+$D$12,"",OFFSET(AJ5,0,-$D$12,1,1)),"")</f>
        <v>1</v>
      </c>
      <c r="AK6" s="988">
        <f t="shared" ref="AK6:AK40" ca="1" si="368">IF($Y5&lt;=$D$10,IF(COLUMN()&lt;26+$D$12,"",OFFSET(AK5,0,-$D$12,1,1)),"")</f>
        <v>1</v>
      </c>
      <c r="AL6" s="988">
        <f t="shared" ref="AL6:AL40" ca="1" si="369">IF($Y5&lt;=$D$10,IF(COLUMN()&lt;26+$D$12,"",OFFSET(AL5,0,-$D$12,1,1)),"")</f>
        <v>1</v>
      </c>
      <c r="AM6" s="988">
        <f t="shared" ref="AM6:AM40" ca="1" si="370">IF($Y5&lt;=$D$10,IF(COLUMN()&lt;26+$D$12,"",OFFSET(AM5,0,-$D$12,1,1)),"")</f>
        <v>1</v>
      </c>
      <c r="AN6" s="988">
        <f t="shared" ref="AN6:AN40" ca="1" si="371">IF($Y5&lt;=$D$10,IF(COLUMN()&lt;26+$D$12,"",OFFSET(AN5,0,-$D$12,1,1)),"")</f>
        <v>1</v>
      </c>
      <c r="AO6" s="988">
        <f t="shared" ref="AO6:AO40" ca="1" si="372">IF($Y5&lt;=$D$10,IF(COLUMN()&lt;26+$D$12,"",OFFSET(AO5,0,-$D$12,1,1)),"")</f>
        <v>2</v>
      </c>
      <c r="AP6" s="988">
        <f t="shared" ref="AP6:AP40" ca="1" si="373">IF($Y5&lt;=$D$10,IF(COLUMN()&lt;26+$D$12,"",OFFSET(AP5,0,-$D$12,1,1)),"")</f>
        <v>2</v>
      </c>
      <c r="AQ6" s="988">
        <f t="shared" ref="AQ6:AQ40" ca="1" si="374">IF($Y5&lt;=$D$10,IF(COLUMN()&lt;26+$D$12,"",OFFSET(AQ5,0,-$D$12,1,1)),"")</f>
        <v>2</v>
      </c>
      <c r="AR6" s="988">
        <f t="shared" ref="AR6:AR40" ca="1" si="375">IF($Y5&lt;=$D$10,IF(COLUMN()&lt;26+$D$12,"",OFFSET(AR5,0,-$D$12,1,1)),"")</f>
        <v>2</v>
      </c>
      <c r="AS6" s="988">
        <f t="shared" ref="AS6:AS40" ca="1" si="376">IF($Y5&lt;=$D$10,IF(COLUMN()&lt;26+$D$12,"",OFFSET(AS5,0,-$D$12,1,1)),"")</f>
        <v>2</v>
      </c>
      <c r="AT6" s="988">
        <f t="shared" ref="AT6:AT40" ca="1" si="377">IF($Y5&lt;=$D$10,IF(COLUMN()&lt;26+$D$12,"",OFFSET(AT5,0,-$D$12,1,1)),"")</f>
        <v>3</v>
      </c>
      <c r="AU6" s="988">
        <f t="shared" ref="AU6:AU40" ca="1" si="378">IF($Y5&lt;=$D$10,IF(COLUMN()&lt;26+$D$12,"",OFFSET(AU5,0,-$D$12,1,1)),"")</f>
        <v>3</v>
      </c>
      <c r="AV6" s="988">
        <f t="shared" ref="AV6:AV40" ca="1" si="379">IF($Y5&lt;=$D$10,IF(COLUMN()&lt;26+$D$12,"",OFFSET(AV5,0,-$D$12,1,1)),"")</f>
        <v>3</v>
      </c>
      <c r="AW6" s="988">
        <f t="shared" ref="AW6:AW40" ca="1" si="380">IF($Y5&lt;=$D$10,IF(COLUMN()&lt;26+$D$12,"",OFFSET(AW5,0,-$D$12,1,1)),"")</f>
        <v>3</v>
      </c>
      <c r="AX6" s="988">
        <f t="shared" ref="AX6:AX40" ca="1" si="381">IF($Y5&lt;=$D$10,IF(COLUMN()&lt;26+$D$12,"",OFFSET(AX5,0,-$D$12,1,1)),"")</f>
        <v>3</v>
      </c>
      <c r="AY6" s="988">
        <f t="shared" ref="AY6:AY40" ca="1" si="382">IF($Y5&lt;=$D$10,IF(COLUMN()&lt;26+$D$12,"",OFFSET(AY5,0,-$D$12,1,1)),"")</f>
        <v>4</v>
      </c>
      <c r="AZ6" s="988">
        <f t="shared" ref="AZ6:AZ40" ca="1" si="383">IF($Y5&lt;=$D$10,IF(COLUMN()&lt;26+$D$12,"",OFFSET(AZ5,0,-$D$12,1,1)),"")</f>
        <v>4</v>
      </c>
      <c r="BA6" s="988">
        <f t="shared" ref="BA6:BA40" ca="1" si="384">IF($Y5&lt;=$D$10,IF(COLUMN()&lt;26+$D$12,"",OFFSET(BA5,0,-$D$12,1,1)),"")</f>
        <v>4</v>
      </c>
      <c r="BB6" s="988">
        <f t="shared" ref="BB6:BB40" ca="1" si="385">IF($Y5&lt;=$D$10,IF(COLUMN()&lt;26+$D$12,"",OFFSET(BB5,0,-$D$12,1,1)),"")</f>
        <v>4</v>
      </c>
      <c r="BC6" s="988">
        <f t="shared" ref="BC6:BC40" ca="1" si="386">IF($Y5&lt;=$D$10,IF(COLUMN()&lt;26+$D$12,"",OFFSET(BC5,0,-$D$12,1,1)),"")</f>
        <v>4</v>
      </c>
      <c r="BD6" s="988">
        <f t="shared" ref="BD6:BD40" ca="1" si="387">IF($Y5&lt;=$D$10,IF(COLUMN()&lt;26+$D$12,"",OFFSET(BD5,0,-$D$12,1,1)),"")</f>
        <v>5</v>
      </c>
      <c r="BE6" s="988">
        <f t="shared" ref="BE6:BE40" ca="1" si="388">IF($Y5&lt;=$D$10,IF(COLUMN()&lt;26+$D$12,"",OFFSET(BE5,0,-$D$12,1,1)),"")</f>
        <v>5</v>
      </c>
      <c r="BF6" s="988">
        <f t="shared" ref="BF6:BF40" ca="1" si="389">IF($Y5&lt;=$D$10,IF(COLUMN()&lt;26+$D$12,"",OFFSET(BF5,0,-$D$12,1,1)),"")</f>
        <v>5</v>
      </c>
      <c r="BG6" s="988">
        <f t="shared" ref="BG6:BG40" ca="1" si="390">IF($Y5&lt;=$D$10,IF(COLUMN()&lt;26+$D$12,"",OFFSET(BG5,0,-$D$12,1,1)),"")</f>
        <v>5</v>
      </c>
      <c r="BH6" s="988">
        <f t="shared" ref="BH6:BH40" ca="1" si="391">IF($Y5&lt;=$D$10,IF(COLUMN()&lt;26+$D$12,"",OFFSET(BH5,0,-$D$12,1,1)),"")</f>
        <v>5</v>
      </c>
      <c r="BI6" s="988">
        <f t="shared" ref="BI6:BI40" ca="1" si="392">IF($Y5&lt;=$D$10,IF(COLUMN()&lt;26+$D$12,"",OFFSET(BI5,0,-$D$12,1,1)),"")</f>
        <v>6</v>
      </c>
      <c r="BJ6" s="988">
        <f t="shared" ref="BJ6:BJ40" ca="1" si="393">IF($Y5&lt;=$D$10,IF(COLUMN()&lt;26+$D$12,"",OFFSET(BJ5,0,-$D$12,1,1)),"")</f>
        <v>6</v>
      </c>
      <c r="BK6" s="988">
        <f t="shared" ref="BK6:BK40" ca="1" si="394">IF($Y5&lt;=$D$10,IF(COLUMN()&lt;26+$D$12,"",OFFSET(BK5,0,-$D$12,1,1)),"")</f>
        <v>6</v>
      </c>
      <c r="BL6" s="988">
        <f t="shared" ref="BL6:BL40" ca="1" si="395">IF($Y5&lt;=$D$10,IF(COLUMN()&lt;26+$D$12,"",OFFSET(BL5,0,-$D$12,1,1)),"")</f>
        <v>6</v>
      </c>
      <c r="BM6" s="988">
        <f t="shared" ref="BM6:BM40" ca="1" si="396">IF($Y5&lt;=$D$10,IF(COLUMN()&lt;26+$D$12,"",OFFSET(BM5,0,-$D$12,1,1)),"")</f>
        <v>6</v>
      </c>
      <c r="BN6" s="988">
        <f t="shared" ref="BN6:BN40" ca="1" si="397">IF($Y5&lt;=$D$10,IF(COLUMN()&lt;26+$D$12,"",OFFSET(BN5,0,-$D$12,1,1)),"")</f>
        <v>7</v>
      </c>
      <c r="BO6" s="988">
        <f t="shared" ref="BO6:BO40" ca="1" si="398">IF($Y5&lt;=$D$10,IF(COLUMN()&lt;26+$D$12,"",OFFSET(BO5,0,-$D$12,1,1)),"")</f>
        <v>7</v>
      </c>
      <c r="BP6" s="988">
        <f t="shared" ref="BP6:BP40" ca="1" si="399">IF($Y5&lt;=$D$10,IF(COLUMN()&lt;26+$D$12,"",OFFSET(BP5,0,-$D$12,1,1)),"")</f>
        <v>7</v>
      </c>
      <c r="BQ6" s="988">
        <f t="shared" ref="BQ6:BQ40" ca="1" si="400">IF($Y5&lt;=$D$10,IF(COLUMN()&lt;26+$D$12,"",OFFSET(BQ5,0,-$D$12,1,1)),"")</f>
        <v>7</v>
      </c>
      <c r="BR6" s="988">
        <f t="shared" ref="BR6:BR40" ca="1" si="401">IF($Y5&lt;=$D$10,IF(COLUMN()&lt;26+$D$12,"",OFFSET(BR5,0,-$D$12,1,1)),"")</f>
        <v>7</v>
      </c>
      <c r="BS6" s="988">
        <f t="shared" ref="BS6:BS40" ca="1" si="402">IF($Y5&lt;=$D$10,IF(COLUMN()&lt;26+$D$12,"",OFFSET(BS5,0,-$D$12,1,1)),"")</f>
        <v>8</v>
      </c>
      <c r="BT6" s="988">
        <f t="shared" ref="BT6:BT40" ca="1" si="403">IF($Y5&lt;=$D$10,IF(COLUMN()&lt;26+$D$12,"",OFFSET(BT5,0,-$D$12,1,1)),"")</f>
        <v>8</v>
      </c>
      <c r="BU6" s="988">
        <f t="shared" ref="BU6:BU40" ca="1" si="404">IF($Y5&lt;=$D$10,IF(COLUMN()&lt;26+$D$12,"",OFFSET(BU5,0,-$D$12,1,1)),"")</f>
        <v>8</v>
      </c>
      <c r="BV6" s="988">
        <f t="shared" ref="BV6:BV40" ca="1" si="405">IF($Y5&lt;=$D$10,IF(COLUMN()&lt;26+$D$12,"",OFFSET(BV5,0,-$D$12,1,1)),"")</f>
        <v>8</v>
      </c>
      <c r="BW6" s="988">
        <f t="shared" ref="BW6:BW40" ca="1" si="406">IF($Y5&lt;=$D$10,IF(COLUMN()&lt;26+$D$12,"",OFFSET(BW5,0,-$D$12,1,1)),"")</f>
        <v>8</v>
      </c>
      <c r="BX6" s="988">
        <f t="shared" ref="BX6:BX40" ca="1" si="407">IF($Y5&lt;=$D$10,IF(COLUMN()&lt;26+$D$12,"",OFFSET(BX5,0,-$D$12,1,1)),"")</f>
        <v>9</v>
      </c>
      <c r="BY6" s="988">
        <f t="shared" ref="BY6:BY40" ca="1" si="408">IF($Y5&lt;=$D$10,IF(COLUMN()&lt;26+$D$12,"",OFFSET(BY5,0,-$D$12,1,1)),"")</f>
        <v>9</v>
      </c>
      <c r="BZ6" s="988">
        <f t="shared" ref="BZ6:BZ40" ca="1" si="409">IF($Y5&lt;=$D$10,IF(COLUMN()&lt;26+$D$12,"",OFFSET(BZ5,0,-$D$12,1,1)),"")</f>
        <v>9</v>
      </c>
      <c r="CA6" s="988">
        <f t="shared" ref="CA6:CA40" ca="1" si="410">IF($Y5&lt;=$D$10,IF(COLUMN()&lt;26+$D$12,"",OFFSET(CA5,0,-$D$12,1,1)),"")</f>
        <v>9</v>
      </c>
      <c r="CB6" s="988">
        <f t="shared" ref="CB6:CB40" ca="1" si="411">IF($Y5&lt;=$D$10,IF(COLUMN()&lt;26+$D$12,"",OFFSET(CB5,0,-$D$12,1,1)),"")</f>
        <v>9</v>
      </c>
      <c r="CC6" s="988">
        <f t="shared" ref="CC6:CC40" ca="1" si="412">IF($Y5&lt;=$D$10,IF(COLUMN()&lt;26+$D$12,"",OFFSET(CC5,0,-$D$12,1,1)),"")</f>
        <v>10</v>
      </c>
      <c r="CD6" s="988">
        <f t="shared" ref="CD6:CD40" ca="1" si="413">IF($Y5&lt;=$D$10,IF(COLUMN()&lt;26+$D$12,"",OFFSET(CD5,0,-$D$12,1,1)),"")</f>
        <v>10</v>
      </c>
      <c r="CE6" s="988">
        <f t="shared" ref="CE6:CE40" ca="1" si="414">IF($Y5&lt;=$D$10,IF(COLUMN()&lt;26+$D$12,"",OFFSET(CE5,0,-$D$12,1,1)),"")</f>
        <v>10</v>
      </c>
      <c r="CF6" s="988">
        <f t="shared" ref="CF6:CF40" ca="1" si="415">IF($Y5&lt;=$D$10,IF(COLUMN()&lt;26+$D$12,"",OFFSET(CF5,0,-$D$12,1,1)),"")</f>
        <v>10</v>
      </c>
      <c r="CG6" s="988">
        <f t="shared" ref="CG6:CG40" ca="1" si="416">IF($Y5&lt;=$D$10,IF(COLUMN()&lt;26+$D$12,"",OFFSET(CG5,0,-$D$12,1,1)),"")</f>
        <v>10</v>
      </c>
      <c r="CH6" s="988">
        <f t="shared" ref="CH6:CH40" ca="1" si="417">IF($Y5&lt;=$D$10,IF(COLUMN()&lt;26+$D$12,"",OFFSET(CH5,0,-$D$12,1,1)),"")</f>
        <v>11</v>
      </c>
      <c r="CI6" s="988">
        <f t="shared" ref="CI6:CI40" ca="1" si="418">IF($Y5&lt;=$D$10,IF(COLUMN()&lt;26+$D$12,"",OFFSET(CI5,0,-$D$12,1,1)),"")</f>
        <v>11</v>
      </c>
      <c r="CJ6" s="988">
        <f t="shared" ref="CJ6:CJ40" ca="1" si="419">IF($Y5&lt;=$D$10,IF(COLUMN()&lt;26+$D$12,"",OFFSET(CJ5,0,-$D$12,1,1)),"")</f>
        <v>11</v>
      </c>
      <c r="CK6" s="988">
        <f t="shared" ref="CK6:CK40" ca="1" si="420">IF($Y5&lt;=$D$10,IF(COLUMN()&lt;26+$D$12,"",OFFSET(CK5,0,-$D$12,1,1)),"")</f>
        <v>11</v>
      </c>
      <c r="CL6" s="988">
        <f t="shared" ref="CL6:CL40" ca="1" si="421">IF($Y5&lt;=$D$10,IF(COLUMN()&lt;26+$D$12,"",OFFSET(CL5,0,-$D$12,1,1)),"")</f>
        <v>11</v>
      </c>
      <c r="CM6" s="988">
        <f t="shared" ref="CM6:CM40" ca="1" si="422">IF($Y5&lt;=$D$10,IF(COLUMN()&lt;26+$D$12,"",OFFSET(CM5,0,-$D$12,1,1)),"")</f>
        <v>12</v>
      </c>
      <c r="CN6" s="988">
        <f t="shared" ref="CN6:CN40" ca="1" si="423">IF($Y5&lt;=$D$10,IF(COLUMN()&lt;26+$D$12,"",OFFSET(CN5,0,-$D$12,1,1)),"")</f>
        <v>12</v>
      </c>
      <c r="CO6" s="988">
        <f t="shared" ref="CO6:CO40" ca="1" si="424">IF($Y5&lt;=$D$10,IF(COLUMN()&lt;26+$D$12,"",OFFSET(CO5,0,-$D$12,1,1)),"")</f>
        <v>12</v>
      </c>
      <c r="CP6" s="988">
        <f t="shared" ref="CP6:CP40" ca="1" si="425">IF($Y5&lt;=$D$10,IF(COLUMN()&lt;26+$D$12,"",OFFSET(CP5,0,-$D$12,1,1)),"")</f>
        <v>12</v>
      </c>
      <c r="CQ6" s="988">
        <f t="shared" ref="CQ6:CQ40" ca="1" si="426">IF($Y5&lt;=$D$10,IF(COLUMN()&lt;26+$D$12,"",OFFSET(CQ5,0,-$D$12,1,1)),"")</f>
        <v>12</v>
      </c>
      <c r="CR6" s="988">
        <f t="shared" ref="CR6:CR40" ca="1" si="427">IF($Y5&lt;=$D$10,IF(COLUMN()&lt;26+$D$12,"",OFFSET(CR5,0,-$D$12,1,1)),"")</f>
        <v>13</v>
      </c>
      <c r="CS6" s="988">
        <f t="shared" ref="CS6:CS40" ca="1" si="428">IF($Y5&lt;=$D$10,IF(COLUMN()&lt;26+$D$12,"",OFFSET(CS5,0,-$D$12,1,1)),"")</f>
        <v>13</v>
      </c>
      <c r="CT6" s="988">
        <f t="shared" ref="CT6:CT40" ca="1" si="429">IF($Y5&lt;=$D$10,IF(COLUMN()&lt;26+$D$12,"",OFFSET(CT5,0,-$D$12,1,1)),"")</f>
        <v>13</v>
      </c>
      <c r="CU6" s="988">
        <f t="shared" ref="CU6:CU40" ca="1" si="430">IF($Y5&lt;=$D$10,IF(COLUMN()&lt;26+$D$12,"",OFFSET(CU5,0,-$D$12,1,1)),"")</f>
        <v>13</v>
      </c>
      <c r="CV6" s="988">
        <f t="shared" ref="CV6:CV40" ca="1" si="431">IF($Y5&lt;=$D$10,IF(COLUMN()&lt;26+$D$12,"",OFFSET(CV5,0,-$D$12,1,1)),"")</f>
        <v>13</v>
      </c>
      <c r="CW6" s="988">
        <f t="shared" ref="CW6:CW40" ca="1" si="432">IF($Y5&lt;=$D$10,IF(COLUMN()&lt;26+$D$12,"",OFFSET(CW5,0,-$D$12,1,1)),"")</f>
        <v>14</v>
      </c>
      <c r="CX6" s="988">
        <f t="shared" ref="CX6:CX40" ca="1" si="433">IF($Y5&lt;=$D$10,IF(COLUMN()&lt;26+$D$12,"",OFFSET(CX5,0,-$D$12,1,1)),"")</f>
        <v>14</v>
      </c>
      <c r="CY6" s="988">
        <f t="shared" ref="CY6:CY40" ca="1" si="434">IF($Y5&lt;=$D$10,IF(COLUMN()&lt;26+$D$12,"",OFFSET(CY5,0,-$D$12,1,1)),"")</f>
        <v>14</v>
      </c>
      <c r="CZ6" s="988">
        <f t="shared" ref="CZ6:CZ40" ca="1" si="435">IF($Y5&lt;=$D$10,IF(COLUMN()&lt;26+$D$12,"",OFFSET(CZ5,0,-$D$12,1,1)),"")</f>
        <v>14</v>
      </c>
      <c r="DA6" s="988">
        <f t="shared" ref="DA6:DA40" ca="1" si="436">IF($Y5&lt;=$D$10,IF(COLUMN()&lt;26+$D$12,"",OFFSET(DA5,0,-$D$12,1,1)),"")</f>
        <v>14</v>
      </c>
      <c r="DB6" s="988">
        <f t="shared" ref="DB6:DB40" ca="1" si="437">IF($Y5&lt;=$D$10,IF(COLUMN()&lt;26+$D$12,"",OFFSET(DB5,0,-$D$12,1,1)),"")</f>
        <v>15</v>
      </c>
      <c r="DC6" s="988">
        <f t="shared" ref="DC6:DC40" ca="1" si="438">IF($Y5&lt;=$D$10,IF(COLUMN()&lt;26+$D$12,"",OFFSET(DC5,0,-$D$12,1,1)),"")</f>
        <v>15</v>
      </c>
      <c r="DD6" s="988">
        <f t="shared" ref="DD6:DD40" ca="1" si="439">IF($Y5&lt;=$D$10,IF(COLUMN()&lt;26+$D$12,"",OFFSET(DD5,0,-$D$12,1,1)),"")</f>
        <v>15</v>
      </c>
      <c r="DE6" s="988">
        <f t="shared" ref="DE6:DE40" ca="1" si="440">IF($Y5&lt;=$D$10,IF(COLUMN()&lt;26+$D$12,"",OFFSET(DE5,0,-$D$12,1,1)),"")</f>
        <v>15</v>
      </c>
      <c r="DF6" s="988">
        <f t="shared" ref="DF6:DF40" ca="1" si="441">IF($Y5&lt;=$D$10,IF(COLUMN()&lt;26+$D$12,"",OFFSET(DF5,0,-$D$12,1,1)),"")</f>
        <v>15</v>
      </c>
      <c r="DG6" s="988" t="str">
        <f t="shared" ref="DG6:DG40" ca="1" si="442">IF($Y5&lt;=$D$10,IF(COLUMN()&lt;26+$D$12,"",OFFSET(DG5,0,-$D$12,1,1)),"")</f>
        <v/>
      </c>
      <c r="DH6" s="988" t="str">
        <f t="shared" ref="DH6:DH40" ca="1" si="443">IF($Y5&lt;=$D$10,IF(COLUMN()&lt;26+$D$12,"",OFFSET(DH5,0,-$D$12,1,1)),"")</f>
        <v/>
      </c>
      <c r="DI6" s="988" t="str">
        <f t="shared" ref="DI6:DI40" ca="1" si="444">IF($Y5&lt;=$D$10,IF(COLUMN()&lt;26+$D$12,"",OFFSET(DI5,0,-$D$12,1,1)),"")</f>
        <v/>
      </c>
      <c r="DJ6" s="988" t="str">
        <f t="shared" ref="DJ6:DJ40" ca="1" si="445">IF($Y5&lt;=$D$10,IF(COLUMN()&lt;26+$D$12,"",OFFSET(DJ5,0,-$D$12,1,1)),"")</f>
        <v/>
      </c>
      <c r="DK6" s="988" t="str">
        <f t="shared" ref="DK6:DK40" ca="1" si="446">IF($Y5&lt;=$D$10,IF(COLUMN()&lt;26+$D$12,"",OFFSET(DK5,0,-$D$12,1,1)),"")</f>
        <v/>
      </c>
      <c r="DL6" s="988" t="str">
        <f t="shared" ref="DL6:DL40" ca="1" si="447">IF($Y5&lt;=$D$10,IF(COLUMN()&lt;26+$D$12,"",OFFSET(DL5,0,-$D$12,1,1)),"")</f>
        <v/>
      </c>
      <c r="DM6" s="988" t="str">
        <f t="shared" ref="DM6:DM40" ca="1" si="448">IF($Y5&lt;=$D$10,IF(COLUMN()&lt;26+$D$12,"",OFFSET(DM5,0,-$D$12,1,1)),"")</f>
        <v/>
      </c>
      <c r="DN6" s="988" t="str">
        <f t="shared" ref="DN6:DN40" ca="1" si="449">IF($Y5&lt;=$D$10,IF(COLUMN()&lt;26+$D$12,"",OFFSET(DN5,0,-$D$12,1,1)),"")</f>
        <v/>
      </c>
      <c r="DO6" s="988" t="str">
        <f t="shared" ref="DO6:DO40" ca="1" si="450">IF($Y5&lt;=$D$10,IF(COLUMN()&lt;26+$D$12,"",OFFSET(DO5,0,-$D$12,1,1)),"")</f>
        <v/>
      </c>
      <c r="DP6" s="988" t="str">
        <f t="shared" ref="DP6:DP40" ca="1" si="451">IF($Y5&lt;=$D$10,IF(COLUMN()&lt;26+$D$12,"",OFFSET(DP5,0,-$D$12,1,1)),"")</f>
        <v/>
      </c>
      <c r="DQ6" s="988" t="str">
        <f t="shared" ref="DQ6:DQ40" ca="1" si="452">IF($Y5&lt;=$D$10,IF(COLUMN()&lt;26+$D$12,"",OFFSET(DQ5,0,-$D$12,1,1)),"")</f>
        <v/>
      </c>
      <c r="DR6" s="988" t="str">
        <f t="shared" ref="DR6:DR40" ca="1" si="453">IF($Y5&lt;=$D$10,IF(COLUMN()&lt;26+$D$12,"",OFFSET(DR5,0,-$D$12,1,1)),"")</f>
        <v/>
      </c>
      <c r="DS6" s="988" t="str">
        <f t="shared" ref="DS6:DS40" ca="1" si="454">IF($Y5&lt;=$D$10,IF(COLUMN()&lt;26+$D$12,"",OFFSET(DS5,0,-$D$12,1,1)),"")</f>
        <v/>
      </c>
      <c r="DT6" s="988" t="str">
        <f t="shared" ref="DT6:DT40" ca="1" si="455">IF($Y5&lt;=$D$10,IF(COLUMN()&lt;26+$D$12,"",OFFSET(DT5,0,-$D$12,1,1)),"")</f>
        <v/>
      </c>
      <c r="DU6" s="988" t="str">
        <f t="shared" ref="DU6:DU40" ca="1" si="456">IF($Y5&lt;=$D$10,IF(COLUMN()&lt;26+$D$12,"",OFFSET(DU5,0,-$D$12,1,1)),"")</f>
        <v/>
      </c>
      <c r="DV6" s="988" t="str">
        <f t="shared" ref="DV6:DV40" ca="1" si="457">IF($Y5&lt;=$D$10,IF(COLUMN()&lt;26+$D$12,"",OFFSET(DV5,0,-$D$12,1,1)),"")</f>
        <v/>
      </c>
      <c r="DW6" s="988" t="str">
        <f t="shared" ref="DW6:DW40" ca="1" si="458">IF($Y5&lt;=$D$10,IF(COLUMN()&lt;26+$D$12,"",OFFSET(DW5,0,-$D$12,1,1)),"")</f>
        <v/>
      </c>
      <c r="DX6" s="988" t="str">
        <f t="shared" ref="DX6:DX40" ca="1" si="459">IF($Y5&lt;=$D$10,IF(COLUMN()&lt;26+$D$12,"",OFFSET(DX5,0,-$D$12,1,1)),"")</f>
        <v/>
      </c>
      <c r="DY6" s="988" t="str">
        <f t="shared" ref="DY6:DY40" ca="1" si="460">IF($Y5&lt;=$D$10,IF(COLUMN()&lt;26+$D$12,"",OFFSET(DY5,0,-$D$12,1,1)),"")</f>
        <v/>
      </c>
      <c r="DZ6" s="988" t="str">
        <f t="shared" ref="DZ6:DZ40" ca="1" si="461">IF($Y5&lt;=$D$10,IF(COLUMN()&lt;26+$D$12,"",OFFSET(DZ5,0,-$D$12,1,1)),"")</f>
        <v/>
      </c>
      <c r="EA6" s="988" t="str">
        <f t="shared" ref="EA6:EA40" ca="1" si="462">IF($Y5&lt;=$D$10,IF(COLUMN()&lt;26+$D$12,"",OFFSET(EA5,0,-$D$12,1,1)),"")</f>
        <v/>
      </c>
      <c r="EB6" s="988" t="str">
        <f t="shared" ref="EB6:EB40" ca="1" si="463">IF($Y5&lt;=$D$10,IF(COLUMN()&lt;26+$D$12,"",OFFSET(EB5,0,-$D$12,1,1)),"")</f>
        <v/>
      </c>
      <c r="EC6" s="988" t="str">
        <f t="shared" ref="EC6:EC40" ca="1" si="464">IF($Y5&lt;=$D$10,IF(COLUMN()&lt;26+$D$12,"",OFFSET(EC5,0,-$D$12,1,1)),"")</f>
        <v/>
      </c>
      <c r="ED6" s="988" t="str">
        <f t="shared" ref="ED6:ED40" ca="1" si="465">IF($Y5&lt;=$D$10,IF(COLUMN()&lt;26+$D$12,"",OFFSET(ED5,0,-$D$12,1,1)),"")</f>
        <v/>
      </c>
      <c r="EE6" s="988" t="str">
        <f t="shared" ref="EE6:EE40" ca="1" si="466">IF($Y5&lt;=$D$10,IF(COLUMN()&lt;26+$D$12,"",OFFSET(EE5,0,-$D$12,1,1)),"")</f>
        <v/>
      </c>
      <c r="EF6" s="988" t="str">
        <f t="shared" ref="EF6:EF40" ca="1" si="467">IF($Y5&lt;=$D$10,IF(COLUMN()&lt;26+$D$12,"",OFFSET(EF5,0,-$D$12,1,1)),"")</f>
        <v/>
      </c>
      <c r="EG6" s="988" t="str">
        <f t="shared" ref="EG6:EG40" ca="1" si="468">IF($Y5&lt;=$D$10,IF(COLUMN()&lt;26+$D$12,"",OFFSET(EG5,0,-$D$12,1,1)),"")</f>
        <v/>
      </c>
      <c r="EH6" s="988" t="str">
        <f t="shared" ref="EH6:EH40" ca="1" si="469">IF($Y5&lt;=$D$10,IF(COLUMN()&lt;26+$D$12,"",OFFSET(EH5,0,-$D$12,1,1)),"")</f>
        <v/>
      </c>
      <c r="EI6" s="988" t="str">
        <f t="shared" ref="EI6:EI40" ca="1" si="470">IF($Y5&lt;=$D$10,IF(COLUMN()&lt;26+$D$12,"",OFFSET(EI5,0,-$D$12,1,1)),"")</f>
        <v/>
      </c>
      <c r="EJ6" s="988" t="str">
        <f t="shared" ref="EJ6:EJ40" ca="1" si="471">IF($Y5&lt;=$D$10,IF(COLUMN()&lt;26+$D$12,"",OFFSET(EJ5,0,-$D$12,1,1)),"")</f>
        <v/>
      </c>
      <c r="EK6" s="988" t="str">
        <f t="shared" ref="EK6:EK40" ca="1" si="472">IF($Y5&lt;=$D$10,IF(COLUMN()&lt;26+$D$12,"",OFFSET(EK5,0,-$D$12,1,1)),"")</f>
        <v/>
      </c>
      <c r="EL6" s="988" t="str">
        <f t="shared" ref="EL6:EL40" ca="1" si="473">IF($Y5&lt;=$D$10,IF(COLUMN()&lt;26+$D$12,"",OFFSET(EL5,0,-$D$12,1,1)),"")</f>
        <v/>
      </c>
      <c r="EM6" s="988" t="str">
        <f t="shared" ref="EM6:EM40" ca="1" si="474">IF($Y5&lt;=$D$10,IF(COLUMN()&lt;26+$D$12,"",OFFSET(EM5,0,-$D$12,1,1)),"")</f>
        <v/>
      </c>
      <c r="EN6" s="988" t="str">
        <f t="shared" ref="EN6:EN40" ca="1" si="475">IF($Y5&lt;=$D$10,IF(COLUMN()&lt;26+$D$12,"",OFFSET(EN5,0,-$D$12,1,1)),"")</f>
        <v/>
      </c>
      <c r="EO6" s="988" t="str">
        <f t="shared" ref="EO6:EO40" ca="1" si="476">IF($Y5&lt;=$D$10,IF(COLUMN()&lt;26+$D$12,"",OFFSET(EO5,0,-$D$12,1,1)),"")</f>
        <v/>
      </c>
      <c r="EP6" s="988" t="str">
        <f t="shared" ref="EP6:EP40" ca="1" si="477">IF($Y5&lt;=$D$10,IF(COLUMN()&lt;26+$D$12,"",OFFSET(EP5,0,-$D$12,1,1)),"")</f>
        <v/>
      </c>
      <c r="EQ6" s="988" t="str">
        <f t="shared" ref="EQ6:EQ40" ca="1" si="478">IF($Y5&lt;=$D$10,IF(COLUMN()&lt;26+$D$12,"",OFFSET(EQ5,0,-$D$12,1,1)),"")</f>
        <v/>
      </c>
      <c r="ER6" s="988" t="str">
        <f t="shared" ref="ER6:ER40" ca="1" si="479">IF($Y5&lt;=$D$10,IF(COLUMN()&lt;26+$D$12,"",OFFSET(ER5,0,-$D$12,1,1)),"")</f>
        <v/>
      </c>
      <c r="ES6" s="988" t="str">
        <f t="shared" ref="ES6:ES40" ca="1" si="480">IF($Y5&lt;=$D$10,IF(COLUMN()&lt;26+$D$12,"",OFFSET(ES5,0,-$D$12,1,1)),"")</f>
        <v/>
      </c>
      <c r="ET6" s="988" t="str">
        <f t="shared" ref="ET6:ET40" ca="1" si="481">IF($Y5&lt;=$D$10,IF(COLUMN()&lt;26+$D$12,"",OFFSET(ET5,0,-$D$12,1,1)),"")</f>
        <v/>
      </c>
      <c r="EU6" s="988" t="str">
        <f t="shared" ref="EU6:EU40" ca="1" si="482">IF($Y5&lt;=$D$10,IF(COLUMN()&lt;26+$D$12,"",OFFSET(EU5,0,-$D$12,1,1)),"")</f>
        <v/>
      </c>
      <c r="EV6" s="988" t="str">
        <f t="shared" ref="EV6:EV40" ca="1" si="483">IF($Y5&lt;=$D$10,IF(COLUMN()&lt;26+$D$12,"",OFFSET(EV5,0,-$D$12,1,1)),"")</f>
        <v/>
      </c>
      <c r="EW6" s="988" t="str">
        <f t="shared" ref="EW6:EW40" ca="1" si="484">IF($Y5&lt;=$D$10,IF(COLUMN()&lt;26+$D$12,"",OFFSET(EW5,0,-$D$12,1,1)),"")</f>
        <v/>
      </c>
      <c r="EX6" s="988" t="str">
        <f t="shared" ref="EX6:EX40" ca="1" si="485">IF($Y5&lt;=$D$10,IF(COLUMN()&lt;26+$D$12,"",OFFSET(EX5,0,-$D$12,1,1)),"")</f>
        <v/>
      </c>
      <c r="EY6" s="988" t="str">
        <f t="shared" ref="EY6:EY40" ca="1" si="486">IF($Y5&lt;=$D$10,IF(COLUMN()&lt;26+$D$12,"",OFFSET(EY5,0,-$D$12,1,1)),"")</f>
        <v/>
      </c>
      <c r="EZ6" s="988" t="str">
        <f t="shared" ref="EZ6:EZ40" ca="1" si="487">IF($Y5&lt;=$D$10,IF(COLUMN()&lt;26+$D$12,"",OFFSET(EZ5,0,-$D$12,1,1)),"")</f>
        <v/>
      </c>
      <c r="FA6" s="988" t="str">
        <f t="shared" ref="FA6:FA40" ca="1" si="488">IF($Y5&lt;=$D$10,IF(COLUMN()&lt;26+$D$12,"",OFFSET(FA5,0,-$D$12,1,1)),"")</f>
        <v/>
      </c>
      <c r="FB6" s="988" t="str">
        <f t="shared" ref="FB6:FB40" ca="1" si="489">IF($Y5&lt;=$D$10,IF(COLUMN()&lt;26+$D$12,"",OFFSET(FB5,0,-$D$12,1,1)),"")</f>
        <v/>
      </c>
      <c r="FC6" s="988" t="str">
        <f t="shared" ref="FC6:FC40" ca="1" si="490">IF($Y5&lt;=$D$10,IF(COLUMN()&lt;26+$D$12,"",OFFSET(FC5,0,-$D$12,1,1)),"")</f>
        <v/>
      </c>
      <c r="FD6" s="988" t="str">
        <f t="shared" ref="FD6:FD40" ca="1" si="491">IF($Y5&lt;=$D$10,IF(COLUMN()&lt;26+$D$12,"",OFFSET(FD5,0,-$D$12,1,1)),"")</f>
        <v/>
      </c>
      <c r="FE6" s="988" t="str">
        <f t="shared" ref="FE6:FE40" ca="1" si="492">IF($Y5&lt;=$D$10,IF(COLUMN()&lt;26+$D$12,"",OFFSET(FE5,0,-$D$12,1,1)),"")</f>
        <v/>
      </c>
      <c r="FF6" s="988" t="str">
        <f t="shared" ref="FF6:FF40" ca="1" si="493">IF($Y5&lt;=$D$10,IF(COLUMN()&lt;26+$D$12,"",OFFSET(FF5,0,-$D$12,1,1)),"")</f>
        <v/>
      </c>
      <c r="FG6" s="988" t="str">
        <f t="shared" ref="FG6:FG40" ca="1" si="494">IF($Y5&lt;=$D$10,IF(COLUMN()&lt;26+$D$12,"",OFFSET(FG5,0,-$D$12,1,1)),"")</f>
        <v/>
      </c>
      <c r="FH6" s="988" t="str">
        <f t="shared" ref="FH6:FH40" ca="1" si="495">IF($Y5&lt;=$D$10,IF(COLUMN()&lt;26+$D$12,"",OFFSET(FH5,0,-$D$12,1,1)),"")</f>
        <v/>
      </c>
      <c r="FI6" s="988" t="str">
        <f t="shared" ref="FI6:FI40" ca="1" si="496">IF($Y5&lt;=$D$10,IF(COLUMN()&lt;26+$D$12,"",OFFSET(FI5,0,-$D$12,1,1)),"")</f>
        <v/>
      </c>
      <c r="FJ6" s="988" t="str">
        <f t="shared" ref="FJ6:FJ40" ca="1" si="497">IF($Y5&lt;=$D$10,IF(COLUMN()&lt;26+$D$12,"",OFFSET(FJ5,0,-$D$12,1,1)),"")</f>
        <v/>
      </c>
      <c r="FK6" s="988" t="str">
        <f t="shared" ref="FK6:FK40" ca="1" si="498">IF($Y5&lt;=$D$10,IF(COLUMN()&lt;26+$D$12,"",OFFSET(FK5,0,-$D$12,1,1)),"")</f>
        <v/>
      </c>
      <c r="FL6" s="988" t="str">
        <f t="shared" ref="FL6:FL40" ca="1" si="499">IF($Y5&lt;=$D$10,IF(COLUMN()&lt;26+$D$12,"",OFFSET(FL5,0,-$D$12,1,1)),"")</f>
        <v/>
      </c>
      <c r="FM6" s="988" t="str">
        <f t="shared" ref="FM6:FM40" ca="1" si="500">IF($Y5&lt;=$D$10,IF(COLUMN()&lt;26+$D$12,"",OFFSET(FM5,0,-$D$12,1,1)),"")</f>
        <v/>
      </c>
      <c r="FN6" s="988" t="str">
        <f t="shared" ref="FN6:FN40" ca="1" si="501">IF($Y5&lt;=$D$10,IF(COLUMN()&lt;26+$D$12,"",OFFSET(FN5,0,-$D$12,1,1)),"")</f>
        <v/>
      </c>
      <c r="FO6" s="988" t="str">
        <f t="shared" ref="FO6:FO40" ca="1" si="502">IF($Y5&lt;=$D$10,IF(COLUMN()&lt;26+$D$12,"",OFFSET(FO5,0,-$D$12,1,1)),"")</f>
        <v/>
      </c>
      <c r="FP6" s="988" t="str">
        <f t="shared" ref="FP6:FP40" ca="1" si="503">IF($Y5&lt;=$D$10,IF(COLUMN()&lt;26+$D$12,"",OFFSET(FP5,0,-$D$12,1,1)),"")</f>
        <v/>
      </c>
      <c r="FQ6" s="988" t="str">
        <f t="shared" ref="FQ6:FQ40" ca="1" si="504">IF($Y5&lt;=$D$10,IF(COLUMN()&lt;26+$D$12,"",OFFSET(FQ5,0,-$D$12,1,1)),"")</f>
        <v/>
      </c>
      <c r="FR6" s="988" t="str">
        <f t="shared" ref="FR6:FR40" ca="1" si="505">IF($Y5&lt;=$D$10,IF(COLUMN()&lt;26+$D$12,"",OFFSET(FR5,0,-$D$12,1,1)),"")</f>
        <v/>
      </c>
      <c r="FS6" s="988" t="str">
        <f t="shared" ref="FS6:FS40" ca="1" si="506">IF($Y5&lt;=$D$10,IF(COLUMN()&lt;26+$D$12,"",OFFSET(FS5,0,-$D$12,1,1)),"")</f>
        <v/>
      </c>
      <c r="FT6" s="988" t="str">
        <f t="shared" ref="FT6:FT40" ca="1" si="507">IF($Y5&lt;=$D$10,IF(COLUMN()&lt;26+$D$12,"",OFFSET(FT5,0,-$D$12,1,1)),"")</f>
        <v/>
      </c>
      <c r="FU6" s="988" t="str">
        <f t="shared" ref="FU6:FU40" ca="1" si="508">IF($Y5&lt;=$D$10,IF(COLUMN()&lt;26+$D$12,"",OFFSET(FU5,0,-$D$12,1,1)),"")</f>
        <v/>
      </c>
      <c r="FV6" s="988" t="str">
        <f t="shared" ref="FV6:FV40" ca="1" si="509">IF($Y5&lt;=$D$10,IF(COLUMN()&lt;26+$D$12,"",OFFSET(FV5,0,-$D$12,1,1)),"")</f>
        <v/>
      </c>
      <c r="FW6" s="988" t="str">
        <f t="shared" ref="FW6:FW40" ca="1" si="510">IF($Y5&lt;=$D$10,IF(COLUMN()&lt;26+$D$12,"",OFFSET(FW5,0,-$D$12,1,1)),"")</f>
        <v/>
      </c>
      <c r="FX6" s="988" t="str">
        <f t="shared" ref="FX6:FX40" ca="1" si="511">IF($Y5&lt;=$D$10,IF(COLUMN()&lt;26+$D$12,"",OFFSET(FX5,0,-$D$12,1,1)),"")</f>
        <v/>
      </c>
      <c r="FY6" s="988" t="str">
        <f t="shared" ref="FY6:FY40" ca="1" si="512">IF($Y5&lt;=$D$10,IF(COLUMN()&lt;26+$D$12,"",OFFSET(FY5,0,-$D$12,1,1)),"")</f>
        <v/>
      </c>
      <c r="FZ6" s="988" t="str">
        <f t="shared" ref="FZ6:FZ40" ca="1" si="513">IF($Y5&lt;=$D$10,IF(COLUMN()&lt;26+$D$12,"",OFFSET(FZ5,0,-$D$12,1,1)),"")</f>
        <v/>
      </c>
      <c r="GA6" s="988" t="str">
        <f t="shared" ref="GA6:GA40" ca="1" si="514">IF($Y5&lt;=$D$10,IF(COLUMN()&lt;26+$D$12,"",OFFSET(GA5,0,-$D$12,1,1)),"")</f>
        <v/>
      </c>
      <c r="GB6" s="988" t="str">
        <f t="shared" ref="GB6:GB40" ca="1" si="515">IF($Y5&lt;=$D$10,IF(COLUMN()&lt;26+$D$12,"",OFFSET(GB5,0,-$D$12,1,1)),"")</f>
        <v/>
      </c>
      <c r="GC6" s="988" t="str">
        <f t="shared" ref="GC6:GC40" ca="1" si="516">IF($Y5&lt;=$D$10,IF(COLUMN()&lt;26+$D$12,"",OFFSET(GC5,0,-$D$12,1,1)),"")</f>
        <v/>
      </c>
      <c r="GD6" s="988" t="str">
        <f t="shared" ref="GD6:GD40" ca="1" si="517">IF($Y5&lt;=$D$10,IF(COLUMN()&lt;26+$D$12,"",OFFSET(GD5,0,-$D$12,1,1)),"")</f>
        <v/>
      </c>
      <c r="GE6" s="988" t="str">
        <f t="shared" ref="GE6:GE40" ca="1" si="518">IF($Y5&lt;=$D$10,IF(COLUMN()&lt;26+$D$12,"",OFFSET(GE5,0,-$D$12,1,1)),"")</f>
        <v/>
      </c>
      <c r="GF6" s="988" t="str">
        <f t="shared" ref="GF6:GF40" ca="1" si="519">IF($Y5&lt;=$D$10,IF(COLUMN()&lt;26+$D$12,"",OFFSET(GF5,0,-$D$12,1,1)),"")</f>
        <v/>
      </c>
      <c r="GG6" s="988" t="str">
        <f t="shared" ref="GG6:GG40" ca="1" si="520">IF($Y5&lt;=$D$10,IF(COLUMN()&lt;26+$D$12,"",OFFSET(GG5,0,-$D$12,1,1)),"")</f>
        <v/>
      </c>
      <c r="GH6" s="988" t="str">
        <f t="shared" ref="GH6:GH40" ca="1" si="521">IF($Y5&lt;=$D$10,IF(COLUMN()&lt;26+$D$12,"",OFFSET(GH5,0,-$D$12,1,1)),"")</f>
        <v/>
      </c>
      <c r="GI6" s="988" t="str">
        <f t="shared" ref="GI6:GI40" ca="1" si="522">IF($Y5&lt;=$D$10,IF(COLUMN()&lt;26+$D$12,"",OFFSET(GI5,0,-$D$12,1,1)),"")</f>
        <v/>
      </c>
      <c r="GJ6" s="988" t="str">
        <f t="shared" ref="GJ6:GJ40" ca="1" si="523">IF($Y5&lt;=$D$10,IF(COLUMN()&lt;26+$D$12,"",OFFSET(GJ5,0,-$D$12,1,1)),"")</f>
        <v/>
      </c>
      <c r="GK6" s="988" t="str">
        <f t="shared" ref="GK6:GK40" ca="1" si="524">IF($Y5&lt;=$D$10,IF(COLUMN()&lt;26+$D$12,"",OFFSET(GK5,0,-$D$12,1,1)),"")</f>
        <v/>
      </c>
      <c r="GL6" s="988" t="str">
        <f t="shared" ref="GL6:GL40" ca="1" si="525">IF($Y5&lt;=$D$10,IF(COLUMN()&lt;26+$D$12,"",OFFSET(GL5,0,-$D$12,1,1)),"")</f>
        <v/>
      </c>
      <c r="GM6" s="988" t="str">
        <f t="shared" ref="GM6:GM40" ca="1" si="526">IF($Y5&lt;=$D$10,IF(COLUMN()&lt;26+$D$12,"",OFFSET(GM5,0,-$D$12,1,1)),"")</f>
        <v/>
      </c>
      <c r="GN6" s="988" t="str">
        <f t="shared" ref="GN6:GN40" ca="1" si="527">IF($Y5&lt;=$D$10,IF(COLUMN()&lt;26+$D$12,"",OFFSET(GN5,0,-$D$12,1,1)),"")</f>
        <v/>
      </c>
      <c r="GO6" s="988" t="str">
        <f t="shared" ref="GO6:GO40" ca="1" si="528">IF($Y5&lt;=$D$10,IF(COLUMN()&lt;26+$D$12,"",OFFSET(GO5,0,-$D$12,1,1)),"")</f>
        <v/>
      </c>
      <c r="GP6" s="988" t="str">
        <f t="shared" ref="GP6:GP40" ca="1" si="529">IF($Y5&lt;=$D$10,IF(COLUMN()&lt;26+$D$12,"",OFFSET(GP5,0,-$D$12,1,1)),"")</f>
        <v/>
      </c>
      <c r="GQ6" s="988" t="str">
        <f t="shared" ref="GQ6:GQ40" ca="1" si="530">IF($Y5&lt;=$D$10,IF(COLUMN()&lt;26+$D$12,"",OFFSET(GQ5,0,-$D$12,1,1)),"")</f>
        <v/>
      </c>
      <c r="GR6" s="988" t="str">
        <f t="shared" ref="GR6:GR40" ca="1" si="531">IF($Y5&lt;=$D$10,IF(COLUMN()&lt;26+$D$12,"",OFFSET(GR5,0,-$D$12,1,1)),"")</f>
        <v/>
      </c>
      <c r="GS6" s="988" t="str">
        <f t="shared" ref="GS6:GS40" ca="1" si="532">IF($Y5&lt;=$D$10,IF(COLUMN()&lt;26+$D$12,"",OFFSET(GS5,0,-$D$12,1,1)),"")</f>
        <v/>
      </c>
      <c r="GT6" s="988" t="str">
        <f t="shared" ref="GT6:GT40" ca="1" si="533">IF($Y5&lt;=$D$10,IF(COLUMN()&lt;26+$D$12,"",OFFSET(GT5,0,-$D$12,1,1)),"")</f>
        <v/>
      </c>
      <c r="GU6" s="988" t="str">
        <f t="shared" ref="GU6:GU40" ca="1" si="534">IF($Y5&lt;=$D$10,IF(COLUMN()&lt;26+$D$12,"",OFFSET(GU5,0,-$D$12,1,1)),"")</f>
        <v/>
      </c>
      <c r="GV6" s="988" t="str">
        <f t="shared" ref="GV6:GV40" ca="1" si="535">IF($Y5&lt;=$D$10,IF(COLUMN()&lt;26+$D$12,"",OFFSET(GV5,0,-$D$12,1,1)),"")</f>
        <v/>
      </c>
      <c r="GW6" s="988" t="str">
        <f t="shared" ref="GW6:GW40" ca="1" si="536">IF($Y5&lt;=$D$10,IF(COLUMN()&lt;26+$D$12,"",OFFSET(GW5,0,-$D$12,1,1)),"")</f>
        <v/>
      </c>
      <c r="GX6" s="988" t="str">
        <f t="shared" ref="GX6:GX40" ca="1" si="537">IF($Y5&lt;=$D$10,IF(COLUMN()&lt;26+$D$12,"",OFFSET(GX5,0,-$D$12,1,1)),"")</f>
        <v/>
      </c>
      <c r="GY6" s="988" t="str">
        <f t="shared" ref="GY6:GY40" ca="1" si="538">IF($Y5&lt;=$D$10,IF(COLUMN()&lt;26+$D$12,"",OFFSET(GY5,0,-$D$12,1,1)),"")</f>
        <v/>
      </c>
      <c r="GZ6" s="988" t="str">
        <f t="shared" ref="GZ6:GZ40" ca="1" si="539">IF($Y5&lt;=$D$10,IF(COLUMN()&lt;26+$D$12,"",OFFSET(GZ5,0,-$D$12,1,1)),"")</f>
        <v/>
      </c>
      <c r="HA6" s="988" t="str">
        <f t="shared" ref="HA6:HA40" ca="1" si="540">IF($Y5&lt;=$D$10,IF(COLUMN()&lt;26+$D$12,"",OFFSET(HA5,0,-$D$12,1,1)),"")</f>
        <v/>
      </c>
      <c r="HB6" s="988" t="str">
        <f t="shared" ref="HB6:HB40" ca="1" si="541">IF($Y5&lt;=$D$10,IF(COLUMN()&lt;26+$D$12,"",OFFSET(HB5,0,-$D$12,1,1)),"")</f>
        <v/>
      </c>
      <c r="HC6" s="988" t="str">
        <f t="shared" ref="HC6:HC40" ca="1" si="542">IF($Y5&lt;=$D$10,IF(COLUMN()&lt;26+$D$12,"",OFFSET(HC5,0,-$D$12,1,1)),"")</f>
        <v/>
      </c>
      <c r="HD6" s="988" t="str">
        <f t="shared" ref="HD6:HD40" ca="1" si="543">IF($Y5&lt;=$D$10,IF(COLUMN()&lt;26+$D$12,"",OFFSET(HD5,0,-$D$12,1,1)),"")</f>
        <v/>
      </c>
      <c r="HE6" s="988" t="str">
        <f t="shared" ref="HE6:HE40" ca="1" si="544">IF($Y5&lt;=$D$10,IF(COLUMN()&lt;26+$D$12,"",OFFSET(HE5,0,-$D$12,1,1)),"")</f>
        <v/>
      </c>
      <c r="HF6" s="988" t="str">
        <f t="shared" ref="HF6:HF40" ca="1" si="545">IF($Y5&lt;=$D$10,IF(COLUMN()&lt;26+$D$12,"",OFFSET(HF5,0,-$D$12,1,1)),"")</f>
        <v/>
      </c>
      <c r="HG6" s="988" t="str">
        <f t="shared" ref="HG6:HG40" ca="1" si="546">IF($Y5&lt;=$D$10,IF(COLUMN()&lt;26+$D$12,"",OFFSET(HG5,0,-$D$12,1,1)),"")</f>
        <v/>
      </c>
      <c r="HH6" s="988" t="str">
        <f t="shared" ref="HH6:HH40" ca="1" si="547">IF($Y5&lt;=$D$10,IF(COLUMN()&lt;26+$D$12,"",OFFSET(HH5,0,-$D$12,1,1)),"")</f>
        <v/>
      </c>
      <c r="HI6" s="988" t="str">
        <f t="shared" ref="HI6:HI40" ca="1" si="548">IF($Y5&lt;=$D$10,IF(COLUMN()&lt;26+$D$12,"",OFFSET(HI5,0,-$D$12,1,1)),"")</f>
        <v/>
      </c>
      <c r="HJ6" s="988" t="str">
        <f t="shared" ref="HJ6:HJ40" ca="1" si="549">IF($Y5&lt;=$D$10,IF(COLUMN()&lt;26+$D$12,"",OFFSET(HJ5,0,-$D$12,1,1)),"")</f>
        <v/>
      </c>
      <c r="HK6" s="988" t="str">
        <f t="shared" ref="HK6:HK40" ca="1" si="550">IF($Y5&lt;=$D$10,IF(COLUMN()&lt;26+$D$12,"",OFFSET(HK5,0,-$D$12,1,1)),"")</f>
        <v/>
      </c>
      <c r="HL6" s="988" t="str">
        <f t="shared" ref="HL6:HL40" ca="1" si="551">IF($Y5&lt;=$D$10,IF(COLUMN()&lt;26+$D$12,"",OFFSET(HL5,0,-$D$12,1,1)),"")</f>
        <v/>
      </c>
      <c r="HM6" s="988" t="str">
        <f t="shared" ref="HM6:HM40" ca="1" si="552">IF($Y5&lt;=$D$10,IF(COLUMN()&lt;26+$D$12,"",OFFSET(HM5,0,-$D$12,1,1)),"")</f>
        <v/>
      </c>
      <c r="HN6" s="988" t="str">
        <f t="shared" ref="HN6:HN40" ca="1" si="553">IF($Y5&lt;=$D$10,IF(COLUMN()&lt;26+$D$12,"",OFFSET(HN5,0,-$D$12,1,1)),"")</f>
        <v/>
      </c>
      <c r="HO6" s="988" t="str">
        <f t="shared" ref="HO6:HO40" ca="1" si="554">IF($Y5&lt;=$D$10,IF(COLUMN()&lt;26+$D$12,"",OFFSET(HO5,0,-$D$12,1,1)),"")</f>
        <v/>
      </c>
      <c r="HP6" s="988" t="str">
        <f t="shared" ref="HP6:HP40" ca="1" si="555">IF($Y5&lt;=$D$10,IF(COLUMN()&lt;26+$D$12,"",OFFSET(HP5,0,-$D$12,1,1)),"")</f>
        <v/>
      </c>
      <c r="HQ6" s="988" t="str">
        <f t="shared" ref="HQ6:HQ40" ca="1" si="556">IF($Y5&lt;=$D$10,IF(COLUMN()&lt;26+$D$12,"",OFFSET(HQ5,0,-$D$12,1,1)),"")</f>
        <v/>
      </c>
    </row>
    <row r="7" spans="2:225" ht="15" customHeight="1" thickBot="1" x14ac:dyDescent="0.2">
      <c r="B7" s="1127"/>
      <c r="C7" s="1128"/>
      <c r="D7" s="1129"/>
      <c r="E7" s="957"/>
      <c r="F7" s="964">
        <f t="shared" ref="F7:F40" si="557">IFERROR(F6+1,"")</f>
        <v>19</v>
      </c>
      <c r="G7" s="959">
        <f>IFERROR(G6+1,"")</f>
        <v>4</v>
      </c>
      <c r="H7" s="960">
        <f t="shared" si="354"/>
        <v>5</v>
      </c>
      <c r="I7" s="963">
        <f t="shared" ref="I7:I40" si="558">IF($D$8="","",$D$8)</f>
        <v>15</v>
      </c>
      <c r="J7" s="964">
        <f t="shared" ref="J7:J40" si="559">IFERROR(J6+1,"")</f>
        <v>4</v>
      </c>
      <c r="K7" s="965">
        <f t="shared" si="182"/>
        <v>5</v>
      </c>
      <c r="L7" s="965">
        <f t="shared" si="183"/>
        <v>90</v>
      </c>
      <c r="M7" s="965">
        <f t="shared" si="184"/>
        <v>75</v>
      </c>
      <c r="N7" s="965">
        <f>IFERROR(ROUNDUP($D$10*$D$12/J7,0),"")</f>
        <v>5</v>
      </c>
      <c r="O7" s="966" t="str" cm="1">
        <f t="array" ref="O7">_xlfn.IFS(T7&lt;=0.3,"Bad",AND(T7&lt;0.5,T7&gt;0.3),"Macro",T7&gt;=0.5,"Norm")</f>
        <v>Macro</v>
      </c>
      <c r="P7" s="964">
        <f t="shared" si="185"/>
        <v>90</v>
      </c>
      <c r="Q7" s="1013">
        <f t="shared" si="186"/>
        <v>6</v>
      </c>
      <c r="R7" s="964">
        <f t="shared" si="187"/>
        <v>0</v>
      </c>
      <c r="S7" s="966">
        <f t="shared" si="188"/>
        <v>9885</v>
      </c>
      <c r="T7" s="60">
        <f t="shared" si="189"/>
        <v>0.37777777777777777</v>
      </c>
      <c r="U7" s="992">
        <f t="shared" si="190"/>
        <v>3.75</v>
      </c>
      <c r="V7" s="990">
        <f t="shared" si="191"/>
        <v>5</v>
      </c>
      <c r="W7" s="962" t="str">
        <f t="shared" si="356"/>
        <v/>
      </c>
      <c r="Y7" s="991">
        <v>4</v>
      </c>
      <c r="Z7" s="988" t="str">
        <f t="shared" ca="1" si="357"/>
        <v/>
      </c>
      <c r="AA7" s="988" t="str">
        <f t="shared" ca="1" si="358"/>
        <v/>
      </c>
      <c r="AB7" s="988" t="str">
        <f t="shared" ca="1" si="359"/>
        <v/>
      </c>
      <c r="AC7" s="988" t="str">
        <f t="shared" ca="1" si="360"/>
        <v/>
      </c>
      <c r="AD7" s="988" t="str">
        <f t="shared" ca="1" si="361"/>
        <v/>
      </c>
      <c r="AE7" s="988" t="str">
        <f t="shared" ca="1" si="362"/>
        <v/>
      </c>
      <c r="AF7" s="988" t="str">
        <f t="shared" ca="1" si="363"/>
        <v/>
      </c>
      <c r="AG7" s="988" t="str">
        <f t="shared" ca="1" si="364"/>
        <v/>
      </c>
      <c r="AH7" s="988" t="str">
        <f t="shared" ca="1" si="365"/>
        <v/>
      </c>
      <c r="AI7" s="988" t="str">
        <f t="shared" ca="1" si="366"/>
        <v/>
      </c>
      <c r="AJ7" s="988" t="str">
        <f t="shared" ca="1" si="367"/>
        <v/>
      </c>
      <c r="AK7" s="988" t="str">
        <f t="shared" ca="1" si="368"/>
        <v/>
      </c>
      <c r="AL7" s="988" t="str">
        <f t="shared" ca="1" si="369"/>
        <v/>
      </c>
      <c r="AM7" s="988" t="str">
        <f t="shared" ca="1" si="370"/>
        <v/>
      </c>
      <c r="AN7" s="988" t="str">
        <f t="shared" ca="1" si="371"/>
        <v/>
      </c>
      <c r="AO7" s="988">
        <f t="shared" ca="1" si="372"/>
        <v>1</v>
      </c>
      <c r="AP7" s="988">
        <f t="shared" ca="1" si="373"/>
        <v>1</v>
      </c>
      <c r="AQ7" s="988">
        <f t="shared" ca="1" si="374"/>
        <v>1</v>
      </c>
      <c r="AR7" s="988">
        <f t="shared" ca="1" si="375"/>
        <v>1</v>
      </c>
      <c r="AS7" s="988">
        <f t="shared" ca="1" si="376"/>
        <v>1</v>
      </c>
      <c r="AT7" s="988">
        <f t="shared" ca="1" si="377"/>
        <v>2</v>
      </c>
      <c r="AU7" s="988">
        <f t="shared" ca="1" si="378"/>
        <v>2</v>
      </c>
      <c r="AV7" s="988">
        <f t="shared" ca="1" si="379"/>
        <v>2</v>
      </c>
      <c r="AW7" s="988">
        <f t="shared" ca="1" si="380"/>
        <v>2</v>
      </c>
      <c r="AX7" s="988">
        <f t="shared" ca="1" si="381"/>
        <v>2</v>
      </c>
      <c r="AY7" s="988">
        <f t="shared" ca="1" si="382"/>
        <v>3</v>
      </c>
      <c r="AZ7" s="988">
        <f t="shared" ca="1" si="383"/>
        <v>3</v>
      </c>
      <c r="BA7" s="988">
        <f t="shared" ca="1" si="384"/>
        <v>3</v>
      </c>
      <c r="BB7" s="988">
        <f t="shared" ca="1" si="385"/>
        <v>3</v>
      </c>
      <c r="BC7" s="988">
        <f t="shared" ca="1" si="386"/>
        <v>3</v>
      </c>
      <c r="BD7" s="988">
        <f t="shared" ca="1" si="387"/>
        <v>4</v>
      </c>
      <c r="BE7" s="988">
        <f t="shared" ca="1" si="388"/>
        <v>4</v>
      </c>
      <c r="BF7" s="988">
        <f t="shared" ca="1" si="389"/>
        <v>4</v>
      </c>
      <c r="BG7" s="988">
        <f t="shared" ca="1" si="390"/>
        <v>4</v>
      </c>
      <c r="BH7" s="988">
        <f t="shared" ca="1" si="391"/>
        <v>4</v>
      </c>
      <c r="BI7" s="988">
        <f t="shared" ca="1" si="392"/>
        <v>5</v>
      </c>
      <c r="BJ7" s="988">
        <f t="shared" ca="1" si="393"/>
        <v>5</v>
      </c>
      <c r="BK7" s="988">
        <f t="shared" ca="1" si="394"/>
        <v>5</v>
      </c>
      <c r="BL7" s="988">
        <f t="shared" ca="1" si="395"/>
        <v>5</v>
      </c>
      <c r="BM7" s="988">
        <f t="shared" ca="1" si="396"/>
        <v>5</v>
      </c>
      <c r="BN7" s="988">
        <f t="shared" ca="1" si="397"/>
        <v>6</v>
      </c>
      <c r="BO7" s="988">
        <f t="shared" ca="1" si="398"/>
        <v>6</v>
      </c>
      <c r="BP7" s="988">
        <f t="shared" ca="1" si="399"/>
        <v>6</v>
      </c>
      <c r="BQ7" s="988">
        <f t="shared" ca="1" si="400"/>
        <v>6</v>
      </c>
      <c r="BR7" s="988">
        <f t="shared" ca="1" si="401"/>
        <v>6</v>
      </c>
      <c r="BS7" s="988">
        <f t="shared" ca="1" si="402"/>
        <v>7</v>
      </c>
      <c r="BT7" s="988">
        <f t="shared" ca="1" si="403"/>
        <v>7</v>
      </c>
      <c r="BU7" s="988">
        <f t="shared" ca="1" si="404"/>
        <v>7</v>
      </c>
      <c r="BV7" s="988">
        <f t="shared" ca="1" si="405"/>
        <v>7</v>
      </c>
      <c r="BW7" s="988">
        <f t="shared" ca="1" si="406"/>
        <v>7</v>
      </c>
      <c r="BX7" s="988">
        <f t="shared" ca="1" si="407"/>
        <v>8</v>
      </c>
      <c r="BY7" s="988">
        <f t="shared" ca="1" si="408"/>
        <v>8</v>
      </c>
      <c r="BZ7" s="988">
        <f t="shared" ca="1" si="409"/>
        <v>8</v>
      </c>
      <c r="CA7" s="988">
        <f t="shared" ca="1" si="410"/>
        <v>8</v>
      </c>
      <c r="CB7" s="988">
        <f t="shared" ca="1" si="411"/>
        <v>8</v>
      </c>
      <c r="CC7" s="988">
        <f t="shared" ca="1" si="412"/>
        <v>9</v>
      </c>
      <c r="CD7" s="988">
        <f t="shared" ca="1" si="413"/>
        <v>9</v>
      </c>
      <c r="CE7" s="988">
        <f t="shared" ca="1" si="414"/>
        <v>9</v>
      </c>
      <c r="CF7" s="988">
        <f t="shared" ca="1" si="415"/>
        <v>9</v>
      </c>
      <c r="CG7" s="988">
        <f t="shared" ca="1" si="416"/>
        <v>9</v>
      </c>
      <c r="CH7" s="988">
        <f t="shared" ca="1" si="417"/>
        <v>10</v>
      </c>
      <c r="CI7" s="988">
        <f t="shared" ca="1" si="418"/>
        <v>10</v>
      </c>
      <c r="CJ7" s="988">
        <f t="shared" ca="1" si="419"/>
        <v>10</v>
      </c>
      <c r="CK7" s="988">
        <f t="shared" ca="1" si="420"/>
        <v>10</v>
      </c>
      <c r="CL7" s="988">
        <f t="shared" ca="1" si="421"/>
        <v>10</v>
      </c>
      <c r="CM7" s="988">
        <f t="shared" ca="1" si="422"/>
        <v>11</v>
      </c>
      <c r="CN7" s="988">
        <f t="shared" ca="1" si="423"/>
        <v>11</v>
      </c>
      <c r="CO7" s="988">
        <f t="shared" ca="1" si="424"/>
        <v>11</v>
      </c>
      <c r="CP7" s="988">
        <f t="shared" ca="1" si="425"/>
        <v>11</v>
      </c>
      <c r="CQ7" s="988">
        <f t="shared" ca="1" si="426"/>
        <v>11</v>
      </c>
      <c r="CR7" s="988">
        <f t="shared" ca="1" si="427"/>
        <v>12</v>
      </c>
      <c r="CS7" s="988">
        <f t="shared" ca="1" si="428"/>
        <v>12</v>
      </c>
      <c r="CT7" s="988">
        <f t="shared" ca="1" si="429"/>
        <v>12</v>
      </c>
      <c r="CU7" s="988">
        <f t="shared" ca="1" si="430"/>
        <v>12</v>
      </c>
      <c r="CV7" s="988">
        <f t="shared" ca="1" si="431"/>
        <v>12</v>
      </c>
      <c r="CW7" s="988">
        <f t="shared" ca="1" si="432"/>
        <v>13</v>
      </c>
      <c r="CX7" s="988">
        <f t="shared" ca="1" si="433"/>
        <v>13</v>
      </c>
      <c r="CY7" s="988">
        <f t="shared" ca="1" si="434"/>
        <v>13</v>
      </c>
      <c r="CZ7" s="988">
        <f t="shared" ca="1" si="435"/>
        <v>13</v>
      </c>
      <c r="DA7" s="988">
        <f t="shared" ca="1" si="436"/>
        <v>13</v>
      </c>
      <c r="DB7" s="988">
        <f t="shared" ca="1" si="437"/>
        <v>14</v>
      </c>
      <c r="DC7" s="988">
        <f t="shared" ca="1" si="438"/>
        <v>14</v>
      </c>
      <c r="DD7" s="988">
        <f t="shared" ca="1" si="439"/>
        <v>14</v>
      </c>
      <c r="DE7" s="988">
        <f t="shared" ca="1" si="440"/>
        <v>14</v>
      </c>
      <c r="DF7" s="988">
        <f t="shared" ca="1" si="441"/>
        <v>14</v>
      </c>
      <c r="DG7" s="988">
        <f t="shared" ca="1" si="442"/>
        <v>15</v>
      </c>
      <c r="DH7" s="988">
        <f t="shared" ca="1" si="443"/>
        <v>15</v>
      </c>
      <c r="DI7" s="988">
        <f t="shared" ca="1" si="444"/>
        <v>15</v>
      </c>
      <c r="DJ7" s="988">
        <f t="shared" ca="1" si="445"/>
        <v>15</v>
      </c>
      <c r="DK7" s="988">
        <f t="shared" ca="1" si="446"/>
        <v>15</v>
      </c>
      <c r="DL7" s="988" t="str">
        <f t="shared" ca="1" si="447"/>
        <v/>
      </c>
      <c r="DM7" s="988" t="str">
        <f t="shared" ca="1" si="448"/>
        <v/>
      </c>
      <c r="DN7" s="988" t="str">
        <f t="shared" ca="1" si="449"/>
        <v/>
      </c>
      <c r="DO7" s="988" t="str">
        <f t="shared" ca="1" si="450"/>
        <v/>
      </c>
      <c r="DP7" s="988" t="str">
        <f t="shared" ca="1" si="451"/>
        <v/>
      </c>
      <c r="DQ7" s="988" t="str">
        <f t="shared" ca="1" si="452"/>
        <v/>
      </c>
      <c r="DR7" s="988" t="str">
        <f t="shared" ca="1" si="453"/>
        <v/>
      </c>
      <c r="DS7" s="988" t="str">
        <f t="shared" ca="1" si="454"/>
        <v/>
      </c>
      <c r="DT7" s="988" t="str">
        <f t="shared" ca="1" si="455"/>
        <v/>
      </c>
      <c r="DU7" s="988" t="str">
        <f t="shared" ca="1" si="456"/>
        <v/>
      </c>
      <c r="DV7" s="988" t="str">
        <f t="shared" ca="1" si="457"/>
        <v/>
      </c>
      <c r="DW7" s="988" t="str">
        <f t="shared" ca="1" si="458"/>
        <v/>
      </c>
      <c r="DX7" s="988" t="str">
        <f t="shared" ca="1" si="459"/>
        <v/>
      </c>
      <c r="DY7" s="988" t="str">
        <f t="shared" ca="1" si="460"/>
        <v/>
      </c>
      <c r="DZ7" s="988" t="str">
        <f t="shared" ca="1" si="461"/>
        <v/>
      </c>
      <c r="EA7" s="988" t="str">
        <f t="shared" ca="1" si="462"/>
        <v/>
      </c>
      <c r="EB7" s="988" t="str">
        <f t="shared" ca="1" si="463"/>
        <v/>
      </c>
      <c r="EC7" s="988" t="str">
        <f t="shared" ca="1" si="464"/>
        <v/>
      </c>
      <c r="ED7" s="988" t="str">
        <f t="shared" ca="1" si="465"/>
        <v/>
      </c>
      <c r="EE7" s="988" t="str">
        <f t="shared" ca="1" si="466"/>
        <v/>
      </c>
      <c r="EF7" s="988" t="str">
        <f t="shared" ca="1" si="467"/>
        <v/>
      </c>
      <c r="EG7" s="988" t="str">
        <f t="shared" ca="1" si="468"/>
        <v/>
      </c>
      <c r="EH7" s="988" t="str">
        <f t="shared" ca="1" si="469"/>
        <v/>
      </c>
      <c r="EI7" s="988" t="str">
        <f t="shared" ca="1" si="470"/>
        <v/>
      </c>
      <c r="EJ7" s="988" t="str">
        <f t="shared" ca="1" si="471"/>
        <v/>
      </c>
      <c r="EK7" s="988" t="str">
        <f t="shared" ca="1" si="472"/>
        <v/>
      </c>
      <c r="EL7" s="988" t="str">
        <f t="shared" ca="1" si="473"/>
        <v/>
      </c>
      <c r="EM7" s="988" t="str">
        <f t="shared" ca="1" si="474"/>
        <v/>
      </c>
      <c r="EN7" s="988" t="str">
        <f t="shared" ca="1" si="475"/>
        <v/>
      </c>
      <c r="EO7" s="988" t="str">
        <f t="shared" ca="1" si="476"/>
        <v/>
      </c>
      <c r="EP7" s="988" t="str">
        <f t="shared" ca="1" si="477"/>
        <v/>
      </c>
      <c r="EQ7" s="988" t="str">
        <f t="shared" ca="1" si="478"/>
        <v/>
      </c>
      <c r="ER7" s="988" t="str">
        <f t="shared" ca="1" si="479"/>
        <v/>
      </c>
      <c r="ES7" s="988" t="str">
        <f t="shared" ca="1" si="480"/>
        <v/>
      </c>
      <c r="ET7" s="988" t="str">
        <f t="shared" ca="1" si="481"/>
        <v/>
      </c>
      <c r="EU7" s="988" t="str">
        <f t="shared" ca="1" si="482"/>
        <v/>
      </c>
      <c r="EV7" s="988" t="str">
        <f t="shared" ca="1" si="483"/>
        <v/>
      </c>
      <c r="EW7" s="988" t="str">
        <f t="shared" ca="1" si="484"/>
        <v/>
      </c>
      <c r="EX7" s="988" t="str">
        <f t="shared" ca="1" si="485"/>
        <v/>
      </c>
      <c r="EY7" s="988" t="str">
        <f t="shared" ca="1" si="486"/>
        <v/>
      </c>
      <c r="EZ7" s="988" t="str">
        <f t="shared" ca="1" si="487"/>
        <v/>
      </c>
      <c r="FA7" s="988" t="str">
        <f t="shared" ca="1" si="488"/>
        <v/>
      </c>
      <c r="FB7" s="988" t="str">
        <f t="shared" ca="1" si="489"/>
        <v/>
      </c>
      <c r="FC7" s="988" t="str">
        <f t="shared" ca="1" si="490"/>
        <v/>
      </c>
      <c r="FD7" s="988" t="str">
        <f t="shared" ca="1" si="491"/>
        <v/>
      </c>
      <c r="FE7" s="988" t="str">
        <f t="shared" ca="1" si="492"/>
        <v/>
      </c>
      <c r="FF7" s="988" t="str">
        <f t="shared" ca="1" si="493"/>
        <v/>
      </c>
      <c r="FG7" s="988" t="str">
        <f t="shared" ca="1" si="494"/>
        <v/>
      </c>
      <c r="FH7" s="988" t="str">
        <f t="shared" ca="1" si="495"/>
        <v/>
      </c>
      <c r="FI7" s="988" t="str">
        <f t="shared" ca="1" si="496"/>
        <v/>
      </c>
      <c r="FJ7" s="988" t="str">
        <f t="shared" ca="1" si="497"/>
        <v/>
      </c>
      <c r="FK7" s="988" t="str">
        <f t="shared" ca="1" si="498"/>
        <v/>
      </c>
      <c r="FL7" s="988" t="str">
        <f t="shared" ca="1" si="499"/>
        <v/>
      </c>
      <c r="FM7" s="988" t="str">
        <f t="shared" ca="1" si="500"/>
        <v/>
      </c>
      <c r="FN7" s="988" t="str">
        <f t="shared" ca="1" si="501"/>
        <v/>
      </c>
      <c r="FO7" s="988" t="str">
        <f t="shared" ca="1" si="502"/>
        <v/>
      </c>
      <c r="FP7" s="988" t="str">
        <f t="shared" ca="1" si="503"/>
        <v/>
      </c>
      <c r="FQ7" s="988" t="str">
        <f t="shared" ca="1" si="504"/>
        <v/>
      </c>
      <c r="FR7" s="988" t="str">
        <f t="shared" ca="1" si="505"/>
        <v/>
      </c>
      <c r="FS7" s="988" t="str">
        <f t="shared" ca="1" si="506"/>
        <v/>
      </c>
      <c r="FT7" s="988" t="str">
        <f t="shared" ca="1" si="507"/>
        <v/>
      </c>
      <c r="FU7" s="988" t="str">
        <f t="shared" ca="1" si="508"/>
        <v/>
      </c>
      <c r="FV7" s="988" t="str">
        <f t="shared" ca="1" si="509"/>
        <v/>
      </c>
      <c r="FW7" s="988" t="str">
        <f t="shared" ca="1" si="510"/>
        <v/>
      </c>
      <c r="FX7" s="988" t="str">
        <f t="shared" ca="1" si="511"/>
        <v/>
      </c>
      <c r="FY7" s="988" t="str">
        <f t="shared" ca="1" si="512"/>
        <v/>
      </c>
      <c r="FZ7" s="988" t="str">
        <f t="shared" ca="1" si="513"/>
        <v/>
      </c>
      <c r="GA7" s="988" t="str">
        <f t="shared" ca="1" si="514"/>
        <v/>
      </c>
      <c r="GB7" s="988" t="str">
        <f t="shared" ca="1" si="515"/>
        <v/>
      </c>
      <c r="GC7" s="988" t="str">
        <f t="shared" ca="1" si="516"/>
        <v/>
      </c>
      <c r="GD7" s="988" t="str">
        <f t="shared" ca="1" si="517"/>
        <v/>
      </c>
      <c r="GE7" s="988" t="str">
        <f t="shared" ca="1" si="518"/>
        <v/>
      </c>
      <c r="GF7" s="988" t="str">
        <f t="shared" ca="1" si="519"/>
        <v/>
      </c>
      <c r="GG7" s="988" t="str">
        <f t="shared" ca="1" si="520"/>
        <v/>
      </c>
      <c r="GH7" s="988" t="str">
        <f t="shared" ca="1" si="521"/>
        <v/>
      </c>
      <c r="GI7" s="988" t="str">
        <f t="shared" ca="1" si="522"/>
        <v/>
      </c>
      <c r="GJ7" s="988" t="str">
        <f t="shared" ca="1" si="523"/>
        <v/>
      </c>
      <c r="GK7" s="988" t="str">
        <f t="shared" ca="1" si="524"/>
        <v/>
      </c>
      <c r="GL7" s="988" t="str">
        <f t="shared" ca="1" si="525"/>
        <v/>
      </c>
      <c r="GM7" s="988" t="str">
        <f t="shared" ca="1" si="526"/>
        <v/>
      </c>
      <c r="GN7" s="988" t="str">
        <f t="shared" ca="1" si="527"/>
        <v/>
      </c>
      <c r="GO7" s="988" t="str">
        <f t="shared" ca="1" si="528"/>
        <v/>
      </c>
      <c r="GP7" s="988" t="str">
        <f t="shared" ca="1" si="529"/>
        <v/>
      </c>
      <c r="GQ7" s="988" t="str">
        <f t="shared" ca="1" si="530"/>
        <v/>
      </c>
      <c r="GR7" s="988" t="str">
        <f t="shared" ca="1" si="531"/>
        <v/>
      </c>
      <c r="GS7" s="988" t="str">
        <f t="shared" ca="1" si="532"/>
        <v/>
      </c>
      <c r="GT7" s="988" t="str">
        <f t="shared" ca="1" si="533"/>
        <v/>
      </c>
      <c r="GU7" s="988" t="str">
        <f t="shared" ca="1" si="534"/>
        <v/>
      </c>
      <c r="GV7" s="988" t="str">
        <f t="shared" ca="1" si="535"/>
        <v/>
      </c>
      <c r="GW7" s="988" t="str">
        <f t="shared" ca="1" si="536"/>
        <v/>
      </c>
      <c r="GX7" s="988" t="str">
        <f t="shared" ca="1" si="537"/>
        <v/>
      </c>
      <c r="GY7" s="988" t="str">
        <f t="shared" ca="1" si="538"/>
        <v/>
      </c>
      <c r="GZ7" s="988" t="str">
        <f t="shared" ca="1" si="539"/>
        <v/>
      </c>
      <c r="HA7" s="988" t="str">
        <f t="shared" ca="1" si="540"/>
        <v/>
      </c>
      <c r="HB7" s="988" t="str">
        <f t="shared" ca="1" si="541"/>
        <v/>
      </c>
      <c r="HC7" s="988" t="str">
        <f t="shared" ca="1" si="542"/>
        <v/>
      </c>
      <c r="HD7" s="988" t="str">
        <f t="shared" ca="1" si="543"/>
        <v/>
      </c>
      <c r="HE7" s="988" t="str">
        <f t="shared" ca="1" si="544"/>
        <v/>
      </c>
      <c r="HF7" s="988" t="str">
        <f t="shared" ca="1" si="545"/>
        <v/>
      </c>
      <c r="HG7" s="988" t="str">
        <f t="shared" ca="1" si="546"/>
        <v/>
      </c>
      <c r="HH7" s="988" t="str">
        <f t="shared" ca="1" si="547"/>
        <v/>
      </c>
      <c r="HI7" s="988" t="str">
        <f t="shared" ca="1" si="548"/>
        <v/>
      </c>
      <c r="HJ7" s="988" t="str">
        <f t="shared" ca="1" si="549"/>
        <v/>
      </c>
      <c r="HK7" s="988" t="str">
        <f t="shared" ca="1" si="550"/>
        <v/>
      </c>
      <c r="HL7" s="988" t="str">
        <f t="shared" ca="1" si="551"/>
        <v/>
      </c>
      <c r="HM7" s="988" t="str">
        <f t="shared" ca="1" si="552"/>
        <v/>
      </c>
      <c r="HN7" s="988" t="str">
        <f t="shared" ca="1" si="553"/>
        <v/>
      </c>
      <c r="HO7" s="988" t="str">
        <f t="shared" ca="1" si="554"/>
        <v/>
      </c>
      <c r="HP7" s="988" t="str">
        <f t="shared" ca="1" si="555"/>
        <v/>
      </c>
      <c r="HQ7" s="988" t="str">
        <f t="shared" ca="1" si="556"/>
        <v/>
      </c>
    </row>
    <row r="8" spans="2:225" x14ac:dyDescent="0.15">
      <c r="B8" s="1130" t="s">
        <v>205</v>
      </c>
      <c r="C8" s="1131"/>
      <c r="D8" s="1134">
        <v>15</v>
      </c>
      <c r="E8" s="957"/>
      <c r="F8" s="964">
        <f t="shared" si="557"/>
        <v>20</v>
      </c>
      <c r="G8" s="959">
        <f>IFERROR(G7+1,"")</f>
        <v>5</v>
      </c>
      <c r="H8" s="960">
        <f t="shared" si="354"/>
        <v>5</v>
      </c>
      <c r="I8" s="963">
        <f t="shared" si="558"/>
        <v>15</v>
      </c>
      <c r="J8" s="964">
        <f t="shared" si="559"/>
        <v>5</v>
      </c>
      <c r="K8" s="965">
        <f t="shared" si="182"/>
        <v>4</v>
      </c>
      <c r="L8" s="965">
        <f t="shared" si="183"/>
        <v>76</v>
      </c>
      <c r="M8" s="965">
        <f t="shared" si="184"/>
        <v>60</v>
      </c>
      <c r="N8" s="965">
        <f>IFERROR(ROUNDUP($D$10*$D$12/J8,0),"")</f>
        <v>4</v>
      </c>
      <c r="O8" s="966" t="str" cm="1">
        <f t="array" ref="O8">_xlfn.IFS(T8&lt;=0.3,"Bad",AND(T8&lt;0.5,T8&gt;0.3),"Macro",T8&gt;=0.5,"Norm")</f>
        <v>Macro</v>
      </c>
      <c r="P8" s="964">
        <f t="shared" si="185"/>
        <v>76</v>
      </c>
      <c r="Q8" s="1013">
        <f t="shared" si="186"/>
        <v>4.8</v>
      </c>
      <c r="R8" s="964">
        <f t="shared" si="187"/>
        <v>0</v>
      </c>
      <c r="S8" s="966">
        <f t="shared" si="188"/>
        <v>7908</v>
      </c>
      <c r="T8" s="60">
        <f t="shared" si="189"/>
        <v>0.44736842105263158</v>
      </c>
      <c r="U8" s="992">
        <f t="shared" si="190"/>
        <v>3</v>
      </c>
      <c r="V8" s="990">
        <f t="shared" si="191"/>
        <v>3.75</v>
      </c>
      <c r="W8" s="962" t="str">
        <f t="shared" si="356"/>
        <v/>
      </c>
      <c r="Y8" s="987">
        <v>5</v>
      </c>
      <c r="Z8" s="988" t="str">
        <f t="shared" ca="1" si="357"/>
        <v/>
      </c>
      <c r="AA8" s="988" t="str">
        <f t="shared" ca="1" si="358"/>
        <v/>
      </c>
      <c r="AB8" s="988" t="str">
        <f t="shared" ca="1" si="359"/>
        <v/>
      </c>
      <c r="AC8" s="988" t="str">
        <f t="shared" ca="1" si="360"/>
        <v/>
      </c>
      <c r="AD8" s="988" t="str">
        <f t="shared" ca="1" si="361"/>
        <v/>
      </c>
      <c r="AE8" s="988" t="str">
        <f t="shared" ca="1" si="362"/>
        <v/>
      </c>
      <c r="AF8" s="988" t="str">
        <f t="shared" ca="1" si="363"/>
        <v/>
      </c>
      <c r="AG8" s="988" t="str">
        <f t="shared" ca="1" si="364"/>
        <v/>
      </c>
      <c r="AH8" s="988" t="str">
        <f t="shared" ca="1" si="365"/>
        <v/>
      </c>
      <c r="AI8" s="988" t="str">
        <f t="shared" ca="1" si="366"/>
        <v/>
      </c>
      <c r="AJ8" s="988" t="str">
        <f t="shared" ca="1" si="367"/>
        <v/>
      </c>
      <c r="AK8" s="988" t="str">
        <f t="shared" ca="1" si="368"/>
        <v/>
      </c>
      <c r="AL8" s="988" t="str">
        <f t="shared" ca="1" si="369"/>
        <v/>
      </c>
      <c r="AM8" s="988" t="str">
        <f t="shared" ca="1" si="370"/>
        <v/>
      </c>
      <c r="AN8" s="988" t="str">
        <f t="shared" ca="1" si="371"/>
        <v/>
      </c>
      <c r="AO8" s="988" t="str">
        <f t="shared" ca="1" si="372"/>
        <v/>
      </c>
      <c r="AP8" s="988" t="str">
        <f t="shared" ca="1" si="373"/>
        <v/>
      </c>
      <c r="AQ8" s="988" t="str">
        <f t="shared" ca="1" si="374"/>
        <v/>
      </c>
      <c r="AR8" s="988" t="str">
        <f t="shared" ca="1" si="375"/>
        <v/>
      </c>
      <c r="AS8" s="988" t="str">
        <f t="shared" ca="1" si="376"/>
        <v/>
      </c>
      <c r="AT8" s="988">
        <f t="shared" ca="1" si="377"/>
        <v>1</v>
      </c>
      <c r="AU8" s="988">
        <f t="shared" ca="1" si="378"/>
        <v>1</v>
      </c>
      <c r="AV8" s="988">
        <f t="shared" ca="1" si="379"/>
        <v>1</v>
      </c>
      <c r="AW8" s="988">
        <f t="shared" ca="1" si="380"/>
        <v>1</v>
      </c>
      <c r="AX8" s="988">
        <f t="shared" ca="1" si="381"/>
        <v>1</v>
      </c>
      <c r="AY8" s="988">
        <f t="shared" ca="1" si="382"/>
        <v>2</v>
      </c>
      <c r="AZ8" s="988">
        <f t="shared" ca="1" si="383"/>
        <v>2</v>
      </c>
      <c r="BA8" s="988">
        <f t="shared" ca="1" si="384"/>
        <v>2</v>
      </c>
      <c r="BB8" s="988">
        <f t="shared" ca="1" si="385"/>
        <v>2</v>
      </c>
      <c r="BC8" s="988">
        <f t="shared" ca="1" si="386"/>
        <v>2</v>
      </c>
      <c r="BD8" s="988">
        <f t="shared" ca="1" si="387"/>
        <v>3</v>
      </c>
      <c r="BE8" s="988">
        <f t="shared" ca="1" si="388"/>
        <v>3</v>
      </c>
      <c r="BF8" s="988">
        <f t="shared" ca="1" si="389"/>
        <v>3</v>
      </c>
      <c r="BG8" s="988">
        <f t="shared" ca="1" si="390"/>
        <v>3</v>
      </c>
      <c r="BH8" s="988">
        <f t="shared" ca="1" si="391"/>
        <v>3</v>
      </c>
      <c r="BI8" s="988">
        <f t="shared" ca="1" si="392"/>
        <v>4</v>
      </c>
      <c r="BJ8" s="988">
        <f t="shared" ca="1" si="393"/>
        <v>4</v>
      </c>
      <c r="BK8" s="988">
        <f t="shared" ca="1" si="394"/>
        <v>4</v>
      </c>
      <c r="BL8" s="988">
        <f t="shared" ca="1" si="395"/>
        <v>4</v>
      </c>
      <c r="BM8" s="988">
        <f t="shared" ca="1" si="396"/>
        <v>4</v>
      </c>
      <c r="BN8" s="988">
        <f t="shared" ca="1" si="397"/>
        <v>5</v>
      </c>
      <c r="BO8" s="988">
        <f t="shared" ca="1" si="398"/>
        <v>5</v>
      </c>
      <c r="BP8" s="988">
        <f t="shared" ca="1" si="399"/>
        <v>5</v>
      </c>
      <c r="BQ8" s="988">
        <f t="shared" ca="1" si="400"/>
        <v>5</v>
      </c>
      <c r="BR8" s="988">
        <f t="shared" ca="1" si="401"/>
        <v>5</v>
      </c>
      <c r="BS8" s="988">
        <f t="shared" ca="1" si="402"/>
        <v>6</v>
      </c>
      <c r="BT8" s="988">
        <f t="shared" ca="1" si="403"/>
        <v>6</v>
      </c>
      <c r="BU8" s="988">
        <f t="shared" ca="1" si="404"/>
        <v>6</v>
      </c>
      <c r="BV8" s="988">
        <f t="shared" ca="1" si="405"/>
        <v>6</v>
      </c>
      <c r="BW8" s="988">
        <f t="shared" ca="1" si="406"/>
        <v>6</v>
      </c>
      <c r="BX8" s="988">
        <f t="shared" ca="1" si="407"/>
        <v>7</v>
      </c>
      <c r="BY8" s="988">
        <f t="shared" ca="1" si="408"/>
        <v>7</v>
      </c>
      <c r="BZ8" s="988">
        <f t="shared" ca="1" si="409"/>
        <v>7</v>
      </c>
      <c r="CA8" s="988">
        <f t="shared" ca="1" si="410"/>
        <v>7</v>
      </c>
      <c r="CB8" s="988">
        <f t="shared" ca="1" si="411"/>
        <v>7</v>
      </c>
      <c r="CC8" s="988">
        <f t="shared" ca="1" si="412"/>
        <v>8</v>
      </c>
      <c r="CD8" s="988">
        <f t="shared" ca="1" si="413"/>
        <v>8</v>
      </c>
      <c r="CE8" s="988">
        <f t="shared" ca="1" si="414"/>
        <v>8</v>
      </c>
      <c r="CF8" s="988">
        <f t="shared" ca="1" si="415"/>
        <v>8</v>
      </c>
      <c r="CG8" s="988">
        <f t="shared" ca="1" si="416"/>
        <v>8</v>
      </c>
      <c r="CH8" s="988">
        <f t="shared" ca="1" si="417"/>
        <v>9</v>
      </c>
      <c r="CI8" s="988">
        <f t="shared" ca="1" si="418"/>
        <v>9</v>
      </c>
      <c r="CJ8" s="988">
        <f t="shared" ca="1" si="419"/>
        <v>9</v>
      </c>
      <c r="CK8" s="988">
        <f t="shared" ca="1" si="420"/>
        <v>9</v>
      </c>
      <c r="CL8" s="988">
        <f t="shared" ca="1" si="421"/>
        <v>9</v>
      </c>
      <c r="CM8" s="988">
        <f t="shared" ca="1" si="422"/>
        <v>10</v>
      </c>
      <c r="CN8" s="988">
        <f t="shared" ca="1" si="423"/>
        <v>10</v>
      </c>
      <c r="CO8" s="988">
        <f t="shared" ca="1" si="424"/>
        <v>10</v>
      </c>
      <c r="CP8" s="988">
        <f t="shared" ca="1" si="425"/>
        <v>10</v>
      </c>
      <c r="CQ8" s="988">
        <f t="shared" ca="1" si="426"/>
        <v>10</v>
      </c>
      <c r="CR8" s="988">
        <f t="shared" ca="1" si="427"/>
        <v>11</v>
      </c>
      <c r="CS8" s="988">
        <f t="shared" ca="1" si="428"/>
        <v>11</v>
      </c>
      <c r="CT8" s="988">
        <f t="shared" ca="1" si="429"/>
        <v>11</v>
      </c>
      <c r="CU8" s="988">
        <f t="shared" ca="1" si="430"/>
        <v>11</v>
      </c>
      <c r="CV8" s="988">
        <f t="shared" ca="1" si="431"/>
        <v>11</v>
      </c>
      <c r="CW8" s="988">
        <f t="shared" ca="1" si="432"/>
        <v>12</v>
      </c>
      <c r="CX8" s="988">
        <f t="shared" ca="1" si="433"/>
        <v>12</v>
      </c>
      <c r="CY8" s="988">
        <f t="shared" ca="1" si="434"/>
        <v>12</v>
      </c>
      <c r="CZ8" s="988">
        <f t="shared" ca="1" si="435"/>
        <v>12</v>
      </c>
      <c r="DA8" s="988">
        <f t="shared" ca="1" si="436"/>
        <v>12</v>
      </c>
      <c r="DB8" s="988">
        <f t="shared" ca="1" si="437"/>
        <v>13</v>
      </c>
      <c r="DC8" s="988">
        <f t="shared" ca="1" si="438"/>
        <v>13</v>
      </c>
      <c r="DD8" s="988">
        <f t="shared" ca="1" si="439"/>
        <v>13</v>
      </c>
      <c r="DE8" s="988">
        <f t="shared" ca="1" si="440"/>
        <v>13</v>
      </c>
      <c r="DF8" s="988">
        <f t="shared" ca="1" si="441"/>
        <v>13</v>
      </c>
      <c r="DG8" s="988">
        <f t="shared" ca="1" si="442"/>
        <v>14</v>
      </c>
      <c r="DH8" s="988">
        <f t="shared" ca="1" si="443"/>
        <v>14</v>
      </c>
      <c r="DI8" s="988">
        <f t="shared" ca="1" si="444"/>
        <v>14</v>
      </c>
      <c r="DJ8" s="988">
        <f t="shared" ca="1" si="445"/>
        <v>14</v>
      </c>
      <c r="DK8" s="988">
        <f t="shared" ca="1" si="446"/>
        <v>14</v>
      </c>
      <c r="DL8" s="988">
        <f t="shared" ca="1" si="447"/>
        <v>15</v>
      </c>
      <c r="DM8" s="988">
        <f t="shared" ca="1" si="448"/>
        <v>15</v>
      </c>
      <c r="DN8" s="988">
        <f t="shared" ca="1" si="449"/>
        <v>15</v>
      </c>
      <c r="DO8" s="988">
        <f t="shared" ca="1" si="450"/>
        <v>15</v>
      </c>
      <c r="DP8" s="988">
        <f t="shared" ca="1" si="451"/>
        <v>15</v>
      </c>
      <c r="DQ8" s="988" t="str">
        <f t="shared" ca="1" si="452"/>
        <v/>
      </c>
      <c r="DR8" s="988" t="str">
        <f t="shared" ca="1" si="453"/>
        <v/>
      </c>
      <c r="DS8" s="988" t="str">
        <f t="shared" ca="1" si="454"/>
        <v/>
      </c>
      <c r="DT8" s="988" t="str">
        <f t="shared" ca="1" si="455"/>
        <v/>
      </c>
      <c r="DU8" s="988" t="str">
        <f t="shared" ca="1" si="456"/>
        <v/>
      </c>
      <c r="DV8" s="988" t="str">
        <f t="shared" ca="1" si="457"/>
        <v/>
      </c>
      <c r="DW8" s="988" t="str">
        <f t="shared" ca="1" si="458"/>
        <v/>
      </c>
      <c r="DX8" s="988" t="str">
        <f t="shared" ca="1" si="459"/>
        <v/>
      </c>
      <c r="DY8" s="988" t="str">
        <f t="shared" ca="1" si="460"/>
        <v/>
      </c>
      <c r="DZ8" s="988" t="str">
        <f t="shared" ca="1" si="461"/>
        <v/>
      </c>
      <c r="EA8" s="988" t="str">
        <f t="shared" ca="1" si="462"/>
        <v/>
      </c>
      <c r="EB8" s="988" t="str">
        <f t="shared" ca="1" si="463"/>
        <v/>
      </c>
      <c r="EC8" s="988" t="str">
        <f t="shared" ca="1" si="464"/>
        <v/>
      </c>
      <c r="ED8" s="988" t="str">
        <f t="shared" ca="1" si="465"/>
        <v/>
      </c>
      <c r="EE8" s="988" t="str">
        <f t="shared" ca="1" si="466"/>
        <v/>
      </c>
      <c r="EF8" s="988" t="str">
        <f t="shared" ca="1" si="467"/>
        <v/>
      </c>
      <c r="EG8" s="988" t="str">
        <f t="shared" ca="1" si="468"/>
        <v/>
      </c>
      <c r="EH8" s="988" t="str">
        <f t="shared" ca="1" si="469"/>
        <v/>
      </c>
      <c r="EI8" s="988" t="str">
        <f t="shared" ca="1" si="470"/>
        <v/>
      </c>
      <c r="EJ8" s="988" t="str">
        <f t="shared" ca="1" si="471"/>
        <v/>
      </c>
      <c r="EK8" s="988" t="str">
        <f t="shared" ca="1" si="472"/>
        <v/>
      </c>
      <c r="EL8" s="988" t="str">
        <f t="shared" ca="1" si="473"/>
        <v/>
      </c>
      <c r="EM8" s="988" t="str">
        <f t="shared" ca="1" si="474"/>
        <v/>
      </c>
      <c r="EN8" s="988" t="str">
        <f t="shared" ca="1" si="475"/>
        <v/>
      </c>
      <c r="EO8" s="988" t="str">
        <f t="shared" ca="1" si="476"/>
        <v/>
      </c>
      <c r="EP8" s="988" t="str">
        <f t="shared" ca="1" si="477"/>
        <v/>
      </c>
      <c r="EQ8" s="988" t="str">
        <f t="shared" ca="1" si="478"/>
        <v/>
      </c>
      <c r="ER8" s="988" t="str">
        <f t="shared" ca="1" si="479"/>
        <v/>
      </c>
      <c r="ES8" s="988" t="str">
        <f t="shared" ca="1" si="480"/>
        <v/>
      </c>
      <c r="ET8" s="988" t="str">
        <f t="shared" ca="1" si="481"/>
        <v/>
      </c>
      <c r="EU8" s="988" t="str">
        <f t="shared" ca="1" si="482"/>
        <v/>
      </c>
      <c r="EV8" s="988" t="str">
        <f t="shared" ca="1" si="483"/>
        <v/>
      </c>
      <c r="EW8" s="988" t="str">
        <f t="shared" ca="1" si="484"/>
        <v/>
      </c>
      <c r="EX8" s="988" t="str">
        <f t="shared" ca="1" si="485"/>
        <v/>
      </c>
      <c r="EY8" s="988" t="str">
        <f t="shared" ca="1" si="486"/>
        <v/>
      </c>
      <c r="EZ8" s="988" t="str">
        <f t="shared" ca="1" si="487"/>
        <v/>
      </c>
      <c r="FA8" s="988" t="str">
        <f t="shared" ca="1" si="488"/>
        <v/>
      </c>
      <c r="FB8" s="988" t="str">
        <f t="shared" ca="1" si="489"/>
        <v/>
      </c>
      <c r="FC8" s="988" t="str">
        <f t="shared" ca="1" si="490"/>
        <v/>
      </c>
      <c r="FD8" s="988" t="str">
        <f t="shared" ca="1" si="491"/>
        <v/>
      </c>
      <c r="FE8" s="988" t="str">
        <f t="shared" ca="1" si="492"/>
        <v/>
      </c>
      <c r="FF8" s="988" t="str">
        <f t="shared" ca="1" si="493"/>
        <v/>
      </c>
      <c r="FG8" s="988" t="str">
        <f t="shared" ca="1" si="494"/>
        <v/>
      </c>
      <c r="FH8" s="988" t="str">
        <f t="shared" ca="1" si="495"/>
        <v/>
      </c>
      <c r="FI8" s="988" t="str">
        <f t="shared" ca="1" si="496"/>
        <v/>
      </c>
      <c r="FJ8" s="988" t="str">
        <f t="shared" ca="1" si="497"/>
        <v/>
      </c>
      <c r="FK8" s="988" t="str">
        <f t="shared" ca="1" si="498"/>
        <v/>
      </c>
      <c r="FL8" s="988" t="str">
        <f t="shared" ca="1" si="499"/>
        <v/>
      </c>
      <c r="FM8" s="988" t="str">
        <f t="shared" ca="1" si="500"/>
        <v/>
      </c>
      <c r="FN8" s="988" t="str">
        <f t="shared" ca="1" si="501"/>
        <v/>
      </c>
      <c r="FO8" s="988" t="str">
        <f t="shared" ca="1" si="502"/>
        <v/>
      </c>
      <c r="FP8" s="988" t="str">
        <f t="shared" ca="1" si="503"/>
        <v/>
      </c>
      <c r="FQ8" s="988" t="str">
        <f t="shared" ca="1" si="504"/>
        <v/>
      </c>
      <c r="FR8" s="988" t="str">
        <f t="shared" ca="1" si="505"/>
        <v/>
      </c>
      <c r="FS8" s="988" t="str">
        <f t="shared" ca="1" si="506"/>
        <v/>
      </c>
      <c r="FT8" s="988" t="str">
        <f t="shared" ca="1" si="507"/>
        <v/>
      </c>
      <c r="FU8" s="988" t="str">
        <f t="shared" ca="1" si="508"/>
        <v/>
      </c>
      <c r="FV8" s="988" t="str">
        <f t="shared" ca="1" si="509"/>
        <v/>
      </c>
      <c r="FW8" s="988" t="str">
        <f t="shared" ca="1" si="510"/>
        <v/>
      </c>
      <c r="FX8" s="988" t="str">
        <f t="shared" ca="1" si="511"/>
        <v/>
      </c>
      <c r="FY8" s="988" t="str">
        <f t="shared" ca="1" si="512"/>
        <v/>
      </c>
      <c r="FZ8" s="988" t="str">
        <f t="shared" ca="1" si="513"/>
        <v/>
      </c>
      <c r="GA8" s="988" t="str">
        <f t="shared" ca="1" si="514"/>
        <v/>
      </c>
      <c r="GB8" s="988" t="str">
        <f t="shared" ca="1" si="515"/>
        <v/>
      </c>
      <c r="GC8" s="988" t="str">
        <f t="shared" ca="1" si="516"/>
        <v/>
      </c>
      <c r="GD8" s="988" t="str">
        <f t="shared" ca="1" si="517"/>
        <v/>
      </c>
      <c r="GE8" s="988" t="str">
        <f t="shared" ca="1" si="518"/>
        <v/>
      </c>
      <c r="GF8" s="988" t="str">
        <f t="shared" ca="1" si="519"/>
        <v/>
      </c>
      <c r="GG8" s="988" t="str">
        <f t="shared" ca="1" si="520"/>
        <v/>
      </c>
      <c r="GH8" s="988" t="str">
        <f t="shared" ca="1" si="521"/>
        <v/>
      </c>
      <c r="GI8" s="988" t="str">
        <f t="shared" ca="1" si="522"/>
        <v/>
      </c>
      <c r="GJ8" s="988" t="str">
        <f t="shared" ca="1" si="523"/>
        <v/>
      </c>
      <c r="GK8" s="988" t="str">
        <f t="shared" ca="1" si="524"/>
        <v/>
      </c>
      <c r="GL8" s="988" t="str">
        <f t="shared" ca="1" si="525"/>
        <v/>
      </c>
      <c r="GM8" s="988" t="str">
        <f t="shared" ca="1" si="526"/>
        <v/>
      </c>
      <c r="GN8" s="988" t="str">
        <f t="shared" ca="1" si="527"/>
        <v/>
      </c>
      <c r="GO8" s="988" t="str">
        <f t="shared" ca="1" si="528"/>
        <v/>
      </c>
      <c r="GP8" s="988" t="str">
        <f t="shared" ca="1" si="529"/>
        <v/>
      </c>
      <c r="GQ8" s="988" t="str">
        <f t="shared" ca="1" si="530"/>
        <v/>
      </c>
      <c r="GR8" s="988" t="str">
        <f t="shared" ca="1" si="531"/>
        <v/>
      </c>
      <c r="GS8" s="988" t="str">
        <f t="shared" ca="1" si="532"/>
        <v/>
      </c>
      <c r="GT8" s="988" t="str">
        <f t="shared" ca="1" si="533"/>
        <v/>
      </c>
      <c r="GU8" s="988" t="str">
        <f t="shared" ca="1" si="534"/>
        <v/>
      </c>
      <c r="GV8" s="988" t="str">
        <f t="shared" ca="1" si="535"/>
        <v/>
      </c>
      <c r="GW8" s="988" t="str">
        <f t="shared" ca="1" si="536"/>
        <v/>
      </c>
      <c r="GX8" s="988" t="str">
        <f t="shared" ca="1" si="537"/>
        <v/>
      </c>
      <c r="GY8" s="988" t="str">
        <f t="shared" ca="1" si="538"/>
        <v/>
      </c>
      <c r="GZ8" s="988" t="str">
        <f t="shared" ca="1" si="539"/>
        <v/>
      </c>
      <c r="HA8" s="988" t="str">
        <f t="shared" ca="1" si="540"/>
        <v/>
      </c>
      <c r="HB8" s="988" t="str">
        <f t="shared" ca="1" si="541"/>
        <v/>
      </c>
      <c r="HC8" s="988" t="str">
        <f t="shared" ca="1" si="542"/>
        <v/>
      </c>
      <c r="HD8" s="988" t="str">
        <f t="shared" ca="1" si="543"/>
        <v/>
      </c>
      <c r="HE8" s="988" t="str">
        <f t="shared" ca="1" si="544"/>
        <v/>
      </c>
      <c r="HF8" s="988" t="str">
        <f t="shared" ca="1" si="545"/>
        <v/>
      </c>
      <c r="HG8" s="988" t="str">
        <f t="shared" ca="1" si="546"/>
        <v/>
      </c>
      <c r="HH8" s="988" t="str">
        <f t="shared" ca="1" si="547"/>
        <v/>
      </c>
      <c r="HI8" s="988" t="str">
        <f t="shared" ca="1" si="548"/>
        <v/>
      </c>
      <c r="HJ8" s="988" t="str">
        <f t="shared" ca="1" si="549"/>
        <v/>
      </c>
      <c r="HK8" s="988" t="str">
        <f t="shared" ca="1" si="550"/>
        <v/>
      </c>
      <c r="HL8" s="988" t="str">
        <f t="shared" ca="1" si="551"/>
        <v/>
      </c>
      <c r="HM8" s="988" t="str">
        <f t="shared" ca="1" si="552"/>
        <v/>
      </c>
      <c r="HN8" s="988" t="str">
        <f t="shared" ca="1" si="553"/>
        <v/>
      </c>
      <c r="HO8" s="988" t="str">
        <f t="shared" ca="1" si="554"/>
        <v/>
      </c>
      <c r="HP8" s="988" t="str">
        <f t="shared" ca="1" si="555"/>
        <v/>
      </c>
      <c r="HQ8" s="988" t="str">
        <f t="shared" ca="1" si="556"/>
        <v/>
      </c>
    </row>
    <row r="9" spans="2:225" ht="15" thickBot="1" x14ac:dyDescent="0.2">
      <c r="B9" s="1132"/>
      <c r="C9" s="1133"/>
      <c r="D9" s="1135"/>
      <c r="F9" s="964">
        <f t="shared" si="557"/>
        <v>21</v>
      </c>
      <c r="G9" s="959">
        <f t="shared" ref="G9:G39" si="560">IFERROR(G8+1,"")</f>
        <v>6</v>
      </c>
      <c r="H9" s="960">
        <f t="shared" si="354"/>
        <v>5</v>
      </c>
      <c r="I9" s="963">
        <f t="shared" si="558"/>
        <v>15</v>
      </c>
      <c r="J9" s="964">
        <f>IFERROR(J8+1,"")</f>
        <v>6</v>
      </c>
      <c r="K9" s="965">
        <f t="shared" si="182"/>
        <v>3.3333333333333335</v>
      </c>
      <c r="L9" s="965">
        <f t="shared" si="183"/>
        <v>66.666666666666671</v>
      </c>
      <c r="M9" s="965">
        <f t="shared" si="184"/>
        <v>60</v>
      </c>
      <c r="N9" s="965">
        <f t="shared" si="355"/>
        <v>4</v>
      </c>
      <c r="O9" s="966" t="str" cm="1">
        <f t="array" ref="O9">_xlfn.IFS(T9&lt;=0.3,"Bad",AND(T9&lt;0.5,T9&gt;0.3),"Macro",T9&gt;=0.5,"Norm")</f>
        <v>Macro</v>
      </c>
      <c r="P9" s="964">
        <f t="shared" si="185"/>
        <v>80</v>
      </c>
      <c r="Q9" s="1013">
        <f t="shared" si="186"/>
        <v>4</v>
      </c>
      <c r="R9" s="964">
        <f t="shared" si="187"/>
        <v>4</v>
      </c>
      <c r="S9" s="966">
        <f t="shared" si="188"/>
        <v>6590</v>
      </c>
      <c r="T9" s="60">
        <f t="shared" si="189"/>
        <v>0.42499999999999999</v>
      </c>
      <c r="U9" s="992">
        <f t="shared" si="190"/>
        <v>2.5</v>
      </c>
      <c r="V9" s="990">
        <f t="shared" si="191"/>
        <v>3</v>
      </c>
      <c r="W9" s="962" t="str">
        <f t="shared" si="356"/>
        <v/>
      </c>
      <c r="Y9" s="991">
        <v>6</v>
      </c>
      <c r="Z9" s="988" t="str">
        <f t="shared" ca="1" si="357"/>
        <v/>
      </c>
      <c r="AA9" s="988" t="str">
        <f t="shared" ca="1" si="358"/>
        <v/>
      </c>
      <c r="AB9" s="988" t="str">
        <f t="shared" ca="1" si="359"/>
        <v/>
      </c>
      <c r="AC9" s="988" t="str">
        <f t="shared" ca="1" si="360"/>
        <v/>
      </c>
      <c r="AD9" s="988" t="str">
        <f t="shared" ca="1" si="361"/>
        <v/>
      </c>
      <c r="AE9" s="988" t="str">
        <f t="shared" ca="1" si="362"/>
        <v/>
      </c>
      <c r="AF9" s="988" t="str">
        <f t="shared" ca="1" si="363"/>
        <v/>
      </c>
      <c r="AG9" s="988" t="str">
        <f t="shared" ca="1" si="364"/>
        <v/>
      </c>
      <c r="AH9" s="988" t="str">
        <f t="shared" ca="1" si="365"/>
        <v/>
      </c>
      <c r="AI9" s="988" t="str">
        <f t="shared" ca="1" si="366"/>
        <v/>
      </c>
      <c r="AJ9" s="988" t="str">
        <f t="shared" ca="1" si="367"/>
        <v/>
      </c>
      <c r="AK9" s="988" t="str">
        <f t="shared" ca="1" si="368"/>
        <v/>
      </c>
      <c r="AL9" s="988" t="str">
        <f t="shared" ca="1" si="369"/>
        <v/>
      </c>
      <c r="AM9" s="988" t="str">
        <f t="shared" ca="1" si="370"/>
        <v/>
      </c>
      <c r="AN9" s="988" t="str">
        <f t="shared" ca="1" si="371"/>
        <v/>
      </c>
      <c r="AO9" s="988" t="str">
        <f t="shared" ca="1" si="372"/>
        <v/>
      </c>
      <c r="AP9" s="988" t="str">
        <f t="shared" ca="1" si="373"/>
        <v/>
      </c>
      <c r="AQ9" s="988" t="str">
        <f t="shared" ca="1" si="374"/>
        <v/>
      </c>
      <c r="AR9" s="988" t="str">
        <f t="shared" ca="1" si="375"/>
        <v/>
      </c>
      <c r="AS9" s="988" t="str">
        <f t="shared" ca="1" si="376"/>
        <v/>
      </c>
      <c r="AT9" s="988" t="str">
        <f t="shared" ca="1" si="377"/>
        <v/>
      </c>
      <c r="AU9" s="988" t="str">
        <f t="shared" ca="1" si="378"/>
        <v/>
      </c>
      <c r="AV9" s="988" t="str">
        <f t="shared" ca="1" si="379"/>
        <v/>
      </c>
      <c r="AW9" s="988" t="str">
        <f t="shared" ca="1" si="380"/>
        <v/>
      </c>
      <c r="AX9" s="988" t="str">
        <f t="shared" ca="1" si="381"/>
        <v/>
      </c>
      <c r="AY9" s="988" t="str">
        <f t="shared" ca="1" si="382"/>
        <v/>
      </c>
      <c r="AZ9" s="988" t="str">
        <f t="shared" ca="1" si="383"/>
        <v/>
      </c>
      <c r="BA9" s="988" t="str">
        <f t="shared" ca="1" si="384"/>
        <v/>
      </c>
      <c r="BB9" s="988" t="str">
        <f t="shared" ca="1" si="385"/>
        <v/>
      </c>
      <c r="BC9" s="988" t="str">
        <f t="shared" ca="1" si="386"/>
        <v/>
      </c>
      <c r="BD9" s="988" t="str">
        <f t="shared" ca="1" si="387"/>
        <v/>
      </c>
      <c r="BE9" s="988" t="str">
        <f t="shared" ca="1" si="388"/>
        <v/>
      </c>
      <c r="BF9" s="988" t="str">
        <f t="shared" ca="1" si="389"/>
        <v/>
      </c>
      <c r="BG9" s="988" t="str">
        <f t="shared" ca="1" si="390"/>
        <v/>
      </c>
      <c r="BH9" s="988" t="str">
        <f t="shared" ca="1" si="391"/>
        <v/>
      </c>
      <c r="BI9" s="988" t="str">
        <f t="shared" ca="1" si="392"/>
        <v/>
      </c>
      <c r="BJ9" s="988" t="str">
        <f t="shared" ca="1" si="393"/>
        <v/>
      </c>
      <c r="BK9" s="988" t="str">
        <f t="shared" ca="1" si="394"/>
        <v/>
      </c>
      <c r="BL9" s="988" t="str">
        <f t="shared" ca="1" si="395"/>
        <v/>
      </c>
      <c r="BM9" s="988" t="str">
        <f t="shared" ca="1" si="396"/>
        <v/>
      </c>
      <c r="BN9" s="988" t="str">
        <f t="shared" ca="1" si="397"/>
        <v/>
      </c>
      <c r="BO9" s="988" t="str">
        <f t="shared" ca="1" si="398"/>
        <v/>
      </c>
      <c r="BP9" s="988" t="str">
        <f t="shared" ca="1" si="399"/>
        <v/>
      </c>
      <c r="BQ9" s="988" t="str">
        <f t="shared" ca="1" si="400"/>
        <v/>
      </c>
      <c r="BR9" s="988" t="str">
        <f t="shared" ca="1" si="401"/>
        <v/>
      </c>
      <c r="BS9" s="988" t="str">
        <f t="shared" ca="1" si="402"/>
        <v/>
      </c>
      <c r="BT9" s="988" t="str">
        <f t="shared" ca="1" si="403"/>
        <v/>
      </c>
      <c r="BU9" s="988" t="str">
        <f t="shared" ca="1" si="404"/>
        <v/>
      </c>
      <c r="BV9" s="988" t="str">
        <f t="shared" ca="1" si="405"/>
        <v/>
      </c>
      <c r="BW9" s="988" t="str">
        <f t="shared" ca="1" si="406"/>
        <v/>
      </c>
      <c r="BX9" s="988" t="str">
        <f t="shared" ca="1" si="407"/>
        <v/>
      </c>
      <c r="BY9" s="988" t="str">
        <f t="shared" ca="1" si="408"/>
        <v/>
      </c>
      <c r="BZ9" s="988" t="str">
        <f t="shared" ca="1" si="409"/>
        <v/>
      </c>
      <c r="CA9" s="988" t="str">
        <f t="shared" ca="1" si="410"/>
        <v/>
      </c>
      <c r="CB9" s="988" t="str">
        <f t="shared" ca="1" si="411"/>
        <v/>
      </c>
      <c r="CC9" s="988" t="str">
        <f t="shared" ca="1" si="412"/>
        <v/>
      </c>
      <c r="CD9" s="988" t="str">
        <f t="shared" ca="1" si="413"/>
        <v/>
      </c>
      <c r="CE9" s="988" t="str">
        <f t="shared" ca="1" si="414"/>
        <v/>
      </c>
      <c r="CF9" s="988" t="str">
        <f t="shared" ca="1" si="415"/>
        <v/>
      </c>
      <c r="CG9" s="988" t="str">
        <f t="shared" ca="1" si="416"/>
        <v/>
      </c>
      <c r="CH9" s="988" t="str">
        <f t="shared" ca="1" si="417"/>
        <v/>
      </c>
      <c r="CI9" s="988" t="str">
        <f t="shared" ca="1" si="418"/>
        <v/>
      </c>
      <c r="CJ9" s="988" t="str">
        <f t="shared" ca="1" si="419"/>
        <v/>
      </c>
      <c r="CK9" s="988" t="str">
        <f t="shared" ca="1" si="420"/>
        <v/>
      </c>
      <c r="CL9" s="988" t="str">
        <f t="shared" ca="1" si="421"/>
        <v/>
      </c>
      <c r="CM9" s="988" t="str">
        <f t="shared" ca="1" si="422"/>
        <v/>
      </c>
      <c r="CN9" s="988" t="str">
        <f t="shared" ca="1" si="423"/>
        <v/>
      </c>
      <c r="CO9" s="988" t="str">
        <f t="shared" ca="1" si="424"/>
        <v/>
      </c>
      <c r="CP9" s="988" t="str">
        <f t="shared" ca="1" si="425"/>
        <v/>
      </c>
      <c r="CQ9" s="988" t="str">
        <f t="shared" ca="1" si="426"/>
        <v/>
      </c>
      <c r="CR9" s="988" t="str">
        <f t="shared" ca="1" si="427"/>
        <v/>
      </c>
      <c r="CS9" s="988" t="str">
        <f t="shared" ca="1" si="428"/>
        <v/>
      </c>
      <c r="CT9" s="988" t="str">
        <f t="shared" ca="1" si="429"/>
        <v/>
      </c>
      <c r="CU9" s="988" t="str">
        <f t="shared" ca="1" si="430"/>
        <v/>
      </c>
      <c r="CV9" s="988" t="str">
        <f t="shared" ca="1" si="431"/>
        <v/>
      </c>
      <c r="CW9" s="988" t="str">
        <f t="shared" ca="1" si="432"/>
        <v/>
      </c>
      <c r="CX9" s="988" t="str">
        <f t="shared" ca="1" si="433"/>
        <v/>
      </c>
      <c r="CY9" s="988" t="str">
        <f t="shared" ca="1" si="434"/>
        <v/>
      </c>
      <c r="CZ9" s="988" t="str">
        <f t="shared" ca="1" si="435"/>
        <v/>
      </c>
      <c r="DA9" s="988" t="str">
        <f t="shared" ca="1" si="436"/>
        <v/>
      </c>
      <c r="DB9" s="988" t="str">
        <f t="shared" ca="1" si="437"/>
        <v/>
      </c>
      <c r="DC9" s="988" t="str">
        <f t="shared" ca="1" si="438"/>
        <v/>
      </c>
      <c r="DD9" s="988" t="str">
        <f t="shared" ca="1" si="439"/>
        <v/>
      </c>
      <c r="DE9" s="988" t="str">
        <f t="shared" ca="1" si="440"/>
        <v/>
      </c>
      <c r="DF9" s="988" t="str">
        <f t="shared" ca="1" si="441"/>
        <v/>
      </c>
      <c r="DG9" s="988" t="str">
        <f t="shared" ca="1" si="442"/>
        <v/>
      </c>
      <c r="DH9" s="988" t="str">
        <f t="shared" ca="1" si="443"/>
        <v/>
      </c>
      <c r="DI9" s="988" t="str">
        <f t="shared" ca="1" si="444"/>
        <v/>
      </c>
      <c r="DJ9" s="988" t="str">
        <f t="shared" ca="1" si="445"/>
        <v/>
      </c>
      <c r="DK9" s="988" t="str">
        <f t="shared" ca="1" si="446"/>
        <v/>
      </c>
      <c r="DL9" s="988" t="str">
        <f t="shared" ca="1" si="447"/>
        <v/>
      </c>
      <c r="DM9" s="988" t="str">
        <f t="shared" ca="1" si="448"/>
        <v/>
      </c>
      <c r="DN9" s="988" t="str">
        <f t="shared" ca="1" si="449"/>
        <v/>
      </c>
      <c r="DO9" s="988" t="str">
        <f t="shared" ca="1" si="450"/>
        <v/>
      </c>
      <c r="DP9" s="988" t="str">
        <f t="shared" ca="1" si="451"/>
        <v/>
      </c>
      <c r="DQ9" s="988" t="str">
        <f t="shared" ca="1" si="452"/>
        <v/>
      </c>
      <c r="DR9" s="988" t="str">
        <f t="shared" ca="1" si="453"/>
        <v/>
      </c>
      <c r="DS9" s="988" t="str">
        <f t="shared" ca="1" si="454"/>
        <v/>
      </c>
      <c r="DT9" s="988" t="str">
        <f t="shared" ca="1" si="455"/>
        <v/>
      </c>
      <c r="DU9" s="988" t="str">
        <f t="shared" ca="1" si="456"/>
        <v/>
      </c>
      <c r="DV9" s="988" t="str">
        <f t="shared" ca="1" si="457"/>
        <v/>
      </c>
      <c r="DW9" s="988" t="str">
        <f t="shared" ca="1" si="458"/>
        <v/>
      </c>
      <c r="DX9" s="988" t="str">
        <f t="shared" ca="1" si="459"/>
        <v/>
      </c>
      <c r="DY9" s="988" t="str">
        <f t="shared" ca="1" si="460"/>
        <v/>
      </c>
      <c r="DZ9" s="988" t="str">
        <f t="shared" ca="1" si="461"/>
        <v/>
      </c>
      <c r="EA9" s="988" t="str">
        <f t="shared" ca="1" si="462"/>
        <v/>
      </c>
      <c r="EB9" s="988" t="str">
        <f t="shared" ca="1" si="463"/>
        <v/>
      </c>
      <c r="EC9" s="988" t="str">
        <f t="shared" ca="1" si="464"/>
        <v/>
      </c>
      <c r="ED9" s="988" t="str">
        <f t="shared" ca="1" si="465"/>
        <v/>
      </c>
      <c r="EE9" s="988" t="str">
        <f t="shared" ca="1" si="466"/>
        <v/>
      </c>
      <c r="EF9" s="988" t="str">
        <f t="shared" ca="1" si="467"/>
        <v/>
      </c>
      <c r="EG9" s="988" t="str">
        <f t="shared" ca="1" si="468"/>
        <v/>
      </c>
      <c r="EH9" s="988" t="str">
        <f t="shared" ca="1" si="469"/>
        <v/>
      </c>
      <c r="EI9" s="988" t="str">
        <f t="shared" ca="1" si="470"/>
        <v/>
      </c>
      <c r="EJ9" s="988" t="str">
        <f t="shared" ca="1" si="471"/>
        <v/>
      </c>
      <c r="EK9" s="988" t="str">
        <f t="shared" ca="1" si="472"/>
        <v/>
      </c>
      <c r="EL9" s="988" t="str">
        <f t="shared" ca="1" si="473"/>
        <v/>
      </c>
      <c r="EM9" s="988" t="str">
        <f t="shared" ca="1" si="474"/>
        <v/>
      </c>
      <c r="EN9" s="988" t="str">
        <f t="shared" ca="1" si="475"/>
        <v/>
      </c>
      <c r="EO9" s="988" t="str">
        <f t="shared" ca="1" si="476"/>
        <v/>
      </c>
      <c r="EP9" s="988" t="str">
        <f t="shared" ca="1" si="477"/>
        <v/>
      </c>
      <c r="EQ9" s="988" t="str">
        <f t="shared" ca="1" si="478"/>
        <v/>
      </c>
      <c r="ER9" s="988" t="str">
        <f t="shared" ca="1" si="479"/>
        <v/>
      </c>
      <c r="ES9" s="988" t="str">
        <f t="shared" ca="1" si="480"/>
        <v/>
      </c>
      <c r="ET9" s="988" t="str">
        <f t="shared" ca="1" si="481"/>
        <v/>
      </c>
      <c r="EU9" s="988" t="str">
        <f t="shared" ca="1" si="482"/>
        <v/>
      </c>
      <c r="EV9" s="988" t="str">
        <f t="shared" ca="1" si="483"/>
        <v/>
      </c>
      <c r="EW9" s="988" t="str">
        <f t="shared" ca="1" si="484"/>
        <v/>
      </c>
      <c r="EX9" s="988" t="str">
        <f t="shared" ca="1" si="485"/>
        <v/>
      </c>
      <c r="EY9" s="988" t="str">
        <f t="shared" ca="1" si="486"/>
        <v/>
      </c>
      <c r="EZ9" s="988" t="str">
        <f t="shared" ca="1" si="487"/>
        <v/>
      </c>
      <c r="FA9" s="988" t="str">
        <f t="shared" ca="1" si="488"/>
        <v/>
      </c>
      <c r="FB9" s="988" t="str">
        <f t="shared" ca="1" si="489"/>
        <v/>
      </c>
      <c r="FC9" s="988" t="str">
        <f t="shared" ca="1" si="490"/>
        <v/>
      </c>
      <c r="FD9" s="988" t="str">
        <f t="shared" ca="1" si="491"/>
        <v/>
      </c>
      <c r="FE9" s="988" t="str">
        <f t="shared" ca="1" si="492"/>
        <v/>
      </c>
      <c r="FF9" s="988" t="str">
        <f t="shared" ca="1" si="493"/>
        <v/>
      </c>
      <c r="FG9" s="988" t="str">
        <f t="shared" ca="1" si="494"/>
        <v/>
      </c>
      <c r="FH9" s="988" t="str">
        <f t="shared" ca="1" si="495"/>
        <v/>
      </c>
      <c r="FI9" s="988" t="str">
        <f t="shared" ca="1" si="496"/>
        <v/>
      </c>
      <c r="FJ9" s="988" t="str">
        <f t="shared" ca="1" si="497"/>
        <v/>
      </c>
      <c r="FK9" s="988" t="str">
        <f t="shared" ca="1" si="498"/>
        <v/>
      </c>
      <c r="FL9" s="988" t="str">
        <f t="shared" ca="1" si="499"/>
        <v/>
      </c>
      <c r="FM9" s="988" t="str">
        <f t="shared" ca="1" si="500"/>
        <v/>
      </c>
      <c r="FN9" s="988" t="str">
        <f t="shared" ca="1" si="501"/>
        <v/>
      </c>
      <c r="FO9" s="988" t="str">
        <f t="shared" ca="1" si="502"/>
        <v/>
      </c>
      <c r="FP9" s="988" t="str">
        <f t="shared" ca="1" si="503"/>
        <v/>
      </c>
      <c r="FQ9" s="988" t="str">
        <f t="shared" ca="1" si="504"/>
        <v/>
      </c>
      <c r="FR9" s="988" t="str">
        <f t="shared" ca="1" si="505"/>
        <v/>
      </c>
      <c r="FS9" s="988" t="str">
        <f t="shared" ca="1" si="506"/>
        <v/>
      </c>
      <c r="FT9" s="988" t="str">
        <f t="shared" ca="1" si="507"/>
        <v/>
      </c>
      <c r="FU9" s="988" t="str">
        <f t="shared" ca="1" si="508"/>
        <v/>
      </c>
      <c r="FV9" s="988" t="str">
        <f t="shared" ca="1" si="509"/>
        <v/>
      </c>
      <c r="FW9" s="988" t="str">
        <f t="shared" ca="1" si="510"/>
        <v/>
      </c>
      <c r="FX9" s="988" t="str">
        <f t="shared" ca="1" si="511"/>
        <v/>
      </c>
      <c r="FY9" s="988" t="str">
        <f t="shared" ca="1" si="512"/>
        <v/>
      </c>
      <c r="FZ9" s="988" t="str">
        <f t="shared" ca="1" si="513"/>
        <v/>
      </c>
      <c r="GA9" s="988" t="str">
        <f t="shared" ca="1" si="514"/>
        <v/>
      </c>
      <c r="GB9" s="988" t="str">
        <f t="shared" ca="1" si="515"/>
        <v/>
      </c>
      <c r="GC9" s="988" t="str">
        <f t="shared" ca="1" si="516"/>
        <v/>
      </c>
      <c r="GD9" s="988" t="str">
        <f t="shared" ca="1" si="517"/>
        <v/>
      </c>
      <c r="GE9" s="988" t="str">
        <f t="shared" ca="1" si="518"/>
        <v/>
      </c>
      <c r="GF9" s="988" t="str">
        <f t="shared" ca="1" si="519"/>
        <v/>
      </c>
      <c r="GG9" s="988" t="str">
        <f t="shared" ca="1" si="520"/>
        <v/>
      </c>
      <c r="GH9" s="988" t="str">
        <f t="shared" ca="1" si="521"/>
        <v/>
      </c>
      <c r="GI9" s="988" t="str">
        <f t="shared" ca="1" si="522"/>
        <v/>
      </c>
      <c r="GJ9" s="988" t="str">
        <f t="shared" ca="1" si="523"/>
        <v/>
      </c>
      <c r="GK9" s="988" t="str">
        <f t="shared" ca="1" si="524"/>
        <v/>
      </c>
      <c r="GL9" s="988" t="str">
        <f t="shared" ca="1" si="525"/>
        <v/>
      </c>
      <c r="GM9" s="988" t="str">
        <f t="shared" ca="1" si="526"/>
        <v/>
      </c>
      <c r="GN9" s="988" t="str">
        <f t="shared" ca="1" si="527"/>
        <v/>
      </c>
      <c r="GO9" s="988" t="str">
        <f t="shared" ca="1" si="528"/>
        <v/>
      </c>
      <c r="GP9" s="988" t="str">
        <f t="shared" ca="1" si="529"/>
        <v/>
      </c>
      <c r="GQ9" s="988" t="str">
        <f t="shared" ca="1" si="530"/>
        <v/>
      </c>
      <c r="GR9" s="988" t="str">
        <f t="shared" ca="1" si="531"/>
        <v/>
      </c>
      <c r="GS9" s="988" t="str">
        <f t="shared" ca="1" si="532"/>
        <v/>
      </c>
      <c r="GT9" s="988" t="str">
        <f t="shared" ca="1" si="533"/>
        <v/>
      </c>
      <c r="GU9" s="988" t="str">
        <f t="shared" ca="1" si="534"/>
        <v/>
      </c>
      <c r="GV9" s="988" t="str">
        <f t="shared" ca="1" si="535"/>
        <v/>
      </c>
      <c r="GW9" s="988" t="str">
        <f t="shared" ca="1" si="536"/>
        <v/>
      </c>
      <c r="GX9" s="988" t="str">
        <f t="shared" ca="1" si="537"/>
        <v/>
      </c>
      <c r="GY9" s="988" t="str">
        <f t="shared" ca="1" si="538"/>
        <v/>
      </c>
      <c r="GZ9" s="988" t="str">
        <f t="shared" ca="1" si="539"/>
        <v/>
      </c>
      <c r="HA9" s="988" t="str">
        <f t="shared" ca="1" si="540"/>
        <v/>
      </c>
      <c r="HB9" s="988" t="str">
        <f t="shared" ca="1" si="541"/>
        <v/>
      </c>
      <c r="HC9" s="988" t="str">
        <f t="shared" ca="1" si="542"/>
        <v/>
      </c>
      <c r="HD9" s="988" t="str">
        <f t="shared" ca="1" si="543"/>
        <v/>
      </c>
      <c r="HE9" s="988" t="str">
        <f t="shared" ca="1" si="544"/>
        <v/>
      </c>
      <c r="HF9" s="988" t="str">
        <f t="shared" ca="1" si="545"/>
        <v/>
      </c>
      <c r="HG9" s="988" t="str">
        <f t="shared" ca="1" si="546"/>
        <v/>
      </c>
      <c r="HH9" s="988" t="str">
        <f t="shared" ca="1" si="547"/>
        <v/>
      </c>
      <c r="HI9" s="988" t="str">
        <f t="shared" ca="1" si="548"/>
        <v/>
      </c>
      <c r="HJ9" s="988" t="str">
        <f t="shared" ca="1" si="549"/>
        <v/>
      </c>
      <c r="HK9" s="988" t="str">
        <f t="shared" ca="1" si="550"/>
        <v/>
      </c>
      <c r="HL9" s="988" t="str">
        <f t="shared" ca="1" si="551"/>
        <v/>
      </c>
      <c r="HM9" s="988" t="str">
        <f t="shared" ca="1" si="552"/>
        <v/>
      </c>
      <c r="HN9" s="988" t="str">
        <f t="shared" ca="1" si="553"/>
        <v/>
      </c>
      <c r="HO9" s="988" t="str">
        <f t="shared" ca="1" si="554"/>
        <v/>
      </c>
      <c r="HP9" s="988" t="str">
        <f t="shared" ca="1" si="555"/>
        <v/>
      </c>
      <c r="HQ9" s="988" t="str">
        <f t="shared" ca="1" si="556"/>
        <v/>
      </c>
    </row>
    <row r="10" spans="2:225" ht="14.75" customHeight="1" x14ac:dyDescent="0.15">
      <c r="B10" s="1130" t="s">
        <v>206</v>
      </c>
      <c r="C10" s="1131"/>
      <c r="D10" s="1134">
        <v>4</v>
      </c>
      <c r="E10" s="957"/>
      <c r="F10" s="964">
        <f t="shared" si="557"/>
        <v>22</v>
      </c>
      <c r="G10" s="959">
        <f t="shared" si="560"/>
        <v>7</v>
      </c>
      <c r="H10" s="960">
        <f t="shared" si="354"/>
        <v>5</v>
      </c>
      <c r="I10" s="963">
        <f t="shared" si="558"/>
        <v>15</v>
      </c>
      <c r="J10" s="964">
        <f t="shared" si="559"/>
        <v>7</v>
      </c>
      <c r="K10" s="965">
        <f t="shared" si="182"/>
        <v>2.8571428571428572</v>
      </c>
      <c r="L10" s="965">
        <f t="shared" si="183"/>
        <v>60</v>
      </c>
      <c r="M10" s="965">
        <f t="shared" si="184"/>
        <v>45</v>
      </c>
      <c r="N10" s="965">
        <f t="shared" si="355"/>
        <v>3</v>
      </c>
      <c r="O10" s="966" t="str" cm="1">
        <f t="array" ref="O10">_xlfn.IFS(T10&lt;=0.3,"Bad",AND(T10&lt;0.5,T10&gt;0.3),"Macro",T10&gt;=0.5,"Norm")</f>
        <v>Norm</v>
      </c>
      <c r="P10" s="964">
        <f t="shared" si="185"/>
        <v>63</v>
      </c>
      <c r="Q10" s="1013">
        <f t="shared" si="186"/>
        <v>3.4285714285714284</v>
      </c>
      <c r="R10" s="964">
        <f t="shared" si="187"/>
        <v>1</v>
      </c>
      <c r="S10" s="966">
        <f t="shared" si="188"/>
        <v>5648.5714285714284</v>
      </c>
      <c r="T10" s="60">
        <f t="shared" si="189"/>
        <v>0.53968253968253965</v>
      </c>
      <c r="U10" s="992">
        <f t="shared" si="190"/>
        <v>2.1428571428571428</v>
      </c>
      <c r="V10" s="990">
        <f t="shared" si="191"/>
        <v>2.5</v>
      </c>
      <c r="W10" s="962" t="str">
        <f t="shared" si="356"/>
        <v/>
      </c>
      <c r="Y10" s="987">
        <v>7</v>
      </c>
      <c r="Z10" s="988" t="str">
        <f t="shared" ca="1" si="357"/>
        <v/>
      </c>
      <c r="AA10" s="988" t="str">
        <f t="shared" ca="1" si="358"/>
        <v/>
      </c>
      <c r="AB10" s="988" t="str">
        <f t="shared" ca="1" si="359"/>
        <v/>
      </c>
      <c r="AC10" s="988" t="str">
        <f t="shared" ca="1" si="360"/>
        <v/>
      </c>
      <c r="AD10" s="988" t="str">
        <f t="shared" ca="1" si="361"/>
        <v/>
      </c>
      <c r="AE10" s="988" t="str">
        <f t="shared" ca="1" si="362"/>
        <v/>
      </c>
      <c r="AF10" s="988" t="str">
        <f t="shared" ca="1" si="363"/>
        <v/>
      </c>
      <c r="AG10" s="988" t="str">
        <f t="shared" ca="1" si="364"/>
        <v/>
      </c>
      <c r="AH10" s="988" t="str">
        <f t="shared" ca="1" si="365"/>
        <v/>
      </c>
      <c r="AI10" s="988" t="str">
        <f t="shared" ca="1" si="366"/>
        <v/>
      </c>
      <c r="AJ10" s="988" t="str">
        <f t="shared" ca="1" si="367"/>
        <v/>
      </c>
      <c r="AK10" s="988" t="str">
        <f t="shared" ca="1" si="368"/>
        <v/>
      </c>
      <c r="AL10" s="988" t="str">
        <f t="shared" ca="1" si="369"/>
        <v/>
      </c>
      <c r="AM10" s="988" t="str">
        <f t="shared" ca="1" si="370"/>
        <v/>
      </c>
      <c r="AN10" s="988" t="str">
        <f t="shared" ca="1" si="371"/>
        <v/>
      </c>
      <c r="AO10" s="988" t="str">
        <f t="shared" ca="1" si="372"/>
        <v/>
      </c>
      <c r="AP10" s="988" t="str">
        <f t="shared" ca="1" si="373"/>
        <v/>
      </c>
      <c r="AQ10" s="988" t="str">
        <f t="shared" ca="1" si="374"/>
        <v/>
      </c>
      <c r="AR10" s="988" t="str">
        <f t="shared" ca="1" si="375"/>
        <v/>
      </c>
      <c r="AS10" s="988" t="str">
        <f t="shared" ca="1" si="376"/>
        <v/>
      </c>
      <c r="AT10" s="988" t="str">
        <f t="shared" ca="1" si="377"/>
        <v/>
      </c>
      <c r="AU10" s="988" t="str">
        <f t="shared" ca="1" si="378"/>
        <v/>
      </c>
      <c r="AV10" s="988" t="str">
        <f t="shared" ca="1" si="379"/>
        <v/>
      </c>
      <c r="AW10" s="988" t="str">
        <f t="shared" ca="1" si="380"/>
        <v/>
      </c>
      <c r="AX10" s="988" t="str">
        <f t="shared" ca="1" si="381"/>
        <v/>
      </c>
      <c r="AY10" s="988" t="str">
        <f t="shared" ca="1" si="382"/>
        <v/>
      </c>
      <c r="AZ10" s="988" t="str">
        <f t="shared" ca="1" si="383"/>
        <v/>
      </c>
      <c r="BA10" s="988" t="str">
        <f t="shared" ca="1" si="384"/>
        <v/>
      </c>
      <c r="BB10" s="988" t="str">
        <f t="shared" ca="1" si="385"/>
        <v/>
      </c>
      <c r="BC10" s="988" t="str">
        <f t="shared" ca="1" si="386"/>
        <v/>
      </c>
      <c r="BD10" s="988" t="str">
        <f t="shared" ca="1" si="387"/>
        <v/>
      </c>
      <c r="BE10" s="988" t="str">
        <f t="shared" ca="1" si="388"/>
        <v/>
      </c>
      <c r="BF10" s="988" t="str">
        <f t="shared" ca="1" si="389"/>
        <v/>
      </c>
      <c r="BG10" s="988" t="str">
        <f t="shared" ca="1" si="390"/>
        <v/>
      </c>
      <c r="BH10" s="988" t="str">
        <f t="shared" ca="1" si="391"/>
        <v/>
      </c>
      <c r="BI10" s="988" t="str">
        <f t="shared" ca="1" si="392"/>
        <v/>
      </c>
      <c r="BJ10" s="988" t="str">
        <f t="shared" ca="1" si="393"/>
        <v/>
      </c>
      <c r="BK10" s="988" t="str">
        <f t="shared" ca="1" si="394"/>
        <v/>
      </c>
      <c r="BL10" s="988" t="str">
        <f t="shared" ca="1" si="395"/>
        <v/>
      </c>
      <c r="BM10" s="988" t="str">
        <f t="shared" ca="1" si="396"/>
        <v/>
      </c>
      <c r="BN10" s="988" t="str">
        <f t="shared" ca="1" si="397"/>
        <v/>
      </c>
      <c r="BO10" s="988" t="str">
        <f t="shared" ca="1" si="398"/>
        <v/>
      </c>
      <c r="BP10" s="988" t="str">
        <f t="shared" ca="1" si="399"/>
        <v/>
      </c>
      <c r="BQ10" s="988" t="str">
        <f t="shared" ca="1" si="400"/>
        <v/>
      </c>
      <c r="BR10" s="988" t="str">
        <f t="shared" ca="1" si="401"/>
        <v/>
      </c>
      <c r="BS10" s="988" t="str">
        <f t="shared" ca="1" si="402"/>
        <v/>
      </c>
      <c r="BT10" s="988" t="str">
        <f t="shared" ca="1" si="403"/>
        <v/>
      </c>
      <c r="BU10" s="988" t="str">
        <f t="shared" ca="1" si="404"/>
        <v/>
      </c>
      <c r="BV10" s="988" t="str">
        <f t="shared" ca="1" si="405"/>
        <v/>
      </c>
      <c r="BW10" s="988" t="str">
        <f t="shared" ca="1" si="406"/>
        <v/>
      </c>
      <c r="BX10" s="988" t="str">
        <f t="shared" ca="1" si="407"/>
        <v/>
      </c>
      <c r="BY10" s="988" t="str">
        <f t="shared" ca="1" si="408"/>
        <v/>
      </c>
      <c r="BZ10" s="988" t="str">
        <f t="shared" ca="1" si="409"/>
        <v/>
      </c>
      <c r="CA10" s="988" t="str">
        <f t="shared" ca="1" si="410"/>
        <v/>
      </c>
      <c r="CB10" s="988" t="str">
        <f t="shared" ca="1" si="411"/>
        <v/>
      </c>
      <c r="CC10" s="988" t="str">
        <f t="shared" ca="1" si="412"/>
        <v/>
      </c>
      <c r="CD10" s="988" t="str">
        <f t="shared" ca="1" si="413"/>
        <v/>
      </c>
      <c r="CE10" s="988" t="str">
        <f t="shared" ca="1" si="414"/>
        <v/>
      </c>
      <c r="CF10" s="988" t="str">
        <f t="shared" ca="1" si="415"/>
        <v/>
      </c>
      <c r="CG10" s="988" t="str">
        <f t="shared" ca="1" si="416"/>
        <v/>
      </c>
      <c r="CH10" s="988" t="str">
        <f t="shared" ca="1" si="417"/>
        <v/>
      </c>
      <c r="CI10" s="988" t="str">
        <f t="shared" ca="1" si="418"/>
        <v/>
      </c>
      <c r="CJ10" s="988" t="str">
        <f t="shared" ca="1" si="419"/>
        <v/>
      </c>
      <c r="CK10" s="988" t="str">
        <f t="shared" ca="1" si="420"/>
        <v/>
      </c>
      <c r="CL10" s="988" t="str">
        <f t="shared" ca="1" si="421"/>
        <v/>
      </c>
      <c r="CM10" s="988" t="str">
        <f t="shared" ca="1" si="422"/>
        <v/>
      </c>
      <c r="CN10" s="988" t="str">
        <f t="shared" ca="1" si="423"/>
        <v/>
      </c>
      <c r="CO10" s="988" t="str">
        <f t="shared" ca="1" si="424"/>
        <v/>
      </c>
      <c r="CP10" s="988" t="str">
        <f t="shared" ca="1" si="425"/>
        <v/>
      </c>
      <c r="CQ10" s="988" t="str">
        <f t="shared" ca="1" si="426"/>
        <v/>
      </c>
      <c r="CR10" s="988" t="str">
        <f t="shared" ca="1" si="427"/>
        <v/>
      </c>
      <c r="CS10" s="988" t="str">
        <f t="shared" ca="1" si="428"/>
        <v/>
      </c>
      <c r="CT10" s="988" t="str">
        <f t="shared" ca="1" si="429"/>
        <v/>
      </c>
      <c r="CU10" s="988" t="str">
        <f t="shared" ca="1" si="430"/>
        <v/>
      </c>
      <c r="CV10" s="988" t="str">
        <f t="shared" ca="1" si="431"/>
        <v/>
      </c>
      <c r="CW10" s="988" t="str">
        <f t="shared" ca="1" si="432"/>
        <v/>
      </c>
      <c r="CX10" s="988" t="str">
        <f t="shared" ca="1" si="433"/>
        <v/>
      </c>
      <c r="CY10" s="988" t="str">
        <f t="shared" ca="1" si="434"/>
        <v/>
      </c>
      <c r="CZ10" s="988" t="str">
        <f t="shared" ca="1" si="435"/>
        <v/>
      </c>
      <c r="DA10" s="988" t="str">
        <f t="shared" ca="1" si="436"/>
        <v/>
      </c>
      <c r="DB10" s="988" t="str">
        <f t="shared" ca="1" si="437"/>
        <v/>
      </c>
      <c r="DC10" s="988" t="str">
        <f t="shared" ca="1" si="438"/>
        <v/>
      </c>
      <c r="DD10" s="988" t="str">
        <f t="shared" ca="1" si="439"/>
        <v/>
      </c>
      <c r="DE10" s="988" t="str">
        <f t="shared" ca="1" si="440"/>
        <v/>
      </c>
      <c r="DF10" s="988" t="str">
        <f t="shared" ca="1" si="441"/>
        <v/>
      </c>
      <c r="DG10" s="988" t="str">
        <f t="shared" ca="1" si="442"/>
        <v/>
      </c>
      <c r="DH10" s="988" t="str">
        <f t="shared" ca="1" si="443"/>
        <v/>
      </c>
      <c r="DI10" s="988" t="str">
        <f t="shared" ca="1" si="444"/>
        <v/>
      </c>
      <c r="DJ10" s="988" t="str">
        <f t="shared" ca="1" si="445"/>
        <v/>
      </c>
      <c r="DK10" s="988" t="str">
        <f t="shared" ca="1" si="446"/>
        <v/>
      </c>
      <c r="DL10" s="988" t="str">
        <f t="shared" ca="1" si="447"/>
        <v/>
      </c>
      <c r="DM10" s="988" t="str">
        <f t="shared" ca="1" si="448"/>
        <v/>
      </c>
      <c r="DN10" s="988" t="str">
        <f t="shared" ca="1" si="449"/>
        <v/>
      </c>
      <c r="DO10" s="988" t="str">
        <f t="shared" ca="1" si="450"/>
        <v/>
      </c>
      <c r="DP10" s="988" t="str">
        <f t="shared" ca="1" si="451"/>
        <v/>
      </c>
      <c r="DQ10" s="988" t="str">
        <f t="shared" ca="1" si="452"/>
        <v/>
      </c>
      <c r="DR10" s="988" t="str">
        <f t="shared" ca="1" si="453"/>
        <v/>
      </c>
      <c r="DS10" s="988" t="str">
        <f t="shared" ca="1" si="454"/>
        <v/>
      </c>
      <c r="DT10" s="988" t="str">
        <f t="shared" ca="1" si="455"/>
        <v/>
      </c>
      <c r="DU10" s="988" t="str">
        <f t="shared" ca="1" si="456"/>
        <v/>
      </c>
      <c r="DV10" s="988" t="str">
        <f t="shared" ca="1" si="457"/>
        <v/>
      </c>
      <c r="DW10" s="988" t="str">
        <f t="shared" ca="1" si="458"/>
        <v/>
      </c>
      <c r="DX10" s="988" t="str">
        <f t="shared" ca="1" si="459"/>
        <v/>
      </c>
      <c r="DY10" s="988" t="str">
        <f t="shared" ca="1" si="460"/>
        <v/>
      </c>
      <c r="DZ10" s="988" t="str">
        <f t="shared" ca="1" si="461"/>
        <v/>
      </c>
      <c r="EA10" s="988" t="str">
        <f t="shared" ca="1" si="462"/>
        <v/>
      </c>
      <c r="EB10" s="988" t="str">
        <f t="shared" ca="1" si="463"/>
        <v/>
      </c>
      <c r="EC10" s="988" t="str">
        <f t="shared" ca="1" si="464"/>
        <v/>
      </c>
      <c r="ED10" s="988" t="str">
        <f t="shared" ca="1" si="465"/>
        <v/>
      </c>
      <c r="EE10" s="988" t="str">
        <f t="shared" ca="1" si="466"/>
        <v/>
      </c>
      <c r="EF10" s="988" t="str">
        <f t="shared" ca="1" si="467"/>
        <v/>
      </c>
      <c r="EG10" s="988" t="str">
        <f t="shared" ca="1" si="468"/>
        <v/>
      </c>
      <c r="EH10" s="988" t="str">
        <f t="shared" ca="1" si="469"/>
        <v/>
      </c>
      <c r="EI10" s="988" t="str">
        <f t="shared" ca="1" si="470"/>
        <v/>
      </c>
      <c r="EJ10" s="988" t="str">
        <f t="shared" ca="1" si="471"/>
        <v/>
      </c>
      <c r="EK10" s="988" t="str">
        <f t="shared" ca="1" si="472"/>
        <v/>
      </c>
      <c r="EL10" s="988" t="str">
        <f t="shared" ca="1" si="473"/>
        <v/>
      </c>
      <c r="EM10" s="988" t="str">
        <f t="shared" ca="1" si="474"/>
        <v/>
      </c>
      <c r="EN10" s="988" t="str">
        <f t="shared" ca="1" si="475"/>
        <v/>
      </c>
      <c r="EO10" s="988" t="str">
        <f t="shared" ca="1" si="476"/>
        <v/>
      </c>
      <c r="EP10" s="988" t="str">
        <f t="shared" ca="1" si="477"/>
        <v/>
      </c>
      <c r="EQ10" s="988" t="str">
        <f t="shared" ca="1" si="478"/>
        <v/>
      </c>
      <c r="ER10" s="988" t="str">
        <f t="shared" ca="1" si="479"/>
        <v/>
      </c>
      <c r="ES10" s="988" t="str">
        <f t="shared" ca="1" si="480"/>
        <v/>
      </c>
      <c r="ET10" s="988" t="str">
        <f t="shared" ca="1" si="481"/>
        <v/>
      </c>
      <c r="EU10" s="988" t="str">
        <f t="shared" ca="1" si="482"/>
        <v/>
      </c>
      <c r="EV10" s="988" t="str">
        <f t="shared" ca="1" si="483"/>
        <v/>
      </c>
      <c r="EW10" s="988" t="str">
        <f t="shared" ca="1" si="484"/>
        <v/>
      </c>
      <c r="EX10" s="988" t="str">
        <f t="shared" ca="1" si="485"/>
        <v/>
      </c>
      <c r="EY10" s="988" t="str">
        <f t="shared" ca="1" si="486"/>
        <v/>
      </c>
      <c r="EZ10" s="988" t="str">
        <f t="shared" ca="1" si="487"/>
        <v/>
      </c>
      <c r="FA10" s="988" t="str">
        <f t="shared" ca="1" si="488"/>
        <v/>
      </c>
      <c r="FB10" s="988" t="str">
        <f t="shared" ca="1" si="489"/>
        <v/>
      </c>
      <c r="FC10" s="988" t="str">
        <f t="shared" ca="1" si="490"/>
        <v/>
      </c>
      <c r="FD10" s="988" t="str">
        <f t="shared" ca="1" si="491"/>
        <v/>
      </c>
      <c r="FE10" s="988" t="str">
        <f t="shared" ca="1" si="492"/>
        <v/>
      </c>
      <c r="FF10" s="988" t="str">
        <f t="shared" ca="1" si="493"/>
        <v/>
      </c>
      <c r="FG10" s="988" t="str">
        <f t="shared" ca="1" si="494"/>
        <v/>
      </c>
      <c r="FH10" s="988" t="str">
        <f t="shared" ca="1" si="495"/>
        <v/>
      </c>
      <c r="FI10" s="988" t="str">
        <f t="shared" ca="1" si="496"/>
        <v/>
      </c>
      <c r="FJ10" s="988" t="str">
        <f t="shared" ca="1" si="497"/>
        <v/>
      </c>
      <c r="FK10" s="988" t="str">
        <f t="shared" ca="1" si="498"/>
        <v/>
      </c>
      <c r="FL10" s="988" t="str">
        <f t="shared" ca="1" si="499"/>
        <v/>
      </c>
      <c r="FM10" s="988" t="str">
        <f t="shared" ca="1" si="500"/>
        <v/>
      </c>
      <c r="FN10" s="988" t="str">
        <f t="shared" ca="1" si="501"/>
        <v/>
      </c>
      <c r="FO10" s="988" t="str">
        <f t="shared" ca="1" si="502"/>
        <v/>
      </c>
      <c r="FP10" s="988" t="str">
        <f t="shared" ca="1" si="503"/>
        <v/>
      </c>
      <c r="FQ10" s="988" t="str">
        <f t="shared" ca="1" si="504"/>
        <v/>
      </c>
      <c r="FR10" s="988" t="str">
        <f t="shared" ca="1" si="505"/>
        <v/>
      </c>
      <c r="FS10" s="988" t="str">
        <f t="shared" ca="1" si="506"/>
        <v/>
      </c>
      <c r="FT10" s="988" t="str">
        <f t="shared" ca="1" si="507"/>
        <v/>
      </c>
      <c r="FU10" s="988" t="str">
        <f t="shared" ca="1" si="508"/>
        <v/>
      </c>
      <c r="FV10" s="988" t="str">
        <f t="shared" ca="1" si="509"/>
        <v/>
      </c>
      <c r="FW10" s="988" t="str">
        <f t="shared" ca="1" si="510"/>
        <v/>
      </c>
      <c r="FX10" s="988" t="str">
        <f t="shared" ca="1" si="511"/>
        <v/>
      </c>
      <c r="FY10" s="988" t="str">
        <f t="shared" ca="1" si="512"/>
        <v/>
      </c>
      <c r="FZ10" s="988" t="str">
        <f t="shared" ca="1" si="513"/>
        <v/>
      </c>
      <c r="GA10" s="988" t="str">
        <f t="shared" ca="1" si="514"/>
        <v/>
      </c>
      <c r="GB10" s="988" t="str">
        <f t="shared" ca="1" si="515"/>
        <v/>
      </c>
      <c r="GC10" s="988" t="str">
        <f t="shared" ca="1" si="516"/>
        <v/>
      </c>
      <c r="GD10" s="988" t="str">
        <f t="shared" ca="1" si="517"/>
        <v/>
      </c>
      <c r="GE10" s="988" t="str">
        <f t="shared" ca="1" si="518"/>
        <v/>
      </c>
      <c r="GF10" s="988" t="str">
        <f t="shared" ca="1" si="519"/>
        <v/>
      </c>
      <c r="GG10" s="988" t="str">
        <f t="shared" ca="1" si="520"/>
        <v/>
      </c>
      <c r="GH10" s="988" t="str">
        <f t="shared" ca="1" si="521"/>
        <v/>
      </c>
      <c r="GI10" s="988" t="str">
        <f t="shared" ca="1" si="522"/>
        <v/>
      </c>
      <c r="GJ10" s="988" t="str">
        <f t="shared" ca="1" si="523"/>
        <v/>
      </c>
      <c r="GK10" s="988" t="str">
        <f t="shared" ca="1" si="524"/>
        <v/>
      </c>
      <c r="GL10" s="988" t="str">
        <f t="shared" ca="1" si="525"/>
        <v/>
      </c>
      <c r="GM10" s="988" t="str">
        <f t="shared" ca="1" si="526"/>
        <v/>
      </c>
      <c r="GN10" s="988" t="str">
        <f t="shared" ca="1" si="527"/>
        <v/>
      </c>
      <c r="GO10" s="988" t="str">
        <f t="shared" ca="1" si="528"/>
        <v/>
      </c>
      <c r="GP10" s="988" t="str">
        <f t="shared" ca="1" si="529"/>
        <v/>
      </c>
      <c r="GQ10" s="988" t="str">
        <f t="shared" ca="1" si="530"/>
        <v/>
      </c>
      <c r="GR10" s="988" t="str">
        <f t="shared" ca="1" si="531"/>
        <v/>
      </c>
      <c r="GS10" s="988" t="str">
        <f t="shared" ca="1" si="532"/>
        <v/>
      </c>
      <c r="GT10" s="988" t="str">
        <f t="shared" ca="1" si="533"/>
        <v/>
      </c>
      <c r="GU10" s="988" t="str">
        <f t="shared" ca="1" si="534"/>
        <v/>
      </c>
      <c r="GV10" s="988" t="str">
        <f t="shared" ca="1" si="535"/>
        <v/>
      </c>
      <c r="GW10" s="988" t="str">
        <f t="shared" ca="1" si="536"/>
        <v/>
      </c>
      <c r="GX10" s="988" t="str">
        <f t="shared" ca="1" si="537"/>
        <v/>
      </c>
      <c r="GY10" s="988" t="str">
        <f t="shared" ca="1" si="538"/>
        <v/>
      </c>
      <c r="GZ10" s="988" t="str">
        <f t="shared" ca="1" si="539"/>
        <v/>
      </c>
      <c r="HA10" s="988" t="str">
        <f t="shared" ca="1" si="540"/>
        <v/>
      </c>
      <c r="HB10" s="988" t="str">
        <f t="shared" ca="1" si="541"/>
        <v/>
      </c>
      <c r="HC10" s="988" t="str">
        <f t="shared" ca="1" si="542"/>
        <v/>
      </c>
      <c r="HD10" s="988" t="str">
        <f t="shared" ca="1" si="543"/>
        <v/>
      </c>
      <c r="HE10" s="988" t="str">
        <f t="shared" ca="1" si="544"/>
        <v/>
      </c>
      <c r="HF10" s="988" t="str">
        <f t="shared" ca="1" si="545"/>
        <v/>
      </c>
      <c r="HG10" s="988" t="str">
        <f t="shared" ca="1" si="546"/>
        <v/>
      </c>
      <c r="HH10" s="988" t="str">
        <f t="shared" ca="1" si="547"/>
        <v/>
      </c>
      <c r="HI10" s="988" t="str">
        <f t="shared" ca="1" si="548"/>
        <v/>
      </c>
      <c r="HJ10" s="988" t="str">
        <f t="shared" ca="1" si="549"/>
        <v/>
      </c>
      <c r="HK10" s="988" t="str">
        <f t="shared" ca="1" si="550"/>
        <v/>
      </c>
      <c r="HL10" s="988" t="str">
        <f t="shared" ca="1" si="551"/>
        <v/>
      </c>
      <c r="HM10" s="988" t="str">
        <f t="shared" ca="1" si="552"/>
        <v/>
      </c>
      <c r="HN10" s="988" t="str">
        <f t="shared" ca="1" si="553"/>
        <v/>
      </c>
      <c r="HO10" s="988" t="str">
        <f t="shared" ca="1" si="554"/>
        <v/>
      </c>
      <c r="HP10" s="988" t="str">
        <f t="shared" ca="1" si="555"/>
        <v/>
      </c>
      <c r="HQ10" s="988" t="str">
        <f t="shared" ca="1" si="556"/>
        <v/>
      </c>
    </row>
    <row r="11" spans="2:225" ht="14" customHeight="1" thickBot="1" x14ac:dyDescent="0.2">
      <c r="B11" s="1132"/>
      <c r="C11" s="1133"/>
      <c r="D11" s="1135"/>
      <c r="F11" s="964">
        <f t="shared" si="557"/>
        <v>23</v>
      </c>
      <c r="G11" s="959">
        <f t="shared" si="560"/>
        <v>8</v>
      </c>
      <c r="H11" s="960">
        <f t="shared" si="354"/>
        <v>5</v>
      </c>
      <c r="I11" s="963">
        <f t="shared" si="558"/>
        <v>15</v>
      </c>
      <c r="J11" s="964">
        <f t="shared" si="559"/>
        <v>8</v>
      </c>
      <c r="K11" s="965">
        <f t="shared" si="182"/>
        <v>2.5</v>
      </c>
      <c r="L11" s="965">
        <f t="shared" si="183"/>
        <v>55</v>
      </c>
      <c r="M11" s="965">
        <f t="shared" si="184"/>
        <v>45</v>
      </c>
      <c r="N11" s="965">
        <f t="shared" si="355"/>
        <v>3</v>
      </c>
      <c r="O11" s="966" t="str" cm="1">
        <f t="array" ref="O11">_xlfn.IFS(T11&lt;=0.3,"Bad",AND(T11&lt;0.5,T11&gt;0.3),"Macro",T11&gt;=0.5,"Norm")</f>
        <v>Norm</v>
      </c>
      <c r="P11" s="964">
        <f t="shared" si="185"/>
        <v>66</v>
      </c>
      <c r="Q11" s="1013">
        <f t="shared" si="186"/>
        <v>3</v>
      </c>
      <c r="R11" s="964">
        <f t="shared" si="187"/>
        <v>4</v>
      </c>
      <c r="S11" s="966">
        <f t="shared" si="188"/>
        <v>4942.5</v>
      </c>
      <c r="T11" s="60">
        <f t="shared" si="189"/>
        <v>0.51515151515151514</v>
      </c>
      <c r="U11" s="992">
        <f t="shared" si="190"/>
        <v>1.875</v>
      </c>
      <c r="V11" s="990">
        <f t="shared" si="191"/>
        <v>2.1428571428571428</v>
      </c>
      <c r="W11" s="962" t="str">
        <f t="shared" si="356"/>
        <v/>
      </c>
      <c r="Y11" s="991">
        <v>8</v>
      </c>
      <c r="Z11" s="988" t="str">
        <f t="shared" ca="1" si="357"/>
        <v/>
      </c>
      <c r="AA11" s="988" t="str">
        <f t="shared" ca="1" si="358"/>
        <v/>
      </c>
      <c r="AB11" s="988" t="str">
        <f t="shared" ca="1" si="359"/>
        <v/>
      </c>
      <c r="AC11" s="988" t="str">
        <f t="shared" ca="1" si="360"/>
        <v/>
      </c>
      <c r="AD11" s="988" t="str">
        <f t="shared" ca="1" si="361"/>
        <v/>
      </c>
      <c r="AE11" s="988" t="str">
        <f t="shared" ca="1" si="362"/>
        <v/>
      </c>
      <c r="AF11" s="988" t="str">
        <f t="shared" ca="1" si="363"/>
        <v/>
      </c>
      <c r="AG11" s="988" t="str">
        <f t="shared" ca="1" si="364"/>
        <v/>
      </c>
      <c r="AH11" s="988" t="str">
        <f t="shared" ca="1" si="365"/>
        <v/>
      </c>
      <c r="AI11" s="988" t="str">
        <f t="shared" ca="1" si="366"/>
        <v/>
      </c>
      <c r="AJ11" s="988" t="str">
        <f t="shared" ca="1" si="367"/>
        <v/>
      </c>
      <c r="AK11" s="988" t="str">
        <f t="shared" ca="1" si="368"/>
        <v/>
      </c>
      <c r="AL11" s="988" t="str">
        <f t="shared" ca="1" si="369"/>
        <v/>
      </c>
      <c r="AM11" s="988" t="str">
        <f t="shared" ca="1" si="370"/>
        <v/>
      </c>
      <c r="AN11" s="988" t="str">
        <f t="shared" ca="1" si="371"/>
        <v/>
      </c>
      <c r="AO11" s="988" t="str">
        <f t="shared" ca="1" si="372"/>
        <v/>
      </c>
      <c r="AP11" s="988" t="str">
        <f t="shared" ca="1" si="373"/>
        <v/>
      </c>
      <c r="AQ11" s="988" t="str">
        <f t="shared" ca="1" si="374"/>
        <v/>
      </c>
      <c r="AR11" s="988" t="str">
        <f t="shared" ca="1" si="375"/>
        <v/>
      </c>
      <c r="AS11" s="988" t="str">
        <f t="shared" ca="1" si="376"/>
        <v/>
      </c>
      <c r="AT11" s="988" t="str">
        <f t="shared" ca="1" si="377"/>
        <v/>
      </c>
      <c r="AU11" s="988" t="str">
        <f t="shared" ca="1" si="378"/>
        <v/>
      </c>
      <c r="AV11" s="988" t="str">
        <f t="shared" ca="1" si="379"/>
        <v/>
      </c>
      <c r="AW11" s="988" t="str">
        <f t="shared" ca="1" si="380"/>
        <v/>
      </c>
      <c r="AX11" s="988" t="str">
        <f t="shared" ca="1" si="381"/>
        <v/>
      </c>
      <c r="AY11" s="988" t="str">
        <f t="shared" ca="1" si="382"/>
        <v/>
      </c>
      <c r="AZ11" s="988" t="str">
        <f t="shared" ca="1" si="383"/>
        <v/>
      </c>
      <c r="BA11" s="988" t="str">
        <f t="shared" ca="1" si="384"/>
        <v/>
      </c>
      <c r="BB11" s="988" t="str">
        <f t="shared" ca="1" si="385"/>
        <v/>
      </c>
      <c r="BC11" s="988" t="str">
        <f t="shared" ca="1" si="386"/>
        <v/>
      </c>
      <c r="BD11" s="988" t="str">
        <f t="shared" ca="1" si="387"/>
        <v/>
      </c>
      <c r="BE11" s="988" t="str">
        <f t="shared" ca="1" si="388"/>
        <v/>
      </c>
      <c r="BF11" s="988" t="str">
        <f t="shared" ca="1" si="389"/>
        <v/>
      </c>
      <c r="BG11" s="988" t="str">
        <f t="shared" ca="1" si="390"/>
        <v/>
      </c>
      <c r="BH11" s="988" t="str">
        <f t="shared" ca="1" si="391"/>
        <v/>
      </c>
      <c r="BI11" s="988" t="str">
        <f t="shared" ca="1" si="392"/>
        <v/>
      </c>
      <c r="BJ11" s="988" t="str">
        <f t="shared" ca="1" si="393"/>
        <v/>
      </c>
      <c r="BK11" s="988" t="str">
        <f t="shared" ca="1" si="394"/>
        <v/>
      </c>
      <c r="BL11" s="988" t="str">
        <f t="shared" ca="1" si="395"/>
        <v/>
      </c>
      <c r="BM11" s="988" t="str">
        <f t="shared" ca="1" si="396"/>
        <v/>
      </c>
      <c r="BN11" s="988" t="str">
        <f t="shared" ca="1" si="397"/>
        <v/>
      </c>
      <c r="BO11" s="988" t="str">
        <f t="shared" ca="1" si="398"/>
        <v/>
      </c>
      <c r="BP11" s="988" t="str">
        <f t="shared" ca="1" si="399"/>
        <v/>
      </c>
      <c r="BQ11" s="988" t="str">
        <f t="shared" ca="1" si="400"/>
        <v/>
      </c>
      <c r="BR11" s="988" t="str">
        <f t="shared" ca="1" si="401"/>
        <v/>
      </c>
      <c r="BS11" s="988" t="str">
        <f t="shared" ca="1" si="402"/>
        <v/>
      </c>
      <c r="BT11" s="988" t="str">
        <f t="shared" ca="1" si="403"/>
        <v/>
      </c>
      <c r="BU11" s="988" t="str">
        <f t="shared" ca="1" si="404"/>
        <v/>
      </c>
      <c r="BV11" s="988" t="str">
        <f t="shared" ca="1" si="405"/>
        <v/>
      </c>
      <c r="BW11" s="988" t="str">
        <f t="shared" ca="1" si="406"/>
        <v/>
      </c>
      <c r="BX11" s="988" t="str">
        <f t="shared" ca="1" si="407"/>
        <v/>
      </c>
      <c r="BY11" s="988" t="str">
        <f t="shared" ca="1" si="408"/>
        <v/>
      </c>
      <c r="BZ11" s="988" t="str">
        <f t="shared" ca="1" si="409"/>
        <v/>
      </c>
      <c r="CA11" s="988" t="str">
        <f t="shared" ca="1" si="410"/>
        <v/>
      </c>
      <c r="CB11" s="988" t="str">
        <f t="shared" ca="1" si="411"/>
        <v/>
      </c>
      <c r="CC11" s="988" t="str">
        <f t="shared" ca="1" si="412"/>
        <v/>
      </c>
      <c r="CD11" s="988" t="str">
        <f t="shared" ca="1" si="413"/>
        <v/>
      </c>
      <c r="CE11" s="988" t="str">
        <f t="shared" ca="1" si="414"/>
        <v/>
      </c>
      <c r="CF11" s="988" t="str">
        <f t="shared" ca="1" si="415"/>
        <v/>
      </c>
      <c r="CG11" s="988" t="str">
        <f t="shared" ca="1" si="416"/>
        <v/>
      </c>
      <c r="CH11" s="988" t="str">
        <f t="shared" ca="1" si="417"/>
        <v/>
      </c>
      <c r="CI11" s="988" t="str">
        <f t="shared" ca="1" si="418"/>
        <v/>
      </c>
      <c r="CJ11" s="988" t="str">
        <f t="shared" ca="1" si="419"/>
        <v/>
      </c>
      <c r="CK11" s="988" t="str">
        <f t="shared" ca="1" si="420"/>
        <v/>
      </c>
      <c r="CL11" s="988" t="str">
        <f t="shared" ca="1" si="421"/>
        <v/>
      </c>
      <c r="CM11" s="988" t="str">
        <f t="shared" ca="1" si="422"/>
        <v/>
      </c>
      <c r="CN11" s="988" t="str">
        <f t="shared" ca="1" si="423"/>
        <v/>
      </c>
      <c r="CO11" s="988" t="str">
        <f t="shared" ca="1" si="424"/>
        <v/>
      </c>
      <c r="CP11" s="988" t="str">
        <f t="shared" ca="1" si="425"/>
        <v/>
      </c>
      <c r="CQ11" s="988" t="str">
        <f t="shared" ca="1" si="426"/>
        <v/>
      </c>
      <c r="CR11" s="988" t="str">
        <f t="shared" ca="1" si="427"/>
        <v/>
      </c>
      <c r="CS11" s="988" t="str">
        <f t="shared" ca="1" si="428"/>
        <v/>
      </c>
      <c r="CT11" s="988" t="str">
        <f t="shared" ca="1" si="429"/>
        <v/>
      </c>
      <c r="CU11" s="988" t="str">
        <f t="shared" ca="1" si="430"/>
        <v/>
      </c>
      <c r="CV11" s="988" t="str">
        <f t="shared" ca="1" si="431"/>
        <v/>
      </c>
      <c r="CW11" s="988" t="str">
        <f t="shared" ca="1" si="432"/>
        <v/>
      </c>
      <c r="CX11" s="988" t="str">
        <f t="shared" ca="1" si="433"/>
        <v/>
      </c>
      <c r="CY11" s="988" t="str">
        <f t="shared" ca="1" si="434"/>
        <v/>
      </c>
      <c r="CZ11" s="988" t="str">
        <f t="shared" ca="1" si="435"/>
        <v/>
      </c>
      <c r="DA11" s="988" t="str">
        <f t="shared" ca="1" si="436"/>
        <v/>
      </c>
      <c r="DB11" s="988" t="str">
        <f t="shared" ca="1" si="437"/>
        <v/>
      </c>
      <c r="DC11" s="988" t="str">
        <f t="shared" ca="1" si="438"/>
        <v/>
      </c>
      <c r="DD11" s="988" t="str">
        <f t="shared" ca="1" si="439"/>
        <v/>
      </c>
      <c r="DE11" s="988" t="str">
        <f t="shared" ca="1" si="440"/>
        <v/>
      </c>
      <c r="DF11" s="988" t="str">
        <f t="shared" ca="1" si="441"/>
        <v/>
      </c>
      <c r="DG11" s="988" t="str">
        <f t="shared" ca="1" si="442"/>
        <v/>
      </c>
      <c r="DH11" s="988" t="str">
        <f t="shared" ca="1" si="443"/>
        <v/>
      </c>
      <c r="DI11" s="988" t="str">
        <f t="shared" ca="1" si="444"/>
        <v/>
      </c>
      <c r="DJ11" s="988" t="str">
        <f t="shared" ca="1" si="445"/>
        <v/>
      </c>
      <c r="DK11" s="988" t="str">
        <f t="shared" ca="1" si="446"/>
        <v/>
      </c>
      <c r="DL11" s="988" t="str">
        <f t="shared" ca="1" si="447"/>
        <v/>
      </c>
      <c r="DM11" s="988" t="str">
        <f t="shared" ca="1" si="448"/>
        <v/>
      </c>
      <c r="DN11" s="988" t="str">
        <f t="shared" ca="1" si="449"/>
        <v/>
      </c>
      <c r="DO11" s="988" t="str">
        <f t="shared" ca="1" si="450"/>
        <v/>
      </c>
      <c r="DP11" s="988" t="str">
        <f t="shared" ca="1" si="451"/>
        <v/>
      </c>
      <c r="DQ11" s="988" t="str">
        <f t="shared" ca="1" si="452"/>
        <v/>
      </c>
      <c r="DR11" s="988" t="str">
        <f t="shared" ca="1" si="453"/>
        <v/>
      </c>
      <c r="DS11" s="988" t="str">
        <f t="shared" ca="1" si="454"/>
        <v/>
      </c>
      <c r="DT11" s="988" t="str">
        <f t="shared" ca="1" si="455"/>
        <v/>
      </c>
      <c r="DU11" s="988" t="str">
        <f t="shared" ca="1" si="456"/>
        <v/>
      </c>
      <c r="DV11" s="988" t="str">
        <f t="shared" ca="1" si="457"/>
        <v/>
      </c>
      <c r="DW11" s="988" t="str">
        <f t="shared" ca="1" si="458"/>
        <v/>
      </c>
      <c r="DX11" s="988" t="str">
        <f t="shared" ca="1" si="459"/>
        <v/>
      </c>
      <c r="DY11" s="988" t="str">
        <f t="shared" ca="1" si="460"/>
        <v/>
      </c>
      <c r="DZ11" s="988" t="str">
        <f t="shared" ca="1" si="461"/>
        <v/>
      </c>
      <c r="EA11" s="988" t="str">
        <f t="shared" ca="1" si="462"/>
        <v/>
      </c>
      <c r="EB11" s="988" t="str">
        <f t="shared" ca="1" si="463"/>
        <v/>
      </c>
      <c r="EC11" s="988" t="str">
        <f t="shared" ca="1" si="464"/>
        <v/>
      </c>
      <c r="ED11" s="988" t="str">
        <f t="shared" ca="1" si="465"/>
        <v/>
      </c>
      <c r="EE11" s="988" t="str">
        <f t="shared" ca="1" si="466"/>
        <v/>
      </c>
      <c r="EF11" s="988" t="str">
        <f t="shared" ca="1" si="467"/>
        <v/>
      </c>
      <c r="EG11" s="988" t="str">
        <f t="shared" ca="1" si="468"/>
        <v/>
      </c>
      <c r="EH11" s="988" t="str">
        <f t="shared" ca="1" si="469"/>
        <v/>
      </c>
      <c r="EI11" s="988" t="str">
        <f t="shared" ca="1" si="470"/>
        <v/>
      </c>
      <c r="EJ11" s="988" t="str">
        <f t="shared" ca="1" si="471"/>
        <v/>
      </c>
      <c r="EK11" s="988" t="str">
        <f t="shared" ca="1" si="472"/>
        <v/>
      </c>
      <c r="EL11" s="988" t="str">
        <f t="shared" ca="1" si="473"/>
        <v/>
      </c>
      <c r="EM11" s="988" t="str">
        <f t="shared" ca="1" si="474"/>
        <v/>
      </c>
      <c r="EN11" s="988" t="str">
        <f t="shared" ca="1" si="475"/>
        <v/>
      </c>
      <c r="EO11" s="988" t="str">
        <f t="shared" ca="1" si="476"/>
        <v/>
      </c>
      <c r="EP11" s="988" t="str">
        <f t="shared" ca="1" si="477"/>
        <v/>
      </c>
      <c r="EQ11" s="988" t="str">
        <f t="shared" ca="1" si="478"/>
        <v/>
      </c>
      <c r="ER11" s="988" t="str">
        <f t="shared" ca="1" si="479"/>
        <v/>
      </c>
      <c r="ES11" s="988" t="str">
        <f t="shared" ca="1" si="480"/>
        <v/>
      </c>
      <c r="ET11" s="988" t="str">
        <f t="shared" ca="1" si="481"/>
        <v/>
      </c>
      <c r="EU11" s="988" t="str">
        <f t="shared" ca="1" si="482"/>
        <v/>
      </c>
      <c r="EV11" s="988" t="str">
        <f t="shared" ca="1" si="483"/>
        <v/>
      </c>
      <c r="EW11" s="988" t="str">
        <f t="shared" ca="1" si="484"/>
        <v/>
      </c>
      <c r="EX11" s="988" t="str">
        <f t="shared" ca="1" si="485"/>
        <v/>
      </c>
      <c r="EY11" s="988" t="str">
        <f t="shared" ca="1" si="486"/>
        <v/>
      </c>
      <c r="EZ11" s="988" t="str">
        <f t="shared" ca="1" si="487"/>
        <v/>
      </c>
      <c r="FA11" s="988" t="str">
        <f t="shared" ca="1" si="488"/>
        <v/>
      </c>
      <c r="FB11" s="988" t="str">
        <f t="shared" ca="1" si="489"/>
        <v/>
      </c>
      <c r="FC11" s="988" t="str">
        <f t="shared" ca="1" si="490"/>
        <v/>
      </c>
      <c r="FD11" s="988" t="str">
        <f t="shared" ca="1" si="491"/>
        <v/>
      </c>
      <c r="FE11" s="988" t="str">
        <f t="shared" ca="1" si="492"/>
        <v/>
      </c>
      <c r="FF11" s="988" t="str">
        <f t="shared" ca="1" si="493"/>
        <v/>
      </c>
      <c r="FG11" s="988" t="str">
        <f t="shared" ca="1" si="494"/>
        <v/>
      </c>
      <c r="FH11" s="988" t="str">
        <f t="shared" ca="1" si="495"/>
        <v/>
      </c>
      <c r="FI11" s="988" t="str">
        <f t="shared" ca="1" si="496"/>
        <v/>
      </c>
      <c r="FJ11" s="988" t="str">
        <f t="shared" ca="1" si="497"/>
        <v/>
      </c>
      <c r="FK11" s="988" t="str">
        <f t="shared" ca="1" si="498"/>
        <v/>
      </c>
      <c r="FL11" s="988" t="str">
        <f t="shared" ca="1" si="499"/>
        <v/>
      </c>
      <c r="FM11" s="988" t="str">
        <f t="shared" ca="1" si="500"/>
        <v/>
      </c>
      <c r="FN11" s="988" t="str">
        <f t="shared" ca="1" si="501"/>
        <v/>
      </c>
      <c r="FO11" s="988" t="str">
        <f t="shared" ca="1" si="502"/>
        <v/>
      </c>
      <c r="FP11" s="988" t="str">
        <f t="shared" ca="1" si="503"/>
        <v/>
      </c>
      <c r="FQ11" s="988" t="str">
        <f t="shared" ca="1" si="504"/>
        <v/>
      </c>
      <c r="FR11" s="988" t="str">
        <f t="shared" ca="1" si="505"/>
        <v/>
      </c>
      <c r="FS11" s="988" t="str">
        <f t="shared" ca="1" si="506"/>
        <v/>
      </c>
      <c r="FT11" s="988" t="str">
        <f t="shared" ca="1" si="507"/>
        <v/>
      </c>
      <c r="FU11" s="988" t="str">
        <f t="shared" ca="1" si="508"/>
        <v/>
      </c>
      <c r="FV11" s="988" t="str">
        <f t="shared" ca="1" si="509"/>
        <v/>
      </c>
      <c r="FW11" s="988" t="str">
        <f t="shared" ca="1" si="510"/>
        <v/>
      </c>
      <c r="FX11" s="988" t="str">
        <f t="shared" ca="1" si="511"/>
        <v/>
      </c>
      <c r="FY11" s="988" t="str">
        <f t="shared" ca="1" si="512"/>
        <v/>
      </c>
      <c r="FZ11" s="988" t="str">
        <f t="shared" ca="1" si="513"/>
        <v/>
      </c>
      <c r="GA11" s="988" t="str">
        <f t="shared" ca="1" si="514"/>
        <v/>
      </c>
      <c r="GB11" s="988" t="str">
        <f t="shared" ca="1" si="515"/>
        <v/>
      </c>
      <c r="GC11" s="988" t="str">
        <f t="shared" ca="1" si="516"/>
        <v/>
      </c>
      <c r="GD11" s="988" t="str">
        <f t="shared" ca="1" si="517"/>
        <v/>
      </c>
      <c r="GE11" s="988" t="str">
        <f t="shared" ca="1" si="518"/>
        <v/>
      </c>
      <c r="GF11" s="988" t="str">
        <f t="shared" ca="1" si="519"/>
        <v/>
      </c>
      <c r="GG11" s="988" t="str">
        <f t="shared" ca="1" si="520"/>
        <v/>
      </c>
      <c r="GH11" s="988" t="str">
        <f t="shared" ca="1" si="521"/>
        <v/>
      </c>
      <c r="GI11" s="988" t="str">
        <f t="shared" ca="1" si="522"/>
        <v/>
      </c>
      <c r="GJ11" s="988" t="str">
        <f t="shared" ca="1" si="523"/>
        <v/>
      </c>
      <c r="GK11" s="988" t="str">
        <f t="shared" ca="1" si="524"/>
        <v/>
      </c>
      <c r="GL11" s="988" t="str">
        <f t="shared" ca="1" si="525"/>
        <v/>
      </c>
      <c r="GM11" s="988" t="str">
        <f t="shared" ca="1" si="526"/>
        <v/>
      </c>
      <c r="GN11" s="988" t="str">
        <f t="shared" ca="1" si="527"/>
        <v/>
      </c>
      <c r="GO11" s="988" t="str">
        <f t="shared" ca="1" si="528"/>
        <v/>
      </c>
      <c r="GP11" s="988" t="str">
        <f t="shared" ca="1" si="529"/>
        <v/>
      </c>
      <c r="GQ11" s="988" t="str">
        <f t="shared" ca="1" si="530"/>
        <v/>
      </c>
      <c r="GR11" s="988" t="str">
        <f t="shared" ca="1" si="531"/>
        <v/>
      </c>
      <c r="GS11" s="988" t="str">
        <f t="shared" ca="1" si="532"/>
        <v/>
      </c>
      <c r="GT11" s="988" t="str">
        <f t="shared" ca="1" si="533"/>
        <v/>
      </c>
      <c r="GU11" s="988" t="str">
        <f t="shared" ca="1" si="534"/>
        <v/>
      </c>
      <c r="GV11" s="988" t="str">
        <f t="shared" ca="1" si="535"/>
        <v/>
      </c>
      <c r="GW11" s="988" t="str">
        <f t="shared" ca="1" si="536"/>
        <v/>
      </c>
      <c r="GX11" s="988" t="str">
        <f t="shared" ca="1" si="537"/>
        <v/>
      </c>
      <c r="GY11" s="988" t="str">
        <f t="shared" ca="1" si="538"/>
        <v/>
      </c>
      <c r="GZ11" s="988" t="str">
        <f t="shared" ca="1" si="539"/>
        <v/>
      </c>
      <c r="HA11" s="988" t="str">
        <f t="shared" ca="1" si="540"/>
        <v/>
      </c>
      <c r="HB11" s="988" t="str">
        <f t="shared" ca="1" si="541"/>
        <v/>
      </c>
      <c r="HC11" s="988" t="str">
        <f t="shared" ca="1" si="542"/>
        <v/>
      </c>
      <c r="HD11" s="988" t="str">
        <f t="shared" ca="1" si="543"/>
        <v/>
      </c>
      <c r="HE11" s="988" t="str">
        <f t="shared" ca="1" si="544"/>
        <v/>
      </c>
      <c r="HF11" s="988" t="str">
        <f t="shared" ca="1" si="545"/>
        <v/>
      </c>
      <c r="HG11" s="988" t="str">
        <f t="shared" ca="1" si="546"/>
        <v/>
      </c>
      <c r="HH11" s="988" t="str">
        <f t="shared" ca="1" si="547"/>
        <v/>
      </c>
      <c r="HI11" s="988" t="str">
        <f t="shared" ca="1" si="548"/>
        <v/>
      </c>
      <c r="HJ11" s="988" t="str">
        <f t="shared" ca="1" si="549"/>
        <v/>
      </c>
      <c r="HK11" s="988" t="str">
        <f t="shared" ca="1" si="550"/>
        <v/>
      </c>
      <c r="HL11" s="988" t="str">
        <f t="shared" ca="1" si="551"/>
        <v/>
      </c>
      <c r="HM11" s="988" t="str">
        <f t="shared" ca="1" si="552"/>
        <v/>
      </c>
      <c r="HN11" s="988" t="str">
        <f t="shared" ca="1" si="553"/>
        <v/>
      </c>
      <c r="HO11" s="988" t="str">
        <f t="shared" ca="1" si="554"/>
        <v/>
      </c>
      <c r="HP11" s="988" t="str">
        <f t="shared" ca="1" si="555"/>
        <v/>
      </c>
      <c r="HQ11" s="988" t="str">
        <f t="shared" ca="1" si="556"/>
        <v/>
      </c>
    </row>
    <row r="12" spans="2:225" ht="14" customHeight="1" x14ac:dyDescent="0.15">
      <c r="B12" s="1136" t="s">
        <v>210</v>
      </c>
      <c r="C12" s="1137"/>
      <c r="D12" s="1134">
        <v>5</v>
      </c>
      <c r="F12" s="964">
        <f t="shared" si="557"/>
        <v>24</v>
      </c>
      <c r="G12" s="959">
        <f t="shared" si="560"/>
        <v>9</v>
      </c>
      <c r="H12" s="960">
        <f t="shared" si="354"/>
        <v>5</v>
      </c>
      <c r="I12" s="963">
        <f t="shared" si="558"/>
        <v>15</v>
      </c>
      <c r="J12" s="964">
        <f t="shared" si="559"/>
        <v>9</v>
      </c>
      <c r="K12" s="965">
        <f t="shared" si="182"/>
        <v>2.2222222222222223</v>
      </c>
      <c r="L12" s="965">
        <f t="shared" si="183"/>
        <v>51.111111111111114</v>
      </c>
      <c r="M12" s="965">
        <f t="shared" si="184"/>
        <v>45</v>
      </c>
      <c r="N12" s="965">
        <f t="shared" si="355"/>
        <v>3</v>
      </c>
      <c r="O12" s="966" t="str" cm="1">
        <f t="array" ref="O12">_xlfn.IFS(T12&lt;=0.3,"Bad",AND(T12&lt;0.5,T12&gt;0.3),"Macro",T12&gt;=0.5,"Norm")</f>
        <v>Macro</v>
      </c>
      <c r="P12" s="964">
        <f t="shared" si="185"/>
        <v>69</v>
      </c>
      <c r="Q12" s="1013">
        <f t="shared" si="186"/>
        <v>2.6666666666666665</v>
      </c>
      <c r="R12" s="964">
        <f t="shared" si="187"/>
        <v>7</v>
      </c>
      <c r="S12" s="966">
        <f t="shared" si="188"/>
        <v>4393.333333333333</v>
      </c>
      <c r="T12" s="60">
        <f t="shared" si="189"/>
        <v>0.49275362318840582</v>
      </c>
      <c r="U12" s="992">
        <f t="shared" si="190"/>
        <v>1.6666666666666667</v>
      </c>
      <c r="V12" s="990">
        <f t="shared" si="191"/>
        <v>1.875</v>
      </c>
      <c r="W12" s="962" t="str">
        <f t="shared" si="356"/>
        <v/>
      </c>
      <c r="Y12" s="987">
        <v>9</v>
      </c>
      <c r="Z12" s="988" t="str">
        <f t="shared" ca="1" si="357"/>
        <v/>
      </c>
      <c r="AA12" s="988" t="str">
        <f t="shared" ca="1" si="358"/>
        <v/>
      </c>
      <c r="AB12" s="988" t="str">
        <f t="shared" ca="1" si="359"/>
        <v/>
      </c>
      <c r="AC12" s="988" t="str">
        <f t="shared" ca="1" si="360"/>
        <v/>
      </c>
      <c r="AD12" s="988" t="str">
        <f t="shared" ca="1" si="361"/>
        <v/>
      </c>
      <c r="AE12" s="988" t="str">
        <f t="shared" ca="1" si="362"/>
        <v/>
      </c>
      <c r="AF12" s="988" t="str">
        <f t="shared" ca="1" si="363"/>
        <v/>
      </c>
      <c r="AG12" s="988" t="str">
        <f t="shared" ca="1" si="364"/>
        <v/>
      </c>
      <c r="AH12" s="988" t="str">
        <f t="shared" ca="1" si="365"/>
        <v/>
      </c>
      <c r="AI12" s="988" t="str">
        <f t="shared" ca="1" si="366"/>
        <v/>
      </c>
      <c r="AJ12" s="988" t="str">
        <f t="shared" ca="1" si="367"/>
        <v/>
      </c>
      <c r="AK12" s="988" t="str">
        <f t="shared" ca="1" si="368"/>
        <v/>
      </c>
      <c r="AL12" s="988" t="str">
        <f t="shared" ca="1" si="369"/>
        <v/>
      </c>
      <c r="AM12" s="988" t="str">
        <f t="shared" ca="1" si="370"/>
        <v/>
      </c>
      <c r="AN12" s="988" t="str">
        <f t="shared" ca="1" si="371"/>
        <v/>
      </c>
      <c r="AO12" s="988" t="str">
        <f t="shared" ca="1" si="372"/>
        <v/>
      </c>
      <c r="AP12" s="988" t="str">
        <f t="shared" ca="1" si="373"/>
        <v/>
      </c>
      <c r="AQ12" s="988" t="str">
        <f t="shared" ca="1" si="374"/>
        <v/>
      </c>
      <c r="AR12" s="988" t="str">
        <f t="shared" ca="1" si="375"/>
        <v/>
      </c>
      <c r="AS12" s="988" t="str">
        <f t="shared" ca="1" si="376"/>
        <v/>
      </c>
      <c r="AT12" s="988" t="str">
        <f t="shared" ca="1" si="377"/>
        <v/>
      </c>
      <c r="AU12" s="988" t="str">
        <f t="shared" ca="1" si="378"/>
        <v/>
      </c>
      <c r="AV12" s="988" t="str">
        <f t="shared" ca="1" si="379"/>
        <v/>
      </c>
      <c r="AW12" s="988" t="str">
        <f t="shared" ca="1" si="380"/>
        <v/>
      </c>
      <c r="AX12" s="988" t="str">
        <f t="shared" ca="1" si="381"/>
        <v/>
      </c>
      <c r="AY12" s="988" t="str">
        <f t="shared" ca="1" si="382"/>
        <v/>
      </c>
      <c r="AZ12" s="988" t="str">
        <f t="shared" ca="1" si="383"/>
        <v/>
      </c>
      <c r="BA12" s="988" t="str">
        <f t="shared" ca="1" si="384"/>
        <v/>
      </c>
      <c r="BB12" s="988" t="str">
        <f t="shared" ca="1" si="385"/>
        <v/>
      </c>
      <c r="BC12" s="988" t="str">
        <f t="shared" ca="1" si="386"/>
        <v/>
      </c>
      <c r="BD12" s="988" t="str">
        <f t="shared" ca="1" si="387"/>
        <v/>
      </c>
      <c r="BE12" s="988" t="str">
        <f t="shared" ca="1" si="388"/>
        <v/>
      </c>
      <c r="BF12" s="988" t="str">
        <f t="shared" ca="1" si="389"/>
        <v/>
      </c>
      <c r="BG12" s="988" t="str">
        <f t="shared" ca="1" si="390"/>
        <v/>
      </c>
      <c r="BH12" s="988" t="str">
        <f t="shared" ca="1" si="391"/>
        <v/>
      </c>
      <c r="BI12" s="988" t="str">
        <f t="shared" ca="1" si="392"/>
        <v/>
      </c>
      <c r="BJ12" s="988" t="str">
        <f t="shared" ca="1" si="393"/>
        <v/>
      </c>
      <c r="BK12" s="988" t="str">
        <f t="shared" ca="1" si="394"/>
        <v/>
      </c>
      <c r="BL12" s="988" t="str">
        <f t="shared" ca="1" si="395"/>
        <v/>
      </c>
      <c r="BM12" s="988" t="str">
        <f t="shared" ca="1" si="396"/>
        <v/>
      </c>
      <c r="BN12" s="988" t="str">
        <f t="shared" ca="1" si="397"/>
        <v/>
      </c>
      <c r="BO12" s="988" t="str">
        <f t="shared" ca="1" si="398"/>
        <v/>
      </c>
      <c r="BP12" s="988" t="str">
        <f t="shared" ca="1" si="399"/>
        <v/>
      </c>
      <c r="BQ12" s="988" t="str">
        <f t="shared" ca="1" si="400"/>
        <v/>
      </c>
      <c r="BR12" s="988" t="str">
        <f t="shared" ca="1" si="401"/>
        <v/>
      </c>
      <c r="BS12" s="988" t="str">
        <f t="shared" ca="1" si="402"/>
        <v/>
      </c>
      <c r="BT12" s="988" t="str">
        <f t="shared" ca="1" si="403"/>
        <v/>
      </c>
      <c r="BU12" s="988" t="str">
        <f t="shared" ca="1" si="404"/>
        <v/>
      </c>
      <c r="BV12" s="988" t="str">
        <f t="shared" ca="1" si="405"/>
        <v/>
      </c>
      <c r="BW12" s="988" t="str">
        <f t="shared" ca="1" si="406"/>
        <v/>
      </c>
      <c r="BX12" s="988" t="str">
        <f t="shared" ca="1" si="407"/>
        <v/>
      </c>
      <c r="BY12" s="988" t="str">
        <f t="shared" ca="1" si="408"/>
        <v/>
      </c>
      <c r="BZ12" s="988" t="str">
        <f t="shared" ca="1" si="409"/>
        <v/>
      </c>
      <c r="CA12" s="988" t="str">
        <f t="shared" ca="1" si="410"/>
        <v/>
      </c>
      <c r="CB12" s="988" t="str">
        <f t="shared" ca="1" si="411"/>
        <v/>
      </c>
      <c r="CC12" s="988" t="str">
        <f t="shared" ca="1" si="412"/>
        <v/>
      </c>
      <c r="CD12" s="988" t="str">
        <f t="shared" ca="1" si="413"/>
        <v/>
      </c>
      <c r="CE12" s="988" t="str">
        <f t="shared" ca="1" si="414"/>
        <v/>
      </c>
      <c r="CF12" s="988" t="str">
        <f t="shared" ca="1" si="415"/>
        <v/>
      </c>
      <c r="CG12" s="988" t="str">
        <f t="shared" ca="1" si="416"/>
        <v/>
      </c>
      <c r="CH12" s="988" t="str">
        <f t="shared" ca="1" si="417"/>
        <v/>
      </c>
      <c r="CI12" s="988" t="str">
        <f t="shared" ca="1" si="418"/>
        <v/>
      </c>
      <c r="CJ12" s="988" t="str">
        <f t="shared" ca="1" si="419"/>
        <v/>
      </c>
      <c r="CK12" s="988" t="str">
        <f t="shared" ca="1" si="420"/>
        <v/>
      </c>
      <c r="CL12" s="988" t="str">
        <f t="shared" ca="1" si="421"/>
        <v/>
      </c>
      <c r="CM12" s="988" t="str">
        <f t="shared" ca="1" si="422"/>
        <v/>
      </c>
      <c r="CN12" s="988" t="str">
        <f t="shared" ca="1" si="423"/>
        <v/>
      </c>
      <c r="CO12" s="988" t="str">
        <f t="shared" ca="1" si="424"/>
        <v/>
      </c>
      <c r="CP12" s="988" t="str">
        <f t="shared" ca="1" si="425"/>
        <v/>
      </c>
      <c r="CQ12" s="988" t="str">
        <f t="shared" ca="1" si="426"/>
        <v/>
      </c>
      <c r="CR12" s="988" t="str">
        <f t="shared" ca="1" si="427"/>
        <v/>
      </c>
      <c r="CS12" s="988" t="str">
        <f t="shared" ca="1" si="428"/>
        <v/>
      </c>
      <c r="CT12" s="988" t="str">
        <f t="shared" ca="1" si="429"/>
        <v/>
      </c>
      <c r="CU12" s="988" t="str">
        <f t="shared" ca="1" si="430"/>
        <v/>
      </c>
      <c r="CV12" s="988" t="str">
        <f t="shared" ca="1" si="431"/>
        <v/>
      </c>
      <c r="CW12" s="988" t="str">
        <f t="shared" ca="1" si="432"/>
        <v/>
      </c>
      <c r="CX12" s="988" t="str">
        <f t="shared" ca="1" si="433"/>
        <v/>
      </c>
      <c r="CY12" s="988" t="str">
        <f t="shared" ca="1" si="434"/>
        <v/>
      </c>
      <c r="CZ12" s="988" t="str">
        <f t="shared" ca="1" si="435"/>
        <v/>
      </c>
      <c r="DA12" s="988" t="str">
        <f t="shared" ca="1" si="436"/>
        <v/>
      </c>
      <c r="DB12" s="988" t="str">
        <f t="shared" ca="1" si="437"/>
        <v/>
      </c>
      <c r="DC12" s="988" t="str">
        <f t="shared" ca="1" si="438"/>
        <v/>
      </c>
      <c r="DD12" s="988" t="str">
        <f t="shared" ca="1" si="439"/>
        <v/>
      </c>
      <c r="DE12" s="988" t="str">
        <f t="shared" ca="1" si="440"/>
        <v/>
      </c>
      <c r="DF12" s="988" t="str">
        <f t="shared" ca="1" si="441"/>
        <v/>
      </c>
      <c r="DG12" s="988" t="str">
        <f t="shared" ca="1" si="442"/>
        <v/>
      </c>
      <c r="DH12" s="988" t="str">
        <f t="shared" ca="1" si="443"/>
        <v/>
      </c>
      <c r="DI12" s="988" t="str">
        <f t="shared" ca="1" si="444"/>
        <v/>
      </c>
      <c r="DJ12" s="988" t="str">
        <f t="shared" ca="1" si="445"/>
        <v/>
      </c>
      <c r="DK12" s="988" t="str">
        <f t="shared" ca="1" si="446"/>
        <v/>
      </c>
      <c r="DL12" s="988" t="str">
        <f t="shared" ca="1" si="447"/>
        <v/>
      </c>
      <c r="DM12" s="988" t="str">
        <f t="shared" ca="1" si="448"/>
        <v/>
      </c>
      <c r="DN12" s="988" t="str">
        <f t="shared" ca="1" si="449"/>
        <v/>
      </c>
      <c r="DO12" s="988" t="str">
        <f t="shared" ca="1" si="450"/>
        <v/>
      </c>
      <c r="DP12" s="988" t="str">
        <f t="shared" ca="1" si="451"/>
        <v/>
      </c>
      <c r="DQ12" s="988" t="str">
        <f t="shared" ca="1" si="452"/>
        <v/>
      </c>
      <c r="DR12" s="988" t="str">
        <f t="shared" ca="1" si="453"/>
        <v/>
      </c>
      <c r="DS12" s="988" t="str">
        <f t="shared" ca="1" si="454"/>
        <v/>
      </c>
      <c r="DT12" s="988" t="str">
        <f t="shared" ca="1" si="455"/>
        <v/>
      </c>
      <c r="DU12" s="988" t="str">
        <f t="shared" ca="1" si="456"/>
        <v/>
      </c>
      <c r="DV12" s="988" t="str">
        <f t="shared" ca="1" si="457"/>
        <v/>
      </c>
      <c r="DW12" s="988" t="str">
        <f t="shared" ca="1" si="458"/>
        <v/>
      </c>
      <c r="DX12" s="988" t="str">
        <f t="shared" ca="1" si="459"/>
        <v/>
      </c>
      <c r="DY12" s="988" t="str">
        <f t="shared" ca="1" si="460"/>
        <v/>
      </c>
      <c r="DZ12" s="988" t="str">
        <f t="shared" ca="1" si="461"/>
        <v/>
      </c>
      <c r="EA12" s="988" t="str">
        <f t="shared" ca="1" si="462"/>
        <v/>
      </c>
      <c r="EB12" s="988" t="str">
        <f t="shared" ca="1" si="463"/>
        <v/>
      </c>
      <c r="EC12" s="988" t="str">
        <f t="shared" ca="1" si="464"/>
        <v/>
      </c>
      <c r="ED12" s="988" t="str">
        <f t="shared" ca="1" si="465"/>
        <v/>
      </c>
      <c r="EE12" s="988" t="str">
        <f t="shared" ca="1" si="466"/>
        <v/>
      </c>
      <c r="EF12" s="988" t="str">
        <f t="shared" ca="1" si="467"/>
        <v/>
      </c>
      <c r="EG12" s="988" t="str">
        <f t="shared" ca="1" si="468"/>
        <v/>
      </c>
      <c r="EH12" s="988" t="str">
        <f t="shared" ca="1" si="469"/>
        <v/>
      </c>
      <c r="EI12" s="988" t="str">
        <f t="shared" ca="1" si="470"/>
        <v/>
      </c>
      <c r="EJ12" s="988" t="str">
        <f t="shared" ca="1" si="471"/>
        <v/>
      </c>
      <c r="EK12" s="988" t="str">
        <f t="shared" ca="1" si="472"/>
        <v/>
      </c>
      <c r="EL12" s="988" t="str">
        <f t="shared" ca="1" si="473"/>
        <v/>
      </c>
      <c r="EM12" s="988" t="str">
        <f t="shared" ca="1" si="474"/>
        <v/>
      </c>
      <c r="EN12" s="988" t="str">
        <f t="shared" ca="1" si="475"/>
        <v/>
      </c>
      <c r="EO12" s="988" t="str">
        <f t="shared" ca="1" si="476"/>
        <v/>
      </c>
      <c r="EP12" s="988" t="str">
        <f t="shared" ca="1" si="477"/>
        <v/>
      </c>
      <c r="EQ12" s="988" t="str">
        <f t="shared" ca="1" si="478"/>
        <v/>
      </c>
      <c r="ER12" s="988" t="str">
        <f t="shared" ca="1" si="479"/>
        <v/>
      </c>
      <c r="ES12" s="988" t="str">
        <f t="shared" ca="1" si="480"/>
        <v/>
      </c>
      <c r="ET12" s="988" t="str">
        <f t="shared" ca="1" si="481"/>
        <v/>
      </c>
      <c r="EU12" s="988" t="str">
        <f t="shared" ca="1" si="482"/>
        <v/>
      </c>
      <c r="EV12" s="988" t="str">
        <f t="shared" ca="1" si="483"/>
        <v/>
      </c>
      <c r="EW12" s="988" t="str">
        <f t="shared" ca="1" si="484"/>
        <v/>
      </c>
      <c r="EX12" s="988" t="str">
        <f t="shared" ca="1" si="485"/>
        <v/>
      </c>
      <c r="EY12" s="988" t="str">
        <f t="shared" ca="1" si="486"/>
        <v/>
      </c>
      <c r="EZ12" s="988" t="str">
        <f t="shared" ca="1" si="487"/>
        <v/>
      </c>
      <c r="FA12" s="988" t="str">
        <f t="shared" ca="1" si="488"/>
        <v/>
      </c>
      <c r="FB12" s="988" t="str">
        <f t="shared" ca="1" si="489"/>
        <v/>
      </c>
      <c r="FC12" s="988" t="str">
        <f t="shared" ca="1" si="490"/>
        <v/>
      </c>
      <c r="FD12" s="988" t="str">
        <f t="shared" ca="1" si="491"/>
        <v/>
      </c>
      <c r="FE12" s="988" t="str">
        <f t="shared" ca="1" si="492"/>
        <v/>
      </c>
      <c r="FF12" s="988" t="str">
        <f t="shared" ca="1" si="493"/>
        <v/>
      </c>
      <c r="FG12" s="988" t="str">
        <f t="shared" ca="1" si="494"/>
        <v/>
      </c>
      <c r="FH12" s="988" t="str">
        <f t="shared" ca="1" si="495"/>
        <v/>
      </c>
      <c r="FI12" s="988" t="str">
        <f t="shared" ca="1" si="496"/>
        <v/>
      </c>
      <c r="FJ12" s="988" t="str">
        <f t="shared" ca="1" si="497"/>
        <v/>
      </c>
      <c r="FK12" s="988" t="str">
        <f t="shared" ca="1" si="498"/>
        <v/>
      </c>
      <c r="FL12" s="988" t="str">
        <f t="shared" ca="1" si="499"/>
        <v/>
      </c>
      <c r="FM12" s="988" t="str">
        <f t="shared" ca="1" si="500"/>
        <v/>
      </c>
      <c r="FN12" s="988" t="str">
        <f t="shared" ca="1" si="501"/>
        <v/>
      </c>
      <c r="FO12" s="988" t="str">
        <f t="shared" ca="1" si="502"/>
        <v/>
      </c>
      <c r="FP12" s="988" t="str">
        <f t="shared" ca="1" si="503"/>
        <v/>
      </c>
      <c r="FQ12" s="988" t="str">
        <f t="shared" ca="1" si="504"/>
        <v/>
      </c>
      <c r="FR12" s="988" t="str">
        <f t="shared" ca="1" si="505"/>
        <v/>
      </c>
      <c r="FS12" s="988" t="str">
        <f t="shared" ca="1" si="506"/>
        <v/>
      </c>
      <c r="FT12" s="988" t="str">
        <f t="shared" ca="1" si="507"/>
        <v/>
      </c>
      <c r="FU12" s="988" t="str">
        <f t="shared" ca="1" si="508"/>
        <v/>
      </c>
      <c r="FV12" s="988" t="str">
        <f t="shared" ca="1" si="509"/>
        <v/>
      </c>
      <c r="FW12" s="988" t="str">
        <f t="shared" ca="1" si="510"/>
        <v/>
      </c>
      <c r="FX12" s="988" t="str">
        <f t="shared" ca="1" si="511"/>
        <v/>
      </c>
      <c r="FY12" s="988" t="str">
        <f t="shared" ca="1" si="512"/>
        <v/>
      </c>
      <c r="FZ12" s="988" t="str">
        <f t="shared" ca="1" si="513"/>
        <v/>
      </c>
      <c r="GA12" s="988" t="str">
        <f t="shared" ca="1" si="514"/>
        <v/>
      </c>
      <c r="GB12" s="988" t="str">
        <f t="shared" ca="1" si="515"/>
        <v/>
      </c>
      <c r="GC12" s="988" t="str">
        <f t="shared" ca="1" si="516"/>
        <v/>
      </c>
      <c r="GD12" s="988" t="str">
        <f t="shared" ca="1" si="517"/>
        <v/>
      </c>
      <c r="GE12" s="988" t="str">
        <f t="shared" ca="1" si="518"/>
        <v/>
      </c>
      <c r="GF12" s="988" t="str">
        <f t="shared" ca="1" si="519"/>
        <v/>
      </c>
      <c r="GG12" s="988" t="str">
        <f t="shared" ca="1" si="520"/>
        <v/>
      </c>
      <c r="GH12" s="988" t="str">
        <f t="shared" ca="1" si="521"/>
        <v/>
      </c>
      <c r="GI12" s="988" t="str">
        <f t="shared" ca="1" si="522"/>
        <v/>
      </c>
      <c r="GJ12" s="988" t="str">
        <f t="shared" ca="1" si="523"/>
        <v/>
      </c>
      <c r="GK12" s="988" t="str">
        <f t="shared" ca="1" si="524"/>
        <v/>
      </c>
      <c r="GL12" s="988" t="str">
        <f t="shared" ca="1" si="525"/>
        <v/>
      </c>
      <c r="GM12" s="988" t="str">
        <f t="shared" ca="1" si="526"/>
        <v/>
      </c>
      <c r="GN12" s="988" t="str">
        <f t="shared" ca="1" si="527"/>
        <v/>
      </c>
      <c r="GO12" s="988" t="str">
        <f t="shared" ca="1" si="528"/>
        <v/>
      </c>
      <c r="GP12" s="988" t="str">
        <f t="shared" ca="1" si="529"/>
        <v/>
      </c>
      <c r="GQ12" s="988" t="str">
        <f t="shared" ca="1" si="530"/>
        <v/>
      </c>
      <c r="GR12" s="988" t="str">
        <f t="shared" ca="1" si="531"/>
        <v/>
      </c>
      <c r="GS12" s="988" t="str">
        <f t="shared" ca="1" si="532"/>
        <v/>
      </c>
      <c r="GT12" s="988" t="str">
        <f t="shared" ca="1" si="533"/>
        <v/>
      </c>
      <c r="GU12" s="988" t="str">
        <f t="shared" ca="1" si="534"/>
        <v/>
      </c>
      <c r="GV12" s="988" t="str">
        <f t="shared" ca="1" si="535"/>
        <v/>
      </c>
      <c r="GW12" s="988" t="str">
        <f t="shared" ca="1" si="536"/>
        <v/>
      </c>
      <c r="GX12" s="988" t="str">
        <f t="shared" ca="1" si="537"/>
        <v/>
      </c>
      <c r="GY12" s="988" t="str">
        <f t="shared" ca="1" si="538"/>
        <v/>
      </c>
      <c r="GZ12" s="988" t="str">
        <f t="shared" ca="1" si="539"/>
        <v/>
      </c>
      <c r="HA12" s="988" t="str">
        <f t="shared" ca="1" si="540"/>
        <v/>
      </c>
      <c r="HB12" s="988" t="str">
        <f t="shared" ca="1" si="541"/>
        <v/>
      </c>
      <c r="HC12" s="988" t="str">
        <f t="shared" ca="1" si="542"/>
        <v/>
      </c>
      <c r="HD12" s="988" t="str">
        <f t="shared" ca="1" si="543"/>
        <v/>
      </c>
      <c r="HE12" s="988" t="str">
        <f t="shared" ca="1" si="544"/>
        <v/>
      </c>
      <c r="HF12" s="988" t="str">
        <f t="shared" ca="1" si="545"/>
        <v/>
      </c>
      <c r="HG12" s="988" t="str">
        <f t="shared" ca="1" si="546"/>
        <v/>
      </c>
      <c r="HH12" s="988" t="str">
        <f t="shared" ca="1" si="547"/>
        <v/>
      </c>
      <c r="HI12" s="988" t="str">
        <f t="shared" ca="1" si="548"/>
        <v/>
      </c>
      <c r="HJ12" s="988" t="str">
        <f t="shared" ca="1" si="549"/>
        <v/>
      </c>
      <c r="HK12" s="988" t="str">
        <f t="shared" ca="1" si="550"/>
        <v/>
      </c>
      <c r="HL12" s="988" t="str">
        <f t="shared" ca="1" si="551"/>
        <v/>
      </c>
      <c r="HM12" s="988" t="str">
        <f t="shared" ca="1" si="552"/>
        <v/>
      </c>
      <c r="HN12" s="988" t="str">
        <f t="shared" ca="1" si="553"/>
        <v/>
      </c>
      <c r="HO12" s="988" t="str">
        <f t="shared" ca="1" si="554"/>
        <v/>
      </c>
      <c r="HP12" s="988" t="str">
        <f t="shared" ca="1" si="555"/>
        <v/>
      </c>
      <c r="HQ12" s="988" t="str">
        <f t="shared" ca="1" si="556"/>
        <v/>
      </c>
    </row>
    <row r="13" spans="2:225" ht="15" thickBot="1" x14ac:dyDescent="0.2">
      <c r="B13" s="1132"/>
      <c r="C13" s="1133"/>
      <c r="D13" s="1135"/>
      <c r="F13" s="964">
        <f t="shared" si="557"/>
        <v>25</v>
      </c>
      <c r="G13" s="959">
        <f t="shared" si="560"/>
        <v>10</v>
      </c>
      <c r="H13" s="960">
        <f t="shared" si="354"/>
        <v>5</v>
      </c>
      <c r="I13" s="963">
        <f t="shared" si="558"/>
        <v>15</v>
      </c>
      <c r="J13" s="964">
        <f t="shared" si="559"/>
        <v>10</v>
      </c>
      <c r="K13" s="965">
        <f t="shared" si="182"/>
        <v>2</v>
      </c>
      <c r="L13" s="965">
        <f t="shared" si="183"/>
        <v>48</v>
      </c>
      <c r="M13" s="965">
        <f t="shared" si="184"/>
        <v>30</v>
      </c>
      <c r="N13" s="965">
        <f t="shared" si="355"/>
        <v>2</v>
      </c>
      <c r="O13" s="966" t="str" cm="1">
        <f t="array" ref="O13">_xlfn.IFS(T13&lt;=0.3,"Bad",AND(T13&lt;0.5,T13&gt;0.3),"Macro",T13&gt;=0.5,"Norm")</f>
        <v>Norm</v>
      </c>
      <c r="P13" s="964">
        <f t="shared" si="185"/>
        <v>48</v>
      </c>
      <c r="Q13" s="1013">
        <f t="shared" si="186"/>
        <v>2.4</v>
      </c>
      <c r="R13" s="964">
        <f t="shared" si="187"/>
        <v>0</v>
      </c>
      <c r="S13" s="966">
        <f t="shared" si="188"/>
        <v>3954</v>
      </c>
      <c r="T13" s="60">
        <f t="shared" si="189"/>
        <v>0.70833333333333337</v>
      </c>
      <c r="U13" s="992">
        <f t="shared" si="190"/>
        <v>1.5</v>
      </c>
      <c r="V13" s="990">
        <f t="shared" si="191"/>
        <v>1.6666666666666667</v>
      </c>
      <c r="W13" s="962" t="str">
        <f t="shared" si="356"/>
        <v/>
      </c>
      <c r="Y13" s="991">
        <v>10</v>
      </c>
      <c r="Z13" s="988" t="str">
        <f t="shared" ca="1" si="357"/>
        <v/>
      </c>
      <c r="AA13" s="988" t="str">
        <f t="shared" ca="1" si="358"/>
        <v/>
      </c>
      <c r="AB13" s="988" t="str">
        <f t="shared" ca="1" si="359"/>
        <v/>
      </c>
      <c r="AC13" s="988" t="str">
        <f t="shared" ca="1" si="360"/>
        <v/>
      </c>
      <c r="AD13" s="988" t="str">
        <f t="shared" ca="1" si="361"/>
        <v/>
      </c>
      <c r="AE13" s="988" t="str">
        <f t="shared" ca="1" si="362"/>
        <v/>
      </c>
      <c r="AF13" s="988" t="str">
        <f t="shared" ca="1" si="363"/>
        <v/>
      </c>
      <c r="AG13" s="988" t="str">
        <f t="shared" ca="1" si="364"/>
        <v/>
      </c>
      <c r="AH13" s="988" t="str">
        <f t="shared" ca="1" si="365"/>
        <v/>
      </c>
      <c r="AI13" s="988" t="str">
        <f t="shared" ca="1" si="366"/>
        <v/>
      </c>
      <c r="AJ13" s="988" t="str">
        <f t="shared" ca="1" si="367"/>
        <v/>
      </c>
      <c r="AK13" s="988" t="str">
        <f t="shared" ca="1" si="368"/>
        <v/>
      </c>
      <c r="AL13" s="988" t="str">
        <f t="shared" ca="1" si="369"/>
        <v/>
      </c>
      <c r="AM13" s="988" t="str">
        <f t="shared" ca="1" si="370"/>
        <v/>
      </c>
      <c r="AN13" s="988" t="str">
        <f t="shared" ca="1" si="371"/>
        <v/>
      </c>
      <c r="AO13" s="988" t="str">
        <f t="shared" ca="1" si="372"/>
        <v/>
      </c>
      <c r="AP13" s="988" t="str">
        <f t="shared" ca="1" si="373"/>
        <v/>
      </c>
      <c r="AQ13" s="988" t="str">
        <f t="shared" ca="1" si="374"/>
        <v/>
      </c>
      <c r="AR13" s="988" t="str">
        <f t="shared" ca="1" si="375"/>
        <v/>
      </c>
      <c r="AS13" s="988" t="str">
        <f t="shared" ca="1" si="376"/>
        <v/>
      </c>
      <c r="AT13" s="988" t="str">
        <f t="shared" ca="1" si="377"/>
        <v/>
      </c>
      <c r="AU13" s="988" t="str">
        <f t="shared" ca="1" si="378"/>
        <v/>
      </c>
      <c r="AV13" s="988" t="str">
        <f t="shared" ca="1" si="379"/>
        <v/>
      </c>
      <c r="AW13" s="988" t="str">
        <f t="shared" ca="1" si="380"/>
        <v/>
      </c>
      <c r="AX13" s="988" t="str">
        <f t="shared" ca="1" si="381"/>
        <v/>
      </c>
      <c r="AY13" s="988" t="str">
        <f t="shared" ca="1" si="382"/>
        <v/>
      </c>
      <c r="AZ13" s="988" t="str">
        <f t="shared" ca="1" si="383"/>
        <v/>
      </c>
      <c r="BA13" s="988" t="str">
        <f t="shared" ca="1" si="384"/>
        <v/>
      </c>
      <c r="BB13" s="988" t="str">
        <f t="shared" ca="1" si="385"/>
        <v/>
      </c>
      <c r="BC13" s="988" t="str">
        <f t="shared" ca="1" si="386"/>
        <v/>
      </c>
      <c r="BD13" s="988" t="str">
        <f t="shared" ca="1" si="387"/>
        <v/>
      </c>
      <c r="BE13" s="988" t="str">
        <f t="shared" ca="1" si="388"/>
        <v/>
      </c>
      <c r="BF13" s="988" t="str">
        <f t="shared" ca="1" si="389"/>
        <v/>
      </c>
      <c r="BG13" s="988" t="str">
        <f t="shared" ca="1" si="390"/>
        <v/>
      </c>
      <c r="BH13" s="988" t="str">
        <f t="shared" ca="1" si="391"/>
        <v/>
      </c>
      <c r="BI13" s="988" t="str">
        <f t="shared" ca="1" si="392"/>
        <v/>
      </c>
      <c r="BJ13" s="988" t="str">
        <f t="shared" ca="1" si="393"/>
        <v/>
      </c>
      <c r="BK13" s="988" t="str">
        <f t="shared" ca="1" si="394"/>
        <v/>
      </c>
      <c r="BL13" s="988" t="str">
        <f t="shared" ca="1" si="395"/>
        <v/>
      </c>
      <c r="BM13" s="988" t="str">
        <f t="shared" ca="1" si="396"/>
        <v/>
      </c>
      <c r="BN13" s="988" t="str">
        <f t="shared" ca="1" si="397"/>
        <v/>
      </c>
      <c r="BO13" s="988" t="str">
        <f t="shared" ca="1" si="398"/>
        <v/>
      </c>
      <c r="BP13" s="988" t="str">
        <f t="shared" ca="1" si="399"/>
        <v/>
      </c>
      <c r="BQ13" s="988" t="str">
        <f t="shared" ca="1" si="400"/>
        <v/>
      </c>
      <c r="BR13" s="988" t="str">
        <f t="shared" ca="1" si="401"/>
        <v/>
      </c>
      <c r="BS13" s="988" t="str">
        <f t="shared" ca="1" si="402"/>
        <v/>
      </c>
      <c r="BT13" s="988" t="str">
        <f t="shared" ca="1" si="403"/>
        <v/>
      </c>
      <c r="BU13" s="988" t="str">
        <f t="shared" ca="1" si="404"/>
        <v/>
      </c>
      <c r="BV13" s="988" t="str">
        <f t="shared" ca="1" si="405"/>
        <v/>
      </c>
      <c r="BW13" s="988" t="str">
        <f t="shared" ca="1" si="406"/>
        <v/>
      </c>
      <c r="BX13" s="988" t="str">
        <f t="shared" ca="1" si="407"/>
        <v/>
      </c>
      <c r="BY13" s="988" t="str">
        <f t="shared" ca="1" si="408"/>
        <v/>
      </c>
      <c r="BZ13" s="988" t="str">
        <f t="shared" ca="1" si="409"/>
        <v/>
      </c>
      <c r="CA13" s="988" t="str">
        <f t="shared" ca="1" si="410"/>
        <v/>
      </c>
      <c r="CB13" s="988" t="str">
        <f t="shared" ca="1" si="411"/>
        <v/>
      </c>
      <c r="CC13" s="988" t="str">
        <f t="shared" ca="1" si="412"/>
        <v/>
      </c>
      <c r="CD13" s="988" t="str">
        <f t="shared" ca="1" si="413"/>
        <v/>
      </c>
      <c r="CE13" s="988" t="str">
        <f t="shared" ca="1" si="414"/>
        <v/>
      </c>
      <c r="CF13" s="988" t="str">
        <f t="shared" ca="1" si="415"/>
        <v/>
      </c>
      <c r="CG13" s="988" t="str">
        <f t="shared" ca="1" si="416"/>
        <v/>
      </c>
      <c r="CH13" s="988" t="str">
        <f t="shared" ca="1" si="417"/>
        <v/>
      </c>
      <c r="CI13" s="988" t="str">
        <f t="shared" ca="1" si="418"/>
        <v/>
      </c>
      <c r="CJ13" s="988" t="str">
        <f t="shared" ca="1" si="419"/>
        <v/>
      </c>
      <c r="CK13" s="988" t="str">
        <f t="shared" ca="1" si="420"/>
        <v/>
      </c>
      <c r="CL13" s="988" t="str">
        <f t="shared" ca="1" si="421"/>
        <v/>
      </c>
      <c r="CM13" s="988" t="str">
        <f t="shared" ca="1" si="422"/>
        <v/>
      </c>
      <c r="CN13" s="988" t="str">
        <f t="shared" ca="1" si="423"/>
        <v/>
      </c>
      <c r="CO13" s="988" t="str">
        <f t="shared" ca="1" si="424"/>
        <v/>
      </c>
      <c r="CP13" s="988" t="str">
        <f t="shared" ca="1" si="425"/>
        <v/>
      </c>
      <c r="CQ13" s="988" t="str">
        <f t="shared" ca="1" si="426"/>
        <v/>
      </c>
      <c r="CR13" s="988" t="str">
        <f t="shared" ca="1" si="427"/>
        <v/>
      </c>
      <c r="CS13" s="988" t="str">
        <f t="shared" ca="1" si="428"/>
        <v/>
      </c>
      <c r="CT13" s="988" t="str">
        <f t="shared" ca="1" si="429"/>
        <v/>
      </c>
      <c r="CU13" s="988" t="str">
        <f t="shared" ca="1" si="430"/>
        <v/>
      </c>
      <c r="CV13" s="988" t="str">
        <f t="shared" ca="1" si="431"/>
        <v/>
      </c>
      <c r="CW13" s="988" t="str">
        <f t="shared" ca="1" si="432"/>
        <v/>
      </c>
      <c r="CX13" s="988" t="str">
        <f t="shared" ca="1" si="433"/>
        <v/>
      </c>
      <c r="CY13" s="988" t="str">
        <f t="shared" ca="1" si="434"/>
        <v/>
      </c>
      <c r="CZ13" s="988" t="str">
        <f t="shared" ca="1" si="435"/>
        <v/>
      </c>
      <c r="DA13" s="988" t="str">
        <f t="shared" ca="1" si="436"/>
        <v/>
      </c>
      <c r="DB13" s="988" t="str">
        <f t="shared" ca="1" si="437"/>
        <v/>
      </c>
      <c r="DC13" s="988" t="str">
        <f t="shared" ca="1" si="438"/>
        <v/>
      </c>
      <c r="DD13" s="988" t="str">
        <f t="shared" ca="1" si="439"/>
        <v/>
      </c>
      <c r="DE13" s="988" t="str">
        <f t="shared" ca="1" si="440"/>
        <v/>
      </c>
      <c r="DF13" s="988" t="str">
        <f t="shared" ca="1" si="441"/>
        <v/>
      </c>
      <c r="DG13" s="988" t="str">
        <f t="shared" ca="1" si="442"/>
        <v/>
      </c>
      <c r="DH13" s="988" t="str">
        <f t="shared" ca="1" si="443"/>
        <v/>
      </c>
      <c r="DI13" s="988" t="str">
        <f t="shared" ca="1" si="444"/>
        <v/>
      </c>
      <c r="DJ13" s="988" t="str">
        <f t="shared" ca="1" si="445"/>
        <v/>
      </c>
      <c r="DK13" s="988" t="str">
        <f t="shared" ca="1" si="446"/>
        <v/>
      </c>
      <c r="DL13" s="988" t="str">
        <f t="shared" ca="1" si="447"/>
        <v/>
      </c>
      <c r="DM13" s="988" t="str">
        <f t="shared" ca="1" si="448"/>
        <v/>
      </c>
      <c r="DN13" s="988" t="str">
        <f t="shared" ca="1" si="449"/>
        <v/>
      </c>
      <c r="DO13" s="988" t="str">
        <f t="shared" ca="1" si="450"/>
        <v/>
      </c>
      <c r="DP13" s="988" t="str">
        <f t="shared" ca="1" si="451"/>
        <v/>
      </c>
      <c r="DQ13" s="988" t="str">
        <f t="shared" ca="1" si="452"/>
        <v/>
      </c>
      <c r="DR13" s="988" t="str">
        <f t="shared" ca="1" si="453"/>
        <v/>
      </c>
      <c r="DS13" s="988" t="str">
        <f t="shared" ca="1" si="454"/>
        <v/>
      </c>
      <c r="DT13" s="988" t="str">
        <f t="shared" ca="1" si="455"/>
        <v/>
      </c>
      <c r="DU13" s="988" t="str">
        <f t="shared" ca="1" si="456"/>
        <v/>
      </c>
      <c r="DV13" s="988" t="str">
        <f t="shared" ca="1" si="457"/>
        <v/>
      </c>
      <c r="DW13" s="988" t="str">
        <f t="shared" ca="1" si="458"/>
        <v/>
      </c>
      <c r="DX13" s="988" t="str">
        <f t="shared" ca="1" si="459"/>
        <v/>
      </c>
      <c r="DY13" s="988" t="str">
        <f t="shared" ca="1" si="460"/>
        <v/>
      </c>
      <c r="DZ13" s="988" t="str">
        <f t="shared" ca="1" si="461"/>
        <v/>
      </c>
      <c r="EA13" s="988" t="str">
        <f t="shared" ca="1" si="462"/>
        <v/>
      </c>
      <c r="EB13" s="988" t="str">
        <f t="shared" ca="1" si="463"/>
        <v/>
      </c>
      <c r="EC13" s="988" t="str">
        <f t="shared" ca="1" si="464"/>
        <v/>
      </c>
      <c r="ED13" s="988" t="str">
        <f t="shared" ca="1" si="465"/>
        <v/>
      </c>
      <c r="EE13" s="988" t="str">
        <f t="shared" ca="1" si="466"/>
        <v/>
      </c>
      <c r="EF13" s="988" t="str">
        <f t="shared" ca="1" si="467"/>
        <v/>
      </c>
      <c r="EG13" s="988" t="str">
        <f t="shared" ca="1" si="468"/>
        <v/>
      </c>
      <c r="EH13" s="988" t="str">
        <f t="shared" ca="1" si="469"/>
        <v/>
      </c>
      <c r="EI13" s="988" t="str">
        <f t="shared" ca="1" si="470"/>
        <v/>
      </c>
      <c r="EJ13" s="988" t="str">
        <f t="shared" ca="1" si="471"/>
        <v/>
      </c>
      <c r="EK13" s="988" t="str">
        <f t="shared" ca="1" si="472"/>
        <v/>
      </c>
      <c r="EL13" s="988" t="str">
        <f t="shared" ca="1" si="473"/>
        <v/>
      </c>
      <c r="EM13" s="988" t="str">
        <f t="shared" ca="1" si="474"/>
        <v/>
      </c>
      <c r="EN13" s="988" t="str">
        <f t="shared" ca="1" si="475"/>
        <v/>
      </c>
      <c r="EO13" s="988" t="str">
        <f t="shared" ca="1" si="476"/>
        <v/>
      </c>
      <c r="EP13" s="988" t="str">
        <f t="shared" ca="1" si="477"/>
        <v/>
      </c>
      <c r="EQ13" s="988" t="str">
        <f t="shared" ca="1" si="478"/>
        <v/>
      </c>
      <c r="ER13" s="988" t="str">
        <f t="shared" ca="1" si="479"/>
        <v/>
      </c>
      <c r="ES13" s="988" t="str">
        <f t="shared" ca="1" si="480"/>
        <v/>
      </c>
      <c r="ET13" s="988" t="str">
        <f t="shared" ca="1" si="481"/>
        <v/>
      </c>
      <c r="EU13" s="988" t="str">
        <f t="shared" ca="1" si="482"/>
        <v/>
      </c>
      <c r="EV13" s="988" t="str">
        <f t="shared" ca="1" si="483"/>
        <v/>
      </c>
      <c r="EW13" s="988" t="str">
        <f t="shared" ca="1" si="484"/>
        <v/>
      </c>
      <c r="EX13" s="988" t="str">
        <f t="shared" ca="1" si="485"/>
        <v/>
      </c>
      <c r="EY13" s="988" t="str">
        <f t="shared" ca="1" si="486"/>
        <v/>
      </c>
      <c r="EZ13" s="988" t="str">
        <f t="shared" ca="1" si="487"/>
        <v/>
      </c>
      <c r="FA13" s="988" t="str">
        <f t="shared" ca="1" si="488"/>
        <v/>
      </c>
      <c r="FB13" s="988" t="str">
        <f t="shared" ca="1" si="489"/>
        <v/>
      </c>
      <c r="FC13" s="988" t="str">
        <f t="shared" ca="1" si="490"/>
        <v/>
      </c>
      <c r="FD13" s="988" t="str">
        <f t="shared" ca="1" si="491"/>
        <v/>
      </c>
      <c r="FE13" s="988" t="str">
        <f t="shared" ca="1" si="492"/>
        <v/>
      </c>
      <c r="FF13" s="988" t="str">
        <f t="shared" ca="1" si="493"/>
        <v/>
      </c>
      <c r="FG13" s="988" t="str">
        <f t="shared" ca="1" si="494"/>
        <v/>
      </c>
      <c r="FH13" s="988" t="str">
        <f t="shared" ca="1" si="495"/>
        <v/>
      </c>
      <c r="FI13" s="988" t="str">
        <f t="shared" ca="1" si="496"/>
        <v/>
      </c>
      <c r="FJ13" s="988" t="str">
        <f t="shared" ca="1" si="497"/>
        <v/>
      </c>
      <c r="FK13" s="988" t="str">
        <f t="shared" ca="1" si="498"/>
        <v/>
      </c>
      <c r="FL13" s="988" t="str">
        <f t="shared" ca="1" si="499"/>
        <v/>
      </c>
      <c r="FM13" s="988" t="str">
        <f t="shared" ca="1" si="500"/>
        <v/>
      </c>
      <c r="FN13" s="988" t="str">
        <f t="shared" ca="1" si="501"/>
        <v/>
      </c>
      <c r="FO13" s="988" t="str">
        <f t="shared" ca="1" si="502"/>
        <v/>
      </c>
      <c r="FP13" s="988" t="str">
        <f t="shared" ca="1" si="503"/>
        <v/>
      </c>
      <c r="FQ13" s="988" t="str">
        <f t="shared" ca="1" si="504"/>
        <v/>
      </c>
      <c r="FR13" s="988" t="str">
        <f t="shared" ca="1" si="505"/>
        <v/>
      </c>
      <c r="FS13" s="988" t="str">
        <f t="shared" ca="1" si="506"/>
        <v/>
      </c>
      <c r="FT13" s="988" t="str">
        <f t="shared" ca="1" si="507"/>
        <v/>
      </c>
      <c r="FU13" s="988" t="str">
        <f t="shared" ca="1" si="508"/>
        <v/>
      </c>
      <c r="FV13" s="988" t="str">
        <f t="shared" ca="1" si="509"/>
        <v/>
      </c>
      <c r="FW13" s="988" t="str">
        <f t="shared" ca="1" si="510"/>
        <v/>
      </c>
      <c r="FX13" s="988" t="str">
        <f t="shared" ca="1" si="511"/>
        <v/>
      </c>
      <c r="FY13" s="988" t="str">
        <f t="shared" ca="1" si="512"/>
        <v/>
      </c>
      <c r="FZ13" s="988" t="str">
        <f t="shared" ca="1" si="513"/>
        <v/>
      </c>
      <c r="GA13" s="988" t="str">
        <f t="shared" ca="1" si="514"/>
        <v/>
      </c>
      <c r="GB13" s="988" t="str">
        <f t="shared" ca="1" si="515"/>
        <v/>
      </c>
      <c r="GC13" s="988" t="str">
        <f t="shared" ca="1" si="516"/>
        <v/>
      </c>
      <c r="GD13" s="988" t="str">
        <f t="shared" ca="1" si="517"/>
        <v/>
      </c>
      <c r="GE13" s="988" t="str">
        <f t="shared" ca="1" si="518"/>
        <v/>
      </c>
      <c r="GF13" s="988" t="str">
        <f t="shared" ca="1" si="519"/>
        <v/>
      </c>
      <c r="GG13" s="988" t="str">
        <f t="shared" ca="1" si="520"/>
        <v/>
      </c>
      <c r="GH13" s="988" t="str">
        <f t="shared" ca="1" si="521"/>
        <v/>
      </c>
      <c r="GI13" s="988" t="str">
        <f t="shared" ca="1" si="522"/>
        <v/>
      </c>
      <c r="GJ13" s="988" t="str">
        <f t="shared" ca="1" si="523"/>
        <v/>
      </c>
      <c r="GK13" s="988" t="str">
        <f t="shared" ca="1" si="524"/>
        <v/>
      </c>
      <c r="GL13" s="988" t="str">
        <f t="shared" ca="1" si="525"/>
        <v/>
      </c>
      <c r="GM13" s="988" t="str">
        <f t="shared" ca="1" si="526"/>
        <v/>
      </c>
      <c r="GN13" s="988" t="str">
        <f t="shared" ca="1" si="527"/>
        <v/>
      </c>
      <c r="GO13" s="988" t="str">
        <f t="shared" ca="1" si="528"/>
        <v/>
      </c>
      <c r="GP13" s="988" t="str">
        <f t="shared" ca="1" si="529"/>
        <v/>
      </c>
      <c r="GQ13" s="988" t="str">
        <f t="shared" ca="1" si="530"/>
        <v/>
      </c>
      <c r="GR13" s="988" t="str">
        <f t="shared" ca="1" si="531"/>
        <v/>
      </c>
      <c r="GS13" s="988" t="str">
        <f t="shared" ca="1" si="532"/>
        <v/>
      </c>
      <c r="GT13" s="988" t="str">
        <f t="shared" ca="1" si="533"/>
        <v/>
      </c>
      <c r="GU13" s="988" t="str">
        <f t="shared" ca="1" si="534"/>
        <v/>
      </c>
      <c r="GV13" s="988" t="str">
        <f t="shared" ca="1" si="535"/>
        <v/>
      </c>
      <c r="GW13" s="988" t="str">
        <f t="shared" ca="1" si="536"/>
        <v/>
      </c>
      <c r="GX13" s="988" t="str">
        <f t="shared" ca="1" si="537"/>
        <v/>
      </c>
      <c r="GY13" s="988" t="str">
        <f t="shared" ca="1" si="538"/>
        <v/>
      </c>
      <c r="GZ13" s="988" t="str">
        <f t="shared" ca="1" si="539"/>
        <v/>
      </c>
      <c r="HA13" s="988" t="str">
        <f t="shared" ca="1" si="540"/>
        <v/>
      </c>
      <c r="HB13" s="988" t="str">
        <f t="shared" ca="1" si="541"/>
        <v/>
      </c>
      <c r="HC13" s="988" t="str">
        <f t="shared" ca="1" si="542"/>
        <v/>
      </c>
      <c r="HD13" s="988" t="str">
        <f t="shared" ca="1" si="543"/>
        <v/>
      </c>
      <c r="HE13" s="988" t="str">
        <f t="shared" ca="1" si="544"/>
        <v/>
      </c>
      <c r="HF13" s="988" t="str">
        <f t="shared" ca="1" si="545"/>
        <v/>
      </c>
      <c r="HG13" s="988" t="str">
        <f t="shared" ca="1" si="546"/>
        <v/>
      </c>
      <c r="HH13" s="988" t="str">
        <f t="shared" ca="1" si="547"/>
        <v/>
      </c>
      <c r="HI13" s="988" t="str">
        <f t="shared" ca="1" si="548"/>
        <v/>
      </c>
      <c r="HJ13" s="988" t="str">
        <f t="shared" ca="1" si="549"/>
        <v/>
      </c>
      <c r="HK13" s="988" t="str">
        <f t="shared" ca="1" si="550"/>
        <v/>
      </c>
      <c r="HL13" s="988" t="str">
        <f t="shared" ca="1" si="551"/>
        <v/>
      </c>
      <c r="HM13" s="988" t="str">
        <f t="shared" ca="1" si="552"/>
        <v/>
      </c>
      <c r="HN13" s="988" t="str">
        <f t="shared" ca="1" si="553"/>
        <v/>
      </c>
      <c r="HO13" s="988" t="str">
        <f t="shared" ca="1" si="554"/>
        <v/>
      </c>
      <c r="HP13" s="988" t="str">
        <f t="shared" ca="1" si="555"/>
        <v/>
      </c>
      <c r="HQ13" s="988" t="str">
        <f t="shared" ca="1" si="556"/>
        <v/>
      </c>
    </row>
    <row r="14" spans="2:225" ht="14" customHeight="1" thickBot="1" x14ac:dyDescent="0.2">
      <c r="B14" s="1014" t="s">
        <v>211</v>
      </c>
      <c r="C14" s="1015"/>
      <c r="D14" s="956">
        <f>IF(OR(D8="",D10="",D12=""),"",(D8+D10-1)*D12)</f>
        <v>90</v>
      </c>
      <c r="F14" s="964">
        <f t="shared" si="557"/>
        <v>26</v>
      </c>
      <c r="G14" s="959">
        <f t="shared" si="560"/>
        <v>11</v>
      </c>
      <c r="H14" s="960">
        <f t="shared" si="354"/>
        <v>5</v>
      </c>
      <c r="I14" s="963">
        <f t="shared" si="558"/>
        <v>15</v>
      </c>
      <c r="J14" s="964">
        <f t="shared" si="559"/>
        <v>11</v>
      </c>
      <c r="K14" s="965">
        <f t="shared" si="182"/>
        <v>1.8181818181818181</v>
      </c>
      <c r="L14" s="965">
        <f t="shared" si="183"/>
        <v>45.454545454545453</v>
      </c>
      <c r="M14" s="965">
        <f t="shared" si="184"/>
        <v>30</v>
      </c>
      <c r="N14" s="965">
        <f t="shared" si="355"/>
        <v>2</v>
      </c>
      <c r="O14" s="966" t="str" cm="1">
        <f t="array" ref="O14">_xlfn.IFS(T14&lt;=0.3,"Bad",AND(T14&lt;0.5,T14&gt;0.3),"Macro",T14&gt;=0.5,"Norm")</f>
        <v>Norm</v>
      </c>
      <c r="P14" s="964">
        <f t="shared" si="185"/>
        <v>50</v>
      </c>
      <c r="Q14" s="1013">
        <f t="shared" si="186"/>
        <v>2.1818181818181817</v>
      </c>
      <c r="R14" s="964">
        <f t="shared" si="187"/>
        <v>2</v>
      </c>
      <c r="S14" s="966">
        <f t="shared" si="188"/>
        <v>3594.5454545454545</v>
      </c>
      <c r="T14" s="60">
        <f t="shared" si="189"/>
        <v>0.68</v>
      </c>
      <c r="U14" s="992">
        <f t="shared" si="190"/>
        <v>1.3636363636363635</v>
      </c>
      <c r="V14" s="990">
        <f t="shared" si="191"/>
        <v>1.5</v>
      </c>
      <c r="W14" s="962" t="str">
        <f t="shared" si="356"/>
        <v/>
      </c>
      <c r="Y14" s="987">
        <v>11</v>
      </c>
      <c r="Z14" s="988" t="str">
        <f t="shared" ca="1" si="357"/>
        <v/>
      </c>
      <c r="AA14" s="988" t="str">
        <f t="shared" ca="1" si="358"/>
        <v/>
      </c>
      <c r="AB14" s="988" t="str">
        <f t="shared" ca="1" si="359"/>
        <v/>
      </c>
      <c r="AC14" s="988" t="str">
        <f t="shared" ca="1" si="360"/>
        <v/>
      </c>
      <c r="AD14" s="988" t="str">
        <f t="shared" ca="1" si="361"/>
        <v/>
      </c>
      <c r="AE14" s="988" t="str">
        <f t="shared" ca="1" si="362"/>
        <v/>
      </c>
      <c r="AF14" s="988" t="str">
        <f t="shared" ca="1" si="363"/>
        <v/>
      </c>
      <c r="AG14" s="988" t="str">
        <f t="shared" ca="1" si="364"/>
        <v/>
      </c>
      <c r="AH14" s="988" t="str">
        <f t="shared" ca="1" si="365"/>
        <v/>
      </c>
      <c r="AI14" s="988" t="str">
        <f t="shared" ca="1" si="366"/>
        <v/>
      </c>
      <c r="AJ14" s="988" t="str">
        <f t="shared" ca="1" si="367"/>
        <v/>
      </c>
      <c r="AK14" s="988" t="str">
        <f t="shared" ca="1" si="368"/>
        <v/>
      </c>
      <c r="AL14" s="988" t="str">
        <f t="shared" ca="1" si="369"/>
        <v/>
      </c>
      <c r="AM14" s="988" t="str">
        <f t="shared" ca="1" si="370"/>
        <v/>
      </c>
      <c r="AN14" s="988" t="str">
        <f t="shared" ca="1" si="371"/>
        <v/>
      </c>
      <c r="AO14" s="988" t="str">
        <f t="shared" ca="1" si="372"/>
        <v/>
      </c>
      <c r="AP14" s="988" t="str">
        <f t="shared" ca="1" si="373"/>
        <v/>
      </c>
      <c r="AQ14" s="988" t="str">
        <f t="shared" ca="1" si="374"/>
        <v/>
      </c>
      <c r="AR14" s="988" t="str">
        <f t="shared" ca="1" si="375"/>
        <v/>
      </c>
      <c r="AS14" s="988" t="str">
        <f t="shared" ca="1" si="376"/>
        <v/>
      </c>
      <c r="AT14" s="988" t="str">
        <f t="shared" ca="1" si="377"/>
        <v/>
      </c>
      <c r="AU14" s="988" t="str">
        <f t="shared" ca="1" si="378"/>
        <v/>
      </c>
      <c r="AV14" s="988" t="str">
        <f t="shared" ca="1" si="379"/>
        <v/>
      </c>
      <c r="AW14" s="988" t="str">
        <f t="shared" ca="1" si="380"/>
        <v/>
      </c>
      <c r="AX14" s="988" t="str">
        <f t="shared" ca="1" si="381"/>
        <v/>
      </c>
      <c r="AY14" s="988" t="str">
        <f t="shared" ca="1" si="382"/>
        <v/>
      </c>
      <c r="AZ14" s="988" t="str">
        <f t="shared" ca="1" si="383"/>
        <v/>
      </c>
      <c r="BA14" s="988" t="str">
        <f t="shared" ca="1" si="384"/>
        <v/>
      </c>
      <c r="BB14" s="988" t="str">
        <f t="shared" ca="1" si="385"/>
        <v/>
      </c>
      <c r="BC14" s="988" t="str">
        <f t="shared" ca="1" si="386"/>
        <v/>
      </c>
      <c r="BD14" s="988" t="str">
        <f t="shared" ca="1" si="387"/>
        <v/>
      </c>
      <c r="BE14" s="988" t="str">
        <f t="shared" ca="1" si="388"/>
        <v/>
      </c>
      <c r="BF14" s="988" t="str">
        <f t="shared" ca="1" si="389"/>
        <v/>
      </c>
      <c r="BG14" s="988" t="str">
        <f t="shared" ca="1" si="390"/>
        <v/>
      </c>
      <c r="BH14" s="988" t="str">
        <f t="shared" ca="1" si="391"/>
        <v/>
      </c>
      <c r="BI14" s="988" t="str">
        <f t="shared" ca="1" si="392"/>
        <v/>
      </c>
      <c r="BJ14" s="988" t="str">
        <f t="shared" ca="1" si="393"/>
        <v/>
      </c>
      <c r="BK14" s="988" t="str">
        <f t="shared" ca="1" si="394"/>
        <v/>
      </c>
      <c r="BL14" s="988" t="str">
        <f t="shared" ca="1" si="395"/>
        <v/>
      </c>
      <c r="BM14" s="988" t="str">
        <f t="shared" ca="1" si="396"/>
        <v/>
      </c>
      <c r="BN14" s="988" t="str">
        <f t="shared" ca="1" si="397"/>
        <v/>
      </c>
      <c r="BO14" s="988" t="str">
        <f t="shared" ca="1" si="398"/>
        <v/>
      </c>
      <c r="BP14" s="988" t="str">
        <f t="shared" ca="1" si="399"/>
        <v/>
      </c>
      <c r="BQ14" s="988" t="str">
        <f t="shared" ca="1" si="400"/>
        <v/>
      </c>
      <c r="BR14" s="988" t="str">
        <f t="shared" ca="1" si="401"/>
        <v/>
      </c>
      <c r="BS14" s="988" t="str">
        <f t="shared" ca="1" si="402"/>
        <v/>
      </c>
      <c r="BT14" s="988" t="str">
        <f t="shared" ca="1" si="403"/>
        <v/>
      </c>
      <c r="BU14" s="988" t="str">
        <f t="shared" ca="1" si="404"/>
        <v/>
      </c>
      <c r="BV14" s="988" t="str">
        <f t="shared" ca="1" si="405"/>
        <v/>
      </c>
      <c r="BW14" s="988" t="str">
        <f t="shared" ca="1" si="406"/>
        <v/>
      </c>
      <c r="BX14" s="988" t="str">
        <f t="shared" ca="1" si="407"/>
        <v/>
      </c>
      <c r="BY14" s="988" t="str">
        <f t="shared" ca="1" si="408"/>
        <v/>
      </c>
      <c r="BZ14" s="988" t="str">
        <f t="shared" ca="1" si="409"/>
        <v/>
      </c>
      <c r="CA14" s="988" t="str">
        <f t="shared" ca="1" si="410"/>
        <v/>
      </c>
      <c r="CB14" s="988" t="str">
        <f t="shared" ca="1" si="411"/>
        <v/>
      </c>
      <c r="CC14" s="988" t="str">
        <f t="shared" ca="1" si="412"/>
        <v/>
      </c>
      <c r="CD14" s="988" t="str">
        <f t="shared" ca="1" si="413"/>
        <v/>
      </c>
      <c r="CE14" s="988" t="str">
        <f t="shared" ca="1" si="414"/>
        <v/>
      </c>
      <c r="CF14" s="988" t="str">
        <f t="shared" ca="1" si="415"/>
        <v/>
      </c>
      <c r="CG14" s="988" t="str">
        <f t="shared" ca="1" si="416"/>
        <v/>
      </c>
      <c r="CH14" s="988" t="str">
        <f t="shared" ca="1" si="417"/>
        <v/>
      </c>
      <c r="CI14" s="988" t="str">
        <f t="shared" ca="1" si="418"/>
        <v/>
      </c>
      <c r="CJ14" s="988" t="str">
        <f t="shared" ca="1" si="419"/>
        <v/>
      </c>
      <c r="CK14" s="988" t="str">
        <f t="shared" ca="1" si="420"/>
        <v/>
      </c>
      <c r="CL14" s="988" t="str">
        <f t="shared" ca="1" si="421"/>
        <v/>
      </c>
      <c r="CM14" s="988" t="str">
        <f t="shared" ca="1" si="422"/>
        <v/>
      </c>
      <c r="CN14" s="988" t="str">
        <f t="shared" ca="1" si="423"/>
        <v/>
      </c>
      <c r="CO14" s="988" t="str">
        <f t="shared" ca="1" si="424"/>
        <v/>
      </c>
      <c r="CP14" s="988" t="str">
        <f t="shared" ca="1" si="425"/>
        <v/>
      </c>
      <c r="CQ14" s="988" t="str">
        <f t="shared" ca="1" si="426"/>
        <v/>
      </c>
      <c r="CR14" s="988" t="str">
        <f t="shared" ca="1" si="427"/>
        <v/>
      </c>
      <c r="CS14" s="988" t="str">
        <f t="shared" ca="1" si="428"/>
        <v/>
      </c>
      <c r="CT14" s="988" t="str">
        <f t="shared" ca="1" si="429"/>
        <v/>
      </c>
      <c r="CU14" s="988" t="str">
        <f t="shared" ca="1" si="430"/>
        <v/>
      </c>
      <c r="CV14" s="988" t="str">
        <f t="shared" ca="1" si="431"/>
        <v/>
      </c>
      <c r="CW14" s="988" t="str">
        <f t="shared" ca="1" si="432"/>
        <v/>
      </c>
      <c r="CX14" s="988" t="str">
        <f t="shared" ca="1" si="433"/>
        <v/>
      </c>
      <c r="CY14" s="988" t="str">
        <f t="shared" ca="1" si="434"/>
        <v/>
      </c>
      <c r="CZ14" s="988" t="str">
        <f t="shared" ca="1" si="435"/>
        <v/>
      </c>
      <c r="DA14" s="988" t="str">
        <f t="shared" ca="1" si="436"/>
        <v/>
      </c>
      <c r="DB14" s="988" t="str">
        <f t="shared" ca="1" si="437"/>
        <v/>
      </c>
      <c r="DC14" s="988" t="str">
        <f t="shared" ca="1" si="438"/>
        <v/>
      </c>
      <c r="DD14" s="988" t="str">
        <f t="shared" ca="1" si="439"/>
        <v/>
      </c>
      <c r="DE14" s="988" t="str">
        <f t="shared" ca="1" si="440"/>
        <v/>
      </c>
      <c r="DF14" s="988" t="str">
        <f t="shared" ca="1" si="441"/>
        <v/>
      </c>
      <c r="DG14" s="988" t="str">
        <f t="shared" ca="1" si="442"/>
        <v/>
      </c>
      <c r="DH14" s="988" t="str">
        <f t="shared" ca="1" si="443"/>
        <v/>
      </c>
      <c r="DI14" s="988" t="str">
        <f t="shared" ca="1" si="444"/>
        <v/>
      </c>
      <c r="DJ14" s="988" t="str">
        <f t="shared" ca="1" si="445"/>
        <v/>
      </c>
      <c r="DK14" s="988" t="str">
        <f t="shared" ca="1" si="446"/>
        <v/>
      </c>
      <c r="DL14" s="988" t="str">
        <f t="shared" ca="1" si="447"/>
        <v/>
      </c>
      <c r="DM14" s="988" t="str">
        <f t="shared" ca="1" si="448"/>
        <v/>
      </c>
      <c r="DN14" s="988" t="str">
        <f t="shared" ca="1" si="449"/>
        <v/>
      </c>
      <c r="DO14" s="988" t="str">
        <f t="shared" ca="1" si="450"/>
        <v/>
      </c>
      <c r="DP14" s="988" t="str">
        <f t="shared" ca="1" si="451"/>
        <v/>
      </c>
      <c r="DQ14" s="988" t="str">
        <f t="shared" ca="1" si="452"/>
        <v/>
      </c>
      <c r="DR14" s="988" t="str">
        <f t="shared" ca="1" si="453"/>
        <v/>
      </c>
      <c r="DS14" s="988" t="str">
        <f t="shared" ca="1" si="454"/>
        <v/>
      </c>
      <c r="DT14" s="988" t="str">
        <f t="shared" ca="1" si="455"/>
        <v/>
      </c>
      <c r="DU14" s="988" t="str">
        <f t="shared" ca="1" si="456"/>
        <v/>
      </c>
      <c r="DV14" s="988" t="str">
        <f t="shared" ca="1" si="457"/>
        <v/>
      </c>
      <c r="DW14" s="988" t="str">
        <f t="shared" ca="1" si="458"/>
        <v/>
      </c>
      <c r="DX14" s="988" t="str">
        <f t="shared" ca="1" si="459"/>
        <v/>
      </c>
      <c r="DY14" s="988" t="str">
        <f t="shared" ca="1" si="460"/>
        <v/>
      </c>
      <c r="DZ14" s="988" t="str">
        <f t="shared" ca="1" si="461"/>
        <v/>
      </c>
      <c r="EA14" s="988" t="str">
        <f t="shared" ca="1" si="462"/>
        <v/>
      </c>
      <c r="EB14" s="988" t="str">
        <f t="shared" ca="1" si="463"/>
        <v/>
      </c>
      <c r="EC14" s="988" t="str">
        <f t="shared" ca="1" si="464"/>
        <v/>
      </c>
      <c r="ED14" s="988" t="str">
        <f t="shared" ca="1" si="465"/>
        <v/>
      </c>
      <c r="EE14" s="988" t="str">
        <f t="shared" ca="1" si="466"/>
        <v/>
      </c>
      <c r="EF14" s="988" t="str">
        <f t="shared" ca="1" si="467"/>
        <v/>
      </c>
      <c r="EG14" s="988" t="str">
        <f t="shared" ca="1" si="468"/>
        <v/>
      </c>
      <c r="EH14" s="988" t="str">
        <f t="shared" ca="1" si="469"/>
        <v/>
      </c>
      <c r="EI14" s="988" t="str">
        <f t="shared" ca="1" si="470"/>
        <v/>
      </c>
      <c r="EJ14" s="988" t="str">
        <f t="shared" ca="1" si="471"/>
        <v/>
      </c>
      <c r="EK14" s="988" t="str">
        <f t="shared" ca="1" si="472"/>
        <v/>
      </c>
      <c r="EL14" s="988" t="str">
        <f t="shared" ca="1" si="473"/>
        <v/>
      </c>
      <c r="EM14" s="988" t="str">
        <f t="shared" ca="1" si="474"/>
        <v/>
      </c>
      <c r="EN14" s="988" t="str">
        <f t="shared" ca="1" si="475"/>
        <v/>
      </c>
      <c r="EO14" s="988" t="str">
        <f t="shared" ca="1" si="476"/>
        <v/>
      </c>
      <c r="EP14" s="988" t="str">
        <f t="shared" ca="1" si="477"/>
        <v/>
      </c>
      <c r="EQ14" s="988" t="str">
        <f t="shared" ca="1" si="478"/>
        <v/>
      </c>
      <c r="ER14" s="988" t="str">
        <f t="shared" ca="1" si="479"/>
        <v/>
      </c>
      <c r="ES14" s="988" t="str">
        <f t="shared" ca="1" si="480"/>
        <v/>
      </c>
      <c r="ET14" s="988" t="str">
        <f t="shared" ca="1" si="481"/>
        <v/>
      </c>
      <c r="EU14" s="988" t="str">
        <f t="shared" ca="1" si="482"/>
        <v/>
      </c>
      <c r="EV14" s="988" t="str">
        <f t="shared" ca="1" si="483"/>
        <v/>
      </c>
      <c r="EW14" s="988" t="str">
        <f t="shared" ca="1" si="484"/>
        <v/>
      </c>
      <c r="EX14" s="988" t="str">
        <f t="shared" ca="1" si="485"/>
        <v/>
      </c>
      <c r="EY14" s="988" t="str">
        <f t="shared" ca="1" si="486"/>
        <v/>
      </c>
      <c r="EZ14" s="988" t="str">
        <f t="shared" ca="1" si="487"/>
        <v/>
      </c>
      <c r="FA14" s="988" t="str">
        <f t="shared" ca="1" si="488"/>
        <v/>
      </c>
      <c r="FB14" s="988" t="str">
        <f t="shared" ca="1" si="489"/>
        <v/>
      </c>
      <c r="FC14" s="988" t="str">
        <f t="shared" ca="1" si="490"/>
        <v/>
      </c>
      <c r="FD14" s="988" t="str">
        <f t="shared" ca="1" si="491"/>
        <v/>
      </c>
      <c r="FE14" s="988" t="str">
        <f t="shared" ca="1" si="492"/>
        <v/>
      </c>
      <c r="FF14" s="988" t="str">
        <f t="shared" ca="1" si="493"/>
        <v/>
      </c>
      <c r="FG14" s="988" t="str">
        <f t="shared" ca="1" si="494"/>
        <v/>
      </c>
      <c r="FH14" s="988" t="str">
        <f t="shared" ca="1" si="495"/>
        <v/>
      </c>
      <c r="FI14" s="988" t="str">
        <f t="shared" ca="1" si="496"/>
        <v/>
      </c>
      <c r="FJ14" s="988" t="str">
        <f t="shared" ca="1" si="497"/>
        <v/>
      </c>
      <c r="FK14" s="988" t="str">
        <f t="shared" ca="1" si="498"/>
        <v/>
      </c>
      <c r="FL14" s="988" t="str">
        <f t="shared" ca="1" si="499"/>
        <v/>
      </c>
      <c r="FM14" s="988" t="str">
        <f t="shared" ca="1" si="500"/>
        <v/>
      </c>
      <c r="FN14" s="988" t="str">
        <f t="shared" ca="1" si="501"/>
        <v/>
      </c>
      <c r="FO14" s="988" t="str">
        <f t="shared" ca="1" si="502"/>
        <v/>
      </c>
      <c r="FP14" s="988" t="str">
        <f t="shared" ca="1" si="503"/>
        <v/>
      </c>
      <c r="FQ14" s="988" t="str">
        <f t="shared" ca="1" si="504"/>
        <v/>
      </c>
      <c r="FR14" s="988" t="str">
        <f t="shared" ca="1" si="505"/>
        <v/>
      </c>
      <c r="FS14" s="988" t="str">
        <f t="shared" ca="1" si="506"/>
        <v/>
      </c>
      <c r="FT14" s="988" t="str">
        <f t="shared" ca="1" si="507"/>
        <v/>
      </c>
      <c r="FU14" s="988" t="str">
        <f t="shared" ca="1" si="508"/>
        <v/>
      </c>
      <c r="FV14" s="988" t="str">
        <f t="shared" ca="1" si="509"/>
        <v/>
      </c>
      <c r="FW14" s="988" t="str">
        <f t="shared" ca="1" si="510"/>
        <v/>
      </c>
      <c r="FX14" s="988" t="str">
        <f t="shared" ca="1" si="511"/>
        <v/>
      </c>
      <c r="FY14" s="988" t="str">
        <f t="shared" ca="1" si="512"/>
        <v/>
      </c>
      <c r="FZ14" s="988" t="str">
        <f t="shared" ca="1" si="513"/>
        <v/>
      </c>
      <c r="GA14" s="988" t="str">
        <f t="shared" ca="1" si="514"/>
        <v/>
      </c>
      <c r="GB14" s="988" t="str">
        <f t="shared" ca="1" si="515"/>
        <v/>
      </c>
      <c r="GC14" s="988" t="str">
        <f t="shared" ca="1" si="516"/>
        <v/>
      </c>
      <c r="GD14" s="988" t="str">
        <f t="shared" ca="1" si="517"/>
        <v/>
      </c>
      <c r="GE14" s="988" t="str">
        <f t="shared" ca="1" si="518"/>
        <v/>
      </c>
      <c r="GF14" s="988" t="str">
        <f t="shared" ca="1" si="519"/>
        <v/>
      </c>
      <c r="GG14" s="988" t="str">
        <f t="shared" ca="1" si="520"/>
        <v/>
      </c>
      <c r="GH14" s="988" t="str">
        <f t="shared" ca="1" si="521"/>
        <v/>
      </c>
      <c r="GI14" s="988" t="str">
        <f t="shared" ca="1" si="522"/>
        <v/>
      </c>
      <c r="GJ14" s="988" t="str">
        <f t="shared" ca="1" si="523"/>
        <v/>
      </c>
      <c r="GK14" s="988" t="str">
        <f t="shared" ca="1" si="524"/>
        <v/>
      </c>
      <c r="GL14" s="988" t="str">
        <f t="shared" ca="1" si="525"/>
        <v/>
      </c>
      <c r="GM14" s="988" t="str">
        <f t="shared" ca="1" si="526"/>
        <v/>
      </c>
      <c r="GN14" s="988" t="str">
        <f t="shared" ca="1" si="527"/>
        <v/>
      </c>
      <c r="GO14" s="988" t="str">
        <f t="shared" ca="1" si="528"/>
        <v/>
      </c>
      <c r="GP14" s="988" t="str">
        <f t="shared" ca="1" si="529"/>
        <v/>
      </c>
      <c r="GQ14" s="988" t="str">
        <f t="shared" ca="1" si="530"/>
        <v/>
      </c>
      <c r="GR14" s="988" t="str">
        <f t="shared" ca="1" si="531"/>
        <v/>
      </c>
      <c r="GS14" s="988" t="str">
        <f t="shared" ca="1" si="532"/>
        <v/>
      </c>
      <c r="GT14" s="988" t="str">
        <f t="shared" ca="1" si="533"/>
        <v/>
      </c>
      <c r="GU14" s="988" t="str">
        <f t="shared" ca="1" si="534"/>
        <v/>
      </c>
      <c r="GV14" s="988" t="str">
        <f t="shared" ca="1" si="535"/>
        <v/>
      </c>
      <c r="GW14" s="988" t="str">
        <f t="shared" ca="1" si="536"/>
        <v/>
      </c>
      <c r="GX14" s="988" t="str">
        <f t="shared" ca="1" si="537"/>
        <v/>
      </c>
      <c r="GY14" s="988" t="str">
        <f t="shared" ca="1" si="538"/>
        <v/>
      </c>
      <c r="GZ14" s="988" t="str">
        <f t="shared" ca="1" si="539"/>
        <v/>
      </c>
      <c r="HA14" s="988" t="str">
        <f t="shared" ca="1" si="540"/>
        <v/>
      </c>
      <c r="HB14" s="988" t="str">
        <f t="shared" ca="1" si="541"/>
        <v/>
      </c>
      <c r="HC14" s="988" t="str">
        <f t="shared" ca="1" si="542"/>
        <v/>
      </c>
      <c r="HD14" s="988" t="str">
        <f t="shared" ca="1" si="543"/>
        <v/>
      </c>
      <c r="HE14" s="988" t="str">
        <f t="shared" ca="1" si="544"/>
        <v/>
      </c>
      <c r="HF14" s="988" t="str">
        <f t="shared" ca="1" si="545"/>
        <v/>
      </c>
      <c r="HG14" s="988" t="str">
        <f t="shared" ca="1" si="546"/>
        <v/>
      </c>
      <c r="HH14" s="988" t="str">
        <f t="shared" ca="1" si="547"/>
        <v/>
      </c>
      <c r="HI14" s="988" t="str">
        <f t="shared" ca="1" si="548"/>
        <v/>
      </c>
      <c r="HJ14" s="988" t="str">
        <f t="shared" ca="1" si="549"/>
        <v/>
      </c>
      <c r="HK14" s="988" t="str">
        <f t="shared" ca="1" si="550"/>
        <v/>
      </c>
      <c r="HL14" s="988" t="str">
        <f t="shared" ca="1" si="551"/>
        <v/>
      </c>
      <c r="HM14" s="988" t="str">
        <f t="shared" ca="1" si="552"/>
        <v/>
      </c>
      <c r="HN14" s="988" t="str">
        <f t="shared" ca="1" si="553"/>
        <v/>
      </c>
      <c r="HO14" s="988" t="str">
        <f t="shared" ca="1" si="554"/>
        <v/>
      </c>
      <c r="HP14" s="988" t="str">
        <f t="shared" ca="1" si="555"/>
        <v/>
      </c>
      <c r="HQ14" s="988" t="str">
        <f t="shared" ca="1" si="556"/>
        <v/>
      </c>
    </row>
    <row r="15" spans="2:225" x14ac:dyDescent="0.15">
      <c r="B15" s="1136" t="s">
        <v>520</v>
      </c>
      <c r="C15" s="1137"/>
      <c r="D15" s="1134">
        <v>24</v>
      </c>
      <c r="F15" s="964">
        <f t="shared" si="557"/>
        <v>27</v>
      </c>
      <c r="G15" s="959">
        <f t="shared" si="560"/>
        <v>12</v>
      </c>
      <c r="H15" s="960">
        <f t="shared" si="354"/>
        <v>5</v>
      </c>
      <c r="I15" s="963">
        <f t="shared" si="558"/>
        <v>15</v>
      </c>
      <c r="J15" s="964">
        <f t="shared" si="559"/>
        <v>12</v>
      </c>
      <c r="K15" s="965">
        <f t="shared" si="182"/>
        <v>1.6666666666666667</v>
      </c>
      <c r="L15" s="965">
        <f t="shared" si="183"/>
        <v>43.333333333333336</v>
      </c>
      <c r="M15" s="965">
        <f t="shared" si="184"/>
        <v>30</v>
      </c>
      <c r="N15" s="965">
        <f t="shared" si="355"/>
        <v>2</v>
      </c>
      <c r="O15" s="966" t="str" cm="1">
        <f t="array" ref="O15">_xlfn.IFS(T15&lt;=0.3,"Bad",AND(T15&lt;0.5,T15&gt;0.3),"Macro",T15&gt;=0.5,"Norm")</f>
        <v>Norm</v>
      </c>
      <c r="P15" s="964">
        <f t="shared" si="185"/>
        <v>52</v>
      </c>
      <c r="Q15" s="1013">
        <f t="shared" si="186"/>
        <v>2</v>
      </c>
      <c r="R15" s="964">
        <f t="shared" si="187"/>
        <v>4</v>
      </c>
      <c r="S15" s="966">
        <f t="shared" si="188"/>
        <v>3295</v>
      </c>
      <c r="T15" s="60">
        <f t="shared" si="189"/>
        <v>0.65384615384615385</v>
      </c>
      <c r="U15" s="992">
        <f t="shared" si="190"/>
        <v>1.25</v>
      </c>
      <c r="V15" s="990">
        <f t="shared" si="191"/>
        <v>1.3636363636363635</v>
      </c>
      <c r="W15" s="962" t="str">
        <f t="shared" si="356"/>
        <v/>
      </c>
      <c r="Y15" s="991">
        <v>12</v>
      </c>
      <c r="Z15" s="988" t="str">
        <f t="shared" ca="1" si="357"/>
        <v/>
      </c>
      <c r="AA15" s="988" t="str">
        <f t="shared" ca="1" si="358"/>
        <v/>
      </c>
      <c r="AB15" s="988" t="str">
        <f t="shared" ca="1" si="359"/>
        <v/>
      </c>
      <c r="AC15" s="988" t="str">
        <f t="shared" ca="1" si="360"/>
        <v/>
      </c>
      <c r="AD15" s="988" t="str">
        <f t="shared" ca="1" si="361"/>
        <v/>
      </c>
      <c r="AE15" s="988" t="str">
        <f t="shared" ca="1" si="362"/>
        <v/>
      </c>
      <c r="AF15" s="988" t="str">
        <f t="shared" ca="1" si="363"/>
        <v/>
      </c>
      <c r="AG15" s="988" t="str">
        <f t="shared" ca="1" si="364"/>
        <v/>
      </c>
      <c r="AH15" s="988" t="str">
        <f t="shared" ca="1" si="365"/>
        <v/>
      </c>
      <c r="AI15" s="988" t="str">
        <f t="shared" ca="1" si="366"/>
        <v/>
      </c>
      <c r="AJ15" s="988" t="str">
        <f t="shared" ca="1" si="367"/>
        <v/>
      </c>
      <c r="AK15" s="988" t="str">
        <f t="shared" ca="1" si="368"/>
        <v/>
      </c>
      <c r="AL15" s="988" t="str">
        <f t="shared" ca="1" si="369"/>
        <v/>
      </c>
      <c r="AM15" s="988" t="str">
        <f t="shared" ca="1" si="370"/>
        <v/>
      </c>
      <c r="AN15" s="988" t="str">
        <f t="shared" ca="1" si="371"/>
        <v/>
      </c>
      <c r="AO15" s="988" t="str">
        <f t="shared" ca="1" si="372"/>
        <v/>
      </c>
      <c r="AP15" s="988" t="str">
        <f t="shared" ca="1" si="373"/>
        <v/>
      </c>
      <c r="AQ15" s="988" t="str">
        <f t="shared" ca="1" si="374"/>
        <v/>
      </c>
      <c r="AR15" s="988" t="str">
        <f t="shared" ca="1" si="375"/>
        <v/>
      </c>
      <c r="AS15" s="988" t="str">
        <f t="shared" ca="1" si="376"/>
        <v/>
      </c>
      <c r="AT15" s="988" t="str">
        <f t="shared" ca="1" si="377"/>
        <v/>
      </c>
      <c r="AU15" s="988" t="str">
        <f t="shared" ca="1" si="378"/>
        <v/>
      </c>
      <c r="AV15" s="988" t="str">
        <f t="shared" ca="1" si="379"/>
        <v/>
      </c>
      <c r="AW15" s="988" t="str">
        <f t="shared" ca="1" si="380"/>
        <v/>
      </c>
      <c r="AX15" s="988" t="str">
        <f t="shared" ca="1" si="381"/>
        <v/>
      </c>
      <c r="AY15" s="988" t="str">
        <f t="shared" ca="1" si="382"/>
        <v/>
      </c>
      <c r="AZ15" s="988" t="str">
        <f t="shared" ca="1" si="383"/>
        <v/>
      </c>
      <c r="BA15" s="988" t="str">
        <f t="shared" ca="1" si="384"/>
        <v/>
      </c>
      <c r="BB15" s="988" t="str">
        <f t="shared" ca="1" si="385"/>
        <v/>
      </c>
      <c r="BC15" s="988" t="str">
        <f t="shared" ca="1" si="386"/>
        <v/>
      </c>
      <c r="BD15" s="988" t="str">
        <f t="shared" ca="1" si="387"/>
        <v/>
      </c>
      <c r="BE15" s="988" t="str">
        <f t="shared" ca="1" si="388"/>
        <v/>
      </c>
      <c r="BF15" s="988" t="str">
        <f t="shared" ca="1" si="389"/>
        <v/>
      </c>
      <c r="BG15" s="988" t="str">
        <f t="shared" ca="1" si="390"/>
        <v/>
      </c>
      <c r="BH15" s="988" t="str">
        <f t="shared" ca="1" si="391"/>
        <v/>
      </c>
      <c r="BI15" s="988" t="str">
        <f t="shared" ca="1" si="392"/>
        <v/>
      </c>
      <c r="BJ15" s="988" t="str">
        <f t="shared" ca="1" si="393"/>
        <v/>
      </c>
      <c r="BK15" s="988" t="str">
        <f t="shared" ca="1" si="394"/>
        <v/>
      </c>
      <c r="BL15" s="988" t="str">
        <f t="shared" ca="1" si="395"/>
        <v/>
      </c>
      <c r="BM15" s="988" t="str">
        <f t="shared" ca="1" si="396"/>
        <v/>
      </c>
      <c r="BN15" s="988" t="str">
        <f t="shared" ca="1" si="397"/>
        <v/>
      </c>
      <c r="BO15" s="988" t="str">
        <f t="shared" ca="1" si="398"/>
        <v/>
      </c>
      <c r="BP15" s="988" t="str">
        <f t="shared" ca="1" si="399"/>
        <v/>
      </c>
      <c r="BQ15" s="988" t="str">
        <f t="shared" ca="1" si="400"/>
        <v/>
      </c>
      <c r="BR15" s="988" t="str">
        <f t="shared" ca="1" si="401"/>
        <v/>
      </c>
      <c r="BS15" s="988" t="str">
        <f t="shared" ca="1" si="402"/>
        <v/>
      </c>
      <c r="BT15" s="988" t="str">
        <f t="shared" ca="1" si="403"/>
        <v/>
      </c>
      <c r="BU15" s="988" t="str">
        <f t="shared" ca="1" si="404"/>
        <v/>
      </c>
      <c r="BV15" s="988" t="str">
        <f t="shared" ca="1" si="405"/>
        <v/>
      </c>
      <c r="BW15" s="988" t="str">
        <f t="shared" ca="1" si="406"/>
        <v/>
      </c>
      <c r="BX15" s="988" t="str">
        <f t="shared" ca="1" si="407"/>
        <v/>
      </c>
      <c r="BY15" s="988" t="str">
        <f t="shared" ca="1" si="408"/>
        <v/>
      </c>
      <c r="BZ15" s="988" t="str">
        <f t="shared" ca="1" si="409"/>
        <v/>
      </c>
      <c r="CA15" s="988" t="str">
        <f t="shared" ca="1" si="410"/>
        <v/>
      </c>
      <c r="CB15" s="988" t="str">
        <f t="shared" ca="1" si="411"/>
        <v/>
      </c>
      <c r="CC15" s="988" t="str">
        <f t="shared" ca="1" si="412"/>
        <v/>
      </c>
      <c r="CD15" s="988" t="str">
        <f t="shared" ca="1" si="413"/>
        <v/>
      </c>
      <c r="CE15" s="988" t="str">
        <f t="shared" ca="1" si="414"/>
        <v/>
      </c>
      <c r="CF15" s="988" t="str">
        <f t="shared" ca="1" si="415"/>
        <v/>
      </c>
      <c r="CG15" s="988" t="str">
        <f t="shared" ca="1" si="416"/>
        <v/>
      </c>
      <c r="CH15" s="988" t="str">
        <f t="shared" ca="1" si="417"/>
        <v/>
      </c>
      <c r="CI15" s="988" t="str">
        <f t="shared" ca="1" si="418"/>
        <v/>
      </c>
      <c r="CJ15" s="988" t="str">
        <f t="shared" ca="1" si="419"/>
        <v/>
      </c>
      <c r="CK15" s="988" t="str">
        <f t="shared" ca="1" si="420"/>
        <v/>
      </c>
      <c r="CL15" s="988" t="str">
        <f t="shared" ca="1" si="421"/>
        <v/>
      </c>
      <c r="CM15" s="988" t="str">
        <f t="shared" ca="1" si="422"/>
        <v/>
      </c>
      <c r="CN15" s="988" t="str">
        <f t="shared" ca="1" si="423"/>
        <v/>
      </c>
      <c r="CO15" s="988" t="str">
        <f t="shared" ca="1" si="424"/>
        <v/>
      </c>
      <c r="CP15" s="988" t="str">
        <f t="shared" ca="1" si="425"/>
        <v/>
      </c>
      <c r="CQ15" s="988" t="str">
        <f t="shared" ca="1" si="426"/>
        <v/>
      </c>
      <c r="CR15" s="988" t="str">
        <f t="shared" ca="1" si="427"/>
        <v/>
      </c>
      <c r="CS15" s="988" t="str">
        <f t="shared" ca="1" si="428"/>
        <v/>
      </c>
      <c r="CT15" s="988" t="str">
        <f t="shared" ca="1" si="429"/>
        <v/>
      </c>
      <c r="CU15" s="988" t="str">
        <f t="shared" ca="1" si="430"/>
        <v/>
      </c>
      <c r="CV15" s="988" t="str">
        <f t="shared" ca="1" si="431"/>
        <v/>
      </c>
      <c r="CW15" s="988" t="str">
        <f t="shared" ca="1" si="432"/>
        <v/>
      </c>
      <c r="CX15" s="988" t="str">
        <f t="shared" ca="1" si="433"/>
        <v/>
      </c>
      <c r="CY15" s="988" t="str">
        <f t="shared" ca="1" si="434"/>
        <v/>
      </c>
      <c r="CZ15" s="988" t="str">
        <f t="shared" ca="1" si="435"/>
        <v/>
      </c>
      <c r="DA15" s="988" t="str">
        <f t="shared" ca="1" si="436"/>
        <v/>
      </c>
      <c r="DB15" s="988" t="str">
        <f t="shared" ca="1" si="437"/>
        <v/>
      </c>
      <c r="DC15" s="988" t="str">
        <f t="shared" ca="1" si="438"/>
        <v/>
      </c>
      <c r="DD15" s="988" t="str">
        <f t="shared" ca="1" si="439"/>
        <v/>
      </c>
      <c r="DE15" s="988" t="str">
        <f t="shared" ca="1" si="440"/>
        <v/>
      </c>
      <c r="DF15" s="988" t="str">
        <f t="shared" ca="1" si="441"/>
        <v/>
      </c>
      <c r="DG15" s="988" t="str">
        <f t="shared" ca="1" si="442"/>
        <v/>
      </c>
      <c r="DH15" s="988" t="str">
        <f t="shared" ca="1" si="443"/>
        <v/>
      </c>
      <c r="DI15" s="988" t="str">
        <f t="shared" ca="1" si="444"/>
        <v/>
      </c>
      <c r="DJ15" s="988" t="str">
        <f t="shared" ca="1" si="445"/>
        <v/>
      </c>
      <c r="DK15" s="988" t="str">
        <f t="shared" ca="1" si="446"/>
        <v/>
      </c>
      <c r="DL15" s="988" t="str">
        <f t="shared" ca="1" si="447"/>
        <v/>
      </c>
      <c r="DM15" s="988" t="str">
        <f t="shared" ca="1" si="448"/>
        <v/>
      </c>
      <c r="DN15" s="988" t="str">
        <f t="shared" ca="1" si="449"/>
        <v/>
      </c>
      <c r="DO15" s="988" t="str">
        <f t="shared" ca="1" si="450"/>
        <v/>
      </c>
      <c r="DP15" s="988" t="str">
        <f t="shared" ca="1" si="451"/>
        <v/>
      </c>
      <c r="DQ15" s="988" t="str">
        <f t="shared" ca="1" si="452"/>
        <v/>
      </c>
      <c r="DR15" s="988" t="str">
        <f t="shared" ca="1" si="453"/>
        <v/>
      </c>
      <c r="DS15" s="988" t="str">
        <f t="shared" ca="1" si="454"/>
        <v/>
      </c>
      <c r="DT15" s="988" t="str">
        <f t="shared" ca="1" si="455"/>
        <v/>
      </c>
      <c r="DU15" s="988" t="str">
        <f t="shared" ca="1" si="456"/>
        <v/>
      </c>
      <c r="DV15" s="988" t="str">
        <f t="shared" ca="1" si="457"/>
        <v/>
      </c>
      <c r="DW15" s="988" t="str">
        <f t="shared" ca="1" si="458"/>
        <v/>
      </c>
      <c r="DX15" s="988" t="str">
        <f t="shared" ca="1" si="459"/>
        <v/>
      </c>
      <c r="DY15" s="988" t="str">
        <f t="shared" ca="1" si="460"/>
        <v/>
      </c>
      <c r="DZ15" s="988" t="str">
        <f t="shared" ca="1" si="461"/>
        <v/>
      </c>
      <c r="EA15" s="988" t="str">
        <f t="shared" ca="1" si="462"/>
        <v/>
      </c>
      <c r="EB15" s="988" t="str">
        <f t="shared" ca="1" si="463"/>
        <v/>
      </c>
      <c r="EC15" s="988" t="str">
        <f t="shared" ca="1" si="464"/>
        <v/>
      </c>
      <c r="ED15" s="988" t="str">
        <f t="shared" ca="1" si="465"/>
        <v/>
      </c>
      <c r="EE15" s="988" t="str">
        <f t="shared" ca="1" si="466"/>
        <v/>
      </c>
      <c r="EF15" s="988" t="str">
        <f t="shared" ca="1" si="467"/>
        <v/>
      </c>
      <c r="EG15" s="988" t="str">
        <f t="shared" ca="1" si="468"/>
        <v/>
      </c>
      <c r="EH15" s="988" t="str">
        <f t="shared" ca="1" si="469"/>
        <v/>
      </c>
      <c r="EI15" s="988" t="str">
        <f t="shared" ca="1" si="470"/>
        <v/>
      </c>
      <c r="EJ15" s="988" t="str">
        <f t="shared" ca="1" si="471"/>
        <v/>
      </c>
      <c r="EK15" s="988" t="str">
        <f t="shared" ca="1" si="472"/>
        <v/>
      </c>
      <c r="EL15" s="988" t="str">
        <f t="shared" ca="1" si="473"/>
        <v/>
      </c>
      <c r="EM15" s="988" t="str">
        <f t="shared" ca="1" si="474"/>
        <v/>
      </c>
      <c r="EN15" s="988" t="str">
        <f t="shared" ca="1" si="475"/>
        <v/>
      </c>
      <c r="EO15" s="988" t="str">
        <f t="shared" ca="1" si="476"/>
        <v/>
      </c>
      <c r="EP15" s="988" t="str">
        <f t="shared" ca="1" si="477"/>
        <v/>
      </c>
      <c r="EQ15" s="988" t="str">
        <f t="shared" ca="1" si="478"/>
        <v/>
      </c>
      <c r="ER15" s="988" t="str">
        <f t="shared" ca="1" si="479"/>
        <v/>
      </c>
      <c r="ES15" s="988" t="str">
        <f t="shared" ca="1" si="480"/>
        <v/>
      </c>
      <c r="ET15" s="988" t="str">
        <f t="shared" ca="1" si="481"/>
        <v/>
      </c>
      <c r="EU15" s="988" t="str">
        <f t="shared" ca="1" si="482"/>
        <v/>
      </c>
      <c r="EV15" s="988" t="str">
        <f t="shared" ca="1" si="483"/>
        <v/>
      </c>
      <c r="EW15" s="988" t="str">
        <f t="shared" ca="1" si="484"/>
        <v/>
      </c>
      <c r="EX15" s="988" t="str">
        <f t="shared" ca="1" si="485"/>
        <v/>
      </c>
      <c r="EY15" s="988" t="str">
        <f t="shared" ca="1" si="486"/>
        <v/>
      </c>
      <c r="EZ15" s="988" t="str">
        <f t="shared" ca="1" si="487"/>
        <v/>
      </c>
      <c r="FA15" s="988" t="str">
        <f t="shared" ca="1" si="488"/>
        <v/>
      </c>
      <c r="FB15" s="988" t="str">
        <f t="shared" ca="1" si="489"/>
        <v/>
      </c>
      <c r="FC15" s="988" t="str">
        <f t="shared" ca="1" si="490"/>
        <v/>
      </c>
      <c r="FD15" s="988" t="str">
        <f t="shared" ca="1" si="491"/>
        <v/>
      </c>
      <c r="FE15" s="988" t="str">
        <f t="shared" ca="1" si="492"/>
        <v/>
      </c>
      <c r="FF15" s="988" t="str">
        <f t="shared" ca="1" si="493"/>
        <v/>
      </c>
      <c r="FG15" s="988" t="str">
        <f t="shared" ca="1" si="494"/>
        <v/>
      </c>
      <c r="FH15" s="988" t="str">
        <f t="shared" ca="1" si="495"/>
        <v/>
      </c>
      <c r="FI15" s="988" t="str">
        <f t="shared" ca="1" si="496"/>
        <v/>
      </c>
      <c r="FJ15" s="988" t="str">
        <f t="shared" ca="1" si="497"/>
        <v/>
      </c>
      <c r="FK15" s="988" t="str">
        <f t="shared" ca="1" si="498"/>
        <v/>
      </c>
      <c r="FL15" s="988" t="str">
        <f t="shared" ca="1" si="499"/>
        <v/>
      </c>
      <c r="FM15" s="988" t="str">
        <f t="shared" ca="1" si="500"/>
        <v/>
      </c>
      <c r="FN15" s="988" t="str">
        <f t="shared" ca="1" si="501"/>
        <v/>
      </c>
      <c r="FO15" s="988" t="str">
        <f t="shared" ca="1" si="502"/>
        <v/>
      </c>
      <c r="FP15" s="988" t="str">
        <f t="shared" ca="1" si="503"/>
        <v/>
      </c>
      <c r="FQ15" s="988" t="str">
        <f t="shared" ca="1" si="504"/>
        <v/>
      </c>
      <c r="FR15" s="988" t="str">
        <f t="shared" ca="1" si="505"/>
        <v/>
      </c>
      <c r="FS15" s="988" t="str">
        <f t="shared" ca="1" si="506"/>
        <v/>
      </c>
      <c r="FT15" s="988" t="str">
        <f t="shared" ca="1" si="507"/>
        <v/>
      </c>
      <c r="FU15" s="988" t="str">
        <f t="shared" ca="1" si="508"/>
        <v/>
      </c>
      <c r="FV15" s="988" t="str">
        <f t="shared" ca="1" si="509"/>
        <v/>
      </c>
      <c r="FW15" s="988" t="str">
        <f t="shared" ca="1" si="510"/>
        <v/>
      </c>
      <c r="FX15" s="988" t="str">
        <f t="shared" ca="1" si="511"/>
        <v/>
      </c>
      <c r="FY15" s="988" t="str">
        <f t="shared" ca="1" si="512"/>
        <v/>
      </c>
      <c r="FZ15" s="988" t="str">
        <f t="shared" ca="1" si="513"/>
        <v/>
      </c>
      <c r="GA15" s="988" t="str">
        <f t="shared" ca="1" si="514"/>
        <v/>
      </c>
      <c r="GB15" s="988" t="str">
        <f t="shared" ca="1" si="515"/>
        <v/>
      </c>
      <c r="GC15" s="988" t="str">
        <f t="shared" ca="1" si="516"/>
        <v/>
      </c>
      <c r="GD15" s="988" t="str">
        <f t="shared" ca="1" si="517"/>
        <v/>
      </c>
      <c r="GE15" s="988" t="str">
        <f t="shared" ca="1" si="518"/>
        <v/>
      </c>
      <c r="GF15" s="988" t="str">
        <f t="shared" ca="1" si="519"/>
        <v/>
      </c>
      <c r="GG15" s="988" t="str">
        <f t="shared" ca="1" si="520"/>
        <v/>
      </c>
      <c r="GH15" s="988" t="str">
        <f t="shared" ca="1" si="521"/>
        <v/>
      </c>
      <c r="GI15" s="988" t="str">
        <f t="shared" ca="1" si="522"/>
        <v/>
      </c>
      <c r="GJ15" s="988" t="str">
        <f t="shared" ca="1" si="523"/>
        <v/>
      </c>
      <c r="GK15" s="988" t="str">
        <f t="shared" ca="1" si="524"/>
        <v/>
      </c>
      <c r="GL15" s="988" t="str">
        <f t="shared" ca="1" si="525"/>
        <v/>
      </c>
      <c r="GM15" s="988" t="str">
        <f t="shared" ca="1" si="526"/>
        <v/>
      </c>
      <c r="GN15" s="988" t="str">
        <f t="shared" ca="1" si="527"/>
        <v/>
      </c>
      <c r="GO15" s="988" t="str">
        <f t="shared" ca="1" si="528"/>
        <v/>
      </c>
      <c r="GP15" s="988" t="str">
        <f t="shared" ca="1" si="529"/>
        <v/>
      </c>
      <c r="GQ15" s="988" t="str">
        <f t="shared" ca="1" si="530"/>
        <v/>
      </c>
      <c r="GR15" s="988" t="str">
        <f t="shared" ca="1" si="531"/>
        <v/>
      </c>
      <c r="GS15" s="988" t="str">
        <f t="shared" ca="1" si="532"/>
        <v/>
      </c>
      <c r="GT15" s="988" t="str">
        <f t="shared" ca="1" si="533"/>
        <v/>
      </c>
      <c r="GU15" s="988" t="str">
        <f t="shared" ca="1" si="534"/>
        <v/>
      </c>
      <c r="GV15" s="988" t="str">
        <f t="shared" ca="1" si="535"/>
        <v/>
      </c>
      <c r="GW15" s="988" t="str">
        <f t="shared" ca="1" si="536"/>
        <v/>
      </c>
      <c r="GX15" s="988" t="str">
        <f t="shared" ca="1" si="537"/>
        <v/>
      </c>
      <c r="GY15" s="988" t="str">
        <f t="shared" ca="1" si="538"/>
        <v/>
      </c>
      <c r="GZ15" s="988" t="str">
        <f t="shared" ca="1" si="539"/>
        <v/>
      </c>
      <c r="HA15" s="988" t="str">
        <f t="shared" ca="1" si="540"/>
        <v/>
      </c>
      <c r="HB15" s="988" t="str">
        <f t="shared" ca="1" si="541"/>
        <v/>
      </c>
      <c r="HC15" s="988" t="str">
        <f t="shared" ca="1" si="542"/>
        <v/>
      </c>
      <c r="HD15" s="988" t="str">
        <f t="shared" ca="1" si="543"/>
        <v/>
      </c>
      <c r="HE15" s="988" t="str">
        <f t="shared" ca="1" si="544"/>
        <v/>
      </c>
      <c r="HF15" s="988" t="str">
        <f t="shared" ca="1" si="545"/>
        <v/>
      </c>
      <c r="HG15" s="988" t="str">
        <f t="shared" ca="1" si="546"/>
        <v/>
      </c>
      <c r="HH15" s="988" t="str">
        <f t="shared" ca="1" si="547"/>
        <v/>
      </c>
      <c r="HI15" s="988" t="str">
        <f t="shared" ca="1" si="548"/>
        <v/>
      </c>
      <c r="HJ15" s="988" t="str">
        <f t="shared" ca="1" si="549"/>
        <v/>
      </c>
      <c r="HK15" s="988" t="str">
        <f t="shared" ca="1" si="550"/>
        <v/>
      </c>
      <c r="HL15" s="988" t="str">
        <f t="shared" ca="1" si="551"/>
        <v/>
      </c>
      <c r="HM15" s="988" t="str">
        <f t="shared" ca="1" si="552"/>
        <v/>
      </c>
      <c r="HN15" s="988" t="str">
        <f t="shared" ca="1" si="553"/>
        <v/>
      </c>
      <c r="HO15" s="988" t="str">
        <f t="shared" ca="1" si="554"/>
        <v/>
      </c>
      <c r="HP15" s="988" t="str">
        <f t="shared" ca="1" si="555"/>
        <v/>
      </c>
      <c r="HQ15" s="988" t="str">
        <f t="shared" ca="1" si="556"/>
        <v/>
      </c>
    </row>
    <row r="16" spans="2:225" ht="14" customHeight="1" thickBot="1" x14ac:dyDescent="0.2">
      <c r="B16" s="1132"/>
      <c r="C16" s="1133"/>
      <c r="D16" s="1135"/>
      <c r="F16" s="964">
        <f t="shared" si="557"/>
        <v>28</v>
      </c>
      <c r="G16" s="959">
        <f t="shared" si="560"/>
        <v>13</v>
      </c>
      <c r="H16" s="960">
        <f t="shared" si="354"/>
        <v>5</v>
      </c>
      <c r="I16" s="963">
        <f t="shared" si="558"/>
        <v>15</v>
      </c>
      <c r="J16" s="964">
        <f t="shared" si="559"/>
        <v>13</v>
      </c>
      <c r="K16" s="965">
        <f t="shared" si="182"/>
        <v>1.5384615384615385</v>
      </c>
      <c r="L16" s="965">
        <f t="shared" si="183"/>
        <v>41.53846153846154</v>
      </c>
      <c r="M16" s="965">
        <f t="shared" si="184"/>
        <v>30</v>
      </c>
      <c r="N16" s="965">
        <f t="shared" si="355"/>
        <v>2</v>
      </c>
      <c r="O16" s="966" t="str" cm="1">
        <f t="array" ref="O16">_xlfn.IFS(T16&lt;=0.3,"Bad",AND(T16&lt;0.5,T16&gt;0.3),"Macro",T16&gt;=0.5,"Norm")</f>
        <v>Norm</v>
      </c>
      <c r="P16" s="964">
        <f t="shared" si="185"/>
        <v>54</v>
      </c>
      <c r="Q16" s="1013">
        <f t="shared" si="186"/>
        <v>1.8461538461538463</v>
      </c>
      <c r="R16" s="964">
        <f t="shared" si="187"/>
        <v>6</v>
      </c>
      <c r="S16" s="966">
        <f t="shared" si="188"/>
        <v>3041.5384615384614</v>
      </c>
      <c r="T16" s="60">
        <f t="shared" si="189"/>
        <v>0.62962962962962965</v>
      </c>
      <c r="U16" s="992">
        <f t="shared" si="190"/>
        <v>1.1538461538461537</v>
      </c>
      <c r="V16" s="990">
        <f t="shared" si="191"/>
        <v>1.25</v>
      </c>
      <c r="W16" s="962" t="str">
        <f t="shared" si="356"/>
        <v/>
      </c>
      <c r="Y16" s="987">
        <v>13</v>
      </c>
      <c r="Z16" s="988" t="str">
        <f t="shared" ca="1" si="357"/>
        <v/>
      </c>
      <c r="AA16" s="988" t="str">
        <f t="shared" ca="1" si="358"/>
        <v/>
      </c>
      <c r="AB16" s="988" t="str">
        <f t="shared" ca="1" si="359"/>
        <v/>
      </c>
      <c r="AC16" s="988" t="str">
        <f t="shared" ca="1" si="360"/>
        <v/>
      </c>
      <c r="AD16" s="988" t="str">
        <f t="shared" ca="1" si="361"/>
        <v/>
      </c>
      <c r="AE16" s="988" t="str">
        <f t="shared" ca="1" si="362"/>
        <v/>
      </c>
      <c r="AF16" s="988" t="str">
        <f t="shared" ca="1" si="363"/>
        <v/>
      </c>
      <c r="AG16" s="988" t="str">
        <f t="shared" ca="1" si="364"/>
        <v/>
      </c>
      <c r="AH16" s="988" t="str">
        <f t="shared" ca="1" si="365"/>
        <v/>
      </c>
      <c r="AI16" s="988" t="str">
        <f t="shared" ca="1" si="366"/>
        <v/>
      </c>
      <c r="AJ16" s="988" t="str">
        <f t="shared" ca="1" si="367"/>
        <v/>
      </c>
      <c r="AK16" s="988" t="str">
        <f t="shared" ca="1" si="368"/>
        <v/>
      </c>
      <c r="AL16" s="988" t="str">
        <f t="shared" ca="1" si="369"/>
        <v/>
      </c>
      <c r="AM16" s="988" t="str">
        <f t="shared" ca="1" si="370"/>
        <v/>
      </c>
      <c r="AN16" s="988" t="str">
        <f t="shared" ca="1" si="371"/>
        <v/>
      </c>
      <c r="AO16" s="988" t="str">
        <f t="shared" ca="1" si="372"/>
        <v/>
      </c>
      <c r="AP16" s="988" t="str">
        <f t="shared" ca="1" si="373"/>
        <v/>
      </c>
      <c r="AQ16" s="988" t="str">
        <f t="shared" ca="1" si="374"/>
        <v/>
      </c>
      <c r="AR16" s="988" t="str">
        <f t="shared" ca="1" si="375"/>
        <v/>
      </c>
      <c r="AS16" s="988" t="str">
        <f t="shared" ca="1" si="376"/>
        <v/>
      </c>
      <c r="AT16" s="988" t="str">
        <f t="shared" ca="1" si="377"/>
        <v/>
      </c>
      <c r="AU16" s="988" t="str">
        <f t="shared" ca="1" si="378"/>
        <v/>
      </c>
      <c r="AV16" s="988" t="str">
        <f t="shared" ca="1" si="379"/>
        <v/>
      </c>
      <c r="AW16" s="988" t="str">
        <f t="shared" ca="1" si="380"/>
        <v/>
      </c>
      <c r="AX16" s="988" t="str">
        <f t="shared" ca="1" si="381"/>
        <v/>
      </c>
      <c r="AY16" s="988" t="str">
        <f t="shared" ca="1" si="382"/>
        <v/>
      </c>
      <c r="AZ16" s="988" t="str">
        <f t="shared" ca="1" si="383"/>
        <v/>
      </c>
      <c r="BA16" s="988" t="str">
        <f t="shared" ca="1" si="384"/>
        <v/>
      </c>
      <c r="BB16" s="988" t="str">
        <f t="shared" ca="1" si="385"/>
        <v/>
      </c>
      <c r="BC16" s="988" t="str">
        <f t="shared" ca="1" si="386"/>
        <v/>
      </c>
      <c r="BD16" s="988" t="str">
        <f t="shared" ca="1" si="387"/>
        <v/>
      </c>
      <c r="BE16" s="988" t="str">
        <f t="shared" ca="1" si="388"/>
        <v/>
      </c>
      <c r="BF16" s="988" t="str">
        <f t="shared" ca="1" si="389"/>
        <v/>
      </c>
      <c r="BG16" s="988" t="str">
        <f t="shared" ca="1" si="390"/>
        <v/>
      </c>
      <c r="BH16" s="988" t="str">
        <f t="shared" ca="1" si="391"/>
        <v/>
      </c>
      <c r="BI16" s="988" t="str">
        <f t="shared" ca="1" si="392"/>
        <v/>
      </c>
      <c r="BJ16" s="988" t="str">
        <f t="shared" ca="1" si="393"/>
        <v/>
      </c>
      <c r="BK16" s="988" t="str">
        <f t="shared" ca="1" si="394"/>
        <v/>
      </c>
      <c r="BL16" s="988" t="str">
        <f t="shared" ca="1" si="395"/>
        <v/>
      </c>
      <c r="BM16" s="988" t="str">
        <f t="shared" ca="1" si="396"/>
        <v/>
      </c>
      <c r="BN16" s="988" t="str">
        <f t="shared" ca="1" si="397"/>
        <v/>
      </c>
      <c r="BO16" s="988" t="str">
        <f t="shared" ca="1" si="398"/>
        <v/>
      </c>
      <c r="BP16" s="988" t="str">
        <f t="shared" ca="1" si="399"/>
        <v/>
      </c>
      <c r="BQ16" s="988" t="str">
        <f t="shared" ca="1" si="400"/>
        <v/>
      </c>
      <c r="BR16" s="988" t="str">
        <f t="shared" ca="1" si="401"/>
        <v/>
      </c>
      <c r="BS16" s="988" t="str">
        <f t="shared" ca="1" si="402"/>
        <v/>
      </c>
      <c r="BT16" s="988" t="str">
        <f t="shared" ca="1" si="403"/>
        <v/>
      </c>
      <c r="BU16" s="988" t="str">
        <f t="shared" ca="1" si="404"/>
        <v/>
      </c>
      <c r="BV16" s="988" t="str">
        <f t="shared" ca="1" si="405"/>
        <v/>
      </c>
      <c r="BW16" s="988" t="str">
        <f t="shared" ca="1" si="406"/>
        <v/>
      </c>
      <c r="BX16" s="988" t="str">
        <f t="shared" ca="1" si="407"/>
        <v/>
      </c>
      <c r="BY16" s="988" t="str">
        <f t="shared" ca="1" si="408"/>
        <v/>
      </c>
      <c r="BZ16" s="988" t="str">
        <f t="shared" ca="1" si="409"/>
        <v/>
      </c>
      <c r="CA16" s="988" t="str">
        <f t="shared" ca="1" si="410"/>
        <v/>
      </c>
      <c r="CB16" s="988" t="str">
        <f t="shared" ca="1" si="411"/>
        <v/>
      </c>
      <c r="CC16" s="988" t="str">
        <f t="shared" ca="1" si="412"/>
        <v/>
      </c>
      <c r="CD16" s="988" t="str">
        <f t="shared" ca="1" si="413"/>
        <v/>
      </c>
      <c r="CE16" s="988" t="str">
        <f t="shared" ca="1" si="414"/>
        <v/>
      </c>
      <c r="CF16" s="988" t="str">
        <f t="shared" ca="1" si="415"/>
        <v/>
      </c>
      <c r="CG16" s="988" t="str">
        <f t="shared" ca="1" si="416"/>
        <v/>
      </c>
      <c r="CH16" s="988" t="str">
        <f t="shared" ca="1" si="417"/>
        <v/>
      </c>
      <c r="CI16" s="988" t="str">
        <f t="shared" ca="1" si="418"/>
        <v/>
      </c>
      <c r="CJ16" s="988" t="str">
        <f t="shared" ca="1" si="419"/>
        <v/>
      </c>
      <c r="CK16" s="988" t="str">
        <f t="shared" ca="1" si="420"/>
        <v/>
      </c>
      <c r="CL16" s="988" t="str">
        <f t="shared" ca="1" si="421"/>
        <v/>
      </c>
      <c r="CM16" s="988" t="str">
        <f t="shared" ca="1" si="422"/>
        <v/>
      </c>
      <c r="CN16" s="988" t="str">
        <f t="shared" ca="1" si="423"/>
        <v/>
      </c>
      <c r="CO16" s="988" t="str">
        <f t="shared" ca="1" si="424"/>
        <v/>
      </c>
      <c r="CP16" s="988" t="str">
        <f t="shared" ca="1" si="425"/>
        <v/>
      </c>
      <c r="CQ16" s="988" t="str">
        <f t="shared" ca="1" si="426"/>
        <v/>
      </c>
      <c r="CR16" s="988" t="str">
        <f t="shared" ca="1" si="427"/>
        <v/>
      </c>
      <c r="CS16" s="988" t="str">
        <f t="shared" ca="1" si="428"/>
        <v/>
      </c>
      <c r="CT16" s="988" t="str">
        <f t="shared" ca="1" si="429"/>
        <v/>
      </c>
      <c r="CU16" s="988" t="str">
        <f t="shared" ca="1" si="430"/>
        <v/>
      </c>
      <c r="CV16" s="988" t="str">
        <f t="shared" ca="1" si="431"/>
        <v/>
      </c>
      <c r="CW16" s="988" t="str">
        <f t="shared" ca="1" si="432"/>
        <v/>
      </c>
      <c r="CX16" s="988" t="str">
        <f t="shared" ca="1" si="433"/>
        <v/>
      </c>
      <c r="CY16" s="988" t="str">
        <f t="shared" ca="1" si="434"/>
        <v/>
      </c>
      <c r="CZ16" s="988" t="str">
        <f t="shared" ca="1" si="435"/>
        <v/>
      </c>
      <c r="DA16" s="988" t="str">
        <f t="shared" ca="1" si="436"/>
        <v/>
      </c>
      <c r="DB16" s="988" t="str">
        <f t="shared" ca="1" si="437"/>
        <v/>
      </c>
      <c r="DC16" s="988" t="str">
        <f t="shared" ca="1" si="438"/>
        <v/>
      </c>
      <c r="DD16" s="988" t="str">
        <f t="shared" ca="1" si="439"/>
        <v/>
      </c>
      <c r="DE16" s="988" t="str">
        <f t="shared" ca="1" si="440"/>
        <v/>
      </c>
      <c r="DF16" s="988" t="str">
        <f t="shared" ca="1" si="441"/>
        <v/>
      </c>
      <c r="DG16" s="988" t="str">
        <f t="shared" ca="1" si="442"/>
        <v/>
      </c>
      <c r="DH16" s="988" t="str">
        <f t="shared" ca="1" si="443"/>
        <v/>
      </c>
      <c r="DI16" s="988" t="str">
        <f t="shared" ca="1" si="444"/>
        <v/>
      </c>
      <c r="DJ16" s="988" t="str">
        <f t="shared" ca="1" si="445"/>
        <v/>
      </c>
      <c r="DK16" s="988" t="str">
        <f t="shared" ca="1" si="446"/>
        <v/>
      </c>
      <c r="DL16" s="988" t="str">
        <f t="shared" ca="1" si="447"/>
        <v/>
      </c>
      <c r="DM16" s="988" t="str">
        <f t="shared" ca="1" si="448"/>
        <v/>
      </c>
      <c r="DN16" s="988" t="str">
        <f t="shared" ca="1" si="449"/>
        <v/>
      </c>
      <c r="DO16" s="988" t="str">
        <f t="shared" ca="1" si="450"/>
        <v/>
      </c>
      <c r="DP16" s="988" t="str">
        <f t="shared" ca="1" si="451"/>
        <v/>
      </c>
      <c r="DQ16" s="988" t="str">
        <f t="shared" ca="1" si="452"/>
        <v/>
      </c>
      <c r="DR16" s="988" t="str">
        <f t="shared" ca="1" si="453"/>
        <v/>
      </c>
      <c r="DS16" s="988" t="str">
        <f t="shared" ca="1" si="454"/>
        <v/>
      </c>
      <c r="DT16" s="988" t="str">
        <f t="shared" ca="1" si="455"/>
        <v/>
      </c>
      <c r="DU16" s="988" t="str">
        <f t="shared" ca="1" si="456"/>
        <v/>
      </c>
      <c r="DV16" s="988" t="str">
        <f t="shared" ca="1" si="457"/>
        <v/>
      </c>
      <c r="DW16" s="988" t="str">
        <f t="shared" ca="1" si="458"/>
        <v/>
      </c>
      <c r="DX16" s="988" t="str">
        <f t="shared" ca="1" si="459"/>
        <v/>
      </c>
      <c r="DY16" s="988" t="str">
        <f t="shared" ca="1" si="460"/>
        <v/>
      </c>
      <c r="DZ16" s="988" t="str">
        <f t="shared" ca="1" si="461"/>
        <v/>
      </c>
      <c r="EA16" s="988" t="str">
        <f t="shared" ca="1" si="462"/>
        <v/>
      </c>
      <c r="EB16" s="988" t="str">
        <f t="shared" ca="1" si="463"/>
        <v/>
      </c>
      <c r="EC16" s="988" t="str">
        <f t="shared" ca="1" si="464"/>
        <v/>
      </c>
      <c r="ED16" s="988" t="str">
        <f t="shared" ca="1" si="465"/>
        <v/>
      </c>
      <c r="EE16" s="988" t="str">
        <f t="shared" ca="1" si="466"/>
        <v/>
      </c>
      <c r="EF16" s="988" t="str">
        <f t="shared" ca="1" si="467"/>
        <v/>
      </c>
      <c r="EG16" s="988" t="str">
        <f t="shared" ca="1" si="468"/>
        <v/>
      </c>
      <c r="EH16" s="988" t="str">
        <f t="shared" ca="1" si="469"/>
        <v/>
      </c>
      <c r="EI16" s="988" t="str">
        <f t="shared" ca="1" si="470"/>
        <v/>
      </c>
      <c r="EJ16" s="988" t="str">
        <f t="shared" ca="1" si="471"/>
        <v/>
      </c>
      <c r="EK16" s="988" t="str">
        <f t="shared" ca="1" si="472"/>
        <v/>
      </c>
      <c r="EL16" s="988" t="str">
        <f t="shared" ca="1" si="473"/>
        <v/>
      </c>
      <c r="EM16" s="988" t="str">
        <f t="shared" ca="1" si="474"/>
        <v/>
      </c>
      <c r="EN16" s="988" t="str">
        <f t="shared" ca="1" si="475"/>
        <v/>
      </c>
      <c r="EO16" s="988" t="str">
        <f t="shared" ca="1" si="476"/>
        <v/>
      </c>
      <c r="EP16" s="988" t="str">
        <f t="shared" ca="1" si="477"/>
        <v/>
      </c>
      <c r="EQ16" s="988" t="str">
        <f t="shared" ca="1" si="478"/>
        <v/>
      </c>
      <c r="ER16" s="988" t="str">
        <f t="shared" ca="1" si="479"/>
        <v/>
      </c>
      <c r="ES16" s="988" t="str">
        <f t="shared" ca="1" si="480"/>
        <v/>
      </c>
      <c r="ET16" s="988" t="str">
        <f t="shared" ca="1" si="481"/>
        <v/>
      </c>
      <c r="EU16" s="988" t="str">
        <f t="shared" ca="1" si="482"/>
        <v/>
      </c>
      <c r="EV16" s="988" t="str">
        <f t="shared" ca="1" si="483"/>
        <v/>
      </c>
      <c r="EW16" s="988" t="str">
        <f t="shared" ca="1" si="484"/>
        <v/>
      </c>
      <c r="EX16" s="988" t="str">
        <f t="shared" ca="1" si="485"/>
        <v/>
      </c>
      <c r="EY16" s="988" t="str">
        <f t="shared" ca="1" si="486"/>
        <v/>
      </c>
      <c r="EZ16" s="988" t="str">
        <f t="shared" ca="1" si="487"/>
        <v/>
      </c>
      <c r="FA16" s="988" t="str">
        <f t="shared" ca="1" si="488"/>
        <v/>
      </c>
      <c r="FB16" s="988" t="str">
        <f t="shared" ca="1" si="489"/>
        <v/>
      </c>
      <c r="FC16" s="988" t="str">
        <f t="shared" ca="1" si="490"/>
        <v/>
      </c>
      <c r="FD16" s="988" t="str">
        <f t="shared" ca="1" si="491"/>
        <v/>
      </c>
      <c r="FE16" s="988" t="str">
        <f t="shared" ca="1" si="492"/>
        <v/>
      </c>
      <c r="FF16" s="988" t="str">
        <f t="shared" ca="1" si="493"/>
        <v/>
      </c>
      <c r="FG16" s="988" t="str">
        <f t="shared" ca="1" si="494"/>
        <v/>
      </c>
      <c r="FH16" s="988" t="str">
        <f t="shared" ca="1" si="495"/>
        <v/>
      </c>
      <c r="FI16" s="988" t="str">
        <f t="shared" ca="1" si="496"/>
        <v/>
      </c>
      <c r="FJ16" s="988" t="str">
        <f t="shared" ca="1" si="497"/>
        <v/>
      </c>
      <c r="FK16" s="988" t="str">
        <f t="shared" ca="1" si="498"/>
        <v/>
      </c>
      <c r="FL16" s="988" t="str">
        <f t="shared" ca="1" si="499"/>
        <v/>
      </c>
      <c r="FM16" s="988" t="str">
        <f t="shared" ca="1" si="500"/>
        <v/>
      </c>
      <c r="FN16" s="988" t="str">
        <f t="shared" ca="1" si="501"/>
        <v/>
      </c>
      <c r="FO16" s="988" t="str">
        <f t="shared" ca="1" si="502"/>
        <v/>
      </c>
      <c r="FP16" s="988" t="str">
        <f t="shared" ca="1" si="503"/>
        <v/>
      </c>
      <c r="FQ16" s="988" t="str">
        <f t="shared" ca="1" si="504"/>
        <v/>
      </c>
      <c r="FR16" s="988" t="str">
        <f t="shared" ca="1" si="505"/>
        <v/>
      </c>
      <c r="FS16" s="988" t="str">
        <f t="shared" ca="1" si="506"/>
        <v/>
      </c>
      <c r="FT16" s="988" t="str">
        <f t="shared" ca="1" si="507"/>
        <v/>
      </c>
      <c r="FU16" s="988" t="str">
        <f t="shared" ca="1" si="508"/>
        <v/>
      </c>
      <c r="FV16" s="988" t="str">
        <f t="shared" ca="1" si="509"/>
        <v/>
      </c>
      <c r="FW16" s="988" t="str">
        <f t="shared" ca="1" si="510"/>
        <v/>
      </c>
      <c r="FX16" s="988" t="str">
        <f t="shared" ca="1" si="511"/>
        <v/>
      </c>
      <c r="FY16" s="988" t="str">
        <f t="shared" ca="1" si="512"/>
        <v/>
      </c>
      <c r="FZ16" s="988" t="str">
        <f t="shared" ca="1" si="513"/>
        <v/>
      </c>
      <c r="GA16" s="988" t="str">
        <f t="shared" ca="1" si="514"/>
        <v/>
      </c>
      <c r="GB16" s="988" t="str">
        <f t="shared" ca="1" si="515"/>
        <v/>
      </c>
      <c r="GC16" s="988" t="str">
        <f t="shared" ca="1" si="516"/>
        <v/>
      </c>
      <c r="GD16" s="988" t="str">
        <f t="shared" ca="1" si="517"/>
        <v/>
      </c>
      <c r="GE16" s="988" t="str">
        <f t="shared" ca="1" si="518"/>
        <v/>
      </c>
      <c r="GF16" s="988" t="str">
        <f t="shared" ca="1" si="519"/>
        <v/>
      </c>
      <c r="GG16" s="988" t="str">
        <f t="shared" ca="1" si="520"/>
        <v/>
      </c>
      <c r="GH16" s="988" t="str">
        <f t="shared" ca="1" si="521"/>
        <v/>
      </c>
      <c r="GI16" s="988" t="str">
        <f t="shared" ca="1" si="522"/>
        <v/>
      </c>
      <c r="GJ16" s="988" t="str">
        <f t="shared" ca="1" si="523"/>
        <v/>
      </c>
      <c r="GK16" s="988" t="str">
        <f t="shared" ca="1" si="524"/>
        <v/>
      </c>
      <c r="GL16" s="988" t="str">
        <f t="shared" ca="1" si="525"/>
        <v/>
      </c>
      <c r="GM16" s="988" t="str">
        <f t="shared" ca="1" si="526"/>
        <v/>
      </c>
      <c r="GN16" s="988" t="str">
        <f t="shared" ca="1" si="527"/>
        <v/>
      </c>
      <c r="GO16" s="988" t="str">
        <f t="shared" ca="1" si="528"/>
        <v/>
      </c>
      <c r="GP16" s="988" t="str">
        <f t="shared" ca="1" si="529"/>
        <v/>
      </c>
      <c r="GQ16" s="988" t="str">
        <f t="shared" ca="1" si="530"/>
        <v/>
      </c>
      <c r="GR16" s="988" t="str">
        <f t="shared" ca="1" si="531"/>
        <v/>
      </c>
      <c r="GS16" s="988" t="str">
        <f t="shared" ca="1" si="532"/>
        <v/>
      </c>
      <c r="GT16" s="988" t="str">
        <f t="shared" ca="1" si="533"/>
        <v/>
      </c>
      <c r="GU16" s="988" t="str">
        <f t="shared" ca="1" si="534"/>
        <v/>
      </c>
      <c r="GV16" s="988" t="str">
        <f t="shared" ca="1" si="535"/>
        <v/>
      </c>
      <c r="GW16" s="988" t="str">
        <f t="shared" ca="1" si="536"/>
        <v/>
      </c>
      <c r="GX16" s="988" t="str">
        <f t="shared" ca="1" si="537"/>
        <v/>
      </c>
      <c r="GY16" s="988" t="str">
        <f t="shared" ca="1" si="538"/>
        <v/>
      </c>
      <c r="GZ16" s="988" t="str">
        <f t="shared" ca="1" si="539"/>
        <v/>
      </c>
      <c r="HA16" s="988" t="str">
        <f t="shared" ca="1" si="540"/>
        <v/>
      </c>
      <c r="HB16" s="988" t="str">
        <f t="shared" ca="1" si="541"/>
        <v/>
      </c>
      <c r="HC16" s="988" t="str">
        <f t="shared" ca="1" si="542"/>
        <v/>
      </c>
      <c r="HD16" s="988" t="str">
        <f t="shared" ca="1" si="543"/>
        <v/>
      </c>
      <c r="HE16" s="988" t="str">
        <f t="shared" ca="1" si="544"/>
        <v/>
      </c>
      <c r="HF16" s="988" t="str">
        <f t="shared" ca="1" si="545"/>
        <v/>
      </c>
      <c r="HG16" s="988" t="str">
        <f t="shared" ca="1" si="546"/>
        <v/>
      </c>
      <c r="HH16" s="988" t="str">
        <f t="shared" ca="1" si="547"/>
        <v/>
      </c>
      <c r="HI16" s="988" t="str">
        <f t="shared" ca="1" si="548"/>
        <v/>
      </c>
      <c r="HJ16" s="988" t="str">
        <f t="shared" ca="1" si="549"/>
        <v/>
      </c>
      <c r="HK16" s="988" t="str">
        <f t="shared" ca="1" si="550"/>
        <v/>
      </c>
      <c r="HL16" s="988" t="str">
        <f t="shared" ca="1" si="551"/>
        <v/>
      </c>
      <c r="HM16" s="988" t="str">
        <f t="shared" ca="1" si="552"/>
        <v/>
      </c>
      <c r="HN16" s="988" t="str">
        <f t="shared" ca="1" si="553"/>
        <v/>
      </c>
      <c r="HO16" s="988" t="str">
        <f t="shared" ca="1" si="554"/>
        <v/>
      </c>
      <c r="HP16" s="988" t="str">
        <f t="shared" ca="1" si="555"/>
        <v/>
      </c>
      <c r="HQ16" s="988" t="str">
        <f t="shared" ca="1" si="556"/>
        <v/>
      </c>
    </row>
    <row r="17" spans="2:225" ht="15" thickBot="1" x14ac:dyDescent="0.2">
      <c r="F17" s="964">
        <f t="shared" si="557"/>
        <v>29</v>
      </c>
      <c r="G17" s="959">
        <f t="shared" si="560"/>
        <v>14</v>
      </c>
      <c r="H17" s="960">
        <f t="shared" si="354"/>
        <v>5</v>
      </c>
      <c r="I17" s="963">
        <f t="shared" si="558"/>
        <v>15</v>
      </c>
      <c r="J17" s="964">
        <f t="shared" si="559"/>
        <v>14</v>
      </c>
      <c r="K17" s="965">
        <f t="shared" si="182"/>
        <v>1.4285714285714286</v>
      </c>
      <c r="L17" s="965">
        <f t="shared" si="183"/>
        <v>40</v>
      </c>
      <c r="M17" s="965">
        <f t="shared" si="184"/>
        <v>30</v>
      </c>
      <c r="N17" s="965">
        <f>IFERROR(ROUNDUP($D$10*$D$12/J17,0),"")</f>
        <v>2</v>
      </c>
      <c r="O17" s="966" t="str" cm="1">
        <f t="array" ref="O17">_xlfn.IFS(T17&lt;=0.3,"Bad",AND(T17&lt;0.5,T17&gt;0.3),"Macro",T17&gt;=0.5,"Norm")</f>
        <v>Norm</v>
      </c>
      <c r="P17" s="964">
        <f t="shared" si="185"/>
        <v>56</v>
      </c>
      <c r="Q17" s="1013">
        <f t="shared" si="186"/>
        <v>1.7142857142857142</v>
      </c>
      <c r="R17" s="964">
        <f t="shared" si="187"/>
        <v>8</v>
      </c>
      <c r="S17" s="966">
        <f t="shared" si="188"/>
        <v>2824.2857142857142</v>
      </c>
      <c r="T17" s="60">
        <f t="shared" si="189"/>
        <v>0.6071428571428571</v>
      </c>
      <c r="U17" s="992">
        <f t="shared" si="190"/>
        <v>1.0714285714285714</v>
      </c>
      <c r="V17" s="990">
        <f t="shared" si="191"/>
        <v>1.1538461538461537</v>
      </c>
      <c r="W17" s="962" t="str">
        <f t="shared" si="356"/>
        <v/>
      </c>
      <c r="Y17" s="991">
        <v>14</v>
      </c>
      <c r="Z17" s="988" t="str">
        <f t="shared" ca="1" si="357"/>
        <v/>
      </c>
      <c r="AA17" s="988" t="str">
        <f t="shared" ca="1" si="358"/>
        <v/>
      </c>
      <c r="AB17" s="988" t="str">
        <f t="shared" ca="1" si="359"/>
        <v/>
      </c>
      <c r="AC17" s="988" t="str">
        <f t="shared" ca="1" si="360"/>
        <v/>
      </c>
      <c r="AD17" s="988" t="str">
        <f t="shared" ca="1" si="361"/>
        <v/>
      </c>
      <c r="AE17" s="988" t="str">
        <f t="shared" ca="1" si="362"/>
        <v/>
      </c>
      <c r="AF17" s="988" t="str">
        <f t="shared" ca="1" si="363"/>
        <v/>
      </c>
      <c r="AG17" s="988" t="str">
        <f t="shared" ca="1" si="364"/>
        <v/>
      </c>
      <c r="AH17" s="988" t="str">
        <f t="shared" ca="1" si="365"/>
        <v/>
      </c>
      <c r="AI17" s="988" t="str">
        <f t="shared" ca="1" si="366"/>
        <v/>
      </c>
      <c r="AJ17" s="988" t="str">
        <f t="shared" ca="1" si="367"/>
        <v/>
      </c>
      <c r="AK17" s="988" t="str">
        <f t="shared" ca="1" si="368"/>
        <v/>
      </c>
      <c r="AL17" s="988" t="str">
        <f t="shared" ca="1" si="369"/>
        <v/>
      </c>
      <c r="AM17" s="988" t="str">
        <f t="shared" ca="1" si="370"/>
        <v/>
      </c>
      <c r="AN17" s="988" t="str">
        <f t="shared" ca="1" si="371"/>
        <v/>
      </c>
      <c r="AO17" s="988" t="str">
        <f t="shared" ca="1" si="372"/>
        <v/>
      </c>
      <c r="AP17" s="988" t="str">
        <f t="shared" ca="1" si="373"/>
        <v/>
      </c>
      <c r="AQ17" s="988" t="str">
        <f t="shared" ca="1" si="374"/>
        <v/>
      </c>
      <c r="AR17" s="988" t="str">
        <f t="shared" ca="1" si="375"/>
        <v/>
      </c>
      <c r="AS17" s="988" t="str">
        <f t="shared" ca="1" si="376"/>
        <v/>
      </c>
      <c r="AT17" s="988" t="str">
        <f t="shared" ca="1" si="377"/>
        <v/>
      </c>
      <c r="AU17" s="988" t="str">
        <f t="shared" ca="1" si="378"/>
        <v/>
      </c>
      <c r="AV17" s="988" t="str">
        <f t="shared" ca="1" si="379"/>
        <v/>
      </c>
      <c r="AW17" s="988" t="str">
        <f t="shared" ca="1" si="380"/>
        <v/>
      </c>
      <c r="AX17" s="988" t="str">
        <f t="shared" ca="1" si="381"/>
        <v/>
      </c>
      <c r="AY17" s="988" t="str">
        <f t="shared" ca="1" si="382"/>
        <v/>
      </c>
      <c r="AZ17" s="988" t="str">
        <f t="shared" ca="1" si="383"/>
        <v/>
      </c>
      <c r="BA17" s="988" t="str">
        <f t="shared" ca="1" si="384"/>
        <v/>
      </c>
      <c r="BB17" s="988" t="str">
        <f t="shared" ca="1" si="385"/>
        <v/>
      </c>
      <c r="BC17" s="988" t="str">
        <f t="shared" ca="1" si="386"/>
        <v/>
      </c>
      <c r="BD17" s="988" t="str">
        <f t="shared" ca="1" si="387"/>
        <v/>
      </c>
      <c r="BE17" s="988" t="str">
        <f t="shared" ca="1" si="388"/>
        <v/>
      </c>
      <c r="BF17" s="988" t="str">
        <f t="shared" ca="1" si="389"/>
        <v/>
      </c>
      <c r="BG17" s="988" t="str">
        <f t="shared" ca="1" si="390"/>
        <v/>
      </c>
      <c r="BH17" s="988" t="str">
        <f t="shared" ca="1" si="391"/>
        <v/>
      </c>
      <c r="BI17" s="988" t="str">
        <f t="shared" ca="1" si="392"/>
        <v/>
      </c>
      <c r="BJ17" s="988" t="str">
        <f t="shared" ca="1" si="393"/>
        <v/>
      </c>
      <c r="BK17" s="988" t="str">
        <f t="shared" ca="1" si="394"/>
        <v/>
      </c>
      <c r="BL17" s="988" t="str">
        <f t="shared" ca="1" si="395"/>
        <v/>
      </c>
      <c r="BM17" s="988" t="str">
        <f t="shared" ca="1" si="396"/>
        <v/>
      </c>
      <c r="BN17" s="988" t="str">
        <f t="shared" ca="1" si="397"/>
        <v/>
      </c>
      <c r="BO17" s="988" t="str">
        <f t="shared" ca="1" si="398"/>
        <v/>
      </c>
      <c r="BP17" s="988" t="str">
        <f t="shared" ca="1" si="399"/>
        <v/>
      </c>
      <c r="BQ17" s="988" t="str">
        <f t="shared" ca="1" si="400"/>
        <v/>
      </c>
      <c r="BR17" s="988" t="str">
        <f t="shared" ca="1" si="401"/>
        <v/>
      </c>
      <c r="BS17" s="988" t="str">
        <f t="shared" ca="1" si="402"/>
        <v/>
      </c>
      <c r="BT17" s="988" t="str">
        <f t="shared" ca="1" si="403"/>
        <v/>
      </c>
      <c r="BU17" s="988" t="str">
        <f t="shared" ca="1" si="404"/>
        <v/>
      </c>
      <c r="BV17" s="988" t="str">
        <f t="shared" ca="1" si="405"/>
        <v/>
      </c>
      <c r="BW17" s="988" t="str">
        <f t="shared" ca="1" si="406"/>
        <v/>
      </c>
      <c r="BX17" s="988" t="str">
        <f t="shared" ca="1" si="407"/>
        <v/>
      </c>
      <c r="BY17" s="988" t="str">
        <f t="shared" ca="1" si="408"/>
        <v/>
      </c>
      <c r="BZ17" s="988" t="str">
        <f t="shared" ca="1" si="409"/>
        <v/>
      </c>
      <c r="CA17" s="988" t="str">
        <f t="shared" ca="1" si="410"/>
        <v/>
      </c>
      <c r="CB17" s="988" t="str">
        <f t="shared" ca="1" si="411"/>
        <v/>
      </c>
      <c r="CC17" s="988" t="str">
        <f t="shared" ca="1" si="412"/>
        <v/>
      </c>
      <c r="CD17" s="988" t="str">
        <f t="shared" ca="1" si="413"/>
        <v/>
      </c>
      <c r="CE17" s="988" t="str">
        <f t="shared" ca="1" si="414"/>
        <v/>
      </c>
      <c r="CF17" s="988" t="str">
        <f t="shared" ca="1" si="415"/>
        <v/>
      </c>
      <c r="CG17" s="988" t="str">
        <f t="shared" ca="1" si="416"/>
        <v/>
      </c>
      <c r="CH17" s="988" t="str">
        <f t="shared" ca="1" si="417"/>
        <v/>
      </c>
      <c r="CI17" s="988" t="str">
        <f t="shared" ca="1" si="418"/>
        <v/>
      </c>
      <c r="CJ17" s="988" t="str">
        <f t="shared" ca="1" si="419"/>
        <v/>
      </c>
      <c r="CK17" s="988" t="str">
        <f t="shared" ca="1" si="420"/>
        <v/>
      </c>
      <c r="CL17" s="988" t="str">
        <f t="shared" ca="1" si="421"/>
        <v/>
      </c>
      <c r="CM17" s="988" t="str">
        <f t="shared" ca="1" si="422"/>
        <v/>
      </c>
      <c r="CN17" s="988" t="str">
        <f t="shared" ca="1" si="423"/>
        <v/>
      </c>
      <c r="CO17" s="988" t="str">
        <f t="shared" ca="1" si="424"/>
        <v/>
      </c>
      <c r="CP17" s="988" t="str">
        <f t="shared" ca="1" si="425"/>
        <v/>
      </c>
      <c r="CQ17" s="988" t="str">
        <f t="shared" ca="1" si="426"/>
        <v/>
      </c>
      <c r="CR17" s="988" t="str">
        <f t="shared" ca="1" si="427"/>
        <v/>
      </c>
      <c r="CS17" s="988" t="str">
        <f t="shared" ca="1" si="428"/>
        <v/>
      </c>
      <c r="CT17" s="988" t="str">
        <f t="shared" ca="1" si="429"/>
        <v/>
      </c>
      <c r="CU17" s="988" t="str">
        <f t="shared" ca="1" si="430"/>
        <v/>
      </c>
      <c r="CV17" s="988" t="str">
        <f t="shared" ca="1" si="431"/>
        <v/>
      </c>
      <c r="CW17" s="988" t="str">
        <f t="shared" ca="1" si="432"/>
        <v/>
      </c>
      <c r="CX17" s="988" t="str">
        <f t="shared" ca="1" si="433"/>
        <v/>
      </c>
      <c r="CY17" s="988" t="str">
        <f t="shared" ca="1" si="434"/>
        <v/>
      </c>
      <c r="CZ17" s="988" t="str">
        <f t="shared" ca="1" si="435"/>
        <v/>
      </c>
      <c r="DA17" s="988" t="str">
        <f t="shared" ca="1" si="436"/>
        <v/>
      </c>
      <c r="DB17" s="988" t="str">
        <f t="shared" ca="1" si="437"/>
        <v/>
      </c>
      <c r="DC17" s="988" t="str">
        <f t="shared" ca="1" si="438"/>
        <v/>
      </c>
      <c r="DD17" s="988" t="str">
        <f t="shared" ca="1" si="439"/>
        <v/>
      </c>
      <c r="DE17" s="988" t="str">
        <f t="shared" ca="1" si="440"/>
        <v/>
      </c>
      <c r="DF17" s="988" t="str">
        <f t="shared" ca="1" si="441"/>
        <v/>
      </c>
      <c r="DG17" s="988" t="str">
        <f t="shared" ca="1" si="442"/>
        <v/>
      </c>
      <c r="DH17" s="988" t="str">
        <f t="shared" ca="1" si="443"/>
        <v/>
      </c>
      <c r="DI17" s="988" t="str">
        <f t="shared" ca="1" si="444"/>
        <v/>
      </c>
      <c r="DJ17" s="988" t="str">
        <f t="shared" ca="1" si="445"/>
        <v/>
      </c>
      <c r="DK17" s="988" t="str">
        <f t="shared" ca="1" si="446"/>
        <v/>
      </c>
      <c r="DL17" s="988" t="str">
        <f t="shared" ca="1" si="447"/>
        <v/>
      </c>
      <c r="DM17" s="988" t="str">
        <f t="shared" ca="1" si="448"/>
        <v/>
      </c>
      <c r="DN17" s="988" t="str">
        <f t="shared" ca="1" si="449"/>
        <v/>
      </c>
      <c r="DO17" s="988" t="str">
        <f t="shared" ca="1" si="450"/>
        <v/>
      </c>
      <c r="DP17" s="988" t="str">
        <f t="shared" ca="1" si="451"/>
        <v/>
      </c>
      <c r="DQ17" s="988" t="str">
        <f t="shared" ca="1" si="452"/>
        <v/>
      </c>
      <c r="DR17" s="988" t="str">
        <f t="shared" ca="1" si="453"/>
        <v/>
      </c>
      <c r="DS17" s="988" t="str">
        <f t="shared" ca="1" si="454"/>
        <v/>
      </c>
      <c r="DT17" s="988" t="str">
        <f t="shared" ca="1" si="455"/>
        <v/>
      </c>
      <c r="DU17" s="988" t="str">
        <f t="shared" ca="1" si="456"/>
        <v/>
      </c>
      <c r="DV17" s="988" t="str">
        <f t="shared" ca="1" si="457"/>
        <v/>
      </c>
      <c r="DW17" s="988" t="str">
        <f t="shared" ca="1" si="458"/>
        <v/>
      </c>
      <c r="DX17" s="988" t="str">
        <f t="shared" ca="1" si="459"/>
        <v/>
      </c>
      <c r="DY17" s="988" t="str">
        <f t="shared" ca="1" si="460"/>
        <v/>
      </c>
      <c r="DZ17" s="988" t="str">
        <f t="shared" ca="1" si="461"/>
        <v/>
      </c>
      <c r="EA17" s="988" t="str">
        <f t="shared" ca="1" si="462"/>
        <v/>
      </c>
      <c r="EB17" s="988" t="str">
        <f t="shared" ca="1" si="463"/>
        <v/>
      </c>
      <c r="EC17" s="988" t="str">
        <f t="shared" ca="1" si="464"/>
        <v/>
      </c>
      <c r="ED17" s="988" t="str">
        <f t="shared" ca="1" si="465"/>
        <v/>
      </c>
      <c r="EE17" s="988" t="str">
        <f t="shared" ca="1" si="466"/>
        <v/>
      </c>
      <c r="EF17" s="988" t="str">
        <f t="shared" ca="1" si="467"/>
        <v/>
      </c>
      <c r="EG17" s="988" t="str">
        <f t="shared" ca="1" si="468"/>
        <v/>
      </c>
      <c r="EH17" s="988" t="str">
        <f t="shared" ca="1" si="469"/>
        <v/>
      </c>
      <c r="EI17" s="988" t="str">
        <f t="shared" ca="1" si="470"/>
        <v/>
      </c>
      <c r="EJ17" s="988" t="str">
        <f t="shared" ca="1" si="471"/>
        <v/>
      </c>
      <c r="EK17" s="988" t="str">
        <f t="shared" ca="1" si="472"/>
        <v/>
      </c>
      <c r="EL17" s="988" t="str">
        <f t="shared" ca="1" si="473"/>
        <v/>
      </c>
      <c r="EM17" s="988" t="str">
        <f t="shared" ca="1" si="474"/>
        <v/>
      </c>
      <c r="EN17" s="988" t="str">
        <f t="shared" ca="1" si="475"/>
        <v/>
      </c>
      <c r="EO17" s="988" t="str">
        <f t="shared" ca="1" si="476"/>
        <v/>
      </c>
      <c r="EP17" s="988" t="str">
        <f t="shared" ca="1" si="477"/>
        <v/>
      </c>
      <c r="EQ17" s="988" t="str">
        <f t="shared" ca="1" si="478"/>
        <v/>
      </c>
      <c r="ER17" s="988" t="str">
        <f t="shared" ca="1" si="479"/>
        <v/>
      </c>
      <c r="ES17" s="988" t="str">
        <f t="shared" ca="1" si="480"/>
        <v/>
      </c>
      <c r="ET17" s="988" t="str">
        <f t="shared" ca="1" si="481"/>
        <v/>
      </c>
      <c r="EU17" s="988" t="str">
        <f t="shared" ca="1" si="482"/>
        <v/>
      </c>
      <c r="EV17" s="988" t="str">
        <f t="shared" ca="1" si="483"/>
        <v/>
      </c>
      <c r="EW17" s="988" t="str">
        <f t="shared" ca="1" si="484"/>
        <v/>
      </c>
      <c r="EX17" s="988" t="str">
        <f t="shared" ca="1" si="485"/>
        <v/>
      </c>
      <c r="EY17" s="988" t="str">
        <f t="shared" ca="1" si="486"/>
        <v/>
      </c>
      <c r="EZ17" s="988" t="str">
        <f t="shared" ca="1" si="487"/>
        <v/>
      </c>
      <c r="FA17" s="988" t="str">
        <f t="shared" ca="1" si="488"/>
        <v/>
      </c>
      <c r="FB17" s="988" t="str">
        <f t="shared" ca="1" si="489"/>
        <v/>
      </c>
      <c r="FC17" s="988" t="str">
        <f t="shared" ca="1" si="490"/>
        <v/>
      </c>
      <c r="FD17" s="988" t="str">
        <f t="shared" ca="1" si="491"/>
        <v/>
      </c>
      <c r="FE17" s="988" t="str">
        <f t="shared" ca="1" si="492"/>
        <v/>
      </c>
      <c r="FF17" s="988" t="str">
        <f t="shared" ca="1" si="493"/>
        <v/>
      </c>
      <c r="FG17" s="988" t="str">
        <f t="shared" ca="1" si="494"/>
        <v/>
      </c>
      <c r="FH17" s="988" t="str">
        <f t="shared" ca="1" si="495"/>
        <v/>
      </c>
      <c r="FI17" s="988" t="str">
        <f t="shared" ca="1" si="496"/>
        <v/>
      </c>
      <c r="FJ17" s="988" t="str">
        <f t="shared" ca="1" si="497"/>
        <v/>
      </c>
      <c r="FK17" s="988" t="str">
        <f t="shared" ca="1" si="498"/>
        <v/>
      </c>
      <c r="FL17" s="988" t="str">
        <f t="shared" ca="1" si="499"/>
        <v/>
      </c>
      <c r="FM17" s="988" t="str">
        <f t="shared" ca="1" si="500"/>
        <v/>
      </c>
      <c r="FN17" s="988" t="str">
        <f t="shared" ca="1" si="501"/>
        <v/>
      </c>
      <c r="FO17" s="988" t="str">
        <f t="shared" ca="1" si="502"/>
        <v/>
      </c>
      <c r="FP17" s="988" t="str">
        <f t="shared" ca="1" si="503"/>
        <v/>
      </c>
      <c r="FQ17" s="988" t="str">
        <f t="shared" ca="1" si="504"/>
        <v/>
      </c>
      <c r="FR17" s="988" t="str">
        <f t="shared" ca="1" si="505"/>
        <v/>
      </c>
      <c r="FS17" s="988" t="str">
        <f t="shared" ca="1" si="506"/>
        <v/>
      </c>
      <c r="FT17" s="988" t="str">
        <f t="shared" ca="1" si="507"/>
        <v/>
      </c>
      <c r="FU17" s="988" t="str">
        <f t="shared" ca="1" si="508"/>
        <v/>
      </c>
      <c r="FV17" s="988" t="str">
        <f t="shared" ca="1" si="509"/>
        <v/>
      </c>
      <c r="FW17" s="988" t="str">
        <f t="shared" ca="1" si="510"/>
        <v/>
      </c>
      <c r="FX17" s="988" t="str">
        <f t="shared" ca="1" si="511"/>
        <v/>
      </c>
      <c r="FY17" s="988" t="str">
        <f t="shared" ca="1" si="512"/>
        <v/>
      </c>
      <c r="FZ17" s="988" t="str">
        <f t="shared" ca="1" si="513"/>
        <v/>
      </c>
      <c r="GA17" s="988" t="str">
        <f t="shared" ca="1" si="514"/>
        <v/>
      </c>
      <c r="GB17" s="988" t="str">
        <f t="shared" ca="1" si="515"/>
        <v/>
      </c>
      <c r="GC17" s="988" t="str">
        <f t="shared" ca="1" si="516"/>
        <v/>
      </c>
      <c r="GD17" s="988" t="str">
        <f t="shared" ca="1" si="517"/>
        <v/>
      </c>
      <c r="GE17" s="988" t="str">
        <f t="shared" ca="1" si="518"/>
        <v/>
      </c>
      <c r="GF17" s="988" t="str">
        <f t="shared" ca="1" si="519"/>
        <v/>
      </c>
      <c r="GG17" s="988" t="str">
        <f t="shared" ca="1" si="520"/>
        <v/>
      </c>
      <c r="GH17" s="988" t="str">
        <f t="shared" ca="1" si="521"/>
        <v/>
      </c>
      <c r="GI17" s="988" t="str">
        <f t="shared" ca="1" si="522"/>
        <v/>
      </c>
      <c r="GJ17" s="988" t="str">
        <f t="shared" ca="1" si="523"/>
        <v/>
      </c>
      <c r="GK17" s="988" t="str">
        <f t="shared" ca="1" si="524"/>
        <v/>
      </c>
      <c r="GL17" s="988" t="str">
        <f t="shared" ca="1" si="525"/>
        <v/>
      </c>
      <c r="GM17" s="988" t="str">
        <f t="shared" ca="1" si="526"/>
        <v/>
      </c>
      <c r="GN17" s="988" t="str">
        <f t="shared" ca="1" si="527"/>
        <v/>
      </c>
      <c r="GO17" s="988" t="str">
        <f t="shared" ca="1" si="528"/>
        <v/>
      </c>
      <c r="GP17" s="988" t="str">
        <f t="shared" ca="1" si="529"/>
        <v/>
      </c>
      <c r="GQ17" s="988" t="str">
        <f t="shared" ca="1" si="530"/>
        <v/>
      </c>
      <c r="GR17" s="988" t="str">
        <f t="shared" ca="1" si="531"/>
        <v/>
      </c>
      <c r="GS17" s="988" t="str">
        <f t="shared" ca="1" si="532"/>
        <v/>
      </c>
      <c r="GT17" s="988" t="str">
        <f t="shared" ca="1" si="533"/>
        <v/>
      </c>
      <c r="GU17" s="988" t="str">
        <f t="shared" ca="1" si="534"/>
        <v/>
      </c>
      <c r="GV17" s="988" t="str">
        <f t="shared" ca="1" si="535"/>
        <v/>
      </c>
      <c r="GW17" s="988" t="str">
        <f t="shared" ca="1" si="536"/>
        <v/>
      </c>
      <c r="GX17" s="988" t="str">
        <f t="shared" ca="1" si="537"/>
        <v/>
      </c>
      <c r="GY17" s="988" t="str">
        <f t="shared" ca="1" si="538"/>
        <v/>
      </c>
      <c r="GZ17" s="988" t="str">
        <f t="shared" ca="1" si="539"/>
        <v/>
      </c>
      <c r="HA17" s="988" t="str">
        <f t="shared" ca="1" si="540"/>
        <v/>
      </c>
      <c r="HB17" s="988" t="str">
        <f t="shared" ca="1" si="541"/>
        <v/>
      </c>
      <c r="HC17" s="988" t="str">
        <f t="shared" ca="1" si="542"/>
        <v/>
      </c>
      <c r="HD17" s="988" t="str">
        <f t="shared" ca="1" si="543"/>
        <v/>
      </c>
      <c r="HE17" s="988" t="str">
        <f t="shared" ca="1" si="544"/>
        <v/>
      </c>
      <c r="HF17" s="988" t="str">
        <f t="shared" ca="1" si="545"/>
        <v/>
      </c>
      <c r="HG17" s="988" t="str">
        <f t="shared" ca="1" si="546"/>
        <v/>
      </c>
      <c r="HH17" s="988" t="str">
        <f t="shared" ca="1" si="547"/>
        <v/>
      </c>
      <c r="HI17" s="988" t="str">
        <f t="shared" ca="1" si="548"/>
        <v/>
      </c>
      <c r="HJ17" s="988" t="str">
        <f t="shared" ca="1" si="549"/>
        <v/>
      </c>
      <c r="HK17" s="988" t="str">
        <f t="shared" ca="1" si="550"/>
        <v/>
      </c>
      <c r="HL17" s="988" t="str">
        <f t="shared" ca="1" si="551"/>
        <v/>
      </c>
      <c r="HM17" s="988" t="str">
        <f t="shared" ca="1" si="552"/>
        <v/>
      </c>
      <c r="HN17" s="988" t="str">
        <f t="shared" ca="1" si="553"/>
        <v/>
      </c>
      <c r="HO17" s="988" t="str">
        <f t="shared" ca="1" si="554"/>
        <v/>
      </c>
      <c r="HP17" s="988" t="str">
        <f t="shared" ca="1" si="555"/>
        <v/>
      </c>
      <c r="HQ17" s="988" t="str">
        <f t="shared" ca="1" si="556"/>
        <v/>
      </c>
    </row>
    <row r="18" spans="2:225" ht="14" customHeight="1" x14ac:dyDescent="0.15">
      <c r="B18" s="1124" t="s">
        <v>219</v>
      </c>
      <c r="C18" s="1125"/>
      <c r="D18" s="1126"/>
      <c r="F18" s="964">
        <f t="shared" si="557"/>
        <v>30</v>
      </c>
      <c r="G18" s="959">
        <f t="shared" si="560"/>
        <v>15</v>
      </c>
      <c r="H18" s="960">
        <f t="shared" si="354"/>
        <v>5</v>
      </c>
      <c r="I18" s="963">
        <f t="shared" si="558"/>
        <v>15</v>
      </c>
      <c r="J18" s="964">
        <f t="shared" si="559"/>
        <v>15</v>
      </c>
      <c r="K18" s="965">
        <f t="shared" si="182"/>
        <v>1.3333333333333333</v>
      </c>
      <c r="L18" s="965">
        <f t="shared" si="183"/>
        <v>38.666666666666664</v>
      </c>
      <c r="M18" s="965">
        <f t="shared" si="184"/>
        <v>30</v>
      </c>
      <c r="N18" s="965">
        <f t="shared" si="355"/>
        <v>2</v>
      </c>
      <c r="O18" s="966" t="str" cm="1">
        <f t="array" ref="O18">_xlfn.IFS(T18&lt;=0.3,"Bad",AND(T18&lt;0.5,T18&gt;0.3),"Macro",T18&gt;=0.5,"Norm")</f>
        <v>Norm</v>
      </c>
      <c r="P18" s="964">
        <f t="shared" si="185"/>
        <v>58</v>
      </c>
      <c r="Q18" s="1013">
        <f t="shared" si="186"/>
        <v>1.6</v>
      </c>
      <c r="R18" s="964">
        <f t="shared" si="187"/>
        <v>10</v>
      </c>
      <c r="S18" s="966">
        <f t="shared" si="188"/>
        <v>2636</v>
      </c>
      <c r="T18" s="60">
        <f t="shared" si="189"/>
        <v>0.58620689655172409</v>
      </c>
      <c r="U18" s="992">
        <f t="shared" si="190"/>
        <v>1</v>
      </c>
      <c r="V18" s="990">
        <f t="shared" si="191"/>
        <v>1.0714285714285714</v>
      </c>
      <c r="W18" s="962" t="str">
        <f t="shared" si="356"/>
        <v/>
      </c>
      <c r="Y18" s="987">
        <v>15</v>
      </c>
      <c r="Z18" s="988" t="str">
        <f t="shared" ca="1" si="357"/>
        <v/>
      </c>
      <c r="AA18" s="988" t="str">
        <f t="shared" ca="1" si="358"/>
        <v/>
      </c>
      <c r="AB18" s="988" t="str">
        <f t="shared" ca="1" si="359"/>
        <v/>
      </c>
      <c r="AC18" s="988" t="str">
        <f t="shared" ca="1" si="360"/>
        <v/>
      </c>
      <c r="AD18" s="988" t="str">
        <f t="shared" ca="1" si="361"/>
        <v/>
      </c>
      <c r="AE18" s="988" t="str">
        <f t="shared" ca="1" si="362"/>
        <v/>
      </c>
      <c r="AF18" s="988" t="str">
        <f t="shared" ca="1" si="363"/>
        <v/>
      </c>
      <c r="AG18" s="988" t="str">
        <f t="shared" ca="1" si="364"/>
        <v/>
      </c>
      <c r="AH18" s="988" t="str">
        <f t="shared" ca="1" si="365"/>
        <v/>
      </c>
      <c r="AI18" s="988" t="str">
        <f t="shared" ca="1" si="366"/>
        <v/>
      </c>
      <c r="AJ18" s="988" t="str">
        <f t="shared" ca="1" si="367"/>
        <v/>
      </c>
      <c r="AK18" s="988" t="str">
        <f t="shared" ca="1" si="368"/>
        <v/>
      </c>
      <c r="AL18" s="988" t="str">
        <f t="shared" ca="1" si="369"/>
        <v/>
      </c>
      <c r="AM18" s="988" t="str">
        <f t="shared" ca="1" si="370"/>
        <v/>
      </c>
      <c r="AN18" s="988" t="str">
        <f t="shared" ca="1" si="371"/>
        <v/>
      </c>
      <c r="AO18" s="988" t="str">
        <f t="shared" ca="1" si="372"/>
        <v/>
      </c>
      <c r="AP18" s="988" t="str">
        <f t="shared" ca="1" si="373"/>
        <v/>
      </c>
      <c r="AQ18" s="988" t="str">
        <f t="shared" ca="1" si="374"/>
        <v/>
      </c>
      <c r="AR18" s="988" t="str">
        <f t="shared" ca="1" si="375"/>
        <v/>
      </c>
      <c r="AS18" s="988" t="str">
        <f t="shared" ca="1" si="376"/>
        <v/>
      </c>
      <c r="AT18" s="988" t="str">
        <f t="shared" ca="1" si="377"/>
        <v/>
      </c>
      <c r="AU18" s="988" t="str">
        <f t="shared" ca="1" si="378"/>
        <v/>
      </c>
      <c r="AV18" s="988" t="str">
        <f t="shared" ca="1" si="379"/>
        <v/>
      </c>
      <c r="AW18" s="988" t="str">
        <f t="shared" ca="1" si="380"/>
        <v/>
      </c>
      <c r="AX18" s="988" t="str">
        <f t="shared" ca="1" si="381"/>
        <v/>
      </c>
      <c r="AY18" s="988" t="str">
        <f t="shared" ca="1" si="382"/>
        <v/>
      </c>
      <c r="AZ18" s="988" t="str">
        <f t="shared" ca="1" si="383"/>
        <v/>
      </c>
      <c r="BA18" s="988" t="str">
        <f t="shared" ca="1" si="384"/>
        <v/>
      </c>
      <c r="BB18" s="988" t="str">
        <f t="shared" ca="1" si="385"/>
        <v/>
      </c>
      <c r="BC18" s="988" t="str">
        <f t="shared" ca="1" si="386"/>
        <v/>
      </c>
      <c r="BD18" s="988" t="str">
        <f t="shared" ca="1" si="387"/>
        <v/>
      </c>
      <c r="BE18" s="988" t="str">
        <f t="shared" ca="1" si="388"/>
        <v/>
      </c>
      <c r="BF18" s="988" t="str">
        <f t="shared" ca="1" si="389"/>
        <v/>
      </c>
      <c r="BG18" s="988" t="str">
        <f t="shared" ca="1" si="390"/>
        <v/>
      </c>
      <c r="BH18" s="988" t="str">
        <f t="shared" ca="1" si="391"/>
        <v/>
      </c>
      <c r="BI18" s="988" t="str">
        <f t="shared" ca="1" si="392"/>
        <v/>
      </c>
      <c r="BJ18" s="988" t="str">
        <f t="shared" ca="1" si="393"/>
        <v/>
      </c>
      <c r="BK18" s="988" t="str">
        <f t="shared" ca="1" si="394"/>
        <v/>
      </c>
      <c r="BL18" s="988" t="str">
        <f t="shared" ca="1" si="395"/>
        <v/>
      </c>
      <c r="BM18" s="988" t="str">
        <f t="shared" ca="1" si="396"/>
        <v/>
      </c>
      <c r="BN18" s="988" t="str">
        <f t="shared" ca="1" si="397"/>
        <v/>
      </c>
      <c r="BO18" s="988" t="str">
        <f t="shared" ca="1" si="398"/>
        <v/>
      </c>
      <c r="BP18" s="988" t="str">
        <f t="shared" ca="1" si="399"/>
        <v/>
      </c>
      <c r="BQ18" s="988" t="str">
        <f t="shared" ca="1" si="400"/>
        <v/>
      </c>
      <c r="BR18" s="988" t="str">
        <f t="shared" ca="1" si="401"/>
        <v/>
      </c>
      <c r="BS18" s="988" t="str">
        <f t="shared" ca="1" si="402"/>
        <v/>
      </c>
      <c r="BT18" s="988" t="str">
        <f t="shared" ca="1" si="403"/>
        <v/>
      </c>
      <c r="BU18" s="988" t="str">
        <f t="shared" ca="1" si="404"/>
        <v/>
      </c>
      <c r="BV18" s="988" t="str">
        <f t="shared" ca="1" si="405"/>
        <v/>
      </c>
      <c r="BW18" s="988" t="str">
        <f t="shared" ca="1" si="406"/>
        <v/>
      </c>
      <c r="BX18" s="988" t="str">
        <f t="shared" ca="1" si="407"/>
        <v/>
      </c>
      <c r="BY18" s="988" t="str">
        <f t="shared" ca="1" si="408"/>
        <v/>
      </c>
      <c r="BZ18" s="988" t="str">
        <f t="shared" ca="1" si="409"/>
        <v/>
      </c>
      <c r="CA18" s="988" t="str">
        <f t="shared" ca="1" si="410"/>
        <v/>
      </c>
      <c r="CB18" s="988" t="str">
        <f t="shared" ca="1" si="411"/>
        <v/>
      </c>
      <c r="CC18" s="988" t="str">
        <f t="shared" ca="1" si="412"/>
        <v/>
      </c>
      <c r="CD18" s="988" t="str">
        <f t="shared" ca="1" si="413"/>
        <v/>
      </c>
      <c r="CE18" s="988" t="str">
        <f t="shared" ca="1" si="414"/>
        <v/>
      </c>
      <c r="CF18" s="988" t="str">
        <f t="shared" ca="1" si="415"/>
        <v/>
      </c>
      <c r="CG18" s="988" t="str">
        <f t="shared" ca="1" si="416"/>
        <v/>
      </c>
      <c r="CH18" s="988" t="str">
        <f t="shared" ca="1" si="417"/>
        <v/>
      </c>
      <c r="CI18" s="988" t="str">
        <f t="shared" ca="1" si="418"/>
        <v/>
      </c>
      <c r="CJ18" s="988" t="str">
        <f t="shared" ca="1" si="419"/>
        <v/>
      </c>
      <c r="CK18" s="988" t="str">
        <f t="shared" ca="1" si="420"/>
        <v/>
      </c>
      <c r="CL18" s="988" t="str">
        <f t="shared" ca="1" si="421"/>
        <v/>
      </c>
      <c r="CM18" s="988" t="str">
        <f t="shared" ca="1" si="422"/>
        <v/>
      </c>
      <c r="CN18" s="988" t="str">
        <f t="shared" ca="1" si="423"/>
        <v/>
      </c>
      <c r="CO18" s="988" t="str">
        <f t="shared" ca="1" si="424"/>
        <v/>
      </c>
      <c r="CP18" s="988" t="str">
        <f t="shared" ca="1" si="425"/>
        <v/>
      </c>
      <c r="CQ18" s="988" t="str">
        <f t="shared" ca="1" si="426"/>
        <v/>
      </c>
      <c r="CR18" s="988" t="str">
        <f t="shared" ca="1" si="427"/>
        <v/>
      </c>
      <c r="CS18" s="988" t="str">
        <f t="shared" ca="1" si="428"/>
        <v/>
      </c>
      <c r="CT18" s="988" t="str">
        <f t="shared" ca="1" si="429"/>
        <v/>
      </c>
      <c r="CU18" s="988" t="str">
        <f t="shared" ca="1" si="430"/>
        <v/>
      </c>
      <c r="CV18" s="988" t="str">
        <f t="shared" ca="1" si="431"/>
        <v/>
      </c>
      <c r="CW18" s="988" t="str">
        <f t="shared" ca="1" si="432"/>
        <v/>
      </c>
      <c r="CX18" s="988" t="str">
        <f t="shared" ca="1" si="433"/>
        <v/>
      </c>
      <c r="CY18" s="988" t="str">
        <f t="shared" ca="1" si="434"/>
        <v/>
      </c>
      <c r="CZ18" s="988" t="str">
        <f t="shared" ca="1" si="435"/>
        <v/>
      </c>
      <c r="DA18" s="988" t="str">
        <f t="shared" ca="1" si="436"/>
        <v/>
      </c>
      <c r="DB18" s="988" t="str">
        <f t="shared" ca="1" si="437"/>
        <v/>
      </c>
      <c r="DC18" s="988" t="str">
        <f t="shared" ca="1" si="438"/>
        <v/>
      </c>
      <c r="DD18" s="988" t="str">
        <f t="shared" ca="1" si="439"/>
        <v/>
      </c>
      <c r="DE18" s="988" t="str">
        <f t="shared" ca="1" si="440"/>
        <v/>
      </c>
      <c r="DF18" s="988" t="str">
        <f t="shared" ca="1" si="441"/>
        <v/>
      </c>
      <c r="DG18" s="988" t="str">
        <f t="shared" ca="1" si="442"/>
        <v/>
      </c>
      <c r="DH18" s="988" t="str">
        <f t="shared" ca="1" si="443"/>
        <v/>
      </c>
      <c r="DI18" s="988" t="str">
        <f t="shared" ca="1" si="444"/>
        <v/>
      </c>
      <c r="DJ18" s="988" t="str">
        <f t="shared" ca="1" si="445"/>
        <v/>
      </c>
      <c r="DK18" s="988" t="str">
        <f t="shared" ca="1" si="446"/>
        <v/>
      </c>
      <c r="DL18" s="988" t="str">
        <f t="shared" ca="1" si="447"/>
        <v/>
      </c>
      <c r="DM18" s="988" t="str">
        <f t="shared" ca="1" si="448"/>
        <v/>
      </c>
      <c r="DN18" s="988" t="str">
        <f t="shared" ca="1" si="449"/>
        <v/>
      </c>
      <c r="DO18" s="988" t="str">
        <f t="shared" ca="1" si="450"/>
        <v/>
      </c>
      <c r="DP18" s="988" t="str">
        <f t="shared" ca="1" si="451"/>
        <v/>
      </c>
      <c r="DQ18" s="988" t="str">
        <f t="shared" ca="1" si="452"/>
        <v/>
      </c>
      <c r="DR18" s="988" t="str">
        <f t="shared" ca="1" si="453"/>
        <v/>
      </c>
      <c r="DS18" s="988" t="str">
        <f t="shared" ca="1" si="454"/>
        <v/>
      </c>
      <c r="DT18" s="988" t="str">
        <f t="shared" ca="1" si="455"/>
        <v/>
      </c>
      <c r="DU18" s="988" t="str">
        <f t="shared" ca="1" si="456"/>
        <v/>
      </c>
      <c r="DV18" s="988" t="str">
        <f t="shared" ca="1" si="457"/>
        <v/>
      </c>
      <c r="DW18" s="988" t="str">
        <f t="shared" ca="1" si="458"/>
        <v/>
      </c>
      <c r="DX18" s="988" t="str">
        <f t="shared" ca="1" si="459"/>
        <v/>
      </c>
      <c r="DY18" s="988" t="str">
        <f t="shared" ca="1" si="460"/>
        <v/>
      </c>
      <c r="DZ18" s="988" t="str">
        <f t="shared" ca="1" si="461"/>
        <v/>
      </c>
      <c r="EA18" s="988" t="str">
        <f t="shared" ca="1" si="462"/>
        <v/>
      </c>
      <c r="EB18" s="988" t="str">
        <f t="shared" ca="1" si="463"/>
        <v/>
      </c>
      <c r="EC18" s="988" t="str">
        <f t="shared" ca="1" si="464"/>
        <v/>
      </c>
      <c r="ED18" s="988" t="str">
        <f t="shared" ca="1" si="465"/>
        <v/>
      </c>
      <c r="EE18" s="988" t="str">
        <f t="shared" ca="1" si="466"/>
        <v/>
      </c>
      <c r="EF18" s="988" t="str">
        <f t="shared" ca="1" si="467"/>
        <v/>
      </c>
      <c r="EG18" s="988" t="str">
        <f t="shared" ca="1" si="468"/>
        <v/>
      </c>
      <c r="EH18" s="988" t="str">
        <f t="shared" ca="1" si="469"/>
        <v/>
      </c>
      <c r="EI18" s="988" t="str">
        <f t="shared" ca="1" si="470"/>
        <v/>
      </c>
      <c r="EJ18" s="988" t="str">
        <f t="shared" ca="1" si="471"/>
        <v/>
      </c>
      <c r="EK18" s="988" t="str">
        <f t="shared" ca="1" si="472"/>
        <v/>
      </c>
      <c r="EL18" s="988" t="str">
        <f t="shared" ca="1" si="473"/>
        <v/>
      </c>
      <c r="EM18" s="988" t="str">
        <f t="shared" ca="1" si="474"/>
        <v/>
      </c>
      <c r="EN18" s="988" t="str">
        <f t="shared" ca="1" si="475"/>
        <v/>
      </c>
      <c r="EO18" s="988" t="str">
        <f t="shared" ca="1" si="476"/>
        <v/>
      </c>
      <c r="EP18" s="988" t="str">
        <f t="shared" ca="1" si="477"/>
        <v/>
      </c>
      <c r="EQ18" s="988" t="str">
        <f t="shared" ca="1" si="478"/>
        <v/>
      </c>
      <c r="ER18" s="988" t="str">
        <f t="shared" ca="1" si="479"/>
        <v/>
      </c>
      <c r="ES18" s="988" t="str">
        <f t="shared" ca="1" si="480"/>
        <v/>
      </c>
      <c r="ET18" s="988" t="str">
        <f t="shared" ca="1" si="481"/>
        <v/>
      </c>
      <c r="EU18" s="988" t="str">
        <f t="shared" ca="1" si="482"/>
        <v/>
      </c>
      <c r="EV18" s="988" t="str">
        <f t="shared" ca="1" si="483"/>
        <v/>
      </c>
      <c r="EW18" s="988" t="str">
        <f t="shared" ca="1" si="484"/>
        <v/>
      </c>
      <c r="EX18" s="988" t="str">
        <f t="shared" ca="1" si="485"/>
        <v/>
      </c>
      <c r="EY18" s="988" t="str">
        <f t="shared" ca="1" si="486"/>
        <v/>
      </c>
      <c r="EZ18" s="988" t="str">
        <f t="shared" ca="1" si="487"/>
        <v/>
      </c>
      <c r="FA18" s="988" t="str">
        <f t="shared" ca="1" si="488"/>
        <v/>
      </c>
      <c r="FB18" s="988" t="str">
        <f t="shared" ca="1" si="489"/>
        <v/>
      </c>
      <c r="FC18" s="988" t="str">
        <f t="shared" ca="1" si="490"/>
        <v/>
      </c>
      <c r="FD18" s="988" t="str">
        <f t="shared" ca="1" si="491"/>
        <v/>
      </c>
      <c r="FE18" s="988" t="str">
        <f t="shared" ca="1" si="492"/>
        <v/>
      </c>
      <c r="FF18" s="988" t="str">
        <f t="shared" ca="1" si="493"/>
        <v/>
      </c>
      <c r="FG18" s="988" t="str">
        <f t="shared" ca="1" si="494"/>
        <v/>
      </c>
      <c r="FH18" s="988" t="str">
        <f t="shared" ca="1" si="495"/>
        <v/>
      </c>
      <c r="FI18" s="988" t="str">
        <f t="shared" ca="1" si="496"/>
        <v/>
      </c>
      <c r="FJ18" s="988" t="str">
        <f t="shared" ca="1" si="497"/>
        <v/>
      </c>
      <c r="FK18" s="988" t="str">
        <f t="shared" ca="1" si="498"/>
        <v/>
      </c>
      <c r="FL18" s="988" t="str">
        <f t="shared" ca="1" si="499"/>
        <v/>
      </c>
      <c r="FM18" s="988" t="str">
        <f t="shared" ca="1" si="500"/>
        <v/>
      </c>
      <c r="FN18" s="988" t="str">
        <f t="shared" ca="1" si="501"/>
        <v/>
      </c>
      <c r="FO18" s="988" t="str">
        <f t="shared" ca="1" si="502"/>
        <v/>
      </c>
      <c r="FP18" s="988" t="str">
        <f t="shared" ca="1" si="503"/>
        <v/>
      </c>
      <c r="FQ18" s="988" t="str">
        <f t="shared" ca="1" si="504"/>
        <v/>
      </c>
      <c r="FR18" s="988" t="str">
        <f t="shared" ca="1" si="505"/>
        <v/>
      </c>
      <c r="FS18" s="988" t="str">
        <f t="shared" ca="1" si="506"/>
        <v/>
      </c>
      <c r="FT18" s="988" t="str">
        <f t="shared" ca="1" si="507"/>
        <v/>
      </c>
      <c r="FU18" s="988" t="str">
        <f t="shared" ca="1" si="508"/>
        <v/>
      </c>
      <c r="FV18" s="988" t="str">
        <f t="shared" ca="1" si="509"/>
        <v/>
      </c>
      <c r="FW18" s="988" t="str">
        <f t="shared" ca="1" si="510"/>
        <v/>
      </c>
      <c r="FX18" s="988" t="str">
        <f t="shared" ca="1" si="511"/>
        <v/>
      </c>
      <c r="FY18" s="988" t="str">
        <f t="shared" ca="1" si="512"/>
        <v/>
      </c>
      <c r="FZ18" s="988" t="str">
        <f t="shared" ca="1" si="513"/>
        <v/>
      </c>
      <c r="GA18" s="988" t="str">
        <f t="shared" ca="1" si="514"/>
        <v/>
      </c>
      <c r="GB18" s="988" t="str">
        <f t="shared" ca="1" si="515"/>
        <v/>
      </c>
      <c r="GC18" s="988" t="str">
        <f t="shared" ca="1" si="516"/>
        <v/>
      </c>
      <c r="GD18" s="988" t="str">
        <f t="shared" ca="1" si="517"/>
        <v/>
      </c>
      <c r="GE18" s="988" t="str">
        <f t="shared" ca="1" si="518"/>
        <v/>
      </c>
      <c r="GF18" s="988" t="str">
        <f t="shared" ca="1" si="519"/>
        <v/>
      </c>
      <c r="GG18" s="988" t="str">
        <f t="shared" ca="1" si="520"/>
        <v/>
      </c>
      <c r="GH18" s="988" t="str">
        <f t="shared" ca="1" si="521"/>
        <v/>
      </c>
      <c r="GI18" s="988" t="str">
        <f t="shared" ca="1" si="522"/>
        <v/>
      </c>
      <c r="GJ18" s="988" t="str">
        <f t="shared" ca="1" si="523"/>
        <v/>
      </c>
      <c r="GK18" s="988" t="str">
        <f t="shared" ca="1" si="524"/>
        <v/>
      </c>
      <c r="GL18" s="988" t="str">
        <f t="shared" ca="1" si="525"/>
        <v/>
      </c>
      <c r="GM18" s="988" t="str">
        <f t="shared" ca="1" si="526"/>
        <v/>
      </c>
      <c r="GN18" s="988" t="str">
        <f t="shared" ca="1" si="527"/>
        <v/>
      </c>
      <c r="GO18" s="988" t="str">
        <f t="shared" ca="1" si="528"/>
        <v/>
      </c>
      <c r="GP18" s="988" t="str">
        <f t="shared" ca="1" si="529"/>
        <v/>
      </c>
      <c r="GQ18" s="988" t="str">
        <f t="shared" ca="1" si="530"/>
        <v/>
      </c>
      <c r="GR18" s="988" t="str">
        <f t="shared" ca="1" si="531"/>
        <v/>
      </c>
      <c r="GS18" s="988" t="str">
        <f t="shared" ca="1" si="532"/>
        <v/>
      </c>
      <c r="GT18" s="988" t="str">
        <f t="shared" ca="1" si="533"/>
        <v/>
      </c>
      <c r="GU18" s="988" t="str">
        <f t="shared" ca="1" si="534"/>
        <v/>
      </c>
      <c r="GV18" s="988" t="str">
        <f t="shared" ca="1" si="535"/>
        <v/>
      </c>
      <c r="GW18" s="988" t="str">
        <f t="shared" ca="1" si="536"/>
        <v/>
      </c>
      <c r="GX18" s="988" t="str">
        <f t="shared" ca="1" si="537"/>
        <v/>
      </c>
      <c r="GY18" s="988" t="str">
        <f t="shared" ca="1" si="538"/>
        <v/>
      </c>
      <c r="GZ18" s="988" t="str">
        <f t="shared" ca="1" si="539"/>
        <v/>
      </c>
      <c r="HA18" s="988" t="str">
        <f t="shared" ca="1" si="540"/>
        <v/>
      </c>
      <c r="HB18" s="988" t="str">
        <f t="shared" ca="1" si="541"/>
        <v/>
      </c>
      <c r="HC18" s="988" t="str">
        <f t="shared" ca="1" si="542"/>
        <v/>
      </c>
      <c r="HD18" s="988" t="str">
        <f t="shared" ca="1" si="543"/>
        <v/>
      </c>
      <c r="HE18" s="988" t="str">
        <f t="shared" ca="1" si="544"/>
        <v/>
      </c>
      <c r="HF18" s="988" t="str">
        <f t="shared" ca="1" si="545"/>
        <v/>
      </c>
      <c r="HG18" s="988" t="str">
        <f t="shared" ca="1" si="546"/>
        <v/>
      </c>
      <c r="HH18" s="988" t="str">
        <f t="shared" ca="1" si="547"/>
        <v/>
      </c>
      <c r="HI18" s="988" t="str">
        <f t="shared" ca="1" si="548"/>
        <v/>
      </c>
      <c r="HJ18" s="988" t="str">
        <f t="shared" ca="1" si="549"/>
        <v/>
      </c>
      <c r="HK18" s="988" t="str">
        <f t="shared" ca="1" si="550"/>
        <v/>
      </c>
      <c r="HL18" s="988" t="str">
        <f t="shared" ca="1" si="551"/>
        <v/>
      </c>
      <c r="HM18" s="988" t="str">
        <f t="shared" ca="1" si="552"/>
        <v/>
      </c>
      <c r="HN18" s="988" t="str">
        <f t="shared" ca="1" si="553"/>
        <v/>
      </c>
      <c r="HO18" s="988" t="str">
        <f t="shared" ca="1" si="554"/>
        <v/>
      </c>
      <c r="HP18" s="988" t="str">
        <f t="shared" ca="1" si="555"/>
        <v/>
      </c>
      <c r="HQ18" s="988" t="str">
        <f t="shared" ca="1" si="556"/>
        <v/>
      </c>
    </row>
    <row r="19" spans="2:225" ht="14" customHeight="1" thickBot="1" x14ac:dyDescent="0.2">
      <c r="B19" s="1127"/>
      <c r="C19" s="1128"/>
      <c r="D19" s="1129"/>
      <c r="F19" s="964">
        <f t="shared" si="557"/>
        <v>31</v>
      </c>
      <c r="G19" s="959">
        <f t="shared" si="560"/>
        <v>16</v>
      </c>
      <c r="H19" s="960">
        <f t="shared" si="354"/>
        <v>5</v>
      </c>
      <c r="I19" s="963">
        <f t="shared" si="558"/>
        <v>15</v>
      </c>
      <c r="J19" s="964">
        <f t="shared" si="559"/>
        <v>16</v>
      </c>
      <c r="K19" s="965">
        <f t="shared" si="182"/>
        <v>1.25</v>
      </c>
      <c r="L19" s="965">
        <f t="shared" si="183"/>
        <v>37.5</v>
      </c>
      <c r="M19" s="965">
        <f t="shared" si="184"/>
        <v>30</v>
      </c>
      <c r="N19" s="965">
        <f t="shared" si="355"/>
        <v>2</v>
      </c>
      <c r="O19" s="966" t="str" cm="1">
        <f t="array" ref="O19">_xlfn.IFS(T19&lt;=0.3,"Bad",AND(T19&lt;0.5,T19&gt;0.3),"Macro",T19&gt;=0.5,"Norm")</f>
        <v>Norm</v>
      </c>
      <c r="P19" s="964">
        <f t="shared" si="185"/>
        <v>60</v>
      </c>
      <c r="Q19" s="1013">
        <f t="shared" si="186"/>
        <v>1.5</v>
      </c>
      <c r="R19" s="964">
        <f t="shared" si="187"/>
        <v>12</v>
      </c>
      <c r="S19" s="966">
        <f t="shared" si="188"/>
        <v>2471.25</v>
      </c>
      <c r="T19" s="60">
        <f t="shared" si="189"/>
        <v>0.56666666666666665</v>
      </c>
      <c r="U19" s="992">
        <f t="shared" si="190"/>
        <v>0.9375</v>
      </c>
      <c r="V19" s="990">
        <f t="shared" si="191"/>
        <v>1</v>
      </c>
      <c r="W19" s="962" t="str">
        <f t="shared" si="356"/>
        <v/>
      </c>
      <c r="Y19" s="991">
        <v>16</v>
      </c>
      <c r="Z19" s="988" t="str">
        <f t="shared" ca="1" si="357"/>
        <v/>
      </c>
      <c r="AA19" s="988" t="str">
        <f t="shared" ca="1" si="358"/>
        <v/>
      </c>
      <c r="AB19" s="988" t="str">
        <f t="shared" ca="1" si="359"/>
        <v/>
      </c>
      <c r="AC19" s="988" t="str">
        <f t="shared" ca="1" si="360"/>
        <v/>
      </c>
      <c r="AD19" s="988" t="str">
        <f t="shared" ca="1" si="361"/>
        <v/>
      </c>
      <c r="AE19" s="988" t="str">
        <f t="shared" ca="1" si="362"/>
        <v/>
      </c>
      <c r="AF19" s="988" t="str">
        <f t="shared" ca="1" si="363"/>
        <v/>
      </c>
      <c r="AG19" s="988" t="str">
        <f t="shared" ca="1" si="364"/>
        <v/>
      </c>
      <c r="AH19" s="988" t="str">
        <f t="shared" ca="1" si="365"/>
        <v/>
      </c>
      <c r="AI19" s="988" t="str">
        <f t="shared" ca="1" si="366"/>
        <v/>
      </c>
      <c r="AJ19" s="988" t="str">
        <f t="shared" ca="1" si="367"/>
        <v/>
      </c>
      <c r="AK19" s="988" t="str">
        <f t="shared" ca="1" si="368"/>
        <v/>
      </c>
      <c r="AL19" s="988" t="str">
        <f t="shared" ca="1" si="369"/>
        <v/>
      </c>
      <c r="AM19" s="988" t="str">
        <f t="shared" ca="1" si="370"/>
        <v/>
      </c>
      <c r="AN19" s="988" t="str">
        <f t="shared" ca="1" si="371"/>
        <v/>
      </c>
      <c r="AO19" s="988" t="str">
        <f t="shared" ca="1" si="372"/>
        <v/>
      </c>
      <c r="AP19" s="988" t="str">
        <f t="shared" ca="1" si="373"/>
        <v/>
      </c>
      <c r="AQ19" s="988" t="str">
        <f t="shared" ca="1" si="374"/>
        <v/>
      </c>
      <c r="AR19" s="988" t="str">
        <f t="shared" ca="1" si="375"/>
        <v/>
      </c>
      <c r="AS19" s="988" t="str">
        <f t="shared" ca="1" si="376"/>
        <v/>
      </c>
      <c r="AT19" s="988" t="str">
        <f t="shared" ca="1" si="377"/>
        <v/>
      </c>
      <c r="AU19" s="988" t="str">
        <f t="shared" ca="1" si="378"/>
        <v/>
      </c>
      <c r="AV19" s="988" t="str">
        <f t="shared" ca="1" si="379"/>
        <v/>
      </c>
      <c r="AW19" s="988" t="str">
        <f t="shared" ca="1" si="380"/>
        <v/>
      </c>
      <c r="AX19" s="988" t="str">
        <f t="shared" ca="1" si="381"/>
        <v/>
      </c>
      <c r="AY19" s="988" t="str">
        <f t="shared" ca="1" si="382"/>
        <v/>
      </c>
      <c r="AZ19" s="988" t="str">
        <f t="shared" ca="1" si="383"/>
        <v/>
      </c>
      <c r="BA19" s="988" t="str">
        <f t="shared" ca="1" si="384"/>
        <v/>
      </c>
      <c r="BB19" s="988" t="str">
        <f t="shared" ca="1" si="385"/>
        <v/>
      </c>
      <c r="BC19" s="988" t="str">
        <f t="shared" ca="1" si="386"/>
        <v/>
      </c>
      <c r="BD19" s="988" t="str">
        <f t="shared" ca="1" si="387"/>
        <v/>
      </c>
      <c r="BE19" s="988" t="str">
        <f t="shared" ca="1" si="388"/>
        <v/>
      </c>
      <c r="BF19" s="988" t="str">
        <f t="shared" ca="1" si="389"/>
        <v/>
      </c>
      <c r="BG19" s="988" t="str">
        <f t="shared" ca="1" si="390"/>
        <v/>
      </c>
      <c r="BH19" s="988" t="str">
        <f t="shared" ca="1" si="391"/>
        <v/>
      </c>
      <c r="BI19" s="988" t="str">
        <f t="shared" ca="1" si="392"/>
        <v/>
      </c>
      <c r="BJ19" s="988" t="str">
        <f t="shared" ca="1" si="393"/>
        <v/>
      </c>
      <c r="BK19" s="988" t="str">
        <f t="shared" ca="1" si="394"/>
        <v/>
      </c>
      <c r="BL19" s="988" t="str">
        <f t="shared" ca="1" si="395"/>
        <v/>
      </c>
      <c r="BM19" s="988" t="str">
        <f t="shared" ca="1" si="396"/>
        <v/>
      </c>
      <c r="BN19" s="988" t="str">
        <f t="shared" ca="1" si="397"/>
        <v/>
      </c>
      <c r="BO19" s="988" t="str">
        <f t="shared" ca="1" si="398"/>
        <v/>
      </c>
      <c r="BP19" s="988" t="str">
        <f t="shared" ca="1" si="399"/>
        <v/>
      </c>
      <c r="BQ19" s="988" t="str">
        <f t="shared" ca="1" si="400"/>
        <v/>
      </c>
      <c r="BR19" s="988" t="str">
        <f t="shared" ca="1" si="401"/>
        <v/>
      </c>
      <c r="BS19" s="988" t="str">
        <f t="shared" ca="1" si="402"/>
        <v/>
      </c>
      <c r="BT19" s="988" t="str">
        <f t="shared" ca="1" si="403"/>
        <v/>
      </c>
      <c r="BU19" s="988" t="str">
        <f t="shared" ca="1" si="404"/>
        <v/>
      </c>
      <c r="BV19" s="988" t="str">
        <f t="shared" ca="1" si="405"/>
        <v/>
      </c>
      <c r="BW19" s="988" t="str">
        <f t="shared" ca="1" si="406"/>
        <v/>
      </c>
      <c r="BX19" s="988" t="str">
        <f t="shared" ca="1" si="407"/>
        <v/>
      </c>
      <c r="BY19" s="988" t="str">
        <f t="shared" ca="1" si="408"/>
        <v/>
      </c>
      <c r="BZ19" s="988" t="str">
        <f t="shared" ca="1" si="409"/>
        <v/>
      </c>
      <c r="CA19" s="988" t="str">
        <f t="shared" ca="1" si="410"/>
        <v/>
      </c>
      <c r="CB19" s="988" t="str">
        <f t="shared" ca="1" si="411"/>
        <v/>
      </c>
      <c r="CC19" s="988" t="str">
        <f t="shared" ca="1" si="412"/>
        <v/>
      </c>
      <c r="CD19" s="988" t="str">
        <f t="shared" ca="1" si="413"/>
        <v/>
      </c>
      <c r="CE19" s="988" t="str">
        <f t="shared" ca="1" si="414"/>
        <v/>
      </c>
      <c r="CF19" s="988" t="str">
        <f t="shared" ca="1" si="415"/>
        <v/>
      </c>
      <c r="CG19" s="988" t="str">
        <f t="shared" ca="1" si="416"/>
        <v/>
      </c>
      <c r="CH19" s="988" t="str">
        <f t="shared" ca="1" si="417"/>
        <v/>
      </c>
      <c r="CI19" s="988" t="str">
        <f t="shared" ca="1" si="418"/>
        <v/>
      </c>
      <c r="CJ19" s="988" t="str">
        <f t="shared" ca="1" si="419"/>
        <v/>
      </c>
      <c r="CK19" s="988" t="str">
        <f t="shared" ca="1" si="420"/>
        <v/>
      </c>
      <c r="CL19" s="988" t="str">
        <f t="shared" ca="1" si="421"/>
        <v/>
      </c>
      <c r="CM19" s="988" t="str">
        <f t="shared" ca="1" si="422"/>
        <v/>
      </c>
      <c r="CN19" s="988" t="str">
        <f t="shared" ca="1" si="423"/>
        <v/>
      </c>
      <c r="CO19" s="988" t="str">
        <f t="shared" ca="1" si="424"/>
        <v/>
      </c>
      <c r="CP19" s="988" t="str">
        <f t="shared" ca="1" si="425"/>
        <v/>
      </c>
      <c r="CQ19" s="988" t="str">
        <f t="shared" ca="1" si="426"/>
        <v/>
      </c>
      <c r="CR19" s="988" t="str">
        <f t="shared" ca="1" si="427"/>
        <v/>
      </c>
      <c r="CS19" s="988" t="str">
        <f t="shared" ca="1" si="428"/>
        <v/>
      </c>
      <c r="CT19" s="988" t="str">
        <f t="shared" ca="1" si="429"/>
        <v/>
      </c>
      <c r="CU19" s="988" t="str">
        <f t="shared" ca="1" si="430"/>
        <v/>
      </c>
      <c r="CV19" s="988" t="str">
        <f t="shared" ca="1" si="431"/>
        <v/>
      </c>
      <c r="CW19" s="988" t="str">
        <f t="shared" ca="1" si="432"/>
        <v/>
      </c>
      <c r="CX19" s="988" t="str">
        <f t="shared" ca="1" si="433"/>
        <v/>
      </c>
      <c r="CY19" s="988" t="str">
        <f t="shared" ca="1" si="434"/>
        <v/>
      </c>
      <c r="CZ19" s="988" t="str">
        <f t="shared" ca="1" si="435"/>
        <v/>
      </c>
      <c r="DA19" s="988" t="str">
        <f t="shared" ca="1" si="436"/>
        <v/>
      </c>
      <c r="DB19" s="988" t="str">
        <f t="shared" ca="1" si="437"/>
        <v/>
      </c>
      <c r="DC19" s="988" t="str">
        <f t="shared" ca="1" si="438"/>
        <v/>
      </c>
      <c r="DD19" s="988" t="str">
        <f t="shared" ca="1" si="439"/>
        <v/>
      </c>
      <c r="DE19" s="988" t="str">
        <f t="shared" ca="1" si="440"/>
        <v/>
      </c>
      <c r="DF19" s="988" t="str">
        <f t="shared" ca="1" si="441"/>
        <v/>
      </c>
      <c r="DG19" s="988" t="str">
        <f t="shared" ca="1" si="442"/>
        <v/>
      </c>
      <c r="DH19" s="988" t="str">
        <f t="shared" ca="1" si="443"/>
        <v/>
      </c>
      <c r="DI19" s="988" t="str">
        <f t="shared" ca="1" si="444"/>
        <v/>
      </c>
      <c r="DJ19" s="988" t="str">
        <f t="shared" ca="1" si="445"/>
        <v/>
      </c>
      <c r="DK19" s="988" t="str">
        <f t="shared" ca="1" si="446"/>
        <v/>
      </c>
      <c r="DL19" s="988" t="str">
        <f t="shared" ca="1" si="447"/>
        <v/>
      </c>
      <c r="DM19" s="988" t="str">
        <f t="shared" ca="1" si="448"/>
        <v/>
      </c>
      <c r="DN19" s="988" t="str">
        <f t="shared" ca="1" si="449"/>
        <v/>
      </c>
      <c r="DO19" s="988" t="str">
        <f t="shared" ca="1" si="450"/>
        <v/>
      </c>
      <c r="DP19" s="988" t="str">
        <f t="shared" ca="1" si="451"/>
        <v/>
      </c>
      <c r="DQ19" s="988" t="str">
        <f t="shared" ca="1" si="452"/>
        <v/>
      </c>
      <c r="DR19" s="988" t="str">
        <f t="shared" ca="1" si="453"/>
        <v/>
      </c>
      <c r="DS19" s="988" t="str">
        <f t="shared" ca="1" si="454"/>
        <v/>
      </c>
      <c r="DT19" s="988" t="str">
        <f t="shared" ca="1" si="455"/>
        <v/>
      </c>
      <c r="DU19" s="988" t="str">
        <f t="shared" ca="1" si="456"/>
        <v/>
      </c>
      <c r="DV19" s="988" t="str">
        <f t="shared" ca="1" si="457"/>
        <v/>
      </c>
      <c r="DW19" s="988" t="str">
        <f t="shared" ca="1" si="458"/>
        <v/>
      </c>
      <c r="DX19" s="988" t="str">
        <f t="shared" ca="1" si="459"/>
        <v/>
      </c>
      <c r="DY19" s="988" t="str">
        <f t="shared" ca="1" si="460"/>
        <v/>
      </c>
      <c r="DZ19" s="988" t="str">
        <f t="shared" ca="1" si="461"/>
        <v/>
      </c>
      <c r="EA19" s="988" t="str">
        <f t="shared" ca="1" si="462"/>
        <v/>
      </c>
      <c r="EB19" s="988" t="str">
        <f t="shared" ca="1" si="463"/>
        <v/>
      </c>
      <c r="EC19" s="988" t="str">
        <f t="shared" ca="1" si="464"/>
        <v/>
      </c>
      <c r="ED19" s="988" t="str">
        <f t="shared" ca="1" si="465"/>
        <v/>
      </c>
      <c r="EE19" s="988" t="str">
        <f t="shared" ca="1" si="466"/>
        <v/>
      </c>
      <c r="EF19" s="988" t="str">
        <f t="shared" ca="1" si="467"/>
        <v/>
      </c>
      <c r="EG19" s="988" t="str">
        <f t="shared" ca="1" si="468"/>
        <v/>
      </c>
      <c r="EH19" s="988" t="str">
        <f t="shared" ca="1" si="469"/>
        <v/>
      </c>
      <c r="EI19" s="988" t="str">
        <f t="shared" ca="1" si="470"/>
        <v/>
      </c>
      <c r="EJ19" s="988" t="str">
        <f t="shared" ca="1" si="471"/>
        <v/>
      </c>
      <c r="EK19" s="988" t="str">
        <f t="shared" ca="1" si="472"/>
        <v/>
      </c>
      <c r="EL19" s="988" t="str">
        <f t="shared" ca="1" si="473"/>
        <v/>
      </c>
      <c r="EM19" s="988" t="str">
        <f t="shared" ca="1" si="474"/>
        <v/>
      </c>
      <c r="EN19" s="988" t="str">
        <f t="shared" ca="1" si="475"/>
        <v/>
      </c>
      <c r="EO19" s="988" t="str">
        <f t="shared" ca="1" si="476"/>
        <v/>
      </c>
      <c r="EP19" s="988" t="str">
        <f t="shared" ca="1" si="477"/>
        <v/>
      </c>
      <c r="EQ19" s="988" t="str">
        <f t="shared" ca="1" si="478"/>
        <v/>
      </c>
      <c r="ER19" s="988" t="str">
        <f t="shared" ca="1" si="479"/>
        <v/>
      </c>
      <c r="ES19" s="988" t="str">
        <f t="shared" ca="1" si="480"/>
        <v/>
      </c>
      <c r="ET19" s="988" t="str">
        <f t="shared" ca="1" si="481"/>
        <v/>
      </c>
      <c r="EU19" s="988" t="str">
        <f t="shared" ca="1" si="482"/>
        <v/>
      </c>
      <c r="EV19" s="988" t="str">
        <f t="shared" ca="1" si="483"/>
        <v/>
      </c>
      <c r="EW19" s="988" t="str">
        <f t="shared" ca="1" si="484"/>
        <v/>
      </c>
      <c r="EX19" s="988" t="str">
        <f t="shared" ca="1" si="485"/>
        <v/>
      </c>
      <c r="EY19" s="988" t="str">
        <f t="shared" ca="1" si="486"/>
        <v/>
      </c>
      <c r="EZ19" s="988" t="str">
        <f t="shared" ca="1" si="487"/>
        <v/>
      </c>
      <c r="FA19" s="988" t="str">
        <f t="shared" ca="1" si="488"/>
        <v/>
      </c>
      <c r="FB19" s="988" t="str">
        <f t="shared" ca="1" si="489"/>
        <v/>
      </c>
      <c r="FC19" s="988" t="str">
        <f t="shared" ca="1" si="490"/>
        <v/>
      </c>
      <c r="FD19" s="988" t="str">
        <f t="shared" ca="1" si="491"/>
        <v/>
      </c>
      <c r="FE19" s="988" t="str">
        <f t="shared" ca="1" si="492"/>
        <v/>
      </c>
      <c r="FF19" s="988" t="str">
        <f t="shared" ca="1" si="493"/>
        <v/>
      </c>
      <c r="FG19" s="988" t="str">
        <f t="shared" ca="1" si="494"/>
        <v/>
      </c>
      <c r="FH19" s="988" t="str">
        <f t="shared" ca="1" si="495"/>
        <v/>
      </c>
      <c r="FI19" s="988" t="str">
        <f t="shared" ca="1" si="496"/>
        <v/>
      </c>
      <c r="FJ19" s="988" t="str">
        <f t="shared" ca="1" si="497"/>
        <v/>
      </c>
      <c r="FK19" s="988" t="str">
        <f t="shared" ca="1" si="498"/>
        <v/>
      </c>
      <c r="FL19" s="988" t="str">
        <f t="shared" ca="1" si="499"/>
        <v/>
      </c>
      <c r="FM19" s="988" t="str">
        <f t="shared" ca="1" si="500"/>
        <v/>
      </c>
      <c r="FN19" s="988" t="str">
        <f t="shared" ca="1" si="501"/>
        <v/>
      </c>
      <c r="FO19" s="988" t="str">
        <f t="shared" ca="1" si="502"/>
        <v/>
      </c>
      <c r="FP19" s="988" t="str">
        <f t="shared" ca="1" si="503"/>
        <v/>
      </c>
      <c r="FQ19" s="988" t="str">
        <f t="shared" ca="1" si="504"/>
        <v/>
      </c>
      <c r="FR19" s="988" t="str">
        <f t="shared" ca="1" si="505"/>
        <v/>
      </c>
      <c r="FS19" s="988" t="str">
        <f t="shared" ca="1" si="506"/>
        <v/>
      </c>
      <c r="FT19" s="988" t="str">
        <f t="shared" ca="1" si="507"/>
        <v/>
      </c>
      <c r="FU19" s="988" t="str">
        <f t="shared" ca="1" si="508"/>
        <v/>
      </c>
      <c r="FV19" s="988" t="str">
        <f t="shared" ca="1" si="509"/>
        <v/>
      </c>
      <c r="FW19" s="988" t="str">
        <f t="shared" ca="1" si="510"/>
        <v/>
      </c>
      <c r="FX19" s="988" t="str">
        <f t="shared" ca="1" si="511"/>
        <v/>
      </c>
      <c r="FY19" s="988" t="str">
        <f t="shared" ca="1" si="512"/>
        <v/>
      </c>
      <c r="FZ19" s="988" t="str">
        <f t="shared" ca="1" si="513"/>
        <v/>
      </c>
      <c r="GA19" s="988" t="str">
        <f t="shared" ca="1" si="514"/>
        <v/>
      </c>
      <c r="GB19" s="988" t="str">
        <f t="shared" ca="1" si="515"/>
        <v/>
      </c>
      <c r="GC19" s="988" t="str">
        <f t="shared" ca="1" si="516"/>
        <v/>
      </c>
      <c r="GD19" s="988" t="str">
        <f t="shared" ca="1" si="517"/>
        <v/>
      </c>
      <c r="GE19" s="988" t="str">
        <f t="shared" ca="1" si="518"/>
        <v/>
      </c>
      <c r="GF19" s="988" t="str">
        <f t="shared" ca="1" si="519"/>
        <v/>
      </c>
      <c r="GG19" s="988" t="str">
        <f t="shared" ca="1" si="520"/>
        <v/>
      </c>
      <c r="GH19" s="988" t="str">
        <f t="shared" ca="1" si="521"/>
        <v/>
      </c>
      <c r="GI19" s="988" t="str">
        <f t="shared" ca="1" si="522"/>
        <v/>
      </c>
      <c r="GJ19" s="988" t="str">
        <f t="shared" ca="1" si="523"/>
        <v/>
      </c>
      <c r="GK19" s="988" t="str">
        <f t="shared" ca="1" si="524"/>
        <v/>
      </c>
      <c r="GL19" s="988" t="str">
        <f t="shared" ca="1" si="525"/>
        <v/>
      </c>
      <c r="GM19" s="988" t="str">
        <f t="shared" ca="1" si="526"/>
        <v/>
      </c>
      <c r="GN19" s="988" t="str">
        <f t="shared" ca="1" si="527"/>
        <v/>
      </c>
      <c r="GO19" s="988" t="str">
        <f t="shared" ca="1" si="528"/>
        <v/>
      </c>
      <c r="GP19" s="988" t="str">
        <f t="shared" ca="1" si="529"/>
        <v/>
      </c>
      <c r="GQ19" s="988" t="str">
        <f t="shared" ca="1" si="530"/>
        <v/>
      </c>
      <c r="GR19" s="988" t="str">
        <f t="shared" ca="1" si="531"/>
        <v/>
      </c>
      <c r="GS19" s="988" t="str">
        <f t="shared" ca="1" si="532"/>
        <v/>
      </c>
      <c r="GT19" s="988" t="str">
        <f t="shared" ca="1" si="533"/>
        <v/>
      </c>
      <c r="GU19" s="988" t="str">
        <f t="shared" ca="1" si="534"/>
        <v/>
      </c>
      <c r="GV19" s="988" t="str">
        <f t="shared" ca="1" si="535"/>
        <v/>
      </c>
      <c r="GW19" s="988" t="str">
        <f t="shared" ca="1" si="536"/>
        <v/>
      </c>
      <c r="GX19" s="988" t="str">
        <f t="shared" ca="1" si="537"/>
        <v/>
      </c>
      <c r="GY19" s="988" t="str">
        <f t="shared" ca="1" si="538"/>
        <v/>
      </c>
      <c r="GZ19" s="988" t="str">
        <f t="shared" ca="1" si="539"/>
        <v/>
      </c>
      <c r="HA19" s="988" t="str">
        <f t="shared" ca="1" si="540"/>
        <v/>
      </c>
      <c r="HB19" s="988" t="str">
        <f t="shared" ca="1" si="541"/>
        <v/>
      </c>
      <c r="HC19" s="988" t="str">
        <f t="shared" ca="1" si="542"/>
        <v/>
      </c>
      <c r="HD19" s="988" t="str">
        <f t="shared" ca="1" si="543"/>
        <v/>
      </c>
      <c r="HE19" s="988" t="str">
        <f t="shared" ca="1" si="544"/>
        <v/>
      </c>
      <c r="HF19" s="988" t="str">
        <f t="shared" ca="1" si="545"/>
        <v/>
      </c>
      <c r="HG19" s="988" t="str">
        <f t="shared" ca="1" si="546"/>
        <v/>
      </c>
      <c r="HH19" s="988" t="str">
        <f t="shared" ca="1" si="547"/>
        <v/>
      </c>
      <c r="HI19" s="988" t="str">
        <f t="shared" ca="1" si="548"/>
        <v/>
      </c>
      <c r="HJ19" s="988" t="str">
        <f t="shared" ca="1" si="549"/>
        <v/>
      </c>
      <c r="HK19" s="988" t="str">
        <f t="shared" ca="1" si="550"/>
        <v/>
      </c>
      <c r="HL19" s="988" t="str">
        <f t="shared" ca="1" si="551"/>
        <v/>
      </c>
      <c r="HM19" s="988" t="str">
        <f t="shared" ca="1" si="552"/>
        <v/>
      </c>
      <c r="HN19" s="988" t="str">
        <f t="shared" ca="1" si="553"/>
        <v/>
      </c>
      <c r="HO19" s="988" t="str">
        <f t="shared" ca="1" si="554"/>
        <v/>
      </c>
      <c r="HP19" s="988" t="str">
        <f t="shared" ca="1" si="555"/>
        <v/>
      </c>
      <c r="HQ19" s="988" t="str">
        <f t="shared" ca="1" si="556"/>
        <v/>
      </c>
    </row>
    <row r="20" spans="2:225" x14ac:dyDescent="0.15">
      <c r="B20" s="1141" t="s">
        <v>220</v>
      </c>
      <c r="C20" s="1142"/>
      <c r="D20" s="1145">
        <v>9885</v>
      </c>
      <c r="F20" s="964">
        <f t="shared" si="557"/>
        <v>32</v>
      </c>
      <c r="G20" s="959">
        <f t="shared" si="560"/>
        <v>17</v>
      </c>
      <c r="H20" s="960">
        <f t="shared" si="354"/>
        <v>5</v>
      </c>
      <c r="I20" s="963">
        <f t="shared" si="558"/>
        <v>15</v>
      </c>
      <c r="J20" s="964">
        <f t="shared" si="559"/>
        <v>17</v>
      </c>
      <c r="K20" s="965">
        <f t="shared" si="182"/>
        <v>1.1764705882352942</v>
      </c>
      <c r="L20" s="965">
        <f t="shared" si="183"/>
        <v>36.470588235294116</v>
      </c>
      <c r="M20" s="965">
        <f t="shared" si="184"/>
        <v>30</v>
      </c>
      <c r="N20" s="965">
        <f t="shared" si="355"/>
        <v>2</v>
      </c>
      <c r="O20" s="966" t="str" cm="1">
        <f t="array" ref="O20">_xlfn.IFS(T20&lt;=0.3,"Bad",AND(T20&lt;0.5,T20&gt;0.3),"Macro",T20&gt;=0.5,"Norm")</f>
        <v>Norm</v>
      </c>
      <c r="P20" s="964">
        <f t="shared" si="185"/>
        <v>62</v>
      </c>
      <c r="Q20" s="1013">
        <f t="shared" si="186"/>
        <v>1.411764705882353</v>
      </c>
      <c r="R20" s="964">
        <f t="shared" si="187"/>
        <v>14</v>
      </c>
      <c r="S20" s="966">
        <f t="shared" si="188"/>
        <v>2325.8823529411766</v>
      </c>
      <c r="T20" s="60">
        <f t="shared" si="189"/>
        <v>0.54838709677419351</v>
      </c>
      <c r="U20" s="992">
        <f t="shared" si="190"/>
        <v>0.88235294117647056</v>
      </c>
      <c r="V20" s="990">
        <f t="shared" si="191"/>
        <v>0.9375</v>
      </c>
      <c r="W20" s="962" t="str">
        <f t="shared" si="356"/>
        <v/>
      </c>
      <c r="Y20" s="987">
        <v>17</v>
      </c>
      <c r="Z20" s="988" t="str">
        <f t="shared" ca="1" si="357"/>
        <v/>
      </c>
      <c r="AA20" s="988" t="str">
        <f t="shared" ca="1" si="358"/>
        <v/>
      </c>
      <c r="AB20" s="988" t="str">
        <f t="shared" ca="1" si="359"/>
        <v/>
      </c>
      <c r="AC20" s="988" t="str">
        <f t="shared" ca="1" si="360"/>
        <v/>
      </c>
      <c r="AD20" s="988" t="str">
        <f t="shared" ca="1" si="361"/>
        <v/>
      </c>
      <c r="AE20" s="988" t="str">
        <f t="shared" ca="1" si="362"/>
        <v/>
      </c>
      <c r="AF20" s="988" t="str">
        <f t="shared" ca="1" si="363"/>
        <v/>
      </c>
      <c r="AG20" s="988" t="str">
        <f t="shared" ca="1" si="364"/>
        <v/>
      </c>
      <c r="AH20" s="988" t="str">
        <f t="shared" ca="1" si="365"/>
        <v/>
      </c>
      <c r="AI20" s="988" t="str">
        <f t="shared" ca="1" si="366"/>
        <v/>
      </c>
      <c r="AJ20" s="988" t="str">
        <f t="shared" ca="1" si="367"/>
        <v/>
      </c>
      <c r="AK20" s="988" t="str">
        <f t="shared" ca="1" si="368"/>
        <v/>
      </c>
      <c r="AL20" s="988" t="str">
        <f t="shared" ca="1" si="369"/>
        <v/>
      </c>
      <c r="AM20" s="988" t="str">
        <f t="shared" ca="1" si="370"/>
        <v/>
      </c>
      <c r="AN20" s="988" t="str">
        <f t="shared" ca="1" si="371"/>
        <v/>
      </c>
      <c r="AO20" s="988" t="str">
        <f t="shared" ca="1" si="372"/>
        <v/>
      </c>
      <c r="AP20" s="988" t="str">
        <f t="shared" ca="1" si="373"/>
        <v/>
      </c>
      <c r="AQ20" s="988" t="str">
        <f t="shared" ca="1" si="374"/>
        <v/>
      </c>
      <c r="AR20" s="988" t="str">
        <f t="shared" ca="1" si="375"/>
        <v/>
      </c>
      <c r="AS20" s="988" t="str">
        <f t="shared" ca="1" si="376"/>
        <v/>
      </c>
      <c r="AT20" s="988" t="str">
        <f t="shared" ca="1" si="377"/>
        <v/>
      </c>
      <c r="AU20" s="988" t="str">
        <f t="shared" ca="1" si="378"/>
        <v/>
      </c>
      <c r="AV20" s="988" t="str">
        <f t="shared" ca="1" si="379"/>
        <v/>
      </c>
      <c r="AW20" s="988" t="str">
        <f t="shared" ca="1" si="380"/>
        <v/>
      </c>
      <c r="AX20" s="988" t="str">
        <f t="shared" ca="1" si="381"/>
        <v/>
      </c>
      <c r="AY20" s="988" t="str">
        <f t="shared" ca="1" si="382"/>
        <v/>
      </c>
      <c r="AZ20" s="988" t="str">
        <f t="shared" ca="1" si="383"/>
        <v/>
      </c>
      <c r="BA20" s="988" t="str">
        <f t="shared" ca="1" si="384"/>
        <v/>
      </c>
      <c r="BB20" s="988" t="str">
        <f t="shared" ca="1" si="385"/>
        <v/>
      </c>
      <c r="BC20" s="988" t="str">
        <f t="shared" ca="1" si="386"/>
        <v/>
      </c>
      <c r="BD20" s="988" t="str">
        <f t="shared" ca="1" si="387"/>
        <v/>
      </c>
      <c r="BE20" s="988" t="str">
        <f t="shared" ca="1" si="388"/>
        <v/>
      </c>
      <c r="BF20" s="988" t="str">
        <f t="shared" ca="1" si="389"/>
        <v/>
      </c>
      <c r="BG20" s="988" t="str">
        <f t="shared" ca="1" si="390"/>
        <v/>
      </c>
      <c r="BH20" s="988" t="str">
        <f t="shared" ca="1" si="391"/>
        <v/>
      </c>
      <c r="BI20" s="988" t="str">
        <f t="shared" ca="1" si="392"/>
        <v/>
      </c>
      <c r="BJ20" s="988" t="str">
        <f t="shared" ca="1" si="393"/>
        <v/>
      </c>
      <c r="BK20" s="988" t="str">
        <f t="shared" ca="1" si="394"/>
        <v/>
      </c>
      <c r="BL20" s="988" t="str">
        <f t="shared" ca="1" si="395"/>
        <v/>
      </c>
      <c r="BM20" s="988" t="str">
        <f t="shared" ca="1" si="396"/>
        <v/>
      </c>
      <c r="BN20" s="988" t="str">
        <f t="shared" ca="1" si="397"/>
        <v/>
      </c>
      <c r="BO20" s="988" t="str">
        <f t="shared" ca="1" si="398"/>
        <v/>
      </c>
      <c r="BP20" s="988" t="str">
        <f t="shared" ca="1" si="399"/>
        <v/>
      </c>
      <c r="BQ20" s="988" t="str">
        <f t="shared" ca="1" si="400"/>
        <v/>
      </c>
      <c r="BR20" s="988" t="str">
        <f t="shared" ca="1" si="401"/>
        <v/>
      </c>
      <c r="BS20" s="988" t="str">
        <f t="shared" ca="1" si="402"/>
        <v/>
      </c>
      <c r="BT20" s="988" t="str">
        <f t="shared" ca="1" si="403"/>
        <v/>
      </c>
      <c r="BU20" s="988" t="str">
        <f t="shared" ca="1" si="404"/>
        <v/>
      </c>
      <c r="BV20" s="988" t="str">
        <f t="shared" ca="1" si="405"/>
        <v/>
      </c>
      <c r="BW20" s="988" t="str">
        <f t="shared" ca="1" si="406"/>
        <v/>
      </c>
      <c r="BX20" s="988" t="str">
        <f t="shared" ca="1" si="407"/>
        <v/>
      </c>
      <c r="BY20" s="988" t="str">
        <f t="shared" ca="1" si="408"/>
        <v/>
      </c>
      <c r="BZ20" s="988" t="str">
        <f t="shared" ca="1" si="409"/>
        <v/>
      </c>
      <c r="CA20" s="988" t="str">
        <f t="shared" ca="1" si="410"/>
        <v/>
      </c>
      <c r="CB20" s="988" t="str">
        <f t="shared" ca="1" si="411"/>
        <v/>
      </c>
      <c r="CC20" s="988" t="str">
        <f t="shared" ca="1" si="412"/>
        <v/>
      </c>
      <c r="CD20" s="988" t="str">
        <f t="shared" ca="1" si="413"/>
        <v/>
      </c>
      <c r="CE20" s="988" t="str">
        <f t="shared" ca="1" si="414"/>
        <v/>
      </c>
      <c r="CF20" s="988" t="str">
        <f t="shared" ca="1" si="415"/>
        <v/>
      </c>
      <c r="CG20" s="988" t="str">
        <f t="shared" ca="1" si="416"/>
        <v/>
      </c>
      <c r="CH20" s="988" t="str">
        <f t="shared" ca="1" si="417"/>
        <v/>
      </c>
      <c r="CI20" s="988" t="str">
        <f t="shared" ca="1" si="418"/>
        <v/>
      </c>
      <c r="CJ20" s="988" t="str">
        <f t="shared" ca="1" si="419"/>
        <v/>
      </c>
      <c r="CK20" s="988" t="str">
        <f t="shared" ca="1" si="420"/>
        <v/>
      </c>
      <c r="CL20" s="988" t="str">
        <f t="shared" ca="1" si="421"/>
        <v/>
      </c>
      <c r="CM20" s="988" t="str">
        <f t="shared" ca="1" si="422"/>
        <v/>
      </c>
      <c r="CN20" s="988" t="str">
        <f t="shared" ca="1" si="423"/>
        <v/>
      </c>
      <c r="CO20" s="988" t="str">
        <f t="shared" ca="1" si="424"/>
        <v/>
      </c>
      <c r="CP20" s="988" t="str">
        <f t="shared" ca="1" si="425"/>
        <v/>
      </c>
      <c r="CQ20" s="988" t="str">
        <f t="shared" ca="1" si="426"/>
        <v/>
      </c>
      <c r="CR20" s="988" t="str">
        <f t="shared" ca="1" si="427"/>
        <v/>
      </c>
      <c r="CS20" s="988" t="str">
        <f t="shared" ca="1" si="428"/>
        <v/>
      </c>
      <c r="CT20" s="988" t="str">
        <f t="shared" ca="1" si="429"/>
        <v/>
      </c>
      <c r="CU20" s="988" t="str">
        <f t="shared" ca="1" si="430"/>
        <v/>
      </c>
      <c r="CV20" s="988" t="str">
        <f t="shared" ca="1" si="431"/>
        <v/>
      </c>
      <c r="CW20" s="988" t="str">
        <f t="shared" ca="1" si="432"/>
        <v/>
      </c>
      <c r="CX20" s="988" t="str">
        <f t="shared" ca="1" si="433"/>
        <v/>
      </c>
      <c r="CY20" s="988" t="str">
        <f t="shared" ca="1" si="434"/>
        <v/>
      </c>
      <c r="CZ20" s="988" t="str">
        <f t="shared" ca="1" si="435"/>
        <v/>
      </c>
      <c r="DA20" s="988" t="str">
        <f t="shared" ca="1" si="436"/>
        <v/>
      </c>
      <c r="DB20" s="988" t="str">
        <f t="shared" ca="1" si="437"/>
        <v/>
      </c>
      <c r="DC20" s="988" t="str">
        <f t="shared" ca="1" si="438"/>
        <v/>
      </c>
      <c r="DD20" s="988" t="str">
        <f t="shared" ca="1" si="439"/>
        <v/>
      </c>
      <c r="DE20" s="988" t="str">
        <f t="shared" ca="1" si="440"/>
        <v/>
      </c>
      <c r="DF20" s="988" t="str">
        <f t="shared" ca="1" si="441"/>
        <v/>
      </c>
      <c r="DG20" s="988" t="str">
        <f t="shared" ca="1" si="442"/>
        <v/>
      </c>
      <c r="DH20" s="988" t="str">
        <f t="shared" ca="1" si="443"/>
        <v/>
      </c>
      <c r="DI20" s="988" t="str">
        <f t="shared" ca="1" si="444"/>
        <v/>
      </c>
      <c r="DJ20" s="988" t="str">
        <f t="shared" ca="1" si="445"/>
        <v/>
      </c>
      <c r="DK20" s="988" t="str">
        <f t="shared" ca="1" si="446"/>
        <v/>
      </c>
      <c r="DL20" s="988" t="str">
        <f t="shared" ca="1" si="447"/>
        <v/>
      </c>
      <c r="DM20" s="988" t="str">
        <f t="shared" ca="1" si="448"/>
        <v/>
      </c>
      <c r="DN20" s="988" t="str">
        <f t="shared" ca="1" si="449"/>
        <v/>
      </c>
      <c r="DO20" s="988" t="str">
        <f t="shared" ca="1" si="450"/>
        <v/>
      </c>
      <c r="DP20" s="988" t="str">
        <f t="shared" ca="1" si="451"/>
        <v/>
      </c>
      <c r="DQ20" s="988" t="str">
        <f t="shared" ca="1" si="452"/>
        <v/>
      </c>
      <c r="DR20" s="988" t="str">
        <f t="shared" ca="1" si="453"/>
        <v/>
      </c>
      <c r="DS20" s="988" t="str">
        <f t="shared" ca="1" si="454"/>
        <v/>
      </c>
      <c r="DT20" s="988" t="str">
        <f t="shared" ca="1" si="455"/>
        <v/>
      </c>
      <c r="DU20" s="988" t="str">
        <f t="shared" ca="1" si="456"/>
        <v/>
      </c>
      <c r="DV20" s="988" t="str">
        <f t="shared" ca="1" si="457"/>
        <v/>
      </c>
      <c r="DW20" s="988" t="str">
        <f t="shared" ca="1" si="458"/>
        <v/>
      </c>
      <c r="DX20" s="988" t="str">
        <f t="shared" ca="1" si="459"/>
        <v/>
      </c>
      <c r="DY20" s="988" t="str">
        <f t="shared" ca="1" si="460"/>
        <v/>
      </c>
      <c r="DZ20" s="988" t="str">
        <f t="shared" ca="1" si="461"/>
        <v/>
      </c>
      <c r="EA20" s="988" t="str">
        <f t="shared" ca="1" si="462"/>
        <v/>
      </c>
      <c r="EB20" s="988" t="str">
        <f t="shared" ca="1" si="463"/>
        <v/>
      </c>
      <c r="EC20" s="988" t="str">
        <f t="shared" ca="1" si="464"/>
        <v/>
      </c>
      <c r="ED20" s="988" t="str">
        <f t="shared" ca="1" si="465"/>
        <v/>
      </c>
      <c r="EE20" s="988" t="str">
        <f t="shared" ca="1" si="466"/>
        <v/>
      </c>
      <c r="EF20" s="988" t="str">
        <f t="shared" ca="1" si="467"/>
        <v/>
      </c>
      <c r="EG20" s="988" t="str">
        <f t="shared" ca="1" si="468"/>
        <v/>
      </c>
      <c r="EH20" s="988" t="str">
        <f t="shared" ca="1" si="469"/>
        <v/>
      </c>
      <c r="EI20" s="988" t="str">
        <f t="shared" ca="1" si="470"/>
        <v/>
      </c>
      <c r="EJ20" s="988" t="str">
        <f t="shared" ca="1" si="471"/>
        <v/>
      </c>
      <c r="EK20" s="988" t="str">
        <f t="shared" ca="1" si="472"/>
        <v/>
      </c>
      <c r="EL20" s="988" t="str">
        <f t="shared" ca="1" si="473"/>
        <v/>
      </c>
      <c r="EM20" s="988" t="str">
        <f t="shared" ca="1" si="474"/>
        <v/>
      </c>
      <c r="EN20" s="988" t="str">
        <f t="shared" ca="1" si="475"/>
        <v/>
      </c>
      <c r="EO20" s="988" t="str">
        <f t="shared" ca="1" si="476"/>
        <v/>
      </c>
      <c r="EP20" s="988" t="str">
        <f t="shared" ca="1" si="477"/>
        <v/>
      </c>
      <c r="EQ20" s="988" t="str">
        <f t="shared" ca="1" si="478"/>
        <v/>
      </c>
      <c r="ER20" s="988" t="str">
        <f t="shared" ca="1" si="479"/>
        <v/>
      </c>
      <c r="ES20" s="988" t="str">
        <f t="shared" ca="1" si="480"/>
        <v/>
      </c>
      <c r="ET20" s="988" t="str">
        <f t="shared" ca="1" si="481"/>
        <v/>
      </c>
      <c r="EU20" s="988" t="str">
        <f t="shared" ca="1" si="482"/>
        <v/>
      </c>
      <c r="EV20" s="988" t="str">
        <f t="shared" ca="1" si="483"/>
        <v/>
      </c>
      <c r="EW20" s="988" t="str">
        <f t="shared" ca="1" si="484"/>
        <v/>
      </c>
      <c r="EX20" s="988" t="str">
        <f t="shared" ca="1" si="485"/>
        <v/>
      </c>
      <c r="EY20" s="988" t="str">
        <f t="shared" ca="1" si="486"/>
        <v/>
      </c>
      <c r="EZ20" s="988" t="str">
        <f t="shared" ca="1" si="487"/>
        <v/>
      </c>
      <c r="FA20" s="988" t="str">
        <f t="shared" ca="1" si="488"/>
        <v/>
      </c>
      <c r="FB20" s="988" t="str">
        <f t="shared" ca="1" si="489"/>
        <v/>
      </c>
      <c r="FC20" s="988" t="str">
        <f t="shared" ca="1" si="490"/>
        <v/>
      </c>
      <c r="FD20" s="988" t="str">
        <f t="shared" ca="1" si="491"/>
        <v/>
      </c>
      <c r="FE20" s="988" t="str">
        <f t="shared" ca="1" si="492"/>
        <v/>
      </c>
      <c r="FF20" s="988" t="str">
        <f t="shared" ca="1" si="493"/>
        <v/>
      </c>
      <c r="FG20" s="988" t="str">
        <f t="shared" ca="1" si="494"/>
        <v/>
      </c>
      <c r="FH20" s="988" t="str">
        <f t="shared" ca="1" si="495"/>
        <v/>
      </c>
      <c r="FI20" s="988" t="str">
        <f t="shared" ca="1" si="496"/>
        <v/>
      </c>
      <c r="FJ20" s="988" t="str">
        <f t="shared" ca="1" si="497"/>
        <v/>
      </c>
      <c r="FK20" s="988" t="str">
        <f t="shared" ca="1" si="498"/>
        <v/>
      </c>
      <c r="FL20" s="988" t="str">
        <f t="shared" ca="1" si="499"/>
        <v/>
      </c>
      <c r="FM20" s="988" t="str">
        <f t="shared" ca="1" si="500"/>
        <v/>
      </c>
      <c r="FN20" s="988" t="str">
        <f t="shared" ca="1" si="501"/>
        <v/>
      </c>
      <c r="FO20" s="988" t="str">
        <f t="shared" ca="1" si="502"/>
        <v/>
      </c>
      <c r="FP20" s="988" t="str">
        <f t="shared" ca="1" si="503"/>
        <v/>
      </c>
      <c r="FQ20" s="988" t="str">
        <f t="shared" ca="1" si="504"/>
        <v/>
      </c>
      <c r="FR20" s="988" t="str">
        <f t="shared" ca="1" si="505"/>
        <v/>
      </c>
      <c r="FS20" s="988" t="str">
        <f t="shared" ca="1" si="506"/>
        <v/>
      </c>
      <c r="FT20" s="988" t="str">
        <f t="shared" ca="1" si="507"/>
        <v/>
      </c>
      <c r="FU20" s="988" t="str">
        <f t="shared" ca="1" si="508"/>
        <v/>
      </c>
      <c r="FV20" s="988" t="str">
        <f t="shared" ca="1" si="509"/>
        <v/>
      </c>
      <c r="FW20" s="988" t="str">
        <f t="shared" ca="1" si="510"/>
        <v/>
      </c>
      <c r="FX20" s="988" t="str">
        <f t="shared" ca="1" si="511"/>
        <v/>
      </c>
      <c r="FY20" s="988" t="str">
        <f t="shared" ca="1" si="512"/>
        <v/>
      </c>
      <c r="FZ20" s="988" t="str">
        <f t="shared" ca="1" si="513"/>
        <v/>
      </c>
      <c r="GA20" s="988" t="str">
        <f t="shared" ca="1" si="514"/>
        <v/>
      </c>
      <c r="GB20" s="988" t="str">
        <f t="shared" ca="1" si="515"/>
        <v/>
      </c>
      <c r="GC20" s="988" t="str">
        <f t="shared" ca="1" si="516"/>
        <v/>
      </c>
      <c r="GD20" s="988" t="str">
        <f t="shared" ca="1" si="517"/>
        <v/>
      </c>
      <c r="GE20" s="988" t="str">
        <f t="shared" ca="1" si="518"/>
        <v/>
      </c>
      <c r="GF20" s="988" t="str">
        <f t="shared" ca="1" si="519"/>
        <v/>
      </c>
      <c r="GG20" s="988" t="str">
        <f t="shared" ca="1" si="520"/>
        <v/>
      </c>
      <c r="GH20" s="988" t="str">
        <f t="shared" ca="1" si="521"/>
        <v/>
      </c>
      <c r="GI20" s="988" t="str">
        <f t="shared" ca="1" si="522"/>
        <v/>
      </c>
      <c r="GJ20" s="988" t="str">
        <f t="shared" ca="1" si="523"/>
        <v/>
      </c>
      <c r="GK20" s="988" t="str">
        <f t="shared" ca="1" si="524"/>
        <v/>
      </c>
      <c r="GL20" s="988" t="str">
        <f t="shared" ca="1" si="525"/>
        <v/>
      </c>
      <c r="GM20" s="988" t="str">
        <f t="shared" ca="1" si="526"/>
        <v/>
      </c>
      <c r="GN20" s="988" t="str">
        <f t="shared" ca="1" si="527"/>
        <v/>
      </c>
      <c r="GO20" s="988" t="str">
        <f t="shared" ca="1" si="528"/>
        <v/>
      </c>
      <c r="GP20" s="988" t="str">
        <f t="shared" ca="1" si="529"/>
        <v/>
      </c>
      <c r="GQ20" s="988" t="str">
        <f t="shared" ca="1" si="530"/>
        <v/>
      </c>
      <c r="GR20" s="988" t="str">
        <f t="shared" ca="1" si="531"/>
        <v/>
      </c>
      <c r="GS20" s="988" t="str">
        <f t="shared" ca="1" si="532"/>
        <v/>
      </c>
      <c r="GT20" s="988" t="str">
        <f t="shared" ca="1" si="533"/>
        <v/>
      </c>
      <c r="GU20" s="988" t="str">
        <f t="shared" ca="1" si="534"/>
        <v/>
      </c>
      <c r="GV20" s="988" t="str">
        <f t="shared" ca="1" si="535"/>
        <v/>
      </c>
      <c r="GW20" s="988" t="str">
        <f t="shared" ca="1" si="536"/>
        <v/>
      </c>
      <c r="GX20" s="988" t="str">
        <f t="shared" ca="1" si="537"/>
        <v/>
      </c>
      <c r="GY20" s="988" t="str">
        <f t="shared" ca="1" si="538"/>
        <v/>
      </c>
      <c r="GZ20" s="988" t="str">
        <f t="shared" ca="1" si="539"/>
        <v/>
      </c>
      <c r="HA20" s="988" t="str">
        <f t="shared" ca="1" si="540"/>
        <v/>
      </c>
      <c r="HB20" s="988" t="str">
        <f t="shared" ca="1" si="541"/>
        <v/>
      </c>
      <c r="HC20" s="988" t="str">
        <f t="shared" ca="1" si="542"/>
        <v/>
      </c>
      <c r="HD20" s="988" t="str">
        <f t="shared" ca="1" si="543"/>
        <v/>
      </c>
      <c r="HE20" s="988" t="str">
        <f t="shared" ca="1" si="544"/>
        <v/>
      </c>
      <c r="HF20" s="988" t="str">
        <f t="shared" ca="1" si="545"/>
        <v/>
      </c>
      <c r="HG20" s="988" t="str">
        <f t="shared" ca="1" si="546"/>
        <v/>
      </c>
      <c r="HH20" s="988" t="str">
        <f t="shared" ca="1" si="547"/>
        <v/>
      </c>
      <c r="HI20" s="988" t="str">
        <f t="shared" ca="1" si="548"/>
        <v/>
      </c>
      <c r="HJ20" s="988" t="str">
        <f t="shared" ca="1" si="549"/>
        <v/>
      </c>
      <c r="HK20" s="988" t="str">
        <f t="shared" ca="1" si="550"/>
        <v/>
      </c>
      <c r="HL20" s="988" t="str">
        <f t="shared" ca="1" si="551"/>
        <v/>
      </c>
      <c r="HM20" s="988" t="str">
        <f t="shared" ca="1" si="552"/>
        <v/>
      </c>
      <c r="HN20" s="988" t="str">
        <f t="shared" ca="1" si="553"/>
        <v/>
      </c>
      <c r="HO20" s="988" t="str">
        <f t="shared" ca="1" si="554"/>
        <v/>
      </c>
      <c r="HP20" s="988" t="str">
        <f t="shared" ca="1" si="555"/>
        <v/>
      </c>
      <c r="HQ20" s="988" t="str">
        <f t="shared" ca="1" si="556"/>
        <v/>
      </c>
    </row>
    <row r="21" spans="2:225" ht="15" thickBot="1" x14ac:dyDescent="0.2">
      <c r="B21" s="1143"/>
      <c r="C21" s="1144"/>
      <c r="D21" s="1146"/>
      <c r="F21" s="964">
        <f t="shared" si="557"/>
        <v>33</v>
      </c>
      <c r="G21" s="959">
        <f t="shared" si="560"/>
        <v>18</v>
      </c>
      <c r="H21" s="960">
        <f t="shared" si="354"/>
        <v>5</v>
      </c>
      <c r="I21" s="963">
        <f t="shared" si="558"/>
        <v>15</v>
      </c>
      <c r="J21" s="964">
        <f t="shared" si="559"/>
        <v>18</v>
      </c>
      <c r="K21" s="965">
        <f t="shared" si="182"/>
        <v>1.1111111111111112</v>
      </c>
      <c r="L21" s="965">
        <f t="shared" si="183"/>
        <v>35.555555555555557</v>
      </c>
      <c r="M21" s="965">
        <f t="shared" si="184"/>
        <v>30</v>
      </c>
      <c r="N21" s="965">
        <f t="shared" si="355"/>
        <v>2</v>
      </c>
      <c r="O21" s="966" t="str" cm="1">
        <f t="array" ref="O21">_xlfn.IFS(T21&lt;=0.3,"Bad",AND(T21&lt;0.5,T21&gt;0.3),"Macro",T21&gt;=0.5,"Norm")</f>
        <v>Norm</v>
      </c>
      <c r="P21" s="964">
        <f t="shared" si="185"/>
        <v>64</v>
      </c>
      <c r="Q21" s="1013">
        <f t="shared" si="186"/>
        <v>1.3333333333333333</v>
      </c>
      <c r="R21" s="964">
        <f t="shared" si="187"/>
        <v>16</v>
      </c>
      <c r="S21" s="966">
        <f t="shared" si="188"/>
        <v>2196.6666666666665</v>
      </c>
      <c r="T21" s="60">
        <f t="shared" si="189"/>
        <v>0.53125</v>
      </c>
      <c r="U21" s="992">
        <f t="shared" si="190"/>
        <v>0.83333333333333337</v>
      </c>
      <c r="V21" s="990">
        <f t="shared" si="191"/>
        <v>0.88235294117647056</v>
      </c>
      <c r="W21" s="962" t="str">
        <f t="shared" si="356"/>
        <v/>
      </c>
      <c r="Y21" s="991">
        <v>18</v>
      </c>
      <c r="Z21" s="988" t="str">
        <f t="shared" ca="1" si="357"/>
        <v/>
      </c>
      <c r="AA21" s="988" t="str">
        <f t="shared" ca="1" si="358"/>
        <v/>
      </c>
      <c r="AB21" s="988" t="str">
        <f t="shared" ca="1" si="359"/>
        <v/>
      </c>
      <c r="AC21" s="988" t="str">
        <f t="shared" ca="1" si="360"/>
        <v/>
      </c>
      <c r="AD21" s="988" t="str">
        <f t="shared" ca="1" si="361"/>
        <v/>
      </c>
      <c r="AE21" s="988" t="str">
        <f t="shared" ca="1" si="362"/>
        <v/>
      </c>
      <c r="AF21" s="988" t="str">
        <f t="shared" ca="1" si="363"/>
        <v/>
      </c>
      <c r="AG21" s="988" t="str">
        <f t="shared" ca="1" si="364"/>
        <v/>
      </c>
      <c r="AH21" s="988" t="str">
        <f t="shared" ca="1" si="365"/>
        <v/>
      </c>
      <c r="AI21" s="988" t="str">
        <f t="shared" ca="1" si="366"/>
        <v/>
      </c>
      <c r="AJ21" s="988" t="str">
        <f t="shared" ca="1" si="367"/>
        <v/>
      </c>
      <c r="AK21" s="988" t="str">
        <f t="shared" ca="1" si="368"/>
        <v/>
      </c>
      <c r="AL21" s="988" t="str">
        <f t="shared" ca="1" si="369"/>
        <v/>
      </c>
      <c r="AM21" s="988" t="str">
        <f t="shared" ca="1" si="370"/>
        <v/>
      </c>
      <c r="AN21" s="988" t="str">
        <f t="shared" ca="1" si="371"/>
        <v/>
      </c>
      <c r="AO21" s="988" t="str">
        <f t="shared" ca="1" si="372"/>
        <v/>
      </c>
      <c r="AP21" s="988" t="str">
        <f t="shared" ca="1" si="373"/>
        <v/>
      </c>
      <c r="AQ21" s="988" t="str">
        <f t="shared" ca="1" si="374"/>
        <v/>
      </c>
      <c r="AR21" s="988" t="str">
        <f t="shared" ca="1" si="375"/>
        <v/>
      </c>
      <c r="AS21" s="988" t="str">
        <f t="shared" ca="1" si="376"/>
        <v/>
      </c>
      <c r="AT21" s="988" t="str">
        <f t="shared" ca="1" si="377"/>
        <v/>
      </c>
      <c r="AU21" s="988" t="str">
        <f t="shared" ca="1" si="378"/>
        <v/>
      </c>
      <c r="AV21" s="988" t="str">
        <f t="shared" ca="1" si="379"/>
        <v/>
      </c>
      <c r="AW21" s="988" t="str">
        <f t="shared" ca="1" si="380"/>
        <v/>
      </c>
      <c r="AX21" s="988" t="str">
        <f t="shared" ca="1" si="381"/>
        <v/>
      </c>
      <c r="AY21" s="988" t="str">
        <f t="shared" ca="1" si="382"/>
        <v/>
      </c>
      <c r="AZ21" s="988" t="str">
        <f t="shared" ca="1" si="383"/>
        <v/>
      </c>
      <c r="BA21" s="988" t="str">
        <f t="shared" ca="1" si="384"/>
        <v/>
      </c>
      <c r="BB21" s="988" t="str">
        <f t="shared" ca="1" si="385"/>
        <v/>
      </c>
      <c r="BC21" s="988" t="str">
        <f t="shared" ca="1" si="386"/>
        <v/>
      </c>
      <c r="BD21" s="988" t="str">
        <f t="shared" ca="1" si="387"/>
        <v/>
      </c>
      <c r="BE21" s="988" t="str">
        <f t="shared" ca="1" si="388"/>
        <v/>
      </c>
      <c r="BF21" s="988" t="str">
        <f t="shared" ca="1" si="389"/>
        <v/>
      </c>
      <c r="BG21" s="988" t="str">
        <f t="shared" ca="1" si="390"/>
        <v/>
      </c>
      <c r="BH21" s="988" t="str">
        <f t="shared" ca="1" si="391"/>
        <v/>
      </c>
      <c r="BI21" s="988" t="str">
        <f t="shared" ca="1" si="392"/>
        <v/>
      </c>
      <c r="BJ21" s="988" t="str">
        <f t="shared" ca="1" si="393"/>
        <v/>
      </c>
      <c r="BK21" s="988" t="str">
        <f t="shared" ca="1" si="394"/>
        <v/>
      </c>
      <c r="BL21" s="988" t="str">
        <f t="shared" ca="1" si="395"/>
        <v/>
      </c>
      <c r="BM21" s="988" t="str">
        <f t="shared" ca="1" si="396"/>
        <v/>
      </c>
      <c r="BN21" s="988" t="str">
        <f t="shared" ca="1" si="397"/>
        <v/>
      </c>
      <c r="BO21" s="988" t="str">
        <f t="shared" ca="1" si="398"/>
        <v/>
      </c>
      <c r="BP21" s="988" t="str">
        <f t="shared" ca="1" si="399"/>
        <v/>
      </c>
      <c r="BQ21" s="988" t="str">
        <f t="shared" ca="1" si="400"/>
        <v/>
      </c>
      <c r="BR21" s="988" t="str">
        <f t="shared" ca="1" si="401"/>
        <v/>
      </c>
      <c r="BS21" s="988" t="str">
        <f t="shared" ca="1" si="402"/>
        <v/>
      </c>
      <c r="BT21" s="988" t="str">
        <f t="shared" ca="1" si="403"/>
        <v/>
      </c>
      <c r="BU21" s="988" t="str">
        <f t="shared" ca="1" si="404"/>
        <v/>
      </c>
      <c r="BV21" s="988" t="str">
        <f t="shared" ca="1" si="405"/>
        <v/>
      </c>
      <c r="BW21" s="988" t="str">
        <f t="shared" ca="1" si="406"/>
        <v/>
      </c>
      <c r="BX21" s="988" t="str">
        <f t="shared" ca="1" si="407"/>
        <v/>
      </c>
      <c r="BY21" s="988" t="str">
        <f t="shared" ca="1" si="408"/>
        <v/>
      </c>
      <c r="BZ21" s="988" t="str">
        <f t="shared" ca="1" si="409"/>
        <v/>
      </c>
      <c r="CA21" s="988" t="str">
        <f t="shared" ca="1" si="410"/>
        <v/>
      </c>
      <c r="CB21" s="988" t="str">
        <f t="shared" ca="1" si="411"/>
        <v/>
      </c>
      <c r="CC21" s="988" t="str">
        <f t="shared" ca="1" si="412"/>
        <v/>
      </c>
      <c r="CD21" s="988" t="str">
        <f t="shared" ca="1" si="413"/>
        <v/>
      </c>
      <c r="CE21" s="988" t="str">
        <f t="shared" ca="1" si="414"/>
        <v/>
      </c>
      <c r="CF21" s="988" t="str">
        <f t="shared" ca="1" si="415"/>
        <v/>
      </c>
      <c r="CG21" s="988" t="str">
        <f t="shared" ca="1" si="416"/>
        <v/>
      </c>
      <c r="CH21" s="988" t="str">
        <f t="shared" ca="1" si="417"/>
        <v/>
      </c>
      <c r="CI21" s="988" t="str">
        <f t="shared" ca="1" si="418"/>
        <v/>
      </c>
      <c r="CJ21" s="988" t="str">
        <f t="shared" ca="1" si="419"/>
        <v/>
      </c>
      <c r="CK21" s="988" t="str">
        <f t="shared" ca="1" si="420"/>
        <v/>
      </c>
      <c r="CL21" s="988" t="str">
        <f t="shared" ca="1" si="421"/>
        <v/>
      </c>
      <c r="CM21" s="988" t="str">
        <f t="shared" ca="1" si="422"/>
        <v/>
      </c>
      <c r="CN21" s="988" t="str">
        <f t="shared" ca="1" si="423"/>
        <v/>
      </c>
      <c r="CO21" s="988" t="str">
        <f t="shared" ca="1" si="424"/>
        <v/>
      </c>
      <c r="CP21" s="988" t="str">
        <f t="shared" ca="1" si="425"/>
        <v/>
      </c>
      <c r="CQ21" s="988" t="str">
        <f t="shared" ca="1" si="426"/>
        <v/>
      </c>
      <c r="CR21" s="988" t="str">
        <f t="shared" ca="1" si="427"/>
        <v/>
      </c>
      <c r="CS21" s="988" t="str">
        <f t="shared" ca="1" si="428"/>
        <v/>
      </c>
      <c r="CT21" s="988" t="str">
        <f t="shared" ca="1" si="429"/>
        <v/>
      </c>
      <c r="CU21" s="988" t="str">
        <f t="shared" ca="1" si="430"/>
        <v/>
      </c>
      <c r="CV21" s="988" t="str">
        <f t="shared" ca="1" si="431"/>
        <v/>
      </c>
      <c r="CW21" s="988" t="str">
        <f t="shared" ca="1" si="432"/>
        <v/>
      </c>
      <c r="CX21" s="988" t="str">
        <f t="shared" ca="1" si="433"/>
        <v/>
      </c>
      <c r="CY21" s="988" t="str">
        <f t="shared" ca="1" si="434"/>
        <v/>
      </c>
      <c r="CZ21" s="988" t="str">
        <f t="shared" ca="1" si="435"/>
        <v/>
      </c>
      <c r="DA21" s="988" t="str">
        <f t="shared" ca="1" si="436"/>
        <v/>
      </c>
      <c r="DB21" s="988" t="str">
        <f t="shared" ca="1" si="437"/>
        <v/>
      </c>
      <c r="DC21" s="988" t="str">
        <f t="shared" ca="1" si="438"/>
        <v/>
      </c>
      <c r="DD21" s="988" t="str">
        <f t="shared" ca="1" si="439"/>
        <v/>
      </c>
      <c r="DE21" s="988" t="str">
        <f t="shared" ca="1" si="440"/>
        <v/>
      </c>
      <c r="DF21" s="988" t="str">
        <f t="shared" ca="1" si="441"/>
        <v/>
      </c>
      <c r="DG21" s="988" t="str">
        <f t="shared" ca="1" si="442"/>
        <v/>
      </c>
      <c r="DH21" s="988" t="str">
        <f t="shared" ca="1" si="443"/>
        <v/>
      </c>
      <c r="DI21" s="988" t="str">
        <f t="shared" ca="1" si="444"/>
        <v/>
      </c>
      <c r="DJ21" s="988" t="str">
        <f t="shared" ca="1" si="445"/>
        <v/>
      </c>
      <c r="DK21" s="988" t="str">
        <f t="shared" ca="1" si="446"/>
        <v/>
      </c>
      <c r="DL21" s="988" t="str">
        <f t="shared" ca="1" si="447"/>
        <v/>
      </c>
      <c r="DM21" s="988" t="str">
        <f t="shared" ca="1" si="448"/>
        <v/>
      </c>
      <c r="DN21" s="988" t="str">
        <f t="shared" ca="1" si="449"/>
        <v/>
      </c>
      <c r="DO21" s="988" t="str">
        <f t="shared" ca="1" si="450"/>
        <v/>
      </c>
      <c r="DP21" s="988" t="str">
        <f t="shared" ca="1" si="451"/>
        <v/>
      </c>
      <c r="DQ21" s="988" t="str">
        <f t="shared" ca="1" si="452"/>
        <v/>
      </c>
      <c r="DR21" s="988" t="str">
        <f t="shared" ca="1" si="453"/>
        <v/>
      </c>
      <c r="DS21" s="988" t="str">
        <f t="shared" ca="1" si="454"/>
        <v/>
      </c>
      <c r="DT21" s="988" t="str">
        <f t="shared" ca="1" si="455"/>
        <v/>
      </c>
      <c r="DU21" s="988" t="str">
        <f t="shared" ca="1" si="456"/>
        <v/>
      </c>
      <c r="DV21" s="988" t="str">
        <f t="shared" ca="1" si="457"/>
        <v/>
      </c>
      <c r="DW21" s="988" t="str">
        <f t="shared" ca="1" si="458"/>
        <v/>
      </c>
      <c r="DX21" s="988" t="str">
        <f t="shared" ca="1" si="459"/>
        <v/>
      </c>
      <c r="DY21" s="988" t="str">
        <f t="shared" ca="1" si="460"/>
        <v/>
      </c>
      <c r="DZ21" s="988" t="str">
        <f t="shared" ca="1" si="461"/>
        <v/>
      </c>
      <c r="EA21" s="988" t="str">
        <f t="shared" ca="1" si="462"/>
        <v/>
      </c>
      <c r="EB21" s="988" t="str">
        <f t="shared" ca="1" si="463"/>
        <v/>
      </c>
      <c r="EC21" s="988" t="str">
        <f t="shared" ca="1" si="464"/>
        <v/>
      </c>
      <c r="ED21" s="988" t="str">
        <f t="shared" ca="1" si="465"/>
        <v/>
      </c>
      <c r="EE21" s="988" t="str">
        <f t="shared" ca="1" si="466"/>
        <v/>
      </c>
      <c r="EF21" s="988" t="str">
        <f t="shared" ca="1" si="467"/>
        <v/>
      </c>
      <c r="EG21" s="988" t="str">
        <f t="shared" ca="1" si="468"/>
        <v/>
      </c>
      <c r="EH21" s="988" t="str">
        <f t="shared" ca="1" si="469"/>
        <v/>
      </c>
      <c r="EI21" s="988" t="str">
        <f t="shared" ca="1" si="470"/>
        <v/>
      </c>
      <c r="EJ21" s="988" t="str">
        <f t="shared" ca="1" si="471"/>
        <v/>
      </c>
      <c r="EK21" s="988" t="str">
        <f t="shared" ca="1" si="472"/>
        <v/>
      </c>
      <c r="EL21" s="988" t="str">
        <f t="shared" ca="1" si="473"/>
        <v/>
      </c>
      <c r="EM21" s="988" t="str">
        <f t="shared" ca="1" si="474"/>
        <v/>
      </c>
      <c r="EN21" s="988" t="str">
        <f t="shared" ca="1" si="475"/>
        <v/>
      </c>
      <c r="EO21" s="988" t="str">
        <f t="shared" ca="1" si="476"/>
        <v/>
      </c>
      <c r="EP21" s="988" t="str">
        <f t="shared" ca="1" si="477"/>
        <v/>
      </c>
      <c r="EQ21" s="988" t="str">
        <f t="shared" ca="1" si="478"/>
        <v/>
      </c>
      <c r="ER21" s="988" t="str">
        <f t="shared" ca="1" si="479"/>
        <v/>
      </c>
      <c r="ES21" s="988" t="str">
        <f t="shared" ca="1" si="480"/>
        <v/>
      </c>
      <c r="ET21" s="988" t="str">
        <f t="shared" ca="1" si="481"/>
        <v/>
      </c>
      <c r="EU21" s="988" t="str">
        <f t="shared" ca="1" si="482"/>
        <v/>
      </c>
      <c r="EV21" s="988" t="str">
        <f t="shared" ca="1" si="483"/>
        <v/>
      </c>
      <c r="EW21" s="988" t="str">
        <f t="shared" ca="1" si="484"/>
        <v/>
      </c>
      <c r="EX21" s="988" t="str">
        <f t="shared" ca="1" si="485"/>
        <v/>
      </c>
      <c r="EY21" s="988" t="str">
        <f t="shared" ca="1" si="486"/>
        <v/>
      </c>
      <c r="EZ21" s="988" t="str">
        <f t="shared" ca="1" si="487"/>
        <v/>
      </c>
      <c r="FA21" s="988" t="str">
        <f t="shared" ca="1" si="488"/>
        <v/>
      </c>
      <c r="FB21" s="988" t="str">
        <f t="shared" ca="1" si="489"/>
        <v/>
      </c>
      <c r="FC21" s="988" t="str">
        <f t="shared" ca="1" si="490"/>
        <v/>
      </c>
      <c r="FD21" s="988" t="str">
        <f t="shared" ca="1" si="491"/>
        <v/>
      </c>
      <c r="FE21" s="988" t="str">
        <f t="shared" ca="1" si="492"/>
        <v/>
      </c>
      <c r="FF21" s="988" t="str">
        <f t="shared" ca="1" si="493"/>
        <v/>
      </c>
      <c r="FG21" s="988" t="str">
        <f t="shared" ca="1" si="494"/>
        <v/>
      </c>
      <c r="FH21" s="988" t="str">
        <f t="shared" ca="1" si="495"/>
        <v/>
      </c>
      <c r="FI21" s="988" t="str">
        <f t="shared" ca="1" si="496"/>
        <v/>
      </c>
      <c r="FJ21" s="988" t="str">
        <f t="shared" ca="1" si="497"/>
        <v/>
      </c>
      <c r="FK21" s="988" t="str">
        <f t="shared" ca="1" si="498"/>
        <v/>
      </c>
      <c r="FL21" s="988" t="str">
        <f t="shared" ca="1" si="499"/>
        <v/>
      </c>
      <c r="FM21" s="988" t="str">
        <f t="shared" ca="1" si="500"/>
        <v/>
      </c>
      <c r="FN21" s="988" t="str">
        <f t="shared" ca="1" si="501"/>
        <v/>
      </c>
      <c r="FO21" s="988" t="str">
        <f t="shared" ca="1" si="502"/>
        <v/>
      </c>
      <c r="FP21" s="988" t="str">
        <f t="shared" ca="1" si="503"/>
        <v/>
      </c>
      <c r="FQ21" s="988" t="str">
        <f t="shared" ca="1" si="504"/>
        <v/>
      </c>
      <c r="FR21" s="988" t="str">
        <f t="shared" ca="1" si="505"/>
        <v/>
      </c>
      <c r="FS21" s="988" t="str">
        <f t="shared" ca="1" si="506"/>
        <v/>
      </c>
      <c r="FT21" s="988" t="str">
        <f t="shared" ca="1" si="507"/>
        <v/>
      </c>
      <c r="FU21" s="988" t="str">
        <f t="shared" ca="1" si="508"/>
        <v/>
      </c>
      <c r="FV21" s="988" t="str">
        <f t="shared" ca="1" si="509"/>
        <v/>
      </c>
      <c r="FW21" s="988" t="str">
        <f t="shared" ca="1" si="510"/>
        <v/>
      </c>
      <c r="FX21" s="988" t="str">
        <f t="shared" ca="1" si="511"/>
        <v/>
      </c>
      <c r="FY21" s="988" t="str">
        <f t="shared" ca="1" si="512"/>
        <v/>
      </c>
      <c r="FZ21" s="988" t="str">
        <f t="shared" ca="1" si="513"/>
        <v/>
      </c>
      <c r="GA21" s="988" t="str">
        <f t="shared" ca="1" si="514"/>
        <v/>
      </c>
      <c r="GB21" s="988" t="str">
        <f t="shared" ca="1" si="515"/>
        <v/>
      </c>
      <c r="GC21" s="988" t="str">
        <f t="shared" ca="1" si="516"/>
        <v/>
      </c>
      <c r="GD21" s="988" t="str">
        <f t="shared" ca="1" si="517"/>
        <v/>
      </c>
      <c r="GE21" s="988" t="str">
        <f t="shared" ca="1" si="518"/>
        <v/>
      </c>
      <c r="GF21" s="988" t="str">
        <f t="shared" ca="1" si="519"/>
        <v/>
      </c>
      <c r="GG21" s="988" t="str">
        <f t="shared" ca="1" si="520"/>
        <v/>
      </c>
      <c r="GH21" s="988" t="str">
        <f t="shared" ca="1" si="521"/>
        <v/>
      </c>
      <c r="GI21" s="988" t="str">
        <f t="shared" ca="1" si="522"/>
        <v/>
      </c>
      <c r="GJ21" s="988" t="str">
        <f t="shared" ca="1" si="523"/>
        <v/>
      </c>
      <c r="GK21" s="988" t="str">
        <f t="shared" ca="1" si="524"/>
        <v/>
      </c>
      <c r="GL21" s="988" t="str">
        <f t="shared" ca="1" si="525"/>
        <v/>
      </c>
      <c r="GM21" s="988" t="str">
        <f t="shared" ca="1" si="526"/>
        <v/>
      </c>
      <c r="GN21" s="988" t="str">
        <f t="shared" ca="1" si="527"/>
        <v/>
      </c>
      <c r="GO21" s="988" t="str">
        <f t="shared" ca="1" si="528"/>
        <v/>
      </c>
      <c r="GP21" s="988" t="str">
        <f t="shared" ca="1" si="529"/>
        <v/>
      </c>
      <c r="GQ21" s="988" t="str">
        <f t="shared" ca="1" si="530"/>
        <v/>
      </c>
      <c r="GR21" s="988" t="str">
        <f t="shared" ca="1" si="531"/>
        <v/>
      </c>
      <c r="GS21" s="988" t="str">
        <f t="shared" ca="1" si="532"/>
        <v/>
      </c>
      <c r="GT21" s="988" t="str">
        <f t="shared" ca="1" si="533"/>
        <v/>
      </c>
      <c r="GU21" s="988" t="str">
        <f t="shared" ca="1" si="534"/>
        <v/>
      </c>
      <c r="GV21" s="988" t="str">
        <f t="shared" ca="1" si="535"/>
        <v/>
      </c>
      <c r="GW21" s="988" t="str">
        <f t="shared" ca="1" si="536"/>
        <v/>
      </c>
      <c r="GX21" s="988" t="str">
        <f t="shared" ca="1" si="537"/>
        <v/>
      </c>
      <c r="GY21" s="988" t="str">
        <f t="shared" ca="1" si="538"/>
        <v/>
      </c>
      <c r="GZ21" s="988" t="str">
        <f t="shared" ca="1" si="539"/>
        <v/>
      </c>
      <c r="HA21" s="988" t="str">
        <f t="shared" ca="1" si="540"/>
        <v/>
      </c>
      <c r="HB21" s="988" t="str">
        <f t="shared" ca="1" si="541"/>
        <v/>
      </c>
      <c r="HC21" s="988" t="str">
        <f t="shared" ca="1" si="542"/>
        <v/>
      </c>
      <c r="HD21" s="988" t="str">
        <f t="shared" ca="1" si="543"/>
        <v/>
      </c>
      <c r="HE21" s="988" t="str">
        <f t="shared" ca="1" si="544"/>
        <v/>
      </c>
      <c r="HF21" s="988" t="str">
        <f t="shared" ca="1" si="545"/>
        <v/>
      </c>
      <c r="HG21" s="988" t="str">
        <f t="shared" ca="1" si="546"/>
        <v/>
      </c>
      <c r="HH21" s="988" t="str">
        <f t="shared" ca="1" si="547"/>
        <v/>
      </c>
      <c r="HI21" s="988" t="str">
        <f t="shared" ca="1" si="548"/>
        <v/>
      </c>
      <c r="HJ21" s="988" t="str">
        <f t="shared" ca="1" si="549"/>
        <v/>
      </c>
      <c r="HK21" s="988" t="str">
        <f t="shared" ca="1" si="550"/>
        <v/>
      </c>
      <c r="HL21" s="988" t="str">
        <f t="shared" ca="1" si="551"/>
        <v/>
      </c>
      <c r="HM21" s="988" t="str">
        <f t="shared" ca="1" si="552"/>
        <v/>
      </c>
      <c r="HN21" s="988" t="str">
        <f t="shared" ca="1" si="553"/>
        <v/>
      </c>
      <c r="HO21" s="988" t="str">
        <f t="shared" ca="1" si="554"/>
        <v/>
      </c>
      <c r="HP21" s="988" t="str">
        <f t="shared" ca="1" si="555"/>
        <v/>
      </c>
      <c r="HQ21" s="988" t="str">
        <f t="shared" ca="1" si="556"/>
        <v/>
      </c>
    </row>
    <row r="22" spans="2:225" ht="14" customHeight="1" x14ac:dyDescent="0.15">
      <c r="B22" s="1141" t="s">
        <v>221</v>
      </c>
      <c r="C22" s="1142"/>
      <c r="D22" s="1145">
        <v>1000</v>
      </c>
      <c r="F22" s="964">
        <f t="shared" si="557"/>
        <v>34</v>
      </c>
      <c r="G22" s="959">
        <f t="shared" si="560"/>
        <v>19</v>
      </c>
      <c r="H22" s="960">
        <f t="shared" si="354"/>
        <v>5</v>
      </c>
      <c r="I22" s="963">
        <f t="shared" si="558"/>
        <v>15</v>
      </c>
      <c r="J22" s="964">
        <f t="shared" si="559"/>
        <v>19</v>
      </c>
      <c r="K22" s="965">
        <f t="shared" si="182"/>
        <v>1.0526315789473684</v>
      </c>
      <c r="L22" s="965">
        <f t="shared" si="183"/>
        <v>34.736842105263158</v>
      </c>
      <c r="M22" s="965">
        <f t="shared" si="184"/>
        <v>30</v>
      </c>
      <c r="N22" s="965">
        <f t="shared" si="355"/>
        <v>2</v>
      </c>
      <c r="O22" s="966" t="str" cm="1">
        <f t="array" ref="O22">_xlfn.IFS(T22&lt;=0.3,"Bad",AND(T22&lt;0.5,T22&gt;0.3),"Macro",T22&gt;=0.5,"Norm")</f>
        <v>Norm</v>
      </c>
      <c r="P22" s="964">
        <f t="shared" si="185"/>
        <v>66</v>
      </c>
      <c r="Q22" s="1013">
        <f t="shared" si="186"/>
        <v>1.263157894736842</v>
      </c>
      <c r="R22" s="964">
        <f t="shared" si="187"/>
        <v>18</v>
      </c>
      <c r="S22" s="966">
        <f t="shared" si="188"/>
        <v>2081.0526315789475</v>
      </c>
      <c r="T22" s="60">
        <f t="shared" si="189"/>
        <v>0.51515151515151514</v>
      </c>
      <c r="U22" s="992">
        <f t="shared" si="190"/>
        <v>0.78947368421052633</v>
      </c>
      <c r="V22" s="990">
        <f t="shared" si="191"/>
        <v>0.83333333333333337</v>
      </c>
      <c r="W22" s="962" t="str">
        <f t="shared" si="356"/>
        <v/>
      </c>
      <c r="Y22" s="987">
        <v>19</v>
      </c>
      <c r="Z22" s="988" t="str">
        <f t="shared" ca="1" si="357"/>
        <v/>
      </c>
      <c r="AA22" s="988" t="str">
        <f t="shared" ca="1" si="358"/>
        <v/>
      </c>
      <c r="AB22" s="988" t="str">
        <f t="shared" ca="1" si="359"/>
        <v/>
      </c>
      <c r="AC22" s="988" t="str">
        <f t="shared" ca="1" si="360"/>
        <v/>
      </c>
      <c r="AD22" s="988" t="str">
        <f t="shared" ca="1" si="361"/>
        <v/>
      </c>
      <c r="AE22" s="988" t="str">
        <f t="shared" ca="1" si="362"/>
        <v/>
      </c>
      <c r="AF22" s="988" t="str">
        <f t="shared" ca="1" si="363"/>
        <v/>
      </c>
      <c r="AG22" s="988" t="str">
        <f t="shared" ca="1" si="364"/>
        <v/>
      </c>
      <c r="AH22" s="988" t="str">
        <f t="shared" ca="1" si="365"/>
        <v/>
      </c>
      <c r="AI22" s="988" t="str">
        <f t="shared" ca="1" si="366"/>
        <v/>
      </c>
      <c r="AJ22" s="988" t="str">
        <f t="shared" ca="1" si="367"/>
        <v/>
      </c>
      <c r="AK22" s="988" t="str">
        <f t="shared" ca="1" si="368"/>
        <v/>
      </c>
      <c r="AL22" s="988" t="str">
        <f t="shared" ca="1" si="369"/>
        <v/>
      </c>
      <c r="AM22" s="988" t="str">
        <f t="shared" ca="1" si="370"/>
        <v/>
      </c>
      <c r="AN22" s="988" t="str">
        <f t="shared" ca="1" si="371"/>
        <v/>
      </c>
      <c r="AO22" s="988" t="str">
        <f t="shared" ca="1" si="372"/>
        <v/>
      </c>
      <c r="AP22" s="988" t="str">
        <f t="shared" ca="1" si="373"/>
        <v/>
      </c>
      <c r="AQ22" s="988" t="str">
        <f t="shared" ca="1" si="374"/>
        <v/>
      </c>
      <c r="AR22" s="988" t="str">
        <f t="shared" ca="1" si="375"/>
        <v/>
      </c>
      <c r="AS22" s="988" t="str">
        <f t="shared" ca="1" si="376"/>
        <v/>
      </c>
      <c r="AT22" s="988" t="str">
        <f t="shared" ca="1" si="377"/>
        <v/>
      </c>
      <c r="AU22" s="988" t="str">
        <f t="shared" ca="1" si="378"/>
        <v/>
      </c>
      <c r="AV22" s="988" t="str">
        <f t="shared" ca="1" si="379"/>
        <v/>
      </c>
      <c r="AW22" s="988" t="str">
        <f t="shared" ca="1" si="380"/>
        <v/>
      </c>
      <c r="AX22" s="988" t="str">
        <f t="shared" ca="1" si="381"/>
        <v/>
      </c>
      <c r="AY22" s="988" t="str">
        <f t="shared" ca="1" si="382"/>
        <v/>
      </c>
      <c r="AZ22" s="988" t="str">
        <f t="shared" ca="1" si="383"/>
        <v/>
      </c>
      <c r="BA22" s="988" t="str">
        <f t="shared" ca="1" si="384"/>
        <v/>
      </c>
      <c r="BB22" s="988" t="str">
        <f t="shared" ca="1" si="385"/>
        <v/>
      </c>
      <c r="BC22" s="988" t="str">
        <f t="shared" ca="1" si="386"/>
        <v/>
      </c>
      <c r="BD22" s="988" t="str">
        <f t="shared" ca="1" si="387"/>
        <v/>
      </c>
      <c r="BE22" s="988" t="str">
        <f t="shared" ca="1" si="388"/>
        <v/>
      </c>
      <c r="BF22" s="988" t="str">
        <f t="shared" ca="1" si="389"/>
        <v/>
      </c>
      <c r="BG22" s="988" t="str">
        <f t="shared" ca="1" si="390"/>
        <v/>
      </c>
      <c r="BH22" s="988" t="str">
        <f t="shared" ca="1" si="391"/>
        <v/>
      </c>
      <c r="BI22" s="988" t="str">
        <f t="shared" ca="1" si="392"/>
        <v/>
      </c>
      <c r="BJ22" s="988" t="str">
        <f t="shared" ca="1" si="393"/>
        <v/>
      </c>
      <c r="BK22" s="988" t="str">
        <f t="shared" ca="1" si="394"/>
        <v/>
      </c>
      <c r="BL22" s="988" t="str">
        <f t="shared" ca="1" si="395"/>
        <v/>
      </c>
      <c r="BM22" s="988" t="str">
        <f t="shared" ca="1" si="396"/>
        <v/>
      </c>
      <c r="BN22" s="988" t="str">
        <f t="shared" ca="1" si="397"/>
        <v/>
      </c>
      <c r="BO22" s="988" t="str">
        <f t="shared" ca="1" si="398"/>
        <v/>
      </c>
      <c r="BP22" s="988" t="str">
        <f t="shared" ca="1" si="399"/>
        <v/>
      </c>
      <c r="BQ22" s="988" t="str">
        <f t="shared" ca="1" si="400"/>
        <v/>
      </c>
      <c r="BR22" s="988" t="str">
        <f t="shared" ca="1" si="401"/>
        <v/>
      </c>
      <c r="BS22" s="988" t="str">
        <f t="shared" ca="1" si="402"/>
        <v/>
      </c>
      <c r="BT22" s="988" t="str">
        <f t="shared" ca="1" si="403"/>
        <v/>
      </c>
      <c r="BU22" s="988" t="str">
        <f t="shared" ca="1" si="404"/>
        <v/>
      </c>
      <c r="BV22" s="988" t="str">
        <f t="shared" ca="1" si="405"/>
        <v/>
      </c>
      <c r="BW22" s="988" t="str">
        <f t="shared" ca="1" si="406"/>
        <v/>
      </c>
      <c r="BX22" s="988" t="str">
        <f t="shared" ca="1" si="407"/>
        <v/>
      </c>
      <c r="BY22" s="988" t="str">
        <f t="shared" ca="1" si="408"/>
        <v/>
      </c>
      <c r="BZ22" s="988" t="str">
        <f t="shared" ca="1" si="409"/>
        <v/>
      </c>
      <c r="CA22" s="988" t="str">
        <f t="shared" ca="1" si="410"/>
        <v/>
      </c>
      <c r="CB22" s="988" t="str">
        <f t="shared" ca="1" si="411"/>
        <v/>
      </c>
      <c r="CC22" s="988" t="str">
        <f t="shared" ca="1" si="412"/>
        <v/>
      </c>
      <c r="CD22" s="988" t="str">
        <f t="shared" ca="1" si="413"/>
        <v/>
      </c>
      <c r="CE22" s="988" t="str">
        <f t="shared" ca="1" si="414"/>
        <v/>
      </c>
      <c r="CF22" s="988" t="str">
        <f t="shared" ca="1" si="415"/>
        <v/>
      </c>
      <c r="CG22" s="988" t="str">
        <f t="shared" ca="1" si="416"/>
        <v/>
      </c>
      <c r="CH22" s="988" t="str">
        <f t="shared" ca="1" si="417"/>
        <v/>
      </c>
      <c r="CI22" s="988" t="str">
        <f t="shared" ca="1" si="418"/>
        <v/>
      </c>
      <c r="CJ22" s="988" t="str">
        <f t="shared" ca="1" si="419"/>
        <v/>
      </c>
      <c r="CK22" s="988" t="str">
        <f t="shared" ca="1" si="420"/>
        <v/>
      </c>
      <c r="CL22" s="988" t="str">
        <f t="shared" ca="1" si="421"/>
        <v/>
      </c>
      <c r="CM22" s="988" t="str">
        <f t="shared" ca="1" si="422"/>
        <v/>
      </c>
      <c r="CN22" s="988" t="str">
        <f t="shared" ca="1" si="423"/>
        <v/>
      </c>
      <c r="CO22" s="988" t="str">
        <f t="shared" ca="1" si="424"/>
        <v/>
      </c>
      <c r="CP22" s="988" t="str">
        <f t="shared" ca="1" si="425"/>
        <v/>
      </c>
      <c r="CQ22" s="988" t="str">
        <f t="shared" ca="1" si="426"/>
        <v/>
      </c>
      <c r="CR22" s="988" t="str">
        <f t="shared" ca="1" si="427"/>
        <v/>
      </c>
      <c r="CS22" s="988" t="str">
        <f t="shared" ca="1" si="428"/>
        <v/>
      </c>
      <c r="CT22" s="988" t="str">
        <f t="shared" ca="1" si="429"/>
        <v/>
      </c>
      <c r="CU22" s="988" t="str">
        <f t="shared" ca="1" si="430"/>
        <v/>
      </c>
      <c r="CV22" s="988" t="str">
        <f t="shared" ca="1" si="431"/>
        <v/>
      </c>
      <c r="CW22" s="988" t="str">
        <f t="shared" ca="1" si="432"/>
        <v/>
      </c>
      <c r="CX22" s="988" t="str">
        <f t="shared" ca="1" si="433"/>
        <v/>
      </c>
      <c r="CY22" s="988" t="str">
        <f t="shared" ca="1" si="434"/>
        <v/>
      </c>
      <c r="CZ22" s="988" t="str">
        <f t="shared" ca="1" si="435"/>
        <v/>
      </c>
      <c r="DA22" s="988" t="str">
        <f t="shared" ca="1" si="436"/>
        <v/>
      </c>
      <c r="DB22" s="988" t="str">
        <f t="shared" ca="1" si="437"/>
        <v/>
      </c>
      <c r="DC22" s="988" t="str">
        <f t="shared" ca="1" si="438"/>
        <v/>
      </c>
      <c r="DD22" s="988" t="str">
        <f t="shared" ca="1" si="439"/>
        <v/>
      </c>
      <c r="DE22" s="988" t="str">
        <f t="shared" ca="1" si="440"/>
        <v/>
      </c>
      <c r="DF22" s="988" t="str">
        <f t="shared" ca="1" si="441"/>
        <v/>
      </c>
      <c r="DG22" s="988" t="str">
        <f t="shared" ca="1" si="442"/>
        <v/>
      </c>
      <c r="DH22" s="988" t="str">
        <f t="shared" ca="1" si="443"/>
        <v/>
      </c>
      <c r="DI22" s="988" t="str">
        <f t="shared" ca="1" si="444"/>
        <v/>
      </c>
      <c r="DJ22" s="988" t="str">
        <f t="shared" ca="1" si="445"/>
        <v/>
      </c>
      <c r="DK22" s="988" t="str">
        <f t="shared" ca="1" si="446"/>
        <v/>
      </c>
      <c r="DL22" s="988" t="str">
        <f t="shared" ca="1" si="447"/>
        <v/>
      </c>
      <c r="DM22" s="988" t="str">
        <f t="shared" ca="1" si="448"/>
        <v/>
      </c>
      <c r="DN22" s="988" t="str">
        <f t="shared" ca="1" si="449"/>
        <v/>
      </c>
      <c r="DO22" s="988" t="str">
        <f t="shared" ca="1" si="450"/>
        <v/>
      </c>
      <c r="DP22" s="988" t="str">
        <f t="shared" ca="1" si="451"/>
        <v/>
      </c>
      <c r="DQ22" s="988" t="str">
        <f t="shared" ca="1" si="452"/>
        <v/>
      </c>
      <c r="DR22" s="988" t="str">
        <f t="shared" ca="1" si="453"/>
        <v/>
      </c>
      <c r="DS22" s="988" t="str">
        <f t="shared" ca="1" si="454"/>
        <v/>
      </c>
      <c r="DT22" s="988" t="str">
        <f t="shared" ca="1" si="455"/>
        <v/>
      </c>
      <c r="DU22" s="988" t="str">
        <f t="shared" ca="1" si="456"/>
        <v/>
      </c>
      <c r="DV22" s="988" t="str">
        <f t="shared" ca="1" si="457"/>
        <v/>
      </c>
      <c r="DW22" s="988" t="str">
        <f t="shared" ca="1" si="458"/>
        <v/>
      </c>
      <c r="DX22" s="988" t="str">
        <f t="shared" ca="1" si="459"/>
        <v/>
      </c>
      <c r="DY22" s="988" t="str">
        <f t="shared" ca="1" si="460"/>
        <v/>
      </c>
      <c r="DZ22" s="988" t="str">
        <f t="shared" ca="1" si="461"/>
        <v/>
      </c>
      <c r="EA22" s="988" t="str">
        <f t="shared" ca="1" si="462"/>
        <v/>
      </c>
      <c r="EB22" s="988" t="str">
        <f t="shared" ca="1" si="463"/>
        <v/>
      </c>
      <c r="EC22" s="988" t="str">
        <f t="shared" ca="1" si="464"/>
        <v/>
      </c>
      <c r="ED22" s="988" t="str">
        <f t="shared" ca="1" si="465"/>
        <v/>
      </c>
      <c r="EE22" s="988" t="str">
        <f t="shared" ca="1" si="466"/>
        <v/>
      </c>
      <c r="EF22" s="988" t="str">
        <f t="shared" ca="1" si="467"/>
        <v/>
      </c>
      <c r="EG22" s="988" t="str">
        <f t="shared" ca="1" si="468"/>
        <v/>
      </c>
      <c r="EH22" s="988" t="str">
        <f t="shared" ca="1" si="469"/>
        <v/>
      </c>
      <c r="EI22" s="988" t="str">
        <f t="shared" ca="1" si="470"/>
        <v/>
      </c>
      <c r="EJ22" s="988" t="str">
        <f t="shared" ca="1" si="471"/>
        <v/>
      </c>
      <c r="EK22" s="988" t="str">
        <f t="shared" ca="1" si="472"/>
        <v/>
      </c>
      <c r="EL22" s="988" t="str">
        <f t="shared" ca="1" si="473"/>
        <v/>
      </c>
      <c r="EM22" s="988" t="str">
        <f t="shared" ca="1" si="474"/>
        <v/>
      </c>
      <c r="EN22" s="988" t="str">
        <f t="shared" ca="1" si="475"/>
        <v/>
      </c>
      <c r="EO22" s="988" t="str">
        <f t="shared" ca="1" si="476"/>
        <v/>
      </c>
      <c r="EP22" s="988" t="str">
        <f t="shared" ca="1" si="477"/>
        <v/>
      </c>
      <c r="EQ22" s="988" t="str">
        <f t="shared" ca="1" si="478"/>
        <v/>
      </c>
      <c r="ER22" s="988" t="str">
        <f t="shared" ca="1" si="479"/>
        <v/>
      </c>
      <c r="ES22" s="988" t="str">
        <f t="shared" ca="1" si="480"/>
        <v/>
      </c>
      <c r="ET22" s="988" t="str">
        <f t="shared" ca="1" si="481"/>
        <v/>
      </c>
      <c r="EU22" s="988" t="str">
        <f t="shared" ca="1" si="482"/>
        <v/>
      </c>
      <c r="EV22" s="988" t="str">
        <f t="shared" ca="1" si="483"/>
        <v/>
      </c>
      <c r="EW22" s="988" t="str">
        <f t="shared" ca="1" si="484"/>
        <v/>
      </c>
      <c r="EX22" s="988" t="str">
        <f t="shared" ca="1" si="485"/>
        <v/>
      </c>
      <c r="EY22" s="988" t="str">
        <f t="shared" ca="1" si="486"/>
        <v/>
      </c>
      <c r="EZ22" s="988" t="str">
        <f t="shared" ca="1" si="487"/>
        <v/>
      </c>
      <c r="FA22" s="988" t="str">
        <f t="shared" ca="1" si="488"/>
        <v/>
      </c>
      <c r="FB22" s="988" t="str">
        <f t="shared" ca="1" si="489"/>
        <v/>
      </c>
      <c r="FC22" s="988" t="str">
        <f t="shared" ca="1" si="490"/>
        <v/>
      </c>
      <c r="FD22" s="988" t="str">
        <f t="shared" ca="1" si="491"/>
        <v/>
      </c>
      <c r="FE22" s="988" t="str">
        <f t="shared" ca="1" si="492"/>
        <v/>
      </c>
      <c r="FF22" s="988" t="str">
        <f t="shared" ca="1" si="493"/>
        <v/>
      </c>
      <c r="FG22" s="988" t="str">
        <f t="shared" ca="1" si="494"/>
        <v/>
      </c>
      <c r="FH22" s="988" t="str">
        <f t="shared" ca="1" si="495"/>
        <v/>
      </c>
      <c r="FI22" s="988" t="str">
        <f t="shared" ca="1" si="496"/>
        <v/>
      </c>
      <c r="FJ22" s="988" t="str">
        <f t="shared" ca="1" si="497"/>
        <v/>
      </c>
      <c r="FK22" s="988" t="str">
        <f t="shared" ca="1" si="498"/>
        <v/>
      </c>
      <c r="FL22" s="988" t="str">
        <f t="shared" ca="1" si="499"/>
        <v/>
      </c>
      <c r="FM22" s="988" t="str">
        <f t="shared" ca="1" si="500"/>
        <v/>
      </c>
      <c r="FN22" s="988" t="str">
        <f t="shared" ca="1" si="501"/>
        <v/>
      </c>
      <c r="FO22" s="988" t="str">
        <f t="shared" ca="1" si="502"/>
        <v/>
      </c>
      <c r="FP22" s="988" t="str">
        <f t="shared" ca="1" si="503"/>
        <v/>
      </c>
      <c r="FQ22" s="988" t="str">
        <f t="shared" ca="1" si="504"/>
        <v/>
      </c>
      <c r="FR22" s="988" t="str">
        <f t="shared" ca="1" si="505"/>
        <v/>
      </c>
      <c r="FS22" s="988" t="str">
        <f t="shared" ca="1" si="506"/>
        <v/>
      </c>
      <c r="FT22" s="988" t="str">
        <f t="shared" ca="1" si="507"/>
        <v/>
      </c>
      <c r="FU22" s="988" t="str">
        <f t="shared" ca="1" si="508"/>
        <v/>
      </c>
      <c r="FV22" s="988" t="str">
        <f t="shared" ca="1" si="509"/>
        <v/>
      </c>
      <c r="FW22" s="988" t="str">
        <f t="shared" ca="1" si="510"/>
        <v/>
      </c>
      <c r="FX22" s="988" t="str">
        <f t="shared" ca="1" si="511"/>
        <v/>
      </c>
      <c r="FY22" s="988" t="str">
        <f t="shared" ca="1" si="512"/>
        <v/>
      </c>
      <c r="FZ22" s="988" t="str">
        <f t="shared" ca="1" si="513"/>
        <v/>
      </c>
      <c r="GA22" s="988" t="str">
        <f t="shared" ca="1" si="514"/>
        <v/>
      </c>
      <c r="GB22" s="988" t="str">
        <f t="shared" ca="1" si="515"/>
        <v/>
      </c>
      <c r="GC22" s="988" t="str">
        <f t="shared" ca="1" si="516"/>
        <v/>
      </c>
      <c r="GD22" s="988" t="str">
        <f t="shared" ca="1" si="517"/>
        <v/>
      </c>
      <c r="GE22" s="988" t="str">
        <f t="shared" ca="1" si="518"/>
        <v/>
      </c>
      <c r="GF22" s="988" t="str">
        <f t="shared" ca="1" si="519"/>
        <v/>
      </c>
      <c r="GG22" s="988" t="str">
        <f t="shared" ca="1" si="520"/>
        <v/>
      </c>
      <c r="GH22" s="988" t="str">
        <f t="shared" ca="1" si="521"/>
        <v/>
      </c>
      <c r="GI22" s="988" t="str">
        <f t="shared" ca="1" si="522"/>
        <v/>
      </c>
      <c r="GJ22" s="988" t="str">
        <f t="shared" ca="1" si="523"/>
        <v/>
      </c>
      <c r="GK22" s="988" t="str">
        <f t="shared" ca="1" si="524"/>
        <v/>
      </c>
      <c r="GL22" s="988" t="str">
        <f t="shared" ca="1" si="525"/>
        <v/>
      </c>
      <c r="GM22" s="988" t="str">
        <f t="shared" ca="1" si="526"/>
        <v/>
      </c>
      <c r="GN22" s="988" t="str">
        <f t="shared" ca="1" si="527"/>
        <v/>
      </c>
      <c r="GO22" s="988" t="str">
        <f t="shared" ca="1" si="528"/>
        <v/>
      </c>
      <c r="GP22" s="988" t="str">
        <f t="shared" ca="1" si="529"/>
        <v/>
      </c>
      <c r="GQ22" s="988" t="str">
        <f t="shared" ca="1" si="530"/>
        <v/>
      </c>
      <c r="GR22" s="988" t="str">
        <f t="shared" ca="1" si="531"/>
        <v/>
      </c>
      <c r="GS22" s="988" t="str">
        <f t="shared" ca="1" si="532"/>
        <v/>
      </c>
      <c r="GT22" s="988" t="str">
        <f t="shared" ca="1" si="533"/>
        <v/>
      </c>
      <c r="GU22" s="988" t="str">
        <f t="shared" ca="1" si="534"/>
        <v/>
      </c>
      <c r="GV22" s="988" t="str">
        <f t="shared" ca="1" si="535"/>
        <v/>
      </c>
      <c r="GW22" s="988" t="str">
        <f t="shared" ca="1" si="536"/>
        <v/>
      </c>
      <c r="GX22" s="988" t="str">
        <f t="shared" ca="1" si="537"/>
        <v/>
      </c>
      <c r="GY22" s="988" t="str">
        <f t="shared" ca="1" si="538"/>
        <v/>
      </c>
      <c r="GZ22" s="988" t="str">
        <f t="shared" ca="1" si="539"/>
        <v/>
      </c>
      <c r="HA22" s="988" t="str">
        <f t="shared" ca="1" si="540"/>
        <v/>
      </c>
      <c r="HB22" s="988" t="str">
        <f t="shared" ca="1" si="541"/>
        <v/>
      </c>
      <c r="HC22" s="988" t="str">
        <f t="shared" ca="1" si="542"/>
        <v/>
      </c>
      <c r="HD22" s="988" t="str">
        <f t="shared" ca="1" si="543"/>
        <v/>
      </c>
      <c r="HE22" s="988" t="str">
        <f t="shared" ca="1" si="544"/>
        <v/>
      </c>
      <c r="HF22" s="988" t="str">
        <f t="shared" ca="1" si="545"/>
        <v/>
      </c>
      <c r="HG22" s="988" t="str">
        <f t="shared" ca="1" si="546"/>
        <v/>
      </c>
      <c r="HH22" s="988" t="str">
        <f t="shared" ca="1" si="547"/>
        <v/>
      </c>
      <c r="HI22" s="988" t="str">
        <f t="shared" ca="1" si="548"/>
        <v/>
      </c>
      <c r="HJ22" s="988" t="str">
        <f t="shared" ca="1" si="549"/>
        <v/>
      </c>
      <c r="HK22" s="988" t="str">
        <f t="shared" ca="1" si="550"/>
        <v/>
      </c>
      <c r="HL22" s="988" t="str">
        <f t="shared" ca="1" si="551"/>
        <v/>
      </c>
      <c r="HM22" s="988" t="str">
        <f t="shared" ca="1" si="552"/>
        <v/>
      </c>
      <c r="HN22" s="988" t="str">
        <f t="shared" ca="1" si="553"/>
        <v/>
      </c>
      <c r="HO22" s="988" t="str">
        <f t="shared" ca="1" si="554"/>
        <v/>
      </c>
      <c r="HP22" s="988" t="str">
        <f t="shared" ca="1" si="555"/>
        <v/>
      </c>
      <c r="HQ22" s="988" t="str">
        <f t="shared" ca="1" si="556"/>
        <v/>
      </c>
    </row>
    <row r="23" spans="2:225" ht="13.5" customHeight="1" thickBot="1" x14ac:dyDescent="0.2">
      <c r="B23" s="1143"/>
      <c r="C23" s="1144"/>
      <c r="D23" s="1146"/>
      <c r="F23" s="964">
        <f t="shared" si="557"/>
        <v>35</v>
      </c>
      <c r="G23" s="959">
        <f t="shared" si="560"/>
        <v>20</v>
      </c>
      <c r="H23" s="960">
        <f t="shared" si="354"/>
        <v>5</v>
      </c>
      <c r="I23" s="963">
        <f t="shared" si="558"/>
        <v>15</v>
      </c>
      <c r="J23" s="964">
        <f t="shared" si="559"/>
        <v>20</v>
      </c>
      <c r="K23" s="965">
        <f t="shared" si="182"/>
        <v>1</v>
      </c>
      <c r="L23" s="965">
        <f t="shared" si="183"/>
        <v>34</v>
      </c>
      <c r="M23" s="965">
        <f t="shared" si="184"/>
        <v>15</v>
      </c>
      <c r="N23" s="965">
        <f t="shared" si="355"/>
        <v>1</v>
      </c>
      <c r="O23" s="966" t="str" cm="1">
        <f t="array" ref="O23">_xlfn.IFS(T23&lt;=0.3,"Bad",AND(T23&lt;0.5,T23&gt;0.3),"Macro",T23&gt;=0.5,"Norm")</f>
        <v>Norm</v>
      </c>
      <c r="P23" s="964">
        <f t="shared" si="185"/>
        <v>34</v>
      </c>
      <c r="Q23" s="1013">
        <f t="shared" si="186"/>
        <v>1.2</v>
      </c>
      <c r="R23" s="964">
        <f t="shared" si="187"/>
        <v>0</v>
      </c>
      <c r="S23" s="966">
        <f t="shared" si="188"/>
        <v>1977</v>
      </c>
      <c r="T23" s="60">
        <f t="shared" si="189"/>
        <v>1</v>
      </c>
      <c r="U23" s="992">
        <f t="shared" si="190"/>
        <v>0.75</v>
      </c>
      <c r="V23" s="990">
        <f t="shared" si="191"/>
        <v>0.78947368421052633</v>
      </c>
      <c r="W23" s="962" t="str">
        <f t="shared" si="356"/>
        <v/>
      </c>
      <c r="Y23" s="991">
        <v>20</v>
      </c>
      <c r="Z23" s="988" t="str">
        <f t="shared" ca="1" si="357"/>
        <v/>
      </c>
      <c r="AA23" s="988" t="str">
        <f t="shared" ca="1" si="358"/>
        <v/>
      </c>
      <c r="AB23" s="988" t="str">
        <f t="shared" ca="1" si="359"/>
        <v/>
      </c>
      <c r="AC23" s="988" t="str">
        <f t="shared" ca="1" si="360"/>
        <v/>
      </c>
      <c r="AD23" s="988" t="str">
        <f t="shared" ca="1" si="361"/>
        <v/>
      </c>
      <c r="AE23" s="988" t="str">
        <f t="shared" ca="1" si="362"/>
        <v/>
      </c>
      <c r="AF23" s="988" t="str">
        <f t="shared" ca="1" si="363"/>
        <v/>
      </c>
      <c r="AG23" s="988" t="str">
        <f t="shared" ca="1" si="364"/>
        <v/>
      </c>
      <c r="AH23" s="988" t="str">
        <f t="shared" ca="1" si="365"/>
        <v/>
      </c>
      <c r="AI23" s="988" t="str">
        <f t="shared" ca="1" si="366"/>
        <v/>
      </c>
      <c r="AJ23" s="988" t="str">
        <f t="shared" ca="1" si="367"/>
        <v/>
      </c>
      <c r="AK23" s="988" t="str">
        <f t="shared" ca="1" si="368"/>
        <v/>
      </c>
      <c r="AL23" s="988" t="str">
        <f t="shared" ca="1" si="369"/>
        <v/>
      </c>
      <c r="AM23" s="988" t="str">
        <f t="shared" ca="1" si="370"/>
        <v/>
      </c>
      <c r="AN23" s="988" t="str">
        <f t="shared" ca="1" si="371"/>
        <v/>
      </c>
      <c r="AO23" s="988" t="str">
        <f t="shared" ca="1" si="372"/>
        <v/>
      </c>
      <c r="AP23" s="988" t="str">
        <f t="shared" ca="1" si="373"/>
        <v/>
      </c>
      <c r="AQ23" s="988" t="str">
        <f t="shared" ca="1" si="374"/>
        <v/>
      </c>
      <c r="AR23" s="988" t="str">
        <f t="shared" ca="1" si="375"/>
        <v/>
      </c>
      <c r="AS23" s="988" t="str">
        <f t="shared" ca="1" si="376"/>
        <v/>
      </c>
      <c r="AT23" s="988" t="str">
        <f t="shared" ca="1" si="377"/>
        <v/>
      </c>
      <c r="AU23" s="988" t="str">
        <f t="shared" ca="1" si="378"/>
        <v/>
      </c>
      <c r="AV23" s="988" t="str">
        <f t="shared" ca="1" si="379"/>
        <v/>
      </c>
      <c r="AW23" s="988" t="str">
        <f t="shared" ca="1" si="380"/>
        <v/>
      </c>
      <c r="AX23" s="988" t="str">
        <f t="shared" ca="1" si="381"/>
        <v/>
      </c>
      <c r="AY23" s="988" t="str">
        <f t="shared" ca="1" si="382"/>
        <v/>
      </c>
      <c r="AZ23" s="988" t="str">
        <f t="shared" ca="1" si="383"/>
        <v/>
      </c>
      <c r="BA23" s="988" t="str">
        <f t="shared" ca="1" si="384"/>
        <v/>
      </c>
      <c r="BB23" s="988" t="str">
        <f t="shared" ca="1" si="385"/>
        <v/>
      </c>
      <c r="BC23" s="988" t="str">
        <f t="shared" ca="1" si="386"/>
        <v/>
      </c>
      <c r="BD23" s="988" t="str">
        <f t="shared" ca="1" si="387"/>
        <v/>
      </c>
      <c r="BE23" s="988" t="str">
        <f t="shared" ca="1" si="388"/>
        <v/>
      </c>
      <c r="BF23" s="988" t="str">
        <f t="shared" ca="1" si="389"/>
        <v/>
      </c>
      <c r="BG23" s="988" t="str">
        <f t="shared" ca="1" si="390"/>
        <v/>
      </c>
      <c r="BH23" s="988" t="str">
        <f t="shared" ca="1" si="391"/>
        <v/>
      </c>
      <c r="BI23" s="988" t="str">
        <f t="shared" ca="1" si="392"/>
        <v/>
      </c>
      <c r="BJ23" s="988" t="str">
        <f t="shared" ca="1" si="393"/>
        <v/>
      </c>
      <c r="BK23" s="988" t="str">
        <f t="shared" ca="1" si="394"/>
        <v/>
      </c>
      <c r="BL23" s="988" t="str">
        <f t="shared" ca="1" si="395"/>
        <v/>
      </c>
      <c r="BM23" s="988" t="str">
        <f t="shared" ca="1" si="396"/>
        <v/>
      </c>
      <c r="BN23" s="988" t="str">
        <f t="shared" ca="1" si="397"/>
        <v/>
      </c>
      <c r="BO23" s="988" t="str">
        <f t="shared" ca="1" si="398"/>
        <v/>
      </c>
      <c r="BP23" s="988" t="str">
        <f t="shared" ca="1" si="399"/>
        <v/>
      </c>
      <c r="BQ23" s="988" t="str">
        <f t="shared" ca="1" si="400"/>
        <v/>
      </c>
      <c r="BR23" s="988" t="str">
        <f t="shared" ca="1" si="401"/>
        <v/>
      </c>
      <c r="BS23" s="988" t="str">
        <f t="shared" ca="1" si="402"/>
        <v/>
      </c>
      <c r="BT23" s="988" t="str">
        <f t="shared" ca="1" si="403"/>
        <v/>
      </c>
      <c r="BU23" s="988" t="str">
        <f t="shared" ca="1" si="404"/>
        <v/>
      </c>
      <c r="BV23" s="988" t="str">
        <f t="shared" ca="1" si="405"/>
        <v/>
      </c>
      <c r="BW23" s="988" t="str">
        <f t="shared" ca="1" si="406"/>
        <v/>
      </c>
      <c r="BX23" s="988" t="str">
        <f t="shared" ca="1" si="407"/>
        <v/>
      </c>
      <c r="BY23" s="988" t="str">
        <f t="shared" ca="1" si="408"/>
        <v/>
      </c>
      <c r="BZ23" s="988" t="str">
        <f t="shared" ca="1" si="409"/>
        <v/>
      </c>
      <c r="CA23" s="988" t="str">
        <f t="shared" ca="1" si="410"/>
        <v/>
      </c>
      <c r="CB23" s="988" t="str">
        <f t="shared" ca="1" si="411"/>
        <v/>
      </c>
      <c r="CC23" s="988" t="str">
        <f t="shared" ca="1" si="412"/>
        <v/>
      </c>
      <c r="CD23" s="988" t="str">
        <f t="shared" ca="1" si="413"/>
        <v/>
      </c>
      <c r="CE23" s="988" t="str">
        <f t="shared" ca="1" si="414"/>
        <v/>
      </c>
      <c r="CF23" s="988" t="str">
        <f t="shared" ca="1" si="415"/>
        <v/>
      </c>
      <c r="CG23" s="988" t="str">
        <f t="shared" ca="1" si="416"/>
        <v/>
      </c>
      <c r="CH23" s="988" t="str">
        <f t="shared" ca="1" si="417"/>
        <v/>
      </c>
      <c r="CI23" s="988" t="str">
        <f t="shared" ca="1" si="418"/>
        <v/>
      </c>
      <c r="CJ23" s="988" t="str">
        <f t="shared" ca="1" si="419"/>
        <v/>
      </c>
      <c r="CK23" s="988" t="str">
        <f t="shared" ca="1" si="420"/>
        <v/>
      </c>
      <c r="CL23" s="988" t="str">
        <f t="shared" ca="1" si="421"/>
        <v/>
      </c>
      <c r="CM23" s="988" t="str">
        <f t="shared" ca="1" si="422"/>
        <v/>
      </c>
      <c r="CN23" s="988" t="str">
        <f t="shared" ca="1" si="423"/>
        <v/>
      </c>
      <c r="CO23" s="988" t="str">
        <f t="shared" ca="1" si="424"/>
        <v/>
      </c>
      <c r="CP23" s="988" t="str">
        <f t="shared" ca="1" si="425"/>
        <v/>
      </c>
      <c r="CQ23" s="988" t="str">
        <f t="shared" ca="1" si="426"/>
        <v/>
      </c>
      <c r="CR23" s="988" t="str">
        <f t="shared" ca="1" si="427"/>
        <v/>
      </c>
      <c r="CS23" s="988" t="str">
        <f t="shared" ca="1" si="428"/>
        <v/>
      </c>
      <c r="CT23" s="988" t="str">
        <f t="shared" ca="1" si="429"/>
        <v/>
      </c>
      <c r="CU23" s="988" t="str">
        <f t="shared" ca="1" si="430"/>
        <v/>
      </c>
      <c r="CV23" s="988" t="str">
        <f t="shared" ca="1" si="431"/>
        <v/>
      </c>
      <c r="CW23" s="988" t="str">
        <f t="shared" ca="1" si="432"/>
        <v/>
      </c>
      <c r="CX23" s="988" t="str">
        <f t="shared" ca="1" si="433"/>
        <v/>
      </c>
      <c r="CY23" s="988" t="str">
        <f t="shared" ca="1" si="434"/>
        <v/>
      </c>
      <c r="CZ23" s="988" t="str">
        <f t="shared" ca="1" si="435"/>
        <v/>
      </c>
      <c r="DA23" s="988" t="str">
        <f t="shared" ca="1" si="436"/>
        <v/>
      </c>
      <c r="DB23" s="988" t="str">
        <f t="shared" ca="1" si="437"/>
        <v/>
      </c>
      <c r="DC23" s="988" t="str">
        <f t="shared" ca="1" si="438"/>
        <v/>
      </c>
      <c r="DD23" s="988" t="str">
        <f t="shared" ca="1" si="439"/>
        <v/>
      </c>
      <c r="DE23" s="988" t="str">
        <f t="shared" ca="1" si="440"/>
        <v/>
      </c>
      <c r="DF23" s="988" t="str">
        <f t="shared" ca="1" si="441"/>
        <v/>
      </c>
      <c r="DG23" s="988" t="str">
        <f t="shared" ca="1" si="442"/>
        <v/>
      </c>
      <c r="DH23" s="988" t="str">
        <f t="shared" ca="1" si="443"/>
        <v/>
      </c>
      <c r="DI23" s="988" t="str">
        <f t="shared" ca="1" si="444"/>
        <v/>
      </c>
      <c r="DJ23" s="988" t="str">
        <f t="shared" ca="1" si="445"/>
        <v/>
      </c>
      <c r="DK23" s="988" t="str">
        <f t="shared" ca="1" si="446"/>
        <v/>
      </c>
      <c r="DL23" s="988" t="str">
        <f t="shared" ca="1" si="447"/>
        <v/>
      </c>
      <c r="DM23" s="988" t="str">
        <f t="shared" ca="1" si="448"/>
        <v/>
      </c>
      <c r="DN23" s="988" t="str">
        <f t="shared" ca="1" si="449"/>
        <v/>
      </c>
      <c r="DO23" s="988" t="str">
        <f t="shared" ca="1" si="450"/>
        <v/>
      </c>
      <c r="DP23" s="988" t="str">
        <f t="shared" ca="1" si="451"/>
        <v/>
      </c>
      <c r="DQ23" s="988" t="str">
        <f t="shared" ca="1" si="452"/>
        <v/>
      </c>
      <c r="DR23" s="988" t="str">
        <f t="shared" ca="1" si="453"/>
        <v/>
      </c>
      <c r="DS23" s="988" t="str">
        <f t="shared" ca="1" si="454"/>
        <v/>
      </c>
      <c r="DT23" s="988" t="str">
        <f t="shared" ca="1" si="455"/>
        <v/>
      </c>
      <c r="DU23" s="988" t="str">
        <f t="shared" ca="1" si="456"/>
        <v/>
      </c>
      <c r="DV23" s="988" t="str">
        <f t="shared" ca="1" si="457"/>
        <v/>
      </c>
      <c r="DW23" s="988" t="str">
        <f t="shared" ca="1" si="458"/>
        <v/>
      </c>
      <c r="DX23" s="988" t="str">
        <f t="shared" ca="1" si="459"/>
        <v/>
      </c>
      <c r="DY23" s="988" t="str">
        <f t="shared" ca="1" si="460"/>
        <v/>
      </c>
      <c r="DZ23" s="988" t="str">
        <f t="shared" ca="1" si="461"/>
        <v/>
      </c>
      <c r="EA23" s="988" t="str">
        <f t="shared" ca="1" si="462"/>
        <v/>
      </c>
      <c r="EB23" s="988" t="str">
        <f t="shared" ca="1" si="463"/>
        <v/>
      </c>
      <c r="EC23" s="988" t="str">
        <f t="shared" ca="1" si="464"/>
        <v/>
      </c>
      <c r="ED23" s="988" t="str">
        <f t="shared" ca="1" si="465"/>
        <v/>
      </c>
      <c r="EE23" s="988" t="str">
        <f t="shared" ca="1" si="466"/>
        <v/>
      </c>
      <c r="EF23" s="988" t="str">
        <f t="shared" ca="1" si="467"/>
        <v/>
      </c>
      <c r="EG23" s="988" t="str">
        <f t="shared" ca="1" si="468"/>
        <v/>
      </c>
      <c r="EH23" s="988" t="str">
        <f t="shared" ca="1" si="469"/>
        <v/>
      </c>
      <c r="EI23" s="988" t="str">
        <f t="shared" ca="1" si="470"/>
        <v/>
      </c>
      <c r="EJ23" s="988" t="str">
        <f t="shared" ca="1" si="471"/>
        <v/>
      </c>
      <c r="EK23" s="988" t="str">
        <f t="shared" ca="1" si="472"/>
        <v/>
      </c>
      <c r="EL23" s="988" t="str">
        <f t="shared" ca="1" si="473"/>
        <v/>
      </c>
      <c r="EM23" s="988" t="str">
        <f t="shared" ca="1" si="474"/>
        <v/>
      </c>
      <c r="EN23" s="988" t="str">
        <f t="shared" ca="1" si="475"/>
        <v/>
      </c>
      <c r="EO23" s="988" t="str">
        <f t="shared" ca="1" si="476"/>
        <v/>
      </c>
      <c r="EP23" s="988" t="str">
        <f t="shared" ca="1" si="477"/>
        <v/>
      </c>
      <c r="EQ23" s="988" t="str">
        <f t="shared" ca="1" si="478"/>
        <v/>
      </c>
      <c r="ER23" s="988" t="str">
        <f t="shared" ca="1" si="479"/>
        <v/>
      </c>
      <c r="ES23" s="988" t="str">
        <f t="shared" ca="1" si="480"/>
        <v/>
      </c>
      <c r="ET23" s="988" t="str">
        <f t="shared" ca="1" si="481"/>
        <v/>
      </c>
      <c r="EU23" s="988" t="str">
        <f t="shared" ca="1" si="482"/>
        <v/>
      </c>
      <c r="EV23" s="988" t="str">
        <f t="shared" ca="1" si="483"/>
        <v/>
      </c>
      <c r="EW23" s="988" t="str">
        <f t="shared" ca="1" si="484"/>
        <v/>
      </c>
      <c r="EX23" s="988" t="str">
        <f t="shared" ca="1" si="485"/>
        <v/>
      </c>
      <c r="EY23" s="988" t="str">
        <f t="shared" ca="1" si="486"/>
        <v/>
      </c>
      <c r="EZ23" s="988" t="str">
        <f t="shared" ca="1" si="487"/>
        <v/>
      </c>
      <c r="FA23" s="988" t="str">
        <f t="shared" ca="1" si="488"/>
        <v/>
      </c>
      <c r="FB23" s="988" t="str">
        <f t="shared" ca="1" si="489"/>
        <v/>
      </c>
      <c r="FC23" s="988" t="str">
        <f t="shared" ca="1" si="490"/>
        <v/>
      </c>
      <c r="FD23" s="988" t="str">
        <f t="shared" ca="1" si="491"/>
        <v/>
      </c>
      <c r="FE23" s="988" t="str">
        <f t="shared" ca="1" si="492"/>
        <v/>
      </c>
      <c r="FF23" s="988" t="str">
        <f t="shared" ca="1" si="493"/>
        <v/>
      </c>
      <c r="FG23" s="988" t="str">
        <f t="shared" ca="1" si="494"/>
        <v/>
      </c>
      <c r="FH23" s="988" t="str">
        <f t="shared" ca="1" si="495"/>
        <v/>
      </c>
      <c r="FI23" s="988" t="str">
        <f t="shared" ca="1" si="496"/>
        <v/>
      </c>
      <c r="FJ23" s="988" t="str">
        <f t="shared" ca="1" si="497"/>
        <v/>
      </c>
      <c r="FK23" s="988" t="str">
        <f t="shared" ca="1" si="498"/>
        <v/>
      </c>
      <c r="FL23" s="988" t="str">
        <f t="shared" ca="1" si="499"/>
        <v/>
      </c>
      <c r="FM23" s="988" t="str">
        <f t="shared" ca="1" si="500"/>
        <v/>
      </c>
      <c r="FN23" s="988" t="str">
        <f t="shared" ca="1" si="501"/>
        <v/>
      </c>
      <c r="FO23" s="988" t="str">
        <f t="shared" ca="1" si="502"/>
        <v/>
      </c>
      <c r="FP23" s="988" t="str">
        <f t="shared" ca="1" si="503"/>
        <v/>
      </c>
      <c r="FQ23" s="988" t="str">
        <f t="shared" ca="1" si="504"/>
        <v/>
      </c>
      <c r="FR23" s="988" t="str">
        <f t="shared" ca="1" si="505"/>
        <v/>
      </c>
      <c r="FS23" s="988" t="str">
        <f t="shared" ca="1" si="506"/>
        <v/>
      </c>
      <c r="FT23" s="988" t="str">
        <f t="shared" ca="1" si="507"/>
        <v/>
      </c>
      <c r="FU23" s="988" t="str">
        <f t="shared" ca="1" si="508"/>
        <v/>
      </c>
      <c r="FV23" s="988" t="str">
        <f t="shared" ca="1" si="509"/>
        <v/>
      </c>
      <c r="FW23" s="988" t="str">
        <f t="shared" ca="1" si="510"/>
        <v/>
      </c>
      <c r="FX23" s="988" t="str">
        <f t="shared" ca="1" si="511"/>
        <v/>
      </c>
      <c r="FY23" s="988" t="str">
        <f t="shared" ca="1" si="512"/>
        <v/>
      </c>
      <c r="FZ23" s="988" t="str">
        <f t="shared" ca="1" si="513"/>
        <v/>
      </c>
      <c r="GA23" s="988" t="str">
        <f t="shared" ca="1" si="514"/>
        <v/>
      </c>
      <c r="GB23" s="988" t="str">
        <f t="shared" ca="1" si="515"/>
        <v/>
      </c>
      <c r="GC23" s="988" t="str">
        <f t="shared" ca="1" si="516"/>
        <v/>
      </c>
      <c r="GD23" s="988" t="str">
        <f t="shared" ca="1" si="517"/>
        <v/>
      </c>
      <c r="GE23" s="988" t="str">
        <f t="shared" ca="1" si="518"/>
        <v/>
      </c>
      <c r="GF23" s="988" t="str">
        <f t="shared" ca="1" si="519"/>
        <v/>
      </c>
      <c r="GG23" s="988" t="str">
        <f t="shared" ca="1" si="520"/>
        <v/>
      </c>
      <c r="GH23" s="988" t="str">
        <f t="shared" ca="1" si="521"/>
        <v/>
      </c>
      <c r="GI23" s="988" t="str">
        <f t="shared" ca="1" si="522"/>
        <v/>
      </c>
      <c r="GJ23" s="988" t="str">
        <f t="shared" ca="1" si="523"/>
        <v/>
      </c>
      <c r="GK23" s="988" t="str">
        <f t="shared" ca="1" si="524"/>
        <v/>
      </c>
      <c r="GL23" s="988" t="str">
        <f t="shared" ca="1" si="525"/>
        <v/>
      </c>
      <c r="GM23" s="988" t="str">
        <f t="shared" ca="1" si="526"/>
        <v/>
      </c>
      <c r="GN23" s="988" t="str">
        <f t="shared" ca="1" si="527"/>
        <v/>
      </c>
      <c r="GO23" s="988" t="str">
        <f t="shared" ca="1" si="528"/>
        <v/>
      </c>
      <c r="GP23" s="988" t="str">
        <f t="shared" ca="1" si="529"/>
        <v/>
      </c>
      <c r="GQ23" s="988" t="str">
        <f t="shared" ca="1" si="530"/>
        <v/>
      </c>
      <c r="GR23" s="988" t="str">
        <f t="shared" ca="1" si="531"/>
        <v/>
      </c>
      <c r="GS23" s="988" t="str">
        <f t="shared" ca="1" si="532"/>
        <v/>
      </c>
      <c r="GT23" s="988" t="str">
        <f t="shared" ca="1" si="533"/>
        <v/>
      </c>
      <c r="GU23" s="988" t="str">
        <f t="shared" ca="1" si="534"/>
        <v/>
      </c>
      <c r="GV23" s="988" t="str">
        <f t="shared" ca="1" si="535"/>
        <v/>
      </c>
      <c r="GW23" s="988" t="str">
        <f t="shared" ca="1" si="536"/>
        <v/>
      </c>
      <c r="GX23" s="988" t="str">
        <f t="shared" ca="1" si="537"/>
        <v/>
      </c>
      <c r="GY23" s="988" t="str">
        <f t="shared" ca="1" si="538"/>
        <v/>
      </c>
      <c r="GZ23" s="988" t="str">
        <f t="shared" ca="1" si="539"/>
        <v/>
      </c>
      <c r="HA23" s="988" t="str">
        <f t="shared" ca="1" si="540"/>
        <v/>
      </c>
      <c r="HB23" s="988" t="str">
        <f t="shared" ca="1" si="541"/>
        <v/>
      </c>
      <c r="HC23" s="988" t="str">
        <f t="shared" ca="1" si="542"/>
        <v/>
      </c>
      <c r="HD23" s="988" t="str">
        <f t="shared" ca="1" si="543"/>
        <v/>
      </c>
      <c r="HE23" s="988" t="str">
        <f t="shared" ca="1" si="544"/>
        <v/>
      </c>
      <c r="HF23" s="988" t="str">
        <f t="shared" ca="1" si="545"/>
        <v/>
      </c>
      <c r="HG23" s="988" t="str">
        <f t="shared" ca="1" si="546"/>
        <v/>
      </c>
      <c r="HH23" s="988" t="str">
        <f t="shared" ca="1" si="547"/>
        <v/>
      </c>
      <c r="HI23" s="988" t="str">
        <f t="shared" ca="1" si="548"/>
        <v/>
      </c>
      <c r="HJ23" s="988" t="str">
        <f t="shared" ca="1" si="549"/>
        <v/>
      </c>
      <c r="HK23" s="988" t="str">
        <f t="shared" ca="1" si="550"/>
        <v/>
      </c>
      <c r="HL23" s="988" t="str">
        <f t="shared" ca="1" si="551"/>
        <v/>
      </c>
      <c r="HM23" s="988" t="str">
        <f t="shared" ca="1" si="552"/>
        <v/>
      </c>
      <c r="HN23" s="988" t="str">
        <f t="shared" ca="1" si="553"/>
        <v/>
      </c>
      <c r="HO23" s="988" t="str">
        <f t="shared" ca="1" si="554"/>
        <v/>
      </c>
      <c r="HP23" s="988" t="str">
        <f t="shared" ca="1" si="555"/>
        <v/>
      </c>
      <c r="HQ23" s="988" t="str">
        <f t="shared" ca="1" si="556"/>
        <v/>
      </c>
    </row>
    <row r="24" spans="2:225" ht="14" customHeight="1" x14ac:dyDescent="0.15">
      <c r="B24" s="1141" t="s">
        <v>222</v>
      </c>
      <c r="C24" s="1142"/>
      <c r="D24" s="1145">
        <v>10000</v>
      </c>
      <c r="F24" s="964">
        <f t="shared" si="557"/>
        <v>36</v>
      </c>
      <c r="G24" s="959">
        <f t="shared" si="560"/>
        <v>21</v>
      </c>
      <c r="H24" s="960">
        <f t="shared" si="354"/>
        <v>5</v>
      </c>
      <c r="I24" s="963">
        <f t="shared" si="558"/>
        <v>15</v>
      </c>
      <c r="J24" s="964">
        <f t="shared" si="559"/>
        <v>21</v>
      </c>
      <c r="K24" s="965">
        <f t="shared" si="182"/>
        <v>0.95238095238095233</v>
      </c>
      <c r="L24" s="965">
        <f t="shared" si="183"/>
        <v>33.333333333333329</v>
      </c>
      <c r="M24" s="965">
        <f t="shared" si="184"/>
        <v>15</v>
      </c>
      <c r="N24" s="965">
        <f t="shared" si="355"/>
        <v>1</v>
      </c>
      <c r="O24" s="966" t="str" cm="1">
        <f t="array" ref="O24">_xlfn.IFS(T24&lt;=0.3,"Bad",AND(T24&lt;0.5,T24&gt;0.3),"Macro",T24&gt;=0.5,"Norm")</f>
        <v>Norm</v>
      </c>
      <c r="P24" s="964">
        <f t="shared" si="185"/>
        <v>35</v>
      </c>
      <c r="Q24" s="1013">
        <f t="shared" si="186"/>
        <v>1.1428571428571428</v>
      </c>
      <c r="R24" s="964">
        <f t="shared" si="187"/>
        <v>1</v>
      </c>
      <c r="S24" s="966">
        <f t="shared" si="188"/>
        <v>1882.8571428571429</v>
      </c>
      <c r="T24" s="60">
        <f t="shared" si="189"/>
        <v>0.97142857142857142</v>
      </c>
      <c r="U24" s="992">
        <f t="shared" si="190"/>
        <v>0.7142857142857143</v>
      </c>
      <c r="V24" s="990">
        <f t="shared" si="191"/>
        <v>0.75</v>
      </c>
      <c r="W24" s="962" t="str">
        <f t="shared" si="356"/>
        <v/>
      </c>
      <c r="Y24" s="987">
        <v>21</v>
      </c>
      <c r="Z24" s="988" t="str">
        <f t="shared" ca="1" si="357"/>
        <v/>
      </c>
      <c r="AA24" s="988" t="str">
        <f t="shared" ca="1" si="358"/>
        <v/>
      </c>
      <c r="AB24" s="988" t="str">
        <f t="shared" ca="1" si="359"/>
        <v/>
      </c>
      <c r="AC24" s="988" t="str">
        <f t="shared" ca="1" si="360"/>
        <v/>
      </c>
      <c r="AD24" s="988" t="str">
        <f t="shared" ca="1" si="361"/>
        <v/>
      </c>
      <c r="AE24" s="988" t="str">
        <f t="shared" ca="1" si="362"/>
        <v/>
      </c>
      <c r="AF24" s="988" t="str">
        <f t="shared" ca="1" si="363"/>
        <v/>
      </c>
      <c r="AG24" s="988" t="str">
        <f t="shared" ca="1" si="364"/>
        <v/>
      </c>
      <c r="AH24" s="988" t="str">
        <f t="shared" ca="1" si="365"/>
        <v/>
      </c>
      <c r="AI24" s="988" t="str">
        <f t="shared" ca="1" si="366"/>
        <v/>
      </c>
      <c r="AJ24" s="988" t="str">
        <f t="shared" ca="1" si="367"/>
        <v/>
      </c>
      <c r="AK24" s="988" t="str">
        <f t="shared" ca="1" si="368"/>
        <v/>
      </c>
      <c r="AL24" s="988" t="str">
        <f t="shared" ca="1" si="369"/>
        <v/>
      </c>
      <c r="AM24" s="988" t="str">
        <f t="shared" ca="1" si="370"/>
        <v/>
      </c>
      <c r="AN24" s="988" t="str">
        <f t="shared" ca="1" si="371"/>
        <v/>
      </c>
      <c r="AO24" s="988" t="str">
        <f t="shared" ca="1" si="372"/>
        <v/>
      </c>
      <c r="AP24" s="988" t="str">
        <f t="shared" ca="1" si="373"/>
        <v/>
      </c>
      <c r="AQ24" s="988" t="str">
        <f t="shared" ca="1" si="374"/>
        <v/>
      </c>
      <c r="AR24" s="988" t="str">
        <f t="shared" ca="1" si="375"/>
        <v/>
      </c>
      <c r="AS24" s="988" t="str">
        <f t="shared" ca="1" si="376"/>
        <v/>
      </c>
      <c r="AT24" s="988" t="str">
        <f t="shared" ca="1" si="377"/>
        <v/>
      </c>
      <c r="AU24" s="988" t="str">
        <f t="shared" ca="1" si="378"/>
        <v/>
      </c>
      <c r="AV24" s="988" t="str">
        <f t="shared" ca="1" si="379"/>
        <v/>
      </c>
      <c r="AW24" s="988" t="str">
        <f t="shared" ca="1" si="380"/>
        <v/>
      </c>
      <c r="AX24" s="988" t="str">
        <f t="shared" ca="1" si="381"/>
        <v/>
      </c>
      <c r="AY24" s="988" t="str">
        <f t="shared" ca="1" si="382"/>
        <v/>
      </c>
      <c r="AZ24" s="988" t="str">
        <f t="shared" ca="1" si="383"/>
        <v/>
      </c>
      <c r="BA24" s="988" t="str">
        <f t="shared" ca="1" si="384"/>
        <v/>
      </c>
      <c r="BB24" s="988" t="str">
        <f t="shared" ca="1" si="385"/>
        <v/>
      </c>
      <c r="BC24" s="988" t="str">
        <f t="shared" ca="1" si="386"/>
        <v/>
      </c>
      <c r="BD24" s="988" t="str">
        <f t="shared" ca="1" si="387"/>
        <v/>
      </c>
      <c r="BE24" s="988" t="str">
        <f t="shared" ca="1" si="388"/>
        <v/>
      </c>
      <c r="BF24" s="988" t="str">
        <f t="shared" ca="1" si="389"/>
        <v/>
      </c>
      <c r="BG24" s="988" t="str">
        <f t="shared" ca="1" si="390"/>
        <v/>
      </c>
      <c r="BH24" s="988" t="str">
        <f t="shared" ca="1" si="391"/>
        <v/>
      </c>
      <c r="BI24" s="988" t="str">
        <f t="shared" ca="1" si="392"/>
        <v/>
      </c>
      <c r="BJ24" s="988" t="str">
        <f t="shared" ca="1" si="393"/>
        <v/>
      </c>
      <c r="BK24" s="988" t="str">
        <f t="shared" ca="1" si="394"/>
        <v/>
      </c>
      <c r="BL24" s="988" t="str">
        <f t="shared" ca="1" si="395"/>
        <v/>
      </c>
      <c r="BM24" s="988" t="str">
        <f t="shared" ca="1" si="396"/>
        <v/>
      </c>
      <c r="BN24" s="988" t="str">
        <f t="shared" ca="1" si="397"/>
        <v/>
      </c>
      <c r="BO24" s="988" t="str">
        <f t="shared" ca="1" si="398"/>
        <v/>
      </c>
      <c r="BP24" s="988" t="str">
        <f t="shared" ca="1" si="399"/>
        <v/>
      </c>
      <c r="BQ24" s="988" t="str">
        <f t="shared" ca="1" si="400"/>
        <v/>
      </c>
      <c r="BR24" s="988" t="str">
        <f t="shared" ca="1" si="401"/>
        <v/>
      </c>
      <c r="BS24" s="988" t="str">
        <f t="shared" ca="1" si="402"/>
        <v/>
      </c>
      <c r="BT24" s="988" t="str">
        <f t="shared" ca="1" si="403"/>
        <v/>
      </c>
      <c r="BU24" s="988" t="str">
        <f t="shared" ca="1" si="404"/>
        <v/>
      </c>
      <c r="BV24" s="988" t="str">
        <f t="shared" ca="1" si="405"/>
        <v/>
      </c>
      <c r="BW24" s="988" t="str">
        <f t="shared" ca="1" si="406"/>
        <v/>
      </c>
      <c r="BX24" s="988" t="str">
        <f t="shared" ca="1" si="407"/>
        <v/>
      </c>
      <c r="BY24" s="988" t="str">
        <f t="shared" ca="1" si="408"/>
        <v/>
      </c>
      <c r="BZ24" s="988" t="str">
        <f t="shared" ca="1" si="409"/>
        <v/>
      </c>
      <c r="CA24" s="988" t="str">
        <f t="shared" ca="1" si="410"/>
        <v/>
      </c>
      <c r="CB24" s="988" t="str">
        <f t="shared" ca="1" si="411"/>
        <v/>
      </c>
      <c r="CC24" s="988" t="str">
        <f t="shared" ca="1" si="412"/>
        <v/>
      </c>
      <c r="CD24" s="988" t="str">
        <f t="shared" ca="1" si="413"/>
        <v/>
      </c>
      <c r="CE24" s="988" t="str">
        <f t="shared" ca="1" si="414"/>
        <v/>
      </c>
      <c r="CF24" s="988" t="str">
        <f t="shared" ca="1" si="415"/>
        <v/>
      </c>
      <c r="CG24" s="988" t="str">
        <f t="shared" ca="1" si="416"/>
        <v/>
      </c>
      <c r="CH24" s="988" t="str">
        <f t="shared" ca="1" si="417"/>
        <v/>
      </c>
      <c r="CI24" s="988" t="str">
        <f t="shared" ca="1" si="418"/>
        <v/>
      </c>
      <c r="CJ24" s="988" t="str">
        <f t="shared" ca="1" si="419"/>
        <v/>
      </c>
      <c r="CK24" s="988" t="str">
        <f t="shared" ca="1" si="420"/>
        <v/>
      </c>
      <c r="CL24" s="988" t="str">
        <f t="shared" ca="1" si="421"/>
        <v/>
      </c>
      <c r="CM24" s="988" t="str">
        <f t="shared" ca="1" si="422"/>
        <v/>
      </c>
      <c r="CN24" s="988" t="str">
        <f t="shared" ca="1" si="423"/>
        <v/>
      </c>
      <c r="CO24" s="988" t="str">
        <f t="shared" ca="1" si="424"/>
        <v/>
      </c>
      <c r="CP24" s="988" t="str">
        <f t="shared" ca="1" si="425"/>
        <v/>
      </c>
      <c r="CQ24" s="988" t="str">
        <f t="shared" ca="1" si="426"/>
        <v/>
      </c>
      <c r="CR24" s="988" t="str">
        <f t="shared" ca="1" si="427"/>
        <v/>
      </c>
      <c r="CS24" s="988" t="str">
        <f t="shared" ca="1" si="428"/>
        <v/>
      </c>
      <c r="CT24" s="988" t="str">
        <f t="shared" ca="1" si="429"/>
        <v/>
      </c>
      <c r="CU24" s="988" t="str">
        <f t="shared" ca="1" si="430"/>
        <v/>
      </c>
      <c r="CV24" s="988" t="str">
        <f t="shared" ca="1" si="431"/>
        <v/>
      </c>
      <c r="CW24" s="988" t="str">
        <f t="shared" ca="1" si="432"/>
        <v/>
      </c>
      <c r="CX24" s="988" t="str">
        <f t="shared" ca="1" si="433"/>
        <v/>
      </c>
      <c r="CY24" s="988" t="str">
        <f t="shared" ca="1" si="434"/>
        <v/>
      </c>
      <c r="CZ24" s="988" t="str">
        <f t="shared" ca="1" si="435"/>
        <v/>
      </c>
      <c r="DA24" s="988" t="str">
        <f t="shared" ca="1" si="436"/>
        <v/>
      </c>
      <c r="DB24" s="988" t="str">
        <f t="shared" ca="1" si="437"/>
        <v/>
      </c>
      <c r="DC24" s="988" t="str">
        <f t="shared" ca="1" si="438"/>
        <v/>
      </c>
      <c r="DD24" s="988" t="str">
        <f t="shared" ca="1" si="439"/>
        <v/>
      </c>
      <c r="DE24" s="988" t="str">
        <f t="shared" ca="1" si="440"/>
        <v/>
      </c>
      <c r="DF24" s="988" t="str">
        <f t="shared" ca="1" si="441"/>
        <v/>
      </c>
      <c r="DG24" s="988" t="str">
        <f t="shared" ca="1" si="442"/>
        <v/>
      </c>
      <c r="DH24" s="988" t="str">
        <f t="shared" ca="1" si="443"/>
        <v/>
      </c>
      <c r="DI24" s="988" t="str">
        <f t="shared" ca="1" si="444"/>
        <v/>
      </c>
      <c r="DJ24" s="988" t="str">
        <f t="shared" ca="1" si="445"/>
        <v/>
      </c>
      <c r="DK24" s="988" t="str">
        <f t="shared" ca="1" si="446"/>
        <v/>
      </c>
      <c r="DL24" s="988" t="str">
        <f t="shared" ca="1" si="447"/>
        <v/>
      </c>
      <c r="DM24" s="988" t="str">
        <f t="shared" ca="1" si="448"/>
        <v/>
      </c>
      <c r="DN24" s="988" t="str">
        <f t="shared" ca="1" si="449"/>
        <v/>
      </c>
      <c r="DO24" s="988" t="str">
        <f t="shared" ca="1" si="450"/>
        <v/>
      </c>
      <c r="DP24" s="988" t="str">
        <f t="shared" ca="1" si="451"/>
        <v/>
      </c>
      <c r="DQ24" s="988" t="str">
        <f t="shared" ca="1" si="452"/>
        <v/>
      </c>
      <c r="DR24" s="988" t="str">
        <f t="shared" ca="1" si="453"/>
        <v/>
      </c>
      <c r="DS24" s="988" t="str">
        <f t="shared" ca="1" si="454"/>
        <v/>
      </c>
      <c r="DT24" s="988" t="str">
        <f t="shared" ca="1" si="455"/>
        <v/>
      </c>
      <c r="DU24" s="988" t="str">
        <f t="shared" ca="1" si="456"/>
        <v/>
      </c>
      <c r="DV24" s="988" t="str">
        <f t="shared" ca="1" si="457"/>
        <v/>
      </c>
      <c r="DW24" s="988" t="str">
        <f t="shared" ca="1" si="458"/>
        <v/>
      </c>
      <c r="DX24" s="988" t="str">
        <f t="shared" ca="1" si="459"/>
        <v/>
      </c>
      <c r="DY24" s="988" t="str">
        <f t="shared" ca="1" si="460"/>
        <v/>
      </c>
      <c r="DZ24" s="988" t="str">
        <f t="shared" ca="1" si="461"/>
        <v/>
      </c>
      <c r="EA24" s="988" t="str">
        <f t="shared" ca="1" si="462"/>
        <v/>
      </c>
      <c r="EB24" s="988" t="str">
        <f t="shared" ca="1" si="463"/>
        <v/>
      </c>
      <c r="EC24" s="988" t="str">
        <f t="shared" ca="1" si="464"/>
        <v/>
      </c>
      <c r="ED24" s="988" t="str">
        <f t="shared" ca="1" si="465"/>
        <v/>
      </c>
      <c r="EE24" s="988" t="str">
        <f t="shared" ca="1" si="466"/>
        <v/>
      </c>
      <c r="EF24" s="988" t="str">
        <f t="shared" ca="1" si="467"/>
        <v/>
      </c>
      <c r="EG24" s="988" t="str">
        <f t="shared" ca="1" si="468"/>
        <v/>
      </c>
      <c r="EH24" s="988" t="str">
        <f t="shared" ca="1" si="469"/>
        <v/>
      </c>
      <c r="EI24" s="988" t="str">
        <f t="shared" ca="1" si="470"/>
        <v/>
      </c>
      <c r="EJ24" s="988" t="str">
        <f t="shared" ca="1" si="471"/>
        <v/>
      </c>
      <c r="EK24" s="988" t="str">
        <f t="shared" ca="1" si="472"/>
        <v/>
      </c>
      <c r="EL24" s="988" t="str">
        <f t="shared" ca="1" si="473"/>
        <v/>
      </c>
      <c r="EM24" s="988" t="str">
        <f t="shared" ca="1" si="474"/>
        <v/>
      </c>
      <c r="EN24" s="988" t="str">
        <f t="shared" ca="1" si="475"/>
        <v/>
      </c>
      <c r="EO24" s="988" t="str">
        <f t="shared" ca="1" si="476"/>
        <v/>
      </c>
      <c r="EP24" s="988" t="str">
        <f t="shared" ca="1" si="477"/>
        <v/>
      </c>
      <c r="EQ24" s="988" t="str">
        <f t="shared" ca="1" si="478"/>
        <v/>
      </c>
      <c r="ER24" s="988" t="str">
        <f t="shared" ca="1" si="479"/>
        <v/>
      </c>
      <c r="ES24" s="988" t="str">
        <f t="shared" ca="1" si="480"/>
        <v/>
      </c>
      <c r="ET24" s="988" t="str">
        <f t="shared" ca="1" si="481"/>
        <v/>
      </c>
      <c r="EU24" s="988" t="str">
        <f t="shared" ca="1" si="482"/>
        <v/>
      </c>
      <c r="EV24" s="988" t="str">
        <f t="shared" ca="1" si="483"/>
        <v/>
      </c>
      <c r="EW24" s="988" t="str">
        <f t="shared" ca="1" si="484"/>
        <v/>
      </c>
      <c r="EX24" s="988" t="str">
        <f t="shared" ca="1" si="485"/>
        <v/>
      </c>
      <c r="EY24" s="988" t="str">
        <f t="shared" ca="1" si="486"/>
        <v/>
      </c>
      <c r="EZ24" s="988" t="str">
        <f t="shared" ca="1" si="487"/>
        <v/>
      </c>
      <c r="FA24" s="988" t="str">
        <f t="shared" ca="1" si="488"/>
        <v/>
      </c>
      <c r="FB24" s="988" t="str">
        <f t="shared" ca="1" si="489"/>
        <v/>
      </c>
      <c r="FC24" s="988" t="str">
        <f t="shared" ca="1" si="490"/>
        <v/>
      </c>
      <c r="FD24" s="988" t="str">
        <f t="shared" ca="1" si="491"/>
        <v/>
      </c>
      <c r="FE24" s="988" t="str">
        <f t="shared" ca="1" si="492"/>
        <v/>
      </c>
      <c r="FF24" s="988" t="str">
        <f t="shared" ca="1" si="493"/>
        <v/>
      </c>
      <c r="FG24" s="988" t="str">
        <f t="shared" ca="1" si="494"/>
        <v/>
      </c>
      <c r="FH24" s="988" t="str">
        <f t="shared" ca="1" si="495"/>
        <v/>
      </c>
      <c r="FI24" s="988" t="str">
        <f t="shared" ca="1" si="496"/>
        <v/>
      </c>
      <c r="FJ24" s="988" t="str">
        <f t="shared" ca="1" si="497"/>
        <v/>
      </c>
      <c r="FK24" s="988" t="str">
        <f t="shared" ca="1" si="498"/>
        <v/>
      </c>
      <c r="FL24" s="988" t="str">
        <f t="shared" ca="1" si="499"/>
        <v/>
      </c>
      <c r="FM24" s="988" t="str">
        <f t="shared" ca="1" si="500"/>
        <v/>
      </c>
      <c r="FN24" s="988" t="str">
        <f t="shared" ca="1" si="501"/>
        <v/>
      </c>
      <c r="FO24" s="988" t="str">
        <f t="shared" ca="1" si="502"/>
        <v/>
      </c>
      <c r="FP24" s="988" t="str">
        <f t="shared" ca="1" si="503"/>
        <v/>
      </c>
      <c r="FQ24" s="988" t="str">
        <f t="shared" ca="1" si="504"/>
        <v/>
      </c>
      <c r="FR24" s="988" t="str">
        <f t="shared" ca="1" si="505"/>
        <v/>
      </c>
      <c r="FS24" s="988" t="str">
        <f t="shared" ca="1" si="506"/>
        <v/>
      </c>
      <c r="FT24" s="988" t="str">
        <f t="shared" ca="1" si="507"/>
        <v/>
      </c>
      <c r="FU24" s="988" t="str">
        <f t="shared" ca="1" si="508"/>
        <v/>
      </c>
      <c r="FV24" s="988" t="str">
        <f t="shared" ca="1" si="509"/>
        <v/>
      </c>
      <c r="FW24" s="988" t="str">
        <f t="shared" ca="1" si="510"/>
        <v/>
      </c>
      <c r="FX24" s="988" t="str">
        <f t="shared" ca="1" si="511"/>
        <v/>
      </c>
      <c r="FY24" s="988" t="str">
        <f t="shared" ca="1" si="512"/>
        <v/>
      </c>
      <c r="FZ24" s="988" t="str">
        <f t="shared" ca="1" si="513"/>
        <v/>
      </c>
      <c r="GA24" s="988" t="str">
        <f t="shared" ca="1" si="514"/>
        <v/>
      </c>
      <c r="GB24" s="988" t="str">
        <f t="shared" ca="1" si="515"/>
        <v/>
      </c>
      <c r="GC24" s="988" t="str">
        <f t="shared" ca="1" si="516"/>
        <v/>
      </c>
      <c r="GD24" s="988" t="str">
        <f t="shared" ca="1" si="517"/>
        <v/>
      </c>
      <c r="GE24" s="988" t="str">
        <f t="shared" ca="1" si="518"/>
        <v/>
      </c>
      <c r="GF24" s="988" t="str">
        <f t="shared" ca="1" si="519"/>
        <v/>
      </c>
      <c r="GG24" s="988" t="str">
        <f t="shared" ca="1" si="520"/>
        <v/>
      </c>
      <c r="GH24" s="988" t="str">
        <f t="shared" ca="1" si="521"/>
        <v/>
      </c>
      <c r="GI24" s="988" t="str">
        <f t="shared" ca="1" si="522"/>
        <v/>
      </c>
      <c r="GJ24" s="988" t="str">
        <f t="shared" ca="1" si="523"/>
        <v/>
      </c>
      <c r="GK24" s="988" t="str">
        <f t="shared" ca="1" si="524"/>
        <v/>
      </c>
      <c r="GL24" s="988" t="str">
        <f t="shared" ca="1" si="525"/>
        <v/>
      </c>
      <c r="GM24" s="988" t="str">
        <f t="shared" ca="1" si="526"/>
        <v/>
      </c>
      <c r="GN24" s="988" t="str">
        <f t="shared" ca="1" si="527"/>
        <v/>
      </c>
      <c r="GO24" s="988" t="str">
        <f t="shared" ca="1" si="528"/>
        <v/>
      </c>
      <c r="GP24" s="988" t="str">
        <f t="shared" ca="1" si="529"/>
        <v/>
      </c>
      <c r="GQ24" s="988" t="str">
        <f t="shared" ca="1" si="530"/>
        <v/>
      </c>
      <c r="GR24" s="988" t="str">
        <f t="shared" ca="1" si="531"/>
        <v/>
      </c>
      <c r="GS24" s="988" t="str">
        <f t="shared" ca="1" si="532"/>
        <v/>
      </c>
      <c r="GT24" s="988" t="str">
        <f t="shared" ca="1" si="533"/>
        <v/>
      </c>
      <c r="GU24" s="988" t="str">
        <f t="shared" ca="1" si="534"/>
        <v/>
      </c>
      <c r="GV24" s="988" t="str">
        <f t="shared" ca="1" si="535"/>
        <v/>
      </c>
      <c r="GW24" s="988" t="str">
        <f t="shared" ca="1" si="536"/>
        <v/>
      </c>
      <c r="GX24" s="988" t="str">
        <f t="shared" ca="1" si="537"/>
        <v/>
      </c>
      <c r="GY24" s="988" t="str">
        <f t="shared" ca="1" si="538"/>
        <v/>
      </c>
      <c r="GZ24" s="988" t="str">
        <f t="shared" ca="1" si="539"/>
        <v/>
      </c>
      <c r="HA24" s="988" t="str">
        <f t="shared" ca="1" si="540"/>
        <v/>
      </c>
      <c r="HB24" s="988" t="str">
        <f t="shared" ca="1" si="541"/>
        <v/>
      </c>
      <c r="HC24" s="988" t="str">
        <f t="shared" ca="1" si="542"/>
        <v/>
      </c>
      <c r="HD24" s="988" t="str">
        <f t="shared" ca="1" si="543"/>
        <v/>
      </c>
      <c r="HE24" s="988" t="str">
        <f t="shared" ca="1" si="544"/>
        <v/>
      </c>
      <c r="HF24" s="988" t="str">
        <f t="shared" ca="1" si="545"/>
        <v/>
      </c>
      <c r="HG24" s="988" t="str">
        <f t="shared" ca="1" si="546"/>
        <v/>
      </c>
      <c r="HH24" s="988" t="str">
        <f t="shared" ca="1" si="547"/>
        <v/>
      </c>
      <c r="HI24" s="988" t="str">
        <f t="shared" ca="1" si="548"/>
        <v/>
      </c>
      <c r="HJ24" s="988" t="str">
        <f t="shared" ca="1" si="549"/>
        <v/>
      </c>
      <c r="HK24" s="988" t="str">
        <f t="shared" ca="1" si="550"/>
        <v/>
      </c>
      <c r="HL24" s="988" t="str">
        <f t="shared" ca="1" si="551"/>
        <v/>
      </c>
      <c r="HM24" s="988" t="str">
        <f t="shared" ca="1" si="552"/>
        <v/>
      </c>
      <c r="HN24" s="988" t="str">
        <f t="shared" ca="1" si="553"/>
        <v/>
      </c>
      <c r="HO24" s="988" t="str">
        <f t="shared" ca="1" si="554"/>
        <v/>
      </c>
      <c r="HP24" s="988" t="str">
        <f t="shared" ca="1" si="555"/>
        <v/>
      </c>
      <c r="HQ24" s="988" t="str">
        <f t="shared" ca="1" si="556"/>
        <v/>
      </c>
    </row>
    <row r="25" spans="2:225" ht="13.5" customHeight="1" thickBot="1" x14ac:dyDescent="0.2">
      <c r="B25" s="1143"/>
      <c r="C25" s="1144"/>
      <c r="D25" s="1146"/>
      <c r="F25" s="964">
        <f t="shared" si="557"/>
        <v>37</v>
      </c>
      <c r="G25" s="959">
        <f t="shared" si="560"/>
        <v>22</v>
      </c>
      <c r="H25" s="960">
        <f t="shared" si="354"/>
        <v>5</v>
      </c>
      <c r="I25" s="963">
        <f t="shared" si="558"/>
        <v>15</v>
      </c>
      <c r="J25" s="964">
        <f t="shared" si="559"/>
        <v>22</v>
      </c>
      <c r="K25" s="965">
        <f t="shared" si="182"/>
        <v>0.90909090909090906</v>
      </c>
      <c r="L25" s="965">
        <f t="shared" si="183"/>
        <v>32.727272727272727</v>
      </c>
      <c r="M25" s="965">
        <f t="shared" si="184"/>
        <v>15</v>
      </c>
      <c r="N25" s="965">
        <f t="shared" si="355"/>
        <v>1</v>
      </c>
      <c r="O25" s="966" t="str" cm="1">
        <f t="array" ref="O25">_xlfn.IFS(T25&lt;=0.3,"Bad",AND(T25&lt;0.5,T25&gt;0.3),"Macro",T25&gt;=0.5,"Norm")</f>
        <v>Norm</v>
      </c>
      <c r="P25" s="964">
        <f t="shared" si="185"/>
        <v>36</v>
      </c>
      <c r="Q25" s="1013">
        <f t="shared" si="186"/>
        <v>1.0909090909090908</v>
      </c>
      <c r="R25" s="964">
        <f t="shared" si="187"/>
        <v>2</v>
      </c>
      <c r="S25" s="966">
        <f t="shared" si="188"/>
        <v>1797.2727272727273</v>
      </c>
      <c r="T25" s="60">
        <f t="shared" si="189"/>
        <v>0.94444444444444442</v>
      </c>
      <c r="U25" s="992">
        <f t="shared" si="190"/>
        <v>0.68181818181818177</v>
      </c>
      <c r="V25" s="990">
        <f t="shared" si="191"/>
        <v>0.7142857142857143</v>
      </c>
      <c r="W25" s="962" t="str">
        <f t="shared" si="356"/>
        <v/>
      </c>
      <c r="Y25" s="991">
        <v>22</v>
      </c>
      <c r="Z25" s="988" t="str">
        <f t="shared" ca="1" si="357"/>
        <v/>
      </c>
      <c r="AA25" s="988" t="str">
        <f t="shared" ca="1" si="358"/>
        <v/>
      </c>
      <c r="AB25" s="988" t="str">
        <f t="shared" ca="1" si="359"/>
        <v/>
      </c>
      <c r="AC25" s="988" t="str">
        <f t="shared" ca="1" si="360"/>
        <v/>
      </c>
      <c r="AD25" s="988" t="str">
        <f t="shared" ca="1" si="361"/>
        <v/>
      </c>
      <c r="AE25" s="988" t="str">
        <f t="shared" ca="1" si="362"/>
        <v/>
      </c>
      <c r="AF25" s="988" t="str">
        <f t="shared" ca="1" si="363"/>
        <v/>
      </c>
      <c r="AG25" s="988" t="str">
        <f t="shared" ca="1" si="364"/>
        <v/>
      </c>
      <c r="AH25" s="988" t="str">
        <f t="shared" ca="1" si="365"/>
        <v/>
      </c>
      <c r="AI25" s="988" t="str">
        <f t="shared" ca="1" si="366"/>
        <v/>
      </c>
      <c r="AJ25" s="988" t="str">
        <f t="shared" ca="1" si="367"/>
        <v/>
      </c>
      <c r="AK25" s="988" t="str">
        <f t="shared" ca="1" si="368"/>
        <v/>
      </c>
      <c r="AL25" s="988" t="str">
        <f t="shared" ca="1" si="369"/>
        <v/>
      </c>
      <c r="AM25" s="988" t="str">
        <f t="shared" ca="1" si="370"/>
        <v/>
      </c>
      <c r="AN25" s="988" t="str">
        <f t="shared" ca="1" si="371"/>
        <v/>
      </c>
      <c r="AO25" s="988" t="str">
        <f t="shared" ca="1" si="372"/>
        <v/>
      </c>
      <c r="AP25" s="988" t="str">
        <f t="shared" ca="1" si="373"/>
        <v/>
      </c>
      <c r="AQ25" s="988" t="str">
        <f t="shared" ca="1" si="374"/>
        <v/>
      </c>
      <c r="AR25" s="988" t="str">
        <f t="shared" ca="1" si="375"/>
        <v/>
      </c>
      <c r="AS25" s="988" t="str">
        <f t="shared" ca="1" si="376"/>
        <v/>
      </c>
      <c r="AT25" s="988" t="str">
        <f t="shared" ca="1" si="377"/>
        <v/>
      </c>
      <c r="AU25" s="988" t="str">
        <f t="shared" ca="1" si="378"/>
        <v/>
      </c>
      <c r="AV25" s="988" t="str">
        <f t="shared" ca="1" si="379"/>
        <v/>
      </c>
      <c r="AW25" s="988" t="str">
        <f t="shared" ca="1" si="380"/>
        <v/>
      </c>
      <c r="AX25" s="988" t="str">
        <f t="shared" ca="1" si="381"/>
        <v/>
      </c>
      <c r="AY25" s="988" t="str">
        <f t="shared" ca="1" si="382"/>
        <v/>
      </c>
      <c r="AZ25" s="988" t="str">
        <f t="shared" ca="1" si="383"/>
        <v/>
      </c>
      <c r="BA25" s="988" t="str">
        <f t="shared" ca="1" si="384"/>
        <v/>
      </c>
      <c r="BB25" s="988" t="str">
        <f t="shared" ca="1" si="385"/>
        <v/>
      </c>
      <c r="BC25" s="988" t="str">
        <f t="shared" ca="1" si="386"/>
        <v/>
      </c>
      <c r="BD25" s="988" t="str">
        <f t="shared" ca="1" si="387"/>
        <v/>
      </c>
      <c r="BE25" s="988" t="str">
        <f t="shared" ca="1" si="388"/>
        <v/>
      </c>
      <c r="BF25" s="988" t="str">
        <f t="shared" ca="1" si="389"/>
        <v/>
      </c>
      <c r="BG25" s="988" t="str">
        <f t="shared" ca="1" si="390"/>
        <v/>
      </c>
      <c r="BH25" s="988" t="str">
        <f t="shared" ca="1" si="391"/>
        <v/>
      </c>
      <c r="BI25" s="988" t="str">
        <f t="shared" ca="1" si="392"/>
        <v/>
      </c>
      <c r="BJ25" s="988" t="str">
        <f t="shared" ca="1" si="393"/>
        <v/>
      </c>
      <c r="BK25" s="988" t="str">
        <f t="shared" ca="1" si="394"/>
        <v/>
      </c>
      <c r="BL25" s="988" t="str">
        <f t="shared" ca="1" si="395"/>
        <v/>
      </c>
      <c r="BM25" s="988" t="str">
        <f t="shared" ca="1" si="396"/>
        <v/>
      </c>
      <c r="BN25" s="988" t="str">
        <f t="shared" ca="1" si="397"/>
        <v/>
      </c>
      <c r="BO25" s="988" t="str">
        <f t="shared" ca="1" si="398"/>
        <v/>
      </c>
      <c r="BP25" s="988" t="str">
        <f t="shared" ca="1" si="399"/>
        <v/>
      </c>
      <c r="BQ25" s="988" t="str">
        <f t="shared" ca="1" si="400"/>
        <v/>
      </c>
      <c r="BR25" s="988" t="str">
        <f t="shared" ca="1" si="401"/>
        <v/>
      </c>
      <c r="BS25" s="988" t="str">
        <f t="shared" ca="1" si="402"/>
        <v/>
      </c>
      <c r="BT25" s="988" t="str">
        <f t="shared" ca="1" si="403"/>
        <v/>
      </c>
      <c r="BU25" s="988" t="str">
        <f t="shared" ca="1" si="404"/>
        <v/>
      </c>
      <c r="BV25" s="988" t="str">
        <f t="shared" ca="1" si="405"/>
        <v/>
      </c>
      <c r="BW25" s="988" t="str">
        <f t="shared" ca="1" si="406"/>
        <v/>
      </c>
      <c r="BX25" s="988" t="str">
        <f t="shared" ca="1" si="407"/>
        <v/>
      </c>
      <c r="BY25" s="988" t="str">
        <f t="shared" ca="1" si="408"/>
        <v/>
      </c>
      <c r="BZ25" s="988" t="str">
        <f t="shared" ca="1" si="409"/>
        <v/>
      </c>
      <c r="CA25" s="988" t="str">
        <f t="shared" ca="1" si="410"/>
        <v/>
      </c>
      <c r="CB25" s="988" t="str">
        <f t="shared" ca="1" si="411"/>
        <v/>
      </c>
      <c r="CC25" s="988" t="str">
        <f t="shared" ca="1" si="412"/>
        <v/>
      </c>
      <c r="CD25" s="988" t="str">
        <f t="shared" ca="1" si="413"/>
        <v/>
      </c>
      <c r="CE25" s="988" t="str">
        <f t="shared" ca="1" si="414"/>
        <v/>
      </c>
      <c r="CF25" s="988" t="str">
        <f t="shared" ca="1" si="415"/>
        <v/>
      </c>
      <c r="CG25" s="988" t="str">
        <f t="shared" ca="1" si="416"/>
        <v/>
      </c>
      <c r="CH25" s="988" t="str">
        <f t="shared" ca="1" si="417"/>
        <v/>
      </c>
      <c r="CI25" s="988" t="str">
        <f t="shared" ca="1" si="418"/>
        <v/>
      </c>
      <c r="CJ25" s="988" t="str">
        <f t="shared" ca="1" si="419"/>
        <v/>
      </c>
      <c r="CK25" s="988" t="str">
        <f t="shared" ca="1" si="420"/>
        <v/>
      </c>
      <c r="CL25" s="988" t="str">
        <f t="shared" ca="1" si="421"/>
        <v/>
      </c>
      <c r="CM25" s="988" t="str">
        <f t="shared" ca="1" si="422"/>
        <v/>
      </c>
      <c r="CN25" s="988" t="str">
        <f t="shared" ca="1" si="423"/>
        <v/>
      </c>
      <c r="CO25" s="988" t="str">
        <f t="shared" ca="1" si="424"/>
        <v/>
      </c>
      <c r="CP25" s="988" t="str">
        <f t="shared" ca="1" si="425"/>
        <v/>
      </c>
      <c r="CQ25" s="988" t="str">
        <f t="shared" ca="1" si="426"/>
        <v/>
      </c>
      <c r="CR25" s="988" t="str">
        <f t="shared" ca="1" si="427"/>
        <v/>
      </c>
      <c r="CS25" s="988" t="str">
        <f t="shared" ca="1" si="428"/>
        <v/>
      </c>
      <c r="CT25" s="988" t="str">
        <f t="shared" ca="1" si="429"/>
        <v/>
      </c>
      <c r="CU25" s="988" t="str">
        <f t="shared" ca="1" si="430"/>
        <v/>
      </c>
      <c r="CV25" s="988" t="str">
        <f t="shared" ca="1" si="431"/>
        <v/>
      </c>
      <c r="CW25" s="988" t="str">
        <f t="shared" ca="1" si="432"/>
        <v/>
      </c>
      <c r="CX25" s="988" t="str">
        <f t="shared" ca="1" si="433"/>
        <v/>
      </c>
      <c r="CY25" s="988" t="str">
        <f t="shared" ca="1" si="434"/>
        <v/>
      </c>
      <c r="CZ25" s="988" t="str">
        <f t="shared" ca="1" si="435"/>
        <v/>
      </c>
      <c r="DA25" s="988" t="str">
        <f t="shared" ca="1" si="436"/>
        <v/>
      </c>
      <c r="DB25" s="988" t="str">
        <f t="shared" ca="1" si="437"/>
        <v/>
      </c>
      <c r="DC25" s="988" t="str">
        <f t="shared" ca="1" si="438"/>
        <v/>
      </c>
      <c r="DD25" s="988" t="str">
        <f t="shared" ca="1" si="439"/>
        <v/>
      </c>
      <c r="DE25" s="988" t="str">
        <f t="shared" ca="1" si="440"/>
        <v/>
      </c>
      <c r="DF25" s="988" t="str">
        <f t="shared" ca="1" si="441"/>
        <v/>
      </c>
      <c r="DG25" s="988" t="str">
        <f t="shared" ca="1" si="442"/>
        <v/>
      </c>
      <c r="DH25" s="988" t="str">
        <f t="shared" ca="1" si="443"/>
        <v/>
      </c>
      <c r="DI25" s="988" t="str">
        <f t="shared" ca="1" si="444"/>
        <v/>
      </c>
      <c r="DJ25" s="988" t="str">
        <f t="shared" ca="1" si="445"/>
        <v/>
      </c>
      <c r="DK25" s="988" t="str">
        <f t="shared" ca="1" si="446"/>
        <v/>
      </c>
      <c r="DL25" s="988" t="str">
        <f t="shared" ca="1" si="447"/>
        <v/>
      </c>
      <c r="DM25" s="988" t="str">
        <f t="shared" ca="1" si="448"/>
        <v/>
      </c>
      <c r="DN25" s="988" t="str">
        <f t="shared" ca="1" si="449"/>
        <v/>
      </c>
      <c r="DO25" s="988" t="str">
        <f t="shared" ca="1" si="450"/>
        <v/>
      </c>
      <c r="DP25" s="988" t="str">
        <f t="shared" ca="1" si="451"/>
        <v/>
      </c>
      <c r="DQ25" s="988" t="str">
        <f t="shared" ca="1" si="452"/>
        <v/>
      </c>
      <c r="DR25" s="988" t="str">
        <f t="shared" ca="1" si="453"/>
        <v/>
      </c>
      <c r="DS25" s="988" t="str">
        <f t="shared" ca="1" si="454"/>
        <v/>
      </c>
      <c r="DT25" s="988" t="str">
        <f t="shared" ca="1" si="455"/>
        <v/>
      </c>
      <c r="DU25" s="988" t="str">
        <f t="shared" ca="1" si="456"/>
        <v/>
      </c>
      <c r="DV25" s="988" t="str">
        <f t="shared" ca="1" si="457"/>
        <v/>
      </c>
      <c r="DW25" s="988" t="str">
        <f t="shared" ca="1" si="458"/>
        <v/>
      </c>
      <c r="DX25" s="988" t="str">
        <f t="shared" ca="1" si="459"/>
        <v/>
      </c>
      <c r="DY25" s="988" t="str">
        <f t="shared" ca="1" si="460"/>
        <v/>
      </c>
      <c r="DZ25" s="988" t="str">
        <f t="shared" ca="1" si="461"/>
        <v/>
      </c>
      <c r="EA25" s="988" t="str">
        <f t="shared" ca="1" si="462"/>
        <v/>
      </c>
      <c r="EB25" s="988" t="str">
        <f t="shared" ca="1" si="463"/>
        <v/>
      </c>
      <c r="EC25" s="988" t="str">
        <f t="shared" ca="1" si="464"/>
        <v/>
      </c>
      <c r="ED25" s="988" t="str">
        <f t="shared" ca="1" si="465"/>
        <v/>
      </c>
      <c r="EE25" s="988" t="str">
        <f t="shared" ca="1" si="466"/>
        <v/>
      </c>
      <c r="EF25" s="988" t="str">
        <f t="shared" ca="1" si="467"/>
        <v/>
      </c>
      <c r="EG25" s="988" t="str">
        <f t="shared" ca="1" si="468"/>
        <v/>
      </c>
      <c r="EH25" s="988" t="str">
        <f t="shared" ca="1" si="469"/>
        <v/>
      </c>
      <c r="EI25" s="988" t="str">
        <f t="shared" ca="1" si="470"/>
        <v/>
      </c>
      <c r="EJ25" s="988" t="str">
        <f t="shared" ca="1" si="471"/>
        <v/>
      </c>
      <c r="EK25" s="988" t="str">
        <f t="shared" ca="1" si="472"/>
        <v/>
      </c>
      <c r="EL25" s="988" t="str">
        <f t="shared" ca="1" si="473"/>
        <v/>
      </c>
      <c r="EM25" s="988" t="str">
        <f t="shared" ca="1" si="474"/>
        <v/>
      </c>
      <c r="EN25" s="988" t="str">
        <f t="shared" ca="1" si="475"/>
        <v/>
      </c>
      <c r="EO25" s="988" t="str">
        <f t="shared" ca="1" si="476"/>
        <v/>
      </c>
      <c r="EP25" s="988" t="str">
        <f t="shared" ca="1" si="477"/>
        <v/>
      </c>
      <c r="EQ25" s="988" t="str">
        <f t="shared" ca="1" si="478"/>
        <v/>
      </c>
      <c r="ER25" s="988" t="str">
        <f t="shared" ca="1" si="479"/>
        <v/>
      </c>
      <c r="ES25" s="988" t="str">
        <f t="shared" ca="1" si="480"/>
        <v/>
      </c>
      <c r="ET25" s="988" t="str">
        <f t="shared" ca="1" si="481"/>
        <v/>
      </c>
      <c r="EU25" s="988" t="str">
        <f t="shared" ca="1" si="482"/>
        <v/>
      </c>
      <c r="EV25" s="988" t="str">
        <f t="shared" ca="1" si="483"/>
        <v/>
      </c>
      <c r="EW25" s="988" t="str">
        <f t="shared" ca="1" si="484"/>
        <v/>
      </c>
      <c r="EX25" s="988" t="str">
        <f t="shared" ca="1" si="485"/>
        <v/>
      </c>
      <c r="EY25" s="988" t="str">
        <f t="shared" ca="1" si="486"/>
        <v/>
      </c>
      <c r="EZ25" s="988" t="str">
        <f t="shared" ca="1" si="487"/>
        <v/>
      </c>
      <c r="FA25" s="988" t="str">
        <f t="shared" ca="1" si="488"/>
        <v/>
      </c>
      <c r="FB25" s="988" t="str">
        <f t="shared" ca="1" si="489"/>
        <v/>
      </c>
      <c r="FC25" s="988" t="str">
        <f t="shared" ca="1" si="490"/>
        <v/>
      </c>
      <c r="FD25" s="988" t="str">
        <f t="shared" ca="1" si="491"/>
        <v/>
      </c>
      <c r="FE25" s="988" t="str">
        <f t="shared" ca="1" si="492"/>
        <v/>
      </c>
      <c r="FF25" s="988" t="str">
        <f t="shared" ca="1" si="493"/>
        <v/>
      </c>
      <c r="FG25" s="988" t="str">
        <f t="shared" ca="1" si="494"/>
        <v/>
      </c>
      <c r="FH25" s="988" t="str">
        <f t="shared" ca="1" si="495"/>
        <v/>
      </c>
      <c r="FI25" s="988" t="str">
        <f t="shared" ca="1" si="496"/>
        <v/>
      </c>
      <c r="FJ25" s="988" t="str">
        <f t="shared" ca="1" si="497"/>
        <v/>
      </c>
      <c r="FK25" s="988" t="str">
        <f t="shared" ca="1" si="498"/>
        <v/>
      </c>
      <c r="FL25" s="988" t="str">
        <f t="shared" ca="1" si="499"/>
        <v/>
      </c>
      <c r="FM25" s="988" t="str">
        <f t="shared" ca="1" si="500"/>
        <v/>
      </c>
      <c r="FN25" s="988" t="str">
        <f t="shared" ca="1" si="501"/>
        <v/>
      </c>
      <c r="FO25" s="988" t="str">
        <f t="shared" ca="1" si="502"/>
        <v/>
      </c>
      <c r="FP25" s="988" t="str">
        <f t="shared" ca="1" si="503"/>
        <v/>
      </c>
      <c r="FQ25" s="988" t="str">
        <f t="shared" ca="1" si="504"/>
        <v/>
      </c>
      <c r="FR25" s="988" t="str">
        <f t="shared" ca="1" si="505"/>
        <v/>
      </c>
      <c r="FS25" s="988" t="str">
        <f t="shared" ca="1" si="506"/>
        <v/>
      </c>
      <c r="FT25" s="988" t="str">
        <f t="shared" ca="1" si="507"/>
        <v/>
      </c>
      <c r="FU25" s="988" t="str">
        <f t="shared" ca="1" si="508"/>
        <v/>
      </c>
      <c r="FV25" s="988" t="str">
        <f t="shared" ca="1" si="509"/>
        <v/>
      </c>
      <c r="FW25" s="988" t="str">
        <f t="shared" ca="1" si="510"/>
        <v/>
      </c>
      <c r="FX25" s="988" t="str">
        <f t="shared" ca="1" si="511"/>
        <v/>
      </c>
      <c r="FY25" s="988" t="str">
        <f t="shared" ca="1" si="512"/>
        <v/>
      </c>
      <c r="FZ25" s="988" t="str">
        <f t="shared" ca="1" si="513"/>
        <v/>
      </c>
      <c r="GA25" s="988" t="str">
        <f t="shared" ca="1" si="514"/>
        <v/>
      </c>
      <c r="GB25" s="988" t="str">
        <f t="shared" ca="1" si="515"/>
        <v/>
      </c>
      <c r="GC25" s="988" t="str">
        <f t="shared" ca="1" si="516"/>
        <v/>
      </c>
      <c r="GD25" s="988" t="str">
        <f t="shared" ca="1" si="517"/>
        <v/>
      </c>
      <c r="GE25" s="988" t="str">
        <f t="shared" ca="1" si="518"/>
        <v/>
      </c>
      <c r="GF25" s="988" t="str">
        <f t="shared" ca="1" si="519"/>
        <v/>
      </c>
      <c r="GG25" s="988" t="str">
        <f t="shared" ca="1" si="520"/>
        <v/>
      </c>
      <c r="GH25" s="988" t="str">
        <f t="shared" ca="1" si="521"/>
        <v/>
      </c>
      <c r="GI25" s="988" t="str">
        <f t="shared" ca="1" si="522"/>
        <v/>
      </c>
      <c r="GJ25" s="988" t="str">
        <f t="shared" ca="1" si="523"/>
        <v/>
      </c>
      <c r="GK25" s="988" t="str">
        <f t="shared" ca="1" si="524"/>
        <v/>
      </c>
      <c r="GL25" s="988" t="str">
        <f t="shared" ca="1" si="525"/>
        <v/>
      </c>
      <c r="GM25" s="988" t="str">
        <f t="shared" ca="1" si="526"/>
        <v/>
      </c>
      <c r="GN25" s="988" t="str">
        <f t="shared" ca="1" si="527"/>
        <v/>
      </c>
      <c r="GO25" s="988" t="str">
        <f t="shared" ca="1" si="528"/>
        <v/>
      </c>
      <c r="GP25" s="988" t="str">
        <f t="shared" ca="1" si="529"/>
        <v/>
      </c>
      <c r="GQ25" s="988" t="str">
        <f t="shared" ca="1" si="530"/>
        <v/>
      </c>
      <c r="GR25" s="988" t="str">
        <f t="shared" ca="1" si="531"/>
        <v/>
      </c>
      <c r="GS25" s="988" t="str">
        <f t="shared" ca="1" si="532"/>
        <v/>
      </c>
      <c r="GT25" s="988" t="str">
        <f t="shared" ca="1" si="533"/>
        <v/>
      </c>
      <c r="GU25" s="988" t="str">
        <f t="shared" ca="1" si="534"/>
        <v/>
      </c>
      <c r="GV25" s="988" t="str">
        <f t="shared" ca="1" si="535"/>
        <v/>
      </c>
      <c r="GW25" s="988" t="str">
        <f t="shared" ca="1" si="536"/>
        <v/>
      </c>
      <c r="GX25" s="988" t="str">
        <f t="shared" ca="1" si="537"/>
        <v/>
      </c>
      <c r="GY25" s="988" t="str">
        <f t="shared" ca="1" si="538"/>
        <v/>
      </c>
      <c r="GZ25" s="988" t="str">
        <f t="shared" ca="1" si="539"/>
        <v/>
      </c>
      <c r="HA25" s="988" t="str">
        <f t="shared" ca="1" si="540"/>
        <v/>
      </c>
      <c r="HB25" s="988" t="str">
        <f t="shared" ca="1" si="541"/>
        <v/>
      </c>
      <c r="HC25" s="988" t="str">
        <f t="shared" ca="1" si="542"/>
        <v/>
      </c>
      <c r="HD25" s="988" t="str">
        <f t="shared" ca="1" si="543"/>
        <v/>
      </c>
      <c r="HE25" s="988" t="str">
        <f t="shared" ca="1" si="544"/>
        <v/>
      </c>
      <c r="HF25" s="988" t="str">
        <f t="shared" ca="1" si="545"/>
        <v/>
      </c>
      <c r="HG25" s="988" t="str">
        <f t="shared" ca="1" si="546"/>
        <v/>
      </c>
      <c r="HH25" s="988" t="str">
        <f t="shared" ca="1" si="547"/>
        <v/>
      </c>
      <c r="HI25" s="988" t="str">
        <f t="shared" ca="1" si="548"/>
        <v/>
      </c>
      <c r="HJ25" s="988" t="str">
        <f t="shared" ca="1" si="549"/>
        <v/>
      </c>
      <c r="HK25" s="988" t="str">
        <f t="shared" ca="1" si="550"/>
        <v/>
      </c>
      <c r="HL25" s="988" t="str">
        <f t="shared" ca="1" si="551"/>
        <v/>
      </c>
      <c r="HM25" s="988" t="str">
        <f t="shared" ca="1" si="552"/>
        <v/>
      </c>
      <c r="HN25" s="988" t="str">
        <f t="shared" ca="1" si="553"/>
        <v/>
      </c>
      <c r="HO25" s="988" t="str">
        <f t="shared" ca="1" si="554"/>
        <v/>
      </c>
      <c r="HP25" s="988" t="str">
        <f t="shared" ca="1" si="555"/>
        <v/>
      </c>
      <c r="HQ25" s="988" t="str">
        <f t="shared" ca="1" si="556"/>
        <v/>
      </c>
    </row>
    <row r="26" spans="2:225" ht="14.75" customHeight="1" thickBot="1" x14ac:dyDescent="0.2">
      <c r="B26" s="993" t="s">
        <v>223</v>
      </c>
      <c r="C26" s="994"/>
      <c r="D26" s="61">
        <f>IF(OR(D10="",D20=""),"",D10*D20)</f>
        <v>39540</v>
      </c>
      <c r="F26" s="964">
        <f t="shared" si="557"/>
        <v>38</v>
      </c>
      <c r="G26" s="959">
        <f t="shared" si="560"/>
        <v>23</v>
      </c>
      <c r="H26" s="960">
        <f t="shared" si="354"/>
        <v>5</v>
      </c>
      <c r="I26" s="963">
        <f t="shared" si="558"/>
        <v>15</v>
      </c>
      <c r="J26" s="964">
        <f t="shared" si="559"/>
        <v>23</v>
      </c>
      <c r="K26" s="965">
        <f t="shared" si="182"/>
        <v>0.86956521739130432</v>
      </c>
      <c r="L26" s="965">
        <f t="shared" si="183"/>
        <v>32.173913043478258</v>
      </c>
      <c r="M26" s="965">
        <f t="shared" si="184"/>
        <v>15</v>
      </c>
      <c r="N26" s="965">
        <f t="shared" si="355"/>
        <v>1</v>
      </c>
      <c r="O26" s="966" t="str" cm="1">
        <f t="array" ref="O26">_xlfn.IFS(T26&lt;=0.3,"Bad",AND(T26&lt;0.5,T26&gt;0.3),"Macro",T26&gt;=0.5,"Norm")</f>
        <v>Norm</v>
      </c>
      <c r="P26" s="964">
        <f t="shared" si="185"/>
        <v>37</v>
      </c>
      <c r="Q26" s="1013">
        <f t="shared" si="186"/>
        <v>1.0434782608695652</v>
      </c>
      <c r="R26" s="964">
        <f t="shared" si="187"/>
        <v>3</v>
      </c>
      <c r="S26" s="966">
        <f t="shared" si="188"/>
        <v>1719.1304347826087</v>
      </c>
      <c r="T26" s="60">
        <f t="shared" si="189"/>
        <v>0.91891891891891897</v>
      </c>
      <c r="U26" s="992">
        <f t="shared" si="190"/>
        <v>0.65217391304347827</v>
      </c>
      <c r="V26" s="990">
        <f t="shared" si="191"/>
        <v>0.68181818181818177</v>
      </c>
      <c r="W26" s="962" t="str">
        <f t="shared" si="356"/>
        <v/>
      </c>
      <c r="Y26" s="987">
        <v>23</v>
      </c>
      <c r="Z26" s="988" t="str">
        <f t="shared" ca="1" si="357"/>
        <v/>
      </c>
      <c r="AA26" s="988" t="str">
        <f t="shared" ca="1" si="358"/>
        <v/>
      </c>
      <c r="AB26" s="988" t="str">
        <f t="shared" ca="1" si="359"/>
        <v/>
      </c>
      <c r="AC26" s="988" t="str">
        <f t="shared" ca="1" si="360"/>
        <v/>
      </c>
      <c r="AD26" s="988" t="str">
        <f t="shared" ca="1" si="361"/>
        <v/>
      </c>
      <c r="AE26" s="988" t="str">
        <f t="shared" ca="1" si="362"/>
        <v/>
      </c>
      <c r="AF26" s="988" t="str">
        <f t="shared" ca="1" si="363"/>
        <v/>
      </c>
      <c r="AG26" s="988" t="str">
        <f t="shared" ca="1" si="364"/>
        <v/>
      </c>
      <c r="AH26" s="988" t="str">
        <f t="shared" ca="1" si="365"/>
        <v/>
      </c>
      <c r="AI26" s="988" t="str">
        <f t="shared" ca="1" si="366"/>
        <v/>
      </c>
      <c r="AJ26" s="988" t="str">
        <f t="shared" ca="1" si="367"/>
        <v/>
      </c>
      <c r="AK26" s="988" t="str">
        <f t="shared" ca="1" si="368"/>
        <v/>
      </c>
      <c r="AL26" s="988" t="str">
        <f t="shared" ca="1" si="369"/>
        <v/>
      </c>
      <c r="AM26" s="988" t="str">
        <f t="shared" ca="1" si="370"/>
        <v/>
      </c>
      <c r="AN26" s="988" t="str">
        <f t="shared" ca="1" si="371"/>
        <v/>
      </c>
      <c r="AO26" s="988" t="str">
        <f t="shared" ca="1" si="372"/>
        <v/>
      </c>
      <c r="AP26" s="988" t="str">
        <f t="shared" ca="1" si="373"/>
        <v/>
      </c>
      <c r="AQ26" s="988" t="str">
        <f t="shared" ca="1" si="374"/>
        <v/>
      </c>
      <c r="AR26" s="988" t="str">
        <f t="shared" ca="1" si="375"/>
        <v/>
      </c>
      <c r="AS26" s="988" t="str">
        <f t="shared" ca="1" si="376"/>
        <v/>
      </c>
      <c r="AT26" s="988" t="str">
        <f t="shared" ca="1" si="377"/>
        <v/>
      </c>
      <c r="AU26" s="988" t="str">
        <f t="shared" ca="1" si="378"/>
        <v/>
      </c>
      <c r="AV26" s="988" t="str">
        <f t="shared" ca="1" si="379"/>
        <v/>
      </c>
      <c r="AW26" s="988" t="str">
        <f t="shared" ca="1" si="380"/>
        <v/>
      </c>
      <c r="AX26" s="988" t="str">
        <f t="shared" ca="1" si="381"/>
        <v/>
      </c>
      <c r="AY26" s="988" t="str">
        <f t="shared" ca="1" si="382"/>
        <v/>
      </c>
      <c r="AZ26" s="988" t="str">
        <f t="shared" ca="1" si="383"/>
        <v/>
      </c>
      <c r="BA26" s="988" t="str">
        <f t="shared" ca="1" si="384"/>
        <v/>
      </c>
      <c r="BB26" s="988" t="str">
        <f t="shared" ca="1" si="385"/>
        <v/>
      </c>
      <c r="BC26" s="988" t="str">
        <f t="shared" ca="1" si="386"/>
        <v/>
      </c>
      <c r="BD26" s="988" t="str">
        <f t="shared" ca="1" si="387"/>
        <v/>
      </c>
      <c r="BE26" s="988" t="str">
        <f t="shared" ca="1" si="388"/>
        <v/>
      </c>
      <c r="BF26" s="988" t="str">
        <f t="shared" ca="1" si="389"/>
        <v/>
      </c>
      <c r="BG26" s="988" t="str">
        <f t="shared" ca="1" si="390"/>
        <v/>
      </c>
      <c r="BH26" s="988" t="str">
        <f t="shared" ca="1" si="391"/>
        <v/>
      </c>
      <c r="BI26" s="988" t="str">
        <f t="shared" ca="1" si="392"/>
        <v/>
      </c>
      <c r="BJ26" s="988" t="str">
        <f t="shared" ca="1" si="393"/>
        <v/>
      </c>
      <c r="BK26" s="988" t="str">
        <f t="shared" ca="1" si="394"/>
        <v/>
      </c>
      <c r="BL26" s="988" t="str">
        <f t="shared" ca="1" si="395"/>
        <v/>
      </c>
      <c r="BM26" s="988" t="str">
        <f t="shared" ca="1" si="396"/>
        <v/>
      </c>
      <c r="BN26" s="988" t="str">
        <f t="shared" ca="1" si="397"/>
        <v/>
      </c>
      <c r="BO26" s="988" t="str">
        <f t="shared" ca="1" si="398"/>
        <v/>
      </c>
      <c r="BP26" s="988" t="str">
        <f t="shared" ca="1" si="399"/>
        <v/>
      </c>
      <c r="BQ26" s="988" t="str">
        <f t="shared" ca="1" si="400"/>
        <v/>
      </c>
      <c r="BR26" s="988" t="str">
        <f t="shared" ca="1" si="401"/>
        <v/>
      </c>
      <c r="BS26" s="988" t="str">
        <f t="shared" ca="1" si="402"/>
        <v/>
      </c>
      <c r="BT26" s="988" t="str">
        <f t="shared" ca="1" si="403"/>
        <v/>
      </c>
      <c r="BU26" s="988" t="str">
        <f t="shared" ca="1" si="404"/>
        <v/>
      </c>
      <c r="BV26" s="988" t="str">
        <f t="shared" ca="1" si="405"/>
        <v/>
      </c>
      <c r="BW26" s="988" t="str">
        <f t="shared" ca="1" si="406"/>
        <v/>
      </c>
      <c r="BX26" s="988" t="str">
        <f t="shared" ca="1" si="407"/>
        <v/>
      </c>
      <c r="BY26" s="988" t="str">
        <f t="shared" ca="1" si="408"/>
        <v/>
      </c>
      <c r="BZ26" s="988" t="str">
        <f t="shared" ca="1" si="409"/>
        <v/>
      </c>
      <c r="CA26" s="988" t="str">
        <f t="shared" ca="1" si="410"/>
        <v/>
      </c>
      <c r="CB26" s="988" t="str">
        <f t="shared" ca="1" si="411"/>
        <v/>
      </c>
      <c r="CC26" s="988" t="str">
        <f t="shared" ca="1" si="412"/>
        <v/>
      </c>
      <c r="CD26" s="988" t="str">
        <f t="shared" ca="1" si="413"/>
        <v/>
      </c>
      <c r="CE26" s="988" t="str">
        <f t="shared" ca="1" si="414"/>
        <v/>
      </c>
      <c r="CF26" s="988" t="str">
        <f t="shared" ca="1" si="415"/>
        <v/>
      </c>
      <c r="CG26" s="988" t="str">
        <f t="shared" ca="1" si="416"/>
        <v/>
      </c>
      <c r="CH26" s="988" t="str">
        <f t="shared" ca="1" si="417"/>
        <v/>
      </c>
      <c r="CI26" s="988" t="str">
        <f t="shared" ca="1" si="418"/>
        <v/>
      </c>
      <c r="CJ26" s="988" t="str">
        <f t="shared" ca="1" si="419"/>
        <v/>
      </c>
      <c r="CK26" s="988" t="str">
        <f t="shared" ca="1" si="420"/>
        <v/>
      </c>
      <c r="CL26" s="988" t="str">
        <f t="shared" ca="1" si="421"/>
        <v/>
      </c>
      <c r="CM26" s="988" t="str">
        <f t="shared" ca="1" si="422"/>
        <v/>
      </c>
      <c r="CN26" s="988" t="str">
        <f t="shared" ca="1" si="423"/>
        <v/>
      </c>
      <c r="CO26" s="988" t="str">
        <f t="shared" ca="1" si="424"/>
        <v/>
      </c>
      <c r="CP26" s="988" t="str">
        <f t="shared" ca="1" si="425"/>
        <v/>
      </c>
      <c r="CQ26" s="988" t="str">
        <f t="shared" ca="1" si="426"/>
        <v/>
      </c>
      <c r="CR26" s="988" t="str">
        <f t="shared" ca="1" si="427"/>
        <v/>
      </c>
      <c r="CS26" s="988" t="str">
        <f t="shared" ca="1" si="428"/>
        <v/>
      </c>
      <c r="CT26" s="988" t="str">
        <f t="shared" ca="1" si="429"/>
        <v/>
      </c>
      <c r="CU26" s="988" t="str">
        <f t="shared" ca="1" si="430"/>
        <v/>
      </c>
      <c r="CV26" s="988" t="str">
        <f t="shared" ca="1" si="431"/>
        <v/>
      </c>
      <c r="CW26" s="988" t="str">
        <f t="shared" ca="1" si="432"/>
        <v/>
      </c>
      <c r="CX26" s="988" t="str">
        <f t="shared" ca="1" si="433"/>
        <v/>
      </c>
      <c r="CY26" s="988" t="str">
        <f t="shared" ca="1" si="434"/>
        <v/>
      </c>
      <c r="CZ26" s="988" t="str">
        <f t="shared" ca="1" si="435"/>
        <v/>
      </c>
      <c r="DA26" s="988" t="str">
        <f t="shared" ca="1" si="436"/>
        <v/>
      </c>
      <c r="DB26" s="988" t="str">
        <f t="shared" ca="1" si="437"/>
        <v/>
      </c>
      <c r="DC26" s="988" t="str">
        <f t="shared" ca="1" si="438"/>
        <v/>
      </c>
      <c r="DD26" s="988" t="str">
        <f t="shared" ca="1" si="439"/>
        <v/>
      </c>
      <c r="DE26" s="988" t="str">
        <f t="shared" ca="1" si="440"/>
        <v/>
      </c>
      <c r="DF26" s="988" t="str">
        <f t="shared" ca="1" si="441"/>
        <v/>
      </c>
      <c r="DG26" s="988" t="str">
        <f t="shared" ca="1" si="442"/>
        <v/>
      </c>
      <c r="DH26" s="988" t="str">
        <f t="shared" ca="1" si="443"/>
        <v/>
      </c>
      <c r="DI26" s="988" t="str">
        <f t="shared" ca="1" si="444"/>
        <v/>
      </c>
      <c r="DJ26" s="988" t="str">
        <f t="shared" ca="1" si="445"/>
        <v/>
      </c>
      <c r="DK26" s="988" t="str">
        <f t="shared" ca="1" si="446"/>
        <v/>
      </c>
      <c r="DL26" s="988" t="str">
        <f t="shared" ca="1" si="447"/>
        <v/>
      </c>
      <c r="DM26" s="988" t="str">
        <f t="shared" ca="1" si="448"/>
        <v/>
      </c>
      <c r="DN26" s="988" t="str">
        <f t="shared" ca="1" si="449"/>
        <v/>
      </c>
      <c r="DO26" s="988" t="str">
        <f t="shared" ca="1" si="450"/>
        <v/>
      </c>
      <c r="DP26" s="988" t="str">
        <f t="shared" ca="1" si="451"/>
        <v/>
      </c>
      <c r="DQ26" s="988" t="str">
        <f t="shared" ca="1" si="452"/>
        <v/>
      </c>
      <c r="DR26" s="988" t="str">
        <f t="shared" ca="1" si="453"/>
        <v/>
      </c>
      <c r="DS26" s="988" t="str">
        <f t="shared" ca="1" si="454"/>
        <v/>
      </c>
      <c r="DT26" s="988" t="str">
        <f t="shared" ca="1" si="455"/>
        <v/>
      </c>
      <c r="DU26" s="988" t="str">
        <f t="shared" ca="1" si="456"/>
        <v/>
      </c>
      <c r="DV26" s="988" t="str">
        <f t="shared" ca="1" si="457"/>
        <v/>
      </c>
      <c r="DW26" s="988" t="str">
        <f t="shared" ca="1" si="458"/>
        <v/>
      </c>
      <c r="DX26" s="988" t="str">
        <f t="shared" ca="1" si="459"/>
        <v/>
      </c>
      <c r="DY26" s="988" t="str">
        <f t="shared" ca="1" si="460"/>
        <v/>
      </c>
      <c r="DZ26" s="988" t="str">
        <f t="shared" ca="1" si="461"/>
        <v/>
      </c>
      <c r="EA26" s="988" t="str">
        <f t="shared" ca="1" si="462"/>
        <v/>
      </c>
      <c r="EB26" s="988" t="str">
        <f t="shared" ca="1" si="463"/>
        <v/>
      </c>
      <c r="EC26" s="988" t="str">
        <f t="shared" ca="1" si="464"/>
        <v/>
      </c>
      <c r="ED26" s="988" t="str">
        <f t="shared" ca="1" si="465"/>
        <v/>
      </c>
      <c r="EE26" s="988" t="str">
        <f t="shared" ca="1" si="466"/>
        <v/>
      </c>
      <c r="EF26" s="988" t="str">
        <f t="shared" ca="1" si="467"/>
        <v/>
      </c>
      <c r="EG26" s="988" t="str">
        <f t="shared" ca="1" si="468"/>
        <v/>
      </c>
      <c r="EH26" s="988" t="str">
        <f t="shared" ca="1" si="469"/>
        <v/>
      </c>
      <c r="EI26" s="988" t="str">
        <f t="shared" ca="1" si="470"/>
        <v/>
      </c>
      <c r="EJ26" s="988" t="str">
        <f t="shared" ca="1" si="471"/>
        <v/>
      </c>
      <c r="EK26" s="988" t="str">
        <f t="shared" ca="1" si="472"/>
        <v/>
      </c>
      <c r="EL26" s="988" t="str">
        <f t="shared" ca="1" si="473"/>
        <v/>
      </c>
      <c r="EM26" s="988" t="str">
        <f t="shared" ca="1" si="474"/>
        <v/>
      </c>
      <c r="EN26" s="988" t="str">
        <f t="shared" ca="1" si="475"/>
        <v/>
      </c>
      <c r="EO26" s="988" t="str">
        <f t="shared" ca="1" si="476"/>
        <v/>
      </c>
      <c r="EP26" s="988" t="str">
        <f t="shared" ca="1" si="477"/>
        <v/>
      </c>
      <c r="EQ26" s="988" t="str">
        <f t="shared" ca="1" si="478"/>
        <v/>
      </c>
      <c r="ER26" s="988" t="str">
        <f t="shared" ca="1" si="479"/>
        <v/>
      </c>
      <c r="ES26" s="988" t="str">
        <f t="shared" ca="1" si="480"/>
        <v/>
      </c>
      <c r="ET26" s="988" t="str">
        <f t="shared" ca="1" si="481"/>
        <v/>
      </c>
      <c r="EU26" s="988" t="str">
        <f t="shared" ca="1" si="482"/>
        <v/>
      </c>
      <c r="EV26" s="988" t="str">
        <f t="shared" ca="1" si="483"/>
        <v/>
      </c>
      <c r="EW26" s="988" t="str">
        <f t="shared" ca="1" si="484"/>
        <v/>
      </c>
      <c r="EX26" s="988" t="str">
        <f t="shared" ca="1" si="485"/>
        <v/>
      </c>
      <c r="EY26" s="988" t="str">
        <f t="shared" ca="1" si="486"/>
        <v/>
      </c>
      <c r="EZ26" s="988" t="str">
        <f t="shared" ca="1" si="487"/>
        <v/>
      </c>
      <c r="FA26" s="988" t="str">
        <f t="shared" ca="1" si="488"/>
        <v/>
      </c>
      <c r="FB26" s="988" t="str">
        <f t="shared" ca="1" si="489"/>
        <v/>
      </c>
      <c r="FC26" s="988" t="str">
        <f t="shared" ca="1" si="490"/>
        <v/>
      </c>
      <c r="FD26" s="988" t="str">
        <f t="shared" ca="1" si="491"/>
        <v/>
      </c>
      <c r="FE26" s="988" t="str">
        <f t="shared" ca="1" si="492"/>
        <v/>
      </c>
      <c r="FF26" s="988" t="str">
        <f t="shared" ca="1" si="493"/>
        <v/>
      </c>
      <c r="FG26" s="988" t="str">
        <f t="shared" ca="1" si="494"/>
        <v/>
      </c>
      <c r="FH26" s="988" t="str">
        <f t="shared" ca="1" si="495"/>
        <v/>
      </c>
      <c r="FI26" s="988" t="str">
        <f t="shared" ca="1" si="496"/>
        <v/>
      </c>
      <c r="FJ26" s="988" t="str">
        <f t="shared" ca="1" si="497"/>
        <v/>
      </c>
      <c r="FK26" s="988" t="str">
        <f t="shared" ca="1" si="498"/>
        <v/>
      </c>
      <c r="FL26" s="988" t="str">
        <f t="shared" ca="1" si="499"/>
        <v/>
      </c>
      <c r="FM26" s="988" t="str">
        <f t="shared" ca="1" si="500"/>
        <v/>
      </c>
      <c r="FN26" s="988" t="str">
        <f t="shared" ca="1" si="501"/>
        <v/>
      </c>
      <c r="FO26" s="988" t="str">
        <f t="shared" ca="1" si="502"/>
        <v/>
      </c>
      <c r="FP26" s="988" t="str">
        <f t="shared" ca="1" si="503"/>
        <v/>
      </c>
      <c r="FQ26" s="988" t="str">
        <f t="shared" ca="1" si="504"/>
        <v/>
      </c>
      <c r="FR26" s="988" t="str">
        <f t="shared" ca="1" si="505"/>
        <v/>
      </c>
      <c r="FS26" s="988" t="str">
        <f t="shared" ca="1" si="506"/>
        <v/>
      </c>
      <c r="FT26" s="988" t="str">
        <f t="shared" ca="1" si="507"/>
        <v/>
      </c>
      <c r="FU26" s="988" t="str">
        <f t="shared" ca="1" si="508"/>
        <v/>
      </c>
      <c r="FV26" s="988" t="str">
        <f t="shared" ca="1" si="509"/>
        <v/>
      </c>
      <c r="FW26" s="988" t="str">
        <f t="shared" ca="1" si="510"/>
        <v/>
      </c>
      <c r="FX26" s="988" t="str">
        <f t="shared" ca="1" si="511"/>
        <v/>
      </c>
      <c r="FY26" s="988" t="str">
        <f t="shared" ca="1" si="512"/>
        <v/>
      </c>
      <c r="FZ26" s="988" t="str">
        <f t="shared" ca="1" si="513"/>
        <v/>
      </c>
      <c r="GA26" s="988" t="str">
        <f t="shared" ca="1" si="514"/>
        <v/>
      </c>
      <c r="GB26" s="988" t="str">
        <f t="shared" ca="1" si="515"/>
        <v/>
      </c>
      <c r="GC26" s="988" t="str">
        <f t="shared" ca="1" si="516"/>
        <v/>
      </c>
      <c r="GD26" s="988" t="str">
        <f t="shared" ca="1" si="517"/>
        <v/>
      </c>
      <c r="GE26" s="988" t="str">
        <f t="shared" ca="1" si="518"/>
        <v/>
      </c>
      <c r="GF26" s="988" t="str">
        <f t="shared" ca="1" si="519"/>
        <v/>
      </c>
      <c r="GG26" s="988" t="str">
        <f t="shared" ca="1" si="520"/>
        <v/>
      </c>
      <c r="GH26" s="988" t="str">
        <f t="shared" ca="1" si="521"/>
        <v/>
      </c>
      <c r="GI26" s="988" t="str">
        <f t="shared" ca="1" si="522"/>
        <v/>
      </c>
      <c r="GJ26" s="988" t="str">
        <f t="shared" ca="1" si="523"/>
        <v/>
      </c>
      <c r="GK26" s="988" t="str">
        <f t="shared" ca="1" si="524"/>
        <v/>
      </c>
      <c r="GL26" s="988" t="str">
        <f t="shared" ca="1" si="525"/>
        <v/>
      </c>
      <c r="GM26" s="988" t="str">
        <f t="shared" ca="1" si="526"/>
        <v/>
      </c>
      <c r="GN26" s="988" t="str">
        <f t="shared" ca="1" si="527"/>
        <v/>
      </c>
      <c r="GO26" s="988" t="str">
        <f t="shared" ca="1" si="528"/>
        <v/>
      </c>
      <c r="GP26" s="988" t="str">
        <f t="shared" ca="1" si="529"/>
        <v/>
      </c>
      <c r="GQ26" s="988" t="str">
        <f t="shared" ca="1" si="530"/>
        <v/>
      </c>
      <c r="GR26" s="988" t="str">
        <f t="shared" ca="1" si="531"/>
        <v/>
      </c>
      <c r="GS26" s="988" t="str">
        <f t="shared" ca="1" si="532"/>
        <v/>
      </c>
      <c r="GT26" s="988" t="str">
        <f t="shared" ca="1" si="533"/>
        <v/>
      </c>
      <c r="GU26" s="988" t="str">
        <f t="shared" ca="1" si="534"/>
        <v/>
      </c>
      <c r="GV26" s="988" t="str">
        <f t="shared" ca="1" si="535"/>
        <v/>
      </c>
      <c r="GW26" s="988" t="str">
        <f t="shared" ca="1" si="536"/>
        <v/>
      </c>
      <c r="GX26" s="988" t="str">
        <f t="shared" ca="1" si="537"/>
        <v/>
      </c>
      <c r="GY26" s="988" t="str">
        <f t="shared" ca="1" si="538"/>
        <v/>
      </c>
      <c r="GZ26" s="988" t="str">
        <f t="shared" ca="1" si="539"/>
        <v/>
      </c>
      <c r="HA26" s="988" t="str">
        <f t="shared" ca="1" si="540"/>
        <v/>
      </c>
      <c r="HB26" s="988" t="str">
        <f t="shared" ca="1" si="541"/>
        <v/>
      </c>
      <c r="HC26" s="988" t="str">
        <f t="shared" ca="1" si="542"/>
        <v/>
      </c>
      <c r="HD26" s="988" t="str">
        <f t="shared" ca="1" si="543"/>
        <v/>
      </c>
      <c r="HE26" s="988" t="str">
        <f t="shared" ca="1" si="544"/>
        <v/>
      </c>
      <c r="HF26" s="988" t="str">
        <f t="shared" ca="1" si="545"/>
        <v/>
      </c>
      <c r="HG26" s="988" t="str">
        <f t="shared" ca="1" si="546"/>
        <v/>
      </c>
      <c r="HH26" s="988" t="str">
        <f t="shared" ca="1" si="547"/>
        <v/>
      </c>
      <c r="HI26" s="988" t="str">
        <f t="shared" ca="1" si="548"/>
        <v/>
      </c>
      <c r="HJ26" s="988" t="str">
        <f t="shared" ca="1" si="549"/>
        <v/>
      </c>
      <c r="HK26" s="988" t="str">
        <f t="shared" ca="1" si="550"/>
        <v/>
      </c>
      <c r="HL26" s="988" t="str">
        <f t="shared" ca="1" si="551"/>
        <v/>
      </c>
      <c r="HM26" s="988" t="str">
        <f t="shared" ca="1" si="552"/>
        <v/>
      </c>
      <c r="HN26" s="988" t="str">
        <f t="shared" ca="1" si="553"/>
        <v/>
      </c>
      <c r="HO26" s="988" t="str">
        <f t="shared" ca="1" si="554"/>
        <v/>
      </c>
      <c r="HP26" s="988" t="str">
        <f t="shared" ca="1" si="555"/>
        <v/>
      </c>
      <c r="HQ26" s="988" t="str">
        <f t="shared" ca="1" si="556"/>
        <v/>
      </c>
    </row>
    <row r="27" spans="2:225" ht="14" customHeight="1" thickBot="1" x14ac:dyDescent="0.2">
      <c r="F27" s="964">
        <f t="shared" si="557"/>
        <v>39</v>
      </c>
      <c r="G27" s="959">
        <f t="shared" si="560"/>
        <v>24</v>
      </c>
      <c r="H27" s="960">
        <f t="shared" si="354"/>
        <v>5</v>
      </c>
      <c r="I27" s="963">
        <f t="shared" si="558"/>
        <v>15</v>
      </c>
      <c r="J27" s="964">
        <f t="shared" si="559"/>
        <v>24</v>
      </c>
      <c r="K27" s="965">
        <f t="shared" si="182"/>
        <v>0.83333333333333337</v>
      </c>
      <c r="L27" s="965">
        <f t="shared" si="183"/>
        <v>31.666666666666668</v>
      </c>
      <c r="M27" s="965">
        <f t="shared" si="184"/>
        <v>15</v>
      </c>
      <c r="N27" s="965">
        <f t="shared" si="355"/>
        <v>1</v>
      </c>
      <c r="O27" s="966" t="str" cm="1">
        <f t="array" ref="O27">_xlfn.IFS(T27&lt;=0.3,"Bad",AND(T27&lt;0.5,T27&gt;0.3),"Macro",T27&gt;=0.5,"Norm")</f>
        <v>Norm</v>
      </c>
      <c r="P27" s="964">
        <f t="shared" si="185"/>
        <v>38</v>
      </c>
      <c r="Q27" s="1013">
        <f t="shared" si="186"/>
        <v>1</v>
      </c>
      <c r="R27" s="964">
        <f t="shared" si="187"/>
        <v>4</v>
      </c>
      <c r="S27" s="966">
        <f t="shared" si="188"/>
        <v>1647.5</v>
      </c>
      <c r="T27" s="60">
        <f t="shared" si="189"/>
        <v>0.89473684210526316</v>
      </c>
      <c r="U27" s="992">
        <f t="shared" si="190"/>
        <v>0.625</v>
      </c>
      <c r="V27" s="990">
        <f t="shared" si="191"/>
        <v>0.65217391304347827</v>
      </c>
      <c r="W27" s="962" t="str">
        <f t="shared" si="356"/>
        <v/>
      </c>
      <c r="Y27" s="991">
        <v>24</v>
      </c>
      <c r="Z27" s="988" t="str">
        <f t="shared" ca="1" si="357"/>
        <v/>
      </c>
      <c r="AA27" s="988" t="str">
        <f t="shared" ca="1" si="358"/>
        <v/>
      </c>
      <c r="AB27" s="988" t="str">
        <f t="shared" ca="1" si="359"/>
        <v/>
      </c>
      <c r="AC27" s="988" t="str">
        <f t="shared" ca="1" si="360"/>
        <v/>
      </c>
      <c r="AD27" s="988" t="str">
        <f t="shared" ca="1" si="361"/>
        <v/>
      </c>
      <c r="AE27" s="988" t="str">
        <f t="shared" ca="1" si="362"/>
        <v/>
      </c>
      <c r="AF27" s="988" t="str">
        <f t="shared" ca="1" si="363"/>
        <v/>
      </c>
      <c r="AG27" s="988" t="str">
        <f t="shared" ca="1" si="364"/>
        <v/>
      </c>
      <c r="AH27" s="988" t="str">
        <f t="shared" ca="1" si="365"/>
        <v/>
      </c>
      <c r="AI27" s="988" t="str">
        <f t="shared" ca="1" si="366"/>
        <v/>
      </c>
      <c r="AJ27" s="988" t="str">
        <f t="shared" ca="1" si="367"/>
        <v/>
      </c>
      <c r="AK27" s="988" t="str">
        <f t="shared" ca="1" si="368"/>
        <v/>
      </c>
      <c r="AL27" s="988" t="str">
        <f t="shared" ca="1" si="369"/>
        <v/>
      </c>
      <c r="AM27" s="988" t="str">
        <f t="shared" ca="1" si="370"/>
        <v/>
      </c>
      <c r="AN27" s="988" t="str">
        <f t="shared" ca="1" si="371"/>
        <v/>
      </c>
      <c r="AO27" s="988" t="str">
        <f t="shared" ca="1" si="372"/>
        <v/>
      </c>
      <c r="AP27" s="988" t="str">
        <f t="shared" ca="1" si="373"/>
        <v/>
      </c>
      <c r="AQ27" s="988" t="str">
        <f t="shared" ca="1" si="374"/>
        <v/>
      </c>
      <c r="AR27" s="988" t="str">
        <f t="shared" ca="1" si="375"/>
        <v/>
      </c>
      <c r="AS27" s="988" t="str">
        <f t="shared" ca="1" si="376"/>
        <v/>
      </c>
      <c r="AT27" s="988" t="str">
        <f t="shared" ca="1" si="377"/>
        <v/>
      </c>
      <c r="AU27" s="988" t="str">
        <f t="shared" ca="1" si="378"/>
        <v/>
      </c>
      <c r="AV27" s="988" t="str">
        <f t="shared" ca="1" si="379"/>
        <v/>
      </c>
      <c r="AW27" s="988" t="str">
        <f t="shared" ca="1" si="380"/>
        <v/>
      </c>
      <c r="AX27" s="988" t="str">
        <f t="shared" ca="1" si="381"/>
        <v/>
      </c>
      <c r="AY27" s="988" t="str">
        <f t="shared" ca="1" si="382"/>
        <v/>
      </c>
      <c r="AZ27" s="988" t="str">
        <f t="shared" ca="1" si="383"/>
        <v/>
      </c>
      <c r="BA27" s="988" t="str">
        <f t="shared" ca="1" si="384"/>
        <v/>
      </c>
      <c r="BB27" s="988" t="str">
        <f t="shared" ca="1" si="385"/>
        <v/>
      </c>
      <c r="BC27" s="988" t="str">
        <f t="shared" ca="1" si="386"/>
        <v/>
      </c>
      <c r="BD27" s="988" t="str">
        <f t="shared" ca="1" si="387"/>
        <v/>
      </c>
      <c r="BE27" s="988" t="str">
        <f t="shared" ca="1" si="388"/>
        <v/>
      </c>
      <c r="BF27" s="988" t="str">
        <f t="shared" ca="1" si="389"/>
        <v/>
      </c>
      <c r="BG27" s="988" t="str">
        <f t="shared" ca="1" si="390"/>
        <v/>
      </c>
      <c r="BH27" s="988" t="str">
        <f t="shared" ca="1" si="391"/>
        <v/>
      </c>
      <c r="BI27" s="988" t="str">
        <f t="shared" ca="1" si="392"/>
        <v/>
      </c>
      <c r="BJ27" s="988" t="str">
        <f t="shared" ca="1" si="393"/>
        <v/>
      </c>
      <c r="BK27" s="988" t="str">
        <f t="shared" ca="1" si="394"/>
        <v/>
      </c>
      <c r="BL27" s="988" t="str">
        <f t="shared" ca="1" si="395"/>
        <v/>
      </c>
      <c r="BM27" s="988" t="str">
        <f t="shared" ca="1" si="396"/>
        <v/>
      </c>
      <c r="BN27" s="988" t="str">
        <f t="shared" ca="1" si="397"/>
        <v/>
      </c>
      <c r="BO27" s="988" t="str">
        <f t="shared" ca="1" si="398"/>
        <v/>
      </c>
      <c r="BP27" s="988" t="str">
        <f t="shared" ca="1" si="399"/>
        <v/>
      </c>
      <c r="BQ27" s="988" t="str">
        <f t="shared" ca="1" si="400"/>
        <v/>
      </c>
      <c r="BR27" s="988" t="str">
        <f t="shared" ca="1" si="401"/>
        <v/>
      </c>
      <c r="BS27" s="988" t="str">
        <f t="shared" ca="1" si="402"/>
        <v/>
      </c>
      <c r="BT27" s="988" t="str">
        <f t="shared" ca="1" si="403"/>
        <v/>
      </c>
      <c r="BU27" s="988" t="str">
        <f t="shared" ca="1" si="404"/>
        <v/>
      </c>
      <c r="BV27" s="988" t="str">
        <f t="shared" ca="1" si="405"/>
        <v/>
      </c>
      <c r="BW27" s="988" t="str">
        <f t="shared" ca="1" si="406"/>
        <v/>
      </c>
      <c r="BX27" s="988" t="str">
        <f t="shared" ca="1" si="407"/>
        <v/>
      </c>
      <c r="BY27" s="988" t="str">
        <f t="shared" ca="1" si="408"/>
        <v/>
      </c>
      <c r="BZ27" s="988" t="str">
        <f t="shared" ca="1" si="409"/>
        <v/>
      </c>
      <c r="CA27" s="988" t="str">
        <f t="shared" ca="1" si="410"/>
        <v/>
      </c>
      <c r="CB27" s="988" t="str">
        <f t="shared" ca="1" si="411"/>
        <v/>
      </c>
      <c r="CC27" s="988" t="str">
        <f t="shared" ca="1" si="412"/>
        <v/>
      </c>
      <c r="CD27" s="988" t="str">
        <f t="shared" ca="1" si="413"/>
        <v/>
      </c>
      <c r="CE27" s="988" t="str">
        <f t="shared" ca="1" si="414"/>
        <v/>
      </c>
      <c r="CF27" s="988" t="str">
        <f t="shared" ca="1" si="415"/>
        <v/>
      </c>
      <c r="CG27" s="988" t="str">
        <f t="shared" ca="1" si="416"/>
        <v/>
      </c>
      <c r="CH27" s="988" t="str">
        <f t="shared" ca="1" si="417"/>
        <v/>
      </c>
      <c r="CI27" s="988" t="str">
        <f t="shared" ca="1" si="418"/>
        <v/>
      </c>
      <c r="CJ27" s="988" t="str">
        <f t="shared" ca="1" si="419"/>
        <v/>
      </c>
      <c r="CK27" s="988" t="str">
        <f t="shared" ca="1" si="420"/>
        <v/>
      </c>
      <c r="CL27" s="988" t="str">
        <f t="shared" ca="1" si="421"/>
        <v/>
      </c>
      <c r="CM27" s="988" t="str">
        <f t="shared" ca="1" si="422"/>
        <v/>
      </c>
      <c r="CN27" s="988" t="str">
        <f t="shared" ca="1" si="423"/>
        <v/>
      </c>
      <c r="CO27" s="988" t="str">
        <f t="shared" ca="1" si="424"/>
        <v/>
      </c>
      <c r="CP27" s="988" t="str">
        <f t="shared" ca="1" si="425"/>
        <v/>
      </c>
      <c r="CQ27" s="988" t="str">
        <f t="shared" ca="1" si="426"/>
        <v/>
      </c>
      <c r="CR27" s="988" t="str">
        <f t="shared" ca="1" si="427"/>
        <v/>
      </c>
      <c r="CS27" s="988" t="str">
        <f t="shared" ca="1" si="428"/>
        <v/>
      </c>
      <c r="CT27" s="988" t="str">
        <f t="shared" ca="1" si="429"/>
        <v/>
      </c>
      <c r="CU27" s="988" t="str">
        <f t="shared" ca="1" si="430"/>
        <v/>
      </c>
      <c r="CV27" s="988" t="str">
        <f t="shared" ca="1" si="431"/>
        <v/>
      </c>
      <c r="CW27" s="988" t="str">
        <f t="shared" ca="1" si="432"/>
        <v/>
      </c>
      <c r="CX27" s="988" t="str">
        <f t="shared" ca="1" si="433"/>
        <v/>
      </c>
      <c r="CY27" s="988" t="str">
        <f t="shared" ca="1" si="434"/>
        <v/>
      </c>
      <c r="CZ27" s="988" t="str">
        <f t="shared" ca="1" si="435"/>
        <v/>
      </c>
      <c r="DA27" s="988" t="str">
        <f t="shared" ca="1" si="436"/>
        <v/>
      </c>
      <c r="DB27" s="988" t="str">
        <f t="shared" ca="1" si="437"/>
        <v/>
      </c>
      <c r="DC27" s="988" t="str">
        <f t="shared" ca="1" si="438"/>
        <v/>
      </c>
      <c r="DD27" s="988" t="str">
        <f t="shared" ca="1" si="439"/>
        <v/>
      </c>
      <c r="DE27" s="988" t="str">
        <f t="shared" ca="1" si="440"/>
        <v/>
      </c>
      <c r="DF27" s="988" t="str">
        <f t="shared" ca="1" si="441"/>
        <v/>
      </c>
      <c r="DG27" s="988" t="str">
        <f t="shared" ca="1" si="442"/>
        <v/>
      </c>
      <c r="DH27" s="988" t="str">
        <f t="shared" ca="1" si="443"/>
        <v/>
      </c>
      <c r="DI27" s="988" t="str">
        <f t="shared" ca="1" si="444"/>
        <v/>
      </c>
      <c r="DJ27" s="988" t="str">
        <f t="shared" ca="1" si="445"/>
        <v/>
      </c>
      <c r="DK27" s="988" t="str">
        <f t="shared" ca="1" si="446"/>
        <v/>
      </c>
      <c r="DL27" s="988" t="str">
        <f t="shared" ca="1" si="447"/>
        <v/>
      </c>
      <c r="DM27" s="988" t="str">
        <f t="shared" ca="1" si="448"/>
        <v/>
      </c>
      <c r="DN27" s="988" t="str">
        <f t="shared" ca="1" si="449"/>
        <v/>
      </c>
      <c r="DO27" s="988" t="str">
        <f t="shared" ca="1" si="450"/>
        <v/>
      </c>
      <c r="DP27" s="988" t="str">
        <f t="shared" ca="1" si="451"/>
        <v/>
      </c>
      <c r="DQ27" s="988" t="str">
        <f t="shared" ca="1" si="452"/>
        <v/>
      </c>
      <c r="DR27" s="988" t="str">
        <f t="shared" ca="1" si="453"/>
        <v/>
      </c>
      <c r="DS27" s="988" t="str">
        <f t="shared" ca="1" si="454"/>
        <v/>
      </c>
      <c r="DT27" s="988" t="str">
        <f t="shared" ca="1" si="455"/>
        <v/>
      </c>
      <c r="DU27" s="988" t="str">
        <f t="shared" ca="1" si="456"/>
        <v/>
      </c>
      <c r="DV27" s="988" t="str">
        <f t="shared" ca="1" si="457"/>
        <v/>
      </c>
      <c r="DW27" s="988" t="str">
        <f t="shared" ca="1" si="458"/>
        <v/>
      </c>
      <c r="DX27" s="988" t="str">
        <f t="shared" ca="1" si="459"/>
        <v/>
      </c>
      <c r="DY27" s="988" t="str">
        <f t="shared" ca="1" si="460"/>
        <v/>
      </c>
      <c r="DZ27" s="988" t="str">
        <f t="shared" ca="1" si="461"/>
        <v/>
      </c>
      <c r="EA27" s="988" t="str">
        <f t="shared" ca="1" si="462"/>
        <v/>
      </c>
      <c r="EB27" s="988" t="str">
        <f t="shared" ca="1" si="463"/>
        <v/>
      </c>
      <c r="EC27" s="988" t="str">
        <f t="shared" ca="1" si="464"/>
        <v/>
      </c>
      <c r="ED27" s="988" t="str">
        <f t="shared" ca="1" si="465"/>
        <v/>
      </c>
      <c r="EE27" s="988" t="str">
        <f t="shared" ca="1" si="466"/>
        <v/>
      </c>
      <c r="EF27" s="988" t="str">
        <f t="shared" ca="1" si="467"/>
        <v/>
      </c>
      <c r="EG27" s="988" t="str">
        <f t="shared" ca="1" si="468"/>
        <v/>
      </c>
      <c r="EH27" s="988" t="str">
        <f t="shared" ca="1" si="469"/>
        <v/>
      </c>
      <c r="EI27" s="988" t="str">
        <f t="shared" ca="1" si="470"/>
        <v/>
      </c>
      <c r="EJ27" s="988" t="str">
        <f t="shared" ca="1" si="471"/>
        <v/>
      </c>
      <c r="EK27" s="988" t="str">
        <f t="shared" ca="1" si="472"/>
        <v/>
      </c>
      <c r="EL27" s="988" t="str">
        <f t="shared" ca="1" si="473"/>
        <v/>
      </c>
      <c r="EM27" s="988" t="str">
        <f t="shared" ca="1" si="474"/>
        <v/>
      </c>
      <c r="EN27" s="988" t="str">
        <f t="shared" ca="1" si="475"/>
        <v/>
      </c>
      <c r="EO27" s="988" t="str">
        <f t="shared" ca="1" si="476"/>
        <v/>
      </c>
      <c r="EP27" s="988" t="str">
        <f t="shared" ca="1" si="477"/>
        <v/>
      </c>
      <c r="EQ27" s="988" t="str">
        <f t="shared" ca="1" si="478"/>
        <v/>
      </c>
      <c r="ER27" s="988" t="str">
        <f t="shared" ca="1" si="479"/>
        <v/>
      </c>
      <c r="ES27" s="988" t="str">
        <f t="shared" ca="1" si="480"/>
        <v/>
      </c>
      <c r="ET27" s="988" t="str">
        <f t="shared" ca="1" si="481"/>
        <v/>
      </c>
      <c r="EU27" s="988" t="str">
        <f t="shared" ca="1" si="482"/>
        <v/>
      </c>
      <c r="EV27" s="988" t="str">
        <f t="shared" ca="1" si="483"/>
        <v/>
      </c>
      <c r="EW27" s="988" t="str">
        <f t="shared" ca="1" si="484"/>
        <v/>
      </c>
      <c r="EX27" s="988" t="str">
        <f t="shared" ca="1" si="485"/>
        <v/>
      </c>
      <c r="EY27" s="988" t="str">
        <f t="shared" ca="1" si="486"/>
        <v/>
      </c>
      <c r="EZ27" s="988" t="str">
        <f t="shared" ca="1" si="487"/>
        <v/>
      </c>
      <c r="FA27" s="988" t="str">
        <f t="shared" ca="1" si="488"/>
        <v/>
      </c>
      <c r="FB27" s="988" t="str">
        <f t="shared" ca="1" si="489"/>
        <v/>
      </c>
      <c r="FC27" s="988" t="str">
        <f t="shared" ca="1" si="490"/>
        <v/>
      </c>
      <c r="FD27" s="988" t="str">
        <f t="shared" ca="1" si="491"/>
        <v/>
      </c>
      <c r="FE27" s="988" t="str">
        <f t="shared" ca="1" si="492"/>
        <v/>
      </c>
      <c r="FF27" s="988" t="str">
        <f t="shared" ca="1" si="493"/>
        <v/>
      </c>
      <c r="FG27" s="988" t="str">
        <f t="shared" ca="1" si="494"/>
        <v/>
      </c>
      <c r="FH27" s="988" t="str">
        <f t="shared" ca="1" si="495"/>
        <v/>
      </c>
      <c r="FI27" s="988" t="str">
        <f t="shared" ca="1" si="496"/>
        <v/>
      </c>
      <c r="FJ27" s="988" t="str">
        <f t="shared" ca="1" si="497"/>
        <v/>
      </c>
      <c r="FK27" s="988" t="str">
        <f t="shared" ca="1" si="498"/>
        <v/>
      </c>
      <c r="FL27" s="988" t="str">
        <f t="shared" ca="1" si="499"/>
        <v/>
      </c>
      <c r="FM27" s="988" t="str">
        <f t="shared" ca="1" si="500"/>
        <v/>
      </c>
      <c r="FN27" s="988" t="str">
        <f t="shared" ca="1" si="501"/>
        <v/>
      </c>
      <c r="FO27" s="988" t="str">
        <f t="shared" ca="1" si="502"/>
        <v/>
      </c>
      <c r="FP27" s="988" t="str">
        <f t="shared" ca="1" si="503"/>
        <v/>
      </c>
      <c r="FQ27" s="988" t="str">
        <f t="shared" ca="1" si="504"/>
        <v/>
      </c>
      <c r="FR27" s="988" t="str">
        <f t="shared" ca="1" si="505"/>
        <v/>
      </c>
      <c r="FS27" s="988" t="str">
        <f t="shared" ca="1" si="506"/>
        <v/>
      </c>
      <c r="FT27" s="988" t="str">
        <f t="shared" ca="1" si="507"/>
        <v/>
      </c>
      <c r="FU27" s="988" t="str">
        <f t="shared" ca="1" si="508"/>
        <v/>
      </c>
      <c r="FV27" s="988" t="str">
        <f t="shared" ca="1" si="509"/>
        <v/>
      </c>
      <c r="FW27" s="988" t="str">
        <f t="shared" ca="1" si="510"/>
        <v/>
      </c>
      <c r="FX27" s="988" t="str">
        <f t="shared" ca="1" si="511"/>
        <v/>
      </c>
      <c r="FY27" s="988" t="str">
        <f t="shared" ca="1" si="512"/>
        <v/>
      </c>
      <c r="FZ27" s="988" t="str">
        <f t="shared" ca="1" si="513"/>
        <v/>
      </c>
      <c r="GA27" s="988" t="str">
        <f t="shared" ca="1" si="514"/>
        <v/>
      </c>
      <c r="GB27" s="988" t="str">
        <f t="shared" ca="1" si="515"/>
        <v/>
      </c>
      <c r="GC27" s="988" t="str">
        <f t="shared" ca="1" si="516"/>
        <v/>
      </c>
      <c r="GD27" s="988" t="str">
        <f t="shared" ca="1" si="517"/>
        <v/>
      </c>
      <c r="GE27" s="988" t="str">
        <f t="shared" ca="1" si="518"/>
        <v/>
      </c>
      <c r="GF27" s="988" t="str">
        <f t="shared" ca="1" si="519"/>
        <v/>
      </c>
      <c r="GG27" s="988" t="str">
        <f t="shared" ca="1" si="520"/>
        <v/>
      </c>
      <c r="GH27" s="988" t="str">
        <f t="shared" ca="1" si="521"/>
        <v/>
      </c>
      <c r="GI27" s="988" t="str">
        <f t="shared" ca="1" si="522"/>
        <v/>
      </c>
      <c r="GJ27" s="988" t="str">
        <f t="shared" ca="1" si="523"/>
        <v/>
      </c>
      <c r="GK27" s="988" t="str">
        <f t="shared" ca="1" si="524"/>
        <v/>
      </c>
      <c r="GL27" s="988" t="str">
        <f t="shared" ca="1" si="525"/>
        <v/>
      </c>
      <c r="GM27" s="988" t="str">
        <f t="shared" ca="1" si="526"/>
        <v/>
      </c>
      <c r="GN27" s="988" t="str">
        <f t="shared" ca="1" si="527"/>
        <v/>
      </c>
      <c r="GO27" s="988" t="str">
        <f t="shared" ca="1" si="528"/>
        <v/>
      </c>
      <c r="GP27" s="988" t="str">
        <f t="shared" ca="1" si="529"/>
        <v/>
      </c>
      <c r="GQ27" s="988" t="str">
        <f t="shared" ca="1" si="530"/>
        <v/>
      </c>
      <c r="GR27" s="988" t="str">
        <f t="shared" ca="1" si="531"/>
        <v/>
      </c>
      <c r="GS27" s="988" t="str">
        <f t="shared" ca="1" si="532"/>
        <v/>
      </c>
      <c r="GT27" s="988" t="str">
        <f t="shared" ca="1" si="533"/>
        <v/>
      </c>
      <c r="GU27" s="988" t="str">
        <f t="shared" ca="1" si="534"/>
        <v/>
      </c>
      <c r="GV27" s="988" t="str">
        <f t="shared" ca="1" si="535"/>
        <v/>
      </c>
      <c r="GW27" s="988" t="str">
        <f t="shared" ca="1" si="536"/>
        <v/>
      </c>
      <c r="GX27" s="988" t="str">
        <f t="shared" ca="1" si="537"/>
        <v/>
      </c>
      <c r="GY27" s="988" t="str">
        <f t="shared" ca="1" si="538"/>
        <v/>
      </c>
      <c r="GZ27" s="988" t="str">
        <f t="shared" ca="1" si="539"/>
        <v/>
      </c>
      <c r="HA27" s="988" t="str">
        <f t="shared" ca="1" si="540"/>
        <v/>
      </c>
      <c r="HB27" s="988" t="str">
        <f t="shared" ca="1" si="541"/>
        <v/>
      </c>
      <c r="HC27" s="988" t="str">
        <f t="shared" ca="1" si="542"/>
        <v/>
      </c>
      <c r="HD27" s="988" t="str">
        <f t="shared" ca="1" si="543"/>
        <v/>
      </c>
      <c r="HE27" s="988" t="str">
        <f t="shared" ca="1" si="544"/>
        <v/>
      </c>
      <c r="HF27" s="988" t="str">
        <f t="shared" ca="1" si="545"/>
        <v/>
      </c>
      <c r="HG27" s="988" t="str">
        <f t="shared" ca="1" si="546"/>
        <v/>
      </c>
      <c r="HH27" s="988" t="str">
        <f t="shared" ca="1" si="547"/>
        <v/>
      </c>
      <c r="HI27" s="988" t="str">
        <f t="shared" ca="1" si="548"/>
        <v/>
      </c>
      <c r="HJ27" s="988" t="str">
        <f t="shared" ca="1" si="549"/>
        <v/>
      </c>
      <c r="HK27" s="988" t="str">
        <f t="shared" ca="1" si="550"/>
        <v/>
      </c>
      <c r="HL27" s="988" t="str">
        <f t="shared" ca="1" si="551"/>
        <v/>
      </c>
      <c r="HM27" s="988" t="str">
        <f t="shared" ca="1" si="552"/>
        <v/>
      </c>
      <c r="HN27" s="988" t="str">
        <f t="shared" ca="1" si="553"/>
        <v/>
      </c>
      <c r="HO27" s="988" t="str">
        <f t="shared" ca="1" si="554"/>
        <v/>
      </c>
      <c r="HP27" s="988" t="str">
        <f t="shared" ca="1" si="555"/>
        <v/>
      </c>
      <c r="HQ27" s="988" t="str">
        <f t="shared" ca="1" si="556"/>
        <v/>
      </c>
    </row>
    <row r="28" spans="2:225" ht="14" customHeight="1" x14ac:dyDescent="0.15">
      <c r="B28" s="1124" t="s">
        <v>224</v>
      </c>
      <c r="C28" s="1125"/>
      <c r="D28" s="1126"/>
      <c r="F28" s="964">
        <f t="shared" si="557"/>
        <v>40</v>
      </c>
      <c r="G28" s="959">
        <f t="shared" si="560"/>
        <v>25</v>
      </c>
      <c r="H28" s="960">
        <f t="shared" si="354"/>
        <v>5</v>
      </c>
      <c r="I28" s="963">
        <f t="shared" si="558"/>
        <v>15</v>
      </c>
      <c r="J28" s="964">
        <f t="shared" si="559"/>
        <v>25</v>
      </c>
      <c r="K28" s="965">
        <f t="shared" si="182"/>
        <v>0.8</v>
      </c>
      <c r="L28" s="965">
        <f t="shared" si="183"/>
        <v>31.200000000000003</v>
      </c>
      <c r="M28" s="965">
        <f t="shared" si="184"/>
        <v>15</v>
      </c>
      <c r="N28" s="965">
        <f t="shared" si="355"/>
        <v>1</v>
      </c>
      <c r="O28" s="966" t="str" cm="1">
        <f t="array" ref="O28">_xlfn.IFS(T28&lt;=0.3,"Bad",AND(T28&lt;0.5,T28&gt;0.3),"Macro",T28&gt;=0.5,"Norm")</f>
        <v>Norm</v>
      </c>
      <c r="P28" s="964">
        <f t="shared" si="185"/>
        <v>39</v>
      </c>
      <c r="Q28" s="1013">
        <f t="shared" si="186"/>
        <v>0.96</v>
      </c>
      <c r="R28" s="964">
        <f t="shared" si="187"/>
        <v>5</v>
      </c>
      <c r="S28" s="966">
        <f t="shared" si="188"/>
        <v>1581.6</v>
      </c>
      <c r="T28" s="60">
        <f t="shared" si="189"/>
        <v>0.87179487179487181</v>
      </c>
      <c r="U28" s="992">
        <f t="shared" si="190"/>
        <v>0.6</v>
      </c>
      <c r="V28" s="990">
        <f t="shared" si="191"/>
        <v>0.625</v>
      </c>
      <c r="W28" s="962" t="str">
        <f t="shared" si="356"/>
        <v/>
      </c>
      <c r="Y28" s="987">
        <v>25</v>
      </c>
      <c r="Z28" s="988" t="str">
        <f t="shared" ca="1" si="357"/>
        <v/>
      </c>
      <c r="AA28" s="988" t="str">
        <f t="shared" ca="1" si="358"/>
        <v/>
      </c>
      <c r="AB28" s="988" t="str">
        <f t="shared" ca="1" si="359"/>
        <v/>
      </c>
      <c r="AC28" s="988" t="str">
        <f t="shared" ca="1" si="360"/>
        <v/>
      </c>
      <c r="AD28" s="988" t="str">
        <f t="shared" ca="1" si="361"/>
        <v/>
      </c>
      <c r="AE28" s="988" t="str">
        <f t="shared" ca="1" si="362"/>
        <v/>
      </c>
      <c r="AF28" s="988" t="str">
        <f t="shared" ca="1" si="363"/>
        <v/>
      </c>
      <c r="AG28" s="988" t="str">
        <f t="shared" ca="1" si="364"/>
        <v/>
      </c>
      <c r="AH28" s="988" t="str">
        <f t="shared" ca="1" si="365"/>
        <v/>
      </c>
      <c r="AI28" s="988" t="str">
        <f t="shared" ca="1" si="366"/>
        <v/>
      </c>
      <c r="AJ28" s="988" t="str">
        <f t="shared" ca="1" si="367"/>
        <v/>
      </c>
      <c r="AK28" s="988" t="str">
        <f t="shared" ca="1" si="368"/>
        <v/>
      </c>
      <c r="AL28" s="988" t="str">
        <f t="shared" ca="1" si="369"/>
        <v/>
      </c>
      <c r="AM28" s="988" t="str">
        <f t="shared" ca="1" si="370"/>
        <v/>
      </c>
      <c r="AN28" s="988" t="str">
        <f t="shared" ca="1" si="371"/>
        <v/>
      </c>
      <c r="AO28" s="988" t="str">
        <f t="shared" ca="1" si="372"/>
        <v/>
      </c>
      <c r="AP28" s="988" t="str">
        <f t="shared" ca="1" si="373"/>
        <v/>
      </c>
      <c r="AQ28" s="988" t="str">
        <f t="shared" ca="1" si="374"/>
        <v/>
      </c>
      <c r="AR28" s="988" t="str">
        <f t="shared" ca="1" si="375"/>
        <v/>
      </c>
      <c r="AS28" s="988" t="str">
        <f t="shared" ca="1" si="376"/>
        <v/>
      </c>
      <c r="AT28" s="988" t="str">
        <f t="shared" ca="1" si="377"/>
        <v/>
      </c>
      <c r="AU28" s="988" t="str">
        <f t="shared" ca="1" si="378"/>
        <v/>
      </c>
      <c r="AV28" s="988" t="str">
        <f t="shared" ca="1" si="379"/>
        <v/>
      </c>
      <c r="AW28" s="988" t="str">
        <f t="shared" ca="1" si="380"/>
        <v/>
      </c>
      <c r="AX28" s="988" t="str">
        <f t="shared" ca="1" si="381"/>
        <v/>
      </c>
      <c r="AY28" s="988" t="str">
        <f t="shared" ca="1" si="382"/>
        <v/>
      </c>
      <c r="AZ28" s="988" t="str">
        <f t="shared" ca="1" si="383"/>
        <v/>
      </c>
      <c r="BA28" s="988" t="str">
        <f t="shared" ca="1" si="384"/>
        <v/>
      </c>
      <c r="BB28" s="988" t="str">
        <f t="shared" ca="1" si="385"/>
        <v/>
      </c>
      <c r="BC28" s="988" t="str">
        <f t="shared" ca="1" si="386"/>
        <v/>
      </c>
      <c r="BD28" s="988" t="str">
        <f t="shared" ca="1" si="387"/>
        <v/>
      </c>
      <c r="BE28" s="988" t="str">
        <f t="shared" ca="1" si="388"/>
        <v/>
      </c>
      <c r="BF28" s="988" t="str">
        <f t="shared" ca="1" si="389"/>
        <v/>
      </c>
      <c r="BG28" s="988" t="str">
        <f t="shared" ca="1" si="390"/>
        <v/>
      </c>
      <c r="BH28" s="988" t="str">
        <f t="shared" ca="1" si="391"/>
        <v/>
      </c>
      <c r="BI28" s="988" t="str">
        <f t="shared" ca="1" si="392"/>
        <v/>
      </c>
      <c r="BJ28" s="988" t="str">
        <f t="shared" ca="1" si="393"/>
        <v/>
      </c>
      <c r="BK28" s="988" t="str">
        <f t="shared" ca="1" si="394"/>
        <v/>
      </c>
      <c r="BL28" s="988" t="str">
        <f t="shared" ca="1" si="395"/>
        <v/>
      </c>
      <c r="BM28" s="988" t="str">
        <f t="shared" ca="1" si="396"/>
        <v/>
      </c>
      <c r="BN28" s="988" t="str">
        <f t="shared" ca="1" si="397"/>
        <v/>
      </c>
      <c r="BO28" s="988" t="str">
        <f t="shared" ca="1" si="398"/>
        <v/>
      </c>
      <c r="BP28" s="988" t="str">
        <f t="shared" ca="1" si="399"/>
        <v/>
      </c>
      <c r="BQ28" s="988" t="str">
        <f t="shared" ca="1" si="400"/>
        <v/>
      </c>
      <c r="BR28" s="988" t="str">
        <f t="shared" ca="1" si="401"/>
        <v/>
      </c>
      <c r="BS28" s="988" t="str">
        <f t="shared" ca="1" si="402"/>
        <v/>
      </c>
      <c r="BT28" s="988" t="str">
        <f t="shared" ca="1" si="403"/>
        <v/>
      </c>
      <c r="BU28" s="988" t="str">
        <f t="shared" ca="1" si="404"/>
        <v/>
      </c>
      <c r="BV28" s="988" t="str">
        <f t="shared" ca="1" si="405"/>
        <v/>
      </c>
      <c r="BW28" s="988" t="str">
        <f t="shared" ca="1" si="406"/>
        <v/>
      </c>
      <c r="BX28" s="988" t="str">
        <f t="shared" ca="1" si="407"/>
        <v/>
      </c>
      <c r="BY28" s="988" t="str">
        <f t="shared" ca="1" si="408"/>
        <v/>
      </c>
      <c r="BZ28" s="988" t="str">
        <f t="shared" ca="1" si="409"/>
        <v/>
      </c>
      <c r="CA28" s="988" t="str">
        <f t="shared" ca="1" si="410"/>
        <v/>
      </c>
      <c r="CB28" s="988" t="str">
        <f t="shared" ca="1" si="411"/>
        <v/>
      </c>
      <c r="CC28" s="988" t="str">
        <f t="shared" ca="1" si="412"/>
        <v/>
      </c>
      <c r="CD28" s="988" t="str">
        <f t="shared" ca="1" si="413"/>
        <v/>
      </c>
      <c r="CE28" s="988" t="str">
        <f t="shared" ca="1" si="414"/>
        <v/>
      </c>
      <c r="CF28" s="988" t="str">
        <f t="shared" ca="1" si="415"/>
        <v/>
      </c>
      <c r="CG28" s="988" t="str">
        <f t="shared" ca="1" si="416"/>
        <v/>
      </c>
      <c r="CH28" s="988" t="str">
        <f t="shared" ca="1" si="417"/>
        <v/>
      </c>
      <c r="CI28" s="988" t="str">
        <f t="shared" ca="1" si="418"/>
        <v/>
      </c>
      <c r="CJ28" s="988" t="str">
        <f t="shared" ca="1" si="419"/>
        <v/>
      </c>
      <c r="CK28" s="988" t="str">
        <f t="shared" ca="1" si="420"/>
        <v/>
      </c>
      <c r="CL28" s="988" t="str">
        <f t="shared" ca="1" si="421"/>
        <v/>
      </c>
      <c r="CM28" s="988" t="str">
        <f t="shared" ca="1" si="422"/>
        <v/>
      </c>
      <c r="CN28" s="988" t="str">
        <f t="shared" ca="1" si="423"/>
        <v/>
      </c>
      <c r="CO28" s="988" t="str">
        <f t="shared" ca="1" si="424"/>
        <v/>
      </c>
      <c r="CP28" s="988" t="str">
        <f t="shared" ca="1" si="425"/>
        <v/>
      </c>
      <c r="CQ28" s="988" t="str">
        <f t="shared" ca="1" si="426"/>
        <v/>
      </c>
      <c r="CR28" s="988" t="str">
        <f t="shared" ca="1" si="427"/>
        <v/>
      </c>
      <c r="CS28" s="988" t="str">
        <f t="shared" ca="1" si="428"/>
        <v/>
      </c>
      <c r="CT28" s="988" t="str">
        <f t="shared" ca="1" si="429"/>
        <v/>
      </c>
      <c r="CU28" s="988" t="str">
        <f t="shared" ca="1" si="430"/>
        <v/>
      </c>
      <c r="CV28" s="988" t="str">
        <f t="shared" ca="1" si="431"/>
        <v/>
      </c>
      <c r="CW28" s="988" t="str">
        <f t="shared" ca="1" si="432"/>
        <v/>
      </c>
      <c r="CX28" s="988" t="str">
        <f t="shared" ca="1" si="433"/>
        <v/>
      </c>
      <c r="CY28" s="988" t="str">
        <f t="shared" ca="1" si="434"/>
        <v/>
      </c>
      <c r="CZ28" s="988" t="str">
        <f t="shared" ca="1" si="435"/>
        <v/>
      </c>
      <c r="DA28" s="988" t="str">
        <f t="shared" ca="1" si="436"/>
        <v/>
      </c>
      <c r="DB28" s="988" t="str">
        <f t="shared" ca="1" si="437"/>
        <v/>
      </c>
      <c r="DC28" s="988" t="str">
        <f t="shared" ca="1" si="438"/>
        <v/>
      </c>
      <c r="DD28" s="988" t="str">
        <f t="shared" ca="1" si="439"/>
        <v/>
      </c>
      <c r="DE28" s="988" t="str">
        <f t="shared" ca="1" si="440"/>
        <v/>
      </c>
      <c r="DF28" s="988" t="str">
        <f t="shared" ca="1" si="441"/>
        <v/>
      </c>
      <c r="DG28" s="988" t="str">
        <f t="shared" ca="1" si="442"/>
        <v/>
      </c>
      <c r="DH28" s="988" t="str">
        <f t="shared" ca="1" si="443"/>
        <v/>
      </c>
      <c r="DI28" s="988" t="str">
        <f t="shared" ca="1" si="444"/>
        <v/>
      </c>
      <c r="DJ28" s="988" t="str">
        <f t="shared" ca="1" si="445"/>
        <v/>
      </c>
      <c r="DK28" s="988" t="str">
        <f t="shared" ca="1" si="446"/>
        <v/>
      </c>
      <c r="DL28" s="988" t="str">
        <f t="shared" ca="1" si="447"/>
        <v/>
      </c>
      <c r="DM28" s="988" t="str">
        <f t="shared" ca="1" si="448"/>
        <v/>
      </c>
      <c r="DN28" s="988" t="str">
        <f t="shared" ca="1" si="449"/>
        <v/>
      </c>
      <c r="DO28" s="988" t="str">
        <f t="shared" ca="1" si="450"/>
        <v/>
      </c>
      <c r="DP28" s="988" t="str">
        <f t="shared" ca="1" si="451"/>
        <v/>
      </c>
      <c r="DQ28" s="988" t="str">
        <f t="shared" ca="1" si="452"/>
        <v/>
      </c>
      <c r="DR28" s="988" t="str">
        <f t="shared" ca="1" si="453"/>
        <v/>
      </c>
      <c r="DS28" s="988" t="str">
        <f t="shared" ca="1" si="454"/>
        <v/>
      </c>
      <c r="DT28" s="988" t="str">
        <f t="shared" ca="1" si="455"/>
        <v/>
      </c>
      <c r="DU28" s="988" t="str">
        <f t="shared" ca="1" si="456"/>
        <v/>
      </c>
      <c r="DV28" s="988" t="str">
        <f t="shared" ca="1" si="457"/>
        <v/>
      </c>
      <c r="DW28" s="988" t="str">
        <f t="shared" ca="1" si="458"/>
        <v/>
      </c>
      <c r="DX28" s="988" t="str">
        <f t="shared" ca="1" si="459"/>
        <v/>
      </c>
      <c r="DY28" s="988" t="str">
        <f t="shared" ca="1" si="460"/>
        <v/>
      </c>
      <c r="DZ28" s="988" t="str">
        <f t="shared" ca="1" si="461"/>
        <v/>
      </c>
      <c r="EA28" s="988" t="str">
        <f t="shared" ca="1" si="462"/>
        <v/>
      </c>
      <c r="EB28" s="988" t="str">
        <f t="shared" ca="1" si="463"/>
        <v/>
      </c>
      <c r="EC28" s="988" t="str">
        <f t="shared" ca="1" si="464"/>
        <v/>
      </c>
      <c r="ED28" s="988" t="str">
        <f t="shared" ca="1" si="465"/>
        <v/>
      </c>
      <c r="EE28" s="988" t="str">
        <f t="shared" ca="1" si="466"/>
        <v/>
      </c>
      <c r="EF28" s="988" t="str">
        <f t="shared" ca="1" si="467"/>
        <v/>
      </c>
      <c r="EG28" s="988" t="str">
        <f t="shared" ca="1" si="468"/>
        <v/>
      </c>
      <c r="EH28" s="988" t="str">
        <f t="shared" ca="1" si="469"/>
        <v/>
      </c>
      <c r="EI28" s="988" t="str">
        <f t="shared" ca="1" si="470"/>
        <v/>
      </c>
      <c r="EJ28" s="988" t="str">
        <f t="shared" ca="1" si="471"/>
        <v/>
      </c>
      <c r="EK28" s="988" t="str">
        <f t="shared" ca="1" si="472"/>
        <v/>
      </c>
      <c r="EL28" s="988" t="str">
        <f t="shared" ca="1" si="473"/>
        <v/>
      </c>
      <c r="EM28" s="988" t="str">
        <f t="shared" ca="1" si="474"/>
        <v/>
      </c>
      <c r="EN28" s="988" t="str">
        <f t="shared" ca="1" si="475"/>
        <v/>
      </c>
      <c r="EO28" s="988" t="str">
        <f t="shared" ca="1" si="476"/>
        <v/>
      </c>
      <c r="EP28" s="988" t="str">
        <f t="shared" ca="1" si="477"/>
        <v/>
      </c>
      <c r="EQ28" s="988" t="str">
        <f t="shared" ca="1" si="478"/>
        <v/>
      </c>
      <c r="ER28" s="988" t="str">
        <f t="shared" ca="1" si="479"/>
        <v/>
      </c>
      <c r="ES28" s="988" t="str">
        <f t="shared" ca="1" si="480"/>
        <v/>
      </c>
      <c r="ET28" s="988" t="str">
        <f t="shared" ca="1" si="481"/>
        <v/>
      </c>
      <c r="EU28" s="988" t="str">
        <f t="shared" ca="1" si="482"/>
        <v/>
      </c>
      <c r="EV28" s="988" t="str">
        <f t="shared" ca="1" si="483"/>
        <v/>
      </c>
      <c r="EW28" s="988" t="str">
        <f t="shared" ca="1" si="484"/>
        <v/>
      </c>
      <c r="EX28" s="988" t="str">
        <f t="shared" ca="1" si="485"/>
        <v/>
      </c>
      <c r="EY28" s="988" t="str">
        <f t="shared" ca="1" si="486"/>
        <v/>
      </c>
      <c r="EZ28" s="988" t="str">
        <f t="shared" ca="1" si="487"/>
        <v/>
      </c>
      <c r="FA28" s="988" t="str">
        <f t="shared" ca="1" si="488"/>
        <v/>
      </c>
      <c r="FB28" s="988" t="str">
        <f t="shared" ca="1" si="489"/>
        <v/>
      </c>
      <c r="FC28" s="988" t="str">
        <f t="shared" ca="1" si="490"/>
        <v/>
      </c>
      <c r="FD28" s="988" t="str">
        <f t="shared" ca="1" si="491"/>
        <v/>
      </c>
      <c r="FE28" s="988" t="str">
        <f t="shared" ca="1" si="492"/>
        <v/>
      </c>
      <c r="FF28" s="988" t="str">
        <f t="shared" ca="1" si="493"/>
        <v/>
      </c>
      <c r="FG28" s="988" t="str">
        <f t="shared" ca="1" si="494"/>
        <v/>
      </c>
      <c r="FH28" s="988" t="str">
        <f t="shared" ca="1" si="495"/>
        <v/>
      </c>
      <c r="FI28" s="988" t="str">
        <f t="shared" ca="1" si="496"/>
        <v/>
      </c>
      <c r="FJ28" s="988" t="str">
        <f t="shared" ca="1" si="497"/>
        <v/>
      </c>
      <c r="FK28" s="988" t="str">
        <f t="shared" ca="1" si="498"/>
        <v/>
      </c>
      <c r="FL28" s="988" t="str">
        <f t="shared" ca="1" si="499"/>
        <v/>
      </c>
      <c r="FM28" s="988" t="str">
        <f t="shared" ca="1" si="500"/>
        <v/>
      </c>
      <c r="FN28" s="988" t="str">
        <f t="shared" ca="1" si="501"/>
        <v/>
      </c>
      <c r="FO28" s="988" t="str">
        <f t="shared" ca="1" si="502"/>
        <v/>
      </c>
      <c r="FP28" s="988" t="str">
        <f t="shared" ca="1" si="503"/>
        <v/>
      </c>
      <c r="FQ28" s="988" t="str">
        <f t="shared" ca="1" si="504"/>
        <v/>
      </c>
      <c r="FR28" s="988" t="str">
        <f t="shared" ca="1" si="505"/>
        <v/>
      </c>
      <c r="FS28" s="988" t="str">
        <f t="shared" ca="1" si="506"/>
        <v/>
      </c>
      <c r="FT28" s="988" t="str">
        <f t="shared" ca="1" si="507"/>
        <v/>
      </c>
      <c r="FU28" s="988" t="str">
        <f t="shared" ca="1" si="508"/>
        <v/>
      </c>
      <c r="FV28" s="988" t="str">
        <f t="shared" ca="1" si="509"/>
        <v/>
      </c>
      <c r="FW28" s="988" t="str">
        <f t="shared" ca="1" si="510"/>
        <v/>
      </c>
      <c r="FX28" s="988" t="str">
        <f t="shared" ca="1" si="511"/>
        <v/>
      </c>
      <c r="FY28" s="988" t="str">
        <f t="shared" ca="1" si="512"/>
        <v/>
      </c>
      <c r="FZ28" s="988" t="str">
        <f t="shared" ca="1" si="513"/>
        <v/>
      </c>
      <c r="GA28" s="988" t="str">
        <f t="shared" ca="1" si="514"/>
        <v/>
      </c>
      <c r="GB28" s="988" t="str">
        <f t="shared" ca="1" si="515"/>
        <v/>
      </c>
      <c r="GC28" s="988" t="str">
        <f t="shared" ca="1" si="516"/>
        <v/>
      </c>
      <c r="GD28" s="988" t="str">
        <f t="shared" ca="1" si="517"/>
        <v/>
      </c>
      <c r="GE28" s="988" t="str">
        <f t="shared" ca="1" si="518"/>
        <v/>
      </c>
      <c r="GF28" s="988" t="str">
        <f t="shared" ca="1" si="519"/>
        <v/>
      </c>
      <c r="GG28" s="988" t="str">
        <f t="shared" ca="1" si="520"/>
        <v/>
      </c>
      <c r="GH28" s="988" t="str">
        <f t="shared" ca="1" si="521"/>
        <v/>
      </c>
      <c r="GI28" s="988" t="str">
        <f t="shared" ca="1" si="522"/>
        <v/>
      </c>
      <c r="GJ28" s="988" t="str">
        <f t="shared" ca="1" si="523"/>
        <v/>
      </c>
      <c r="GK28" s="988" t="str">
        <f t="shared" ca="1" si="524"/>
        <v/>
      </c>
      <c r="GL28" s="988" t="str">
        <f t="shared" ca="1" si="525"/>
        <v/>
      </c>
      <c r="GM28" s="988" t="str">
        <f t="shared" ca="1" si="526"/>
        <v/>
      </c>
      <c r="GN28" s="988" t="str">
        <f t="shared" ca="1" si="527"/>
        <v/>
      </c>
      <c r="GO28" s="988" t="str">
        <f t="shared" ca="1" si="528"/>
        <v/>
      </c>
      <c r="GP28" s="988" t="str">
        <f t="shared" ca="1" si="529"/>
        <v/>
      </c>
      <c r="GQ28" s="988" t="str">
        <f t="shared" ca="1" si="530"/>
        <v/>
      </c>
      <c r="GR28" s="988" t="str">
        <f t="shared" ca="1" si="531"/>
        <v/>
      </c>
      <c r="GS28" s="988" t="str">
        <f t="shared" ca="1" si="532"/>
        <v/>
      </c>
      <c r="GT28" s="988" t="str">
        <f t="shared" ca="1" si="533"/>
        <v/>
      </c>
      <c r="GU28" s="988" t="str">
        <f t="shared" ca="1" si="534"/>
        <v/>
      </c>
      <c r="GV28" s="988" t="str">
        <f t="shared" ca="1" si="535"/>
        <v/>
      </c>
      <c r="GW28" s="988" t="str">
        <f t="shared" ca="1" si="536"/>
        <v/>
      </c>
      <c r="GX28" s="988" t="str">
        <f t="shared" ca="1" si="537"/>
        <v/>
      </c>
      <c r="GY28" s="988" t="str">
        <f t="shared" ca="1" si="538"/>
        <v/>
      </c>
      <c r="GZ28" s="988" t="str">
        <f t="shared" ca="1" si="539"/>
        <v/>
      </c>
      <c r="HA28" s="988" t="str">
        <f t="shared" ca="1" si="540"/>
        <v/>
      </c>
      <c r="HB28" s="988" t="str">
        <f t="shared" ca="1" si="541"/>
        <v/>
      </c>
      <c r="HC28" s="988" t="str">
        <f t="shared" ca="1" si="542"/>
        <v/>
      </c>
      <c r="HD28" s="988" t="str">
        <f t="shared" ca="1" si="543"/>
        <v/>
      </c>
      <c r="HE28" s="988" t="str">
        <f t="shared" ca="1" si="544"/>
        <v/>
      </c>
      <c r="HF28" s="988" t="str">
        <f t="shared" ca="1" si="545"/>
        <v/>
      </c>
      <c r="HG28" s="988" t="str">
        <f t="shared" ca="1" si="546"/>
        <v/>
      </c>
      <c r="HH28" s="988" t="str">
        <f t="shared" ca="1" si="547"/>
        <v/>
      </c>
      <c r="HI28" s="988" t="str">
        <f t="shared" ca="1" si="548"/>
        <v/>
      </c>
      <c r="HJ28" s="988" t="str">
        <f t="shared" ca="1" si="549"/>
        <v/>
      </c>
      <c r="HK28" s="988" t="str">
        <f t="shared" ca="1" si="550"/>
        <v/>
      </c>
      <c r="HL28" s="988" t="str">
        <f t="shared" ca="1" si="551"/>
        <v/>
      </c>
      <c r="HM28" s="988" t="str">
        <f t="shared" ca="1" si="552"/>
        <v/>
      </c>
      <c r="HN28" s="988" t="str">
        <f t="shared" ca="1" si="553"/>
        <v/>
      </c>
      <c r="HO28" s="988" t="str">
        <f t="shared" ca="1" si="554"/>
        <v/>
      </c>
      <c r="HP28" s="988" t="str">
        <f t="shared" ca="1" si="555"/>
        <v/>
      </c>
      <c r="HQ28" s="988" t="str">
        <f t="shared" ca="1" si="556"/>
        <v/>
      </c>
    </row>
    <row r="29" spans="2:225" ht="14" customHeight="1" thickBot="1" x14ac:dyDescent="0.2">
      <c r="B29" s="1127"/>
      <c r="C29" s="1128"/>
      <c r="D29" s="1129"/>
      <c r="F29" s="964">
        <f t="shared" si="557"/>
        <v>41</v>
      </c>
      <c r="G29" s="959">
        <f t="shared" si="560"/>
        <v>26</v>
      </c>
      <c r="H29" s="960">
        <f t="shared" si="354"/>
        <v>5</v>
      </c>
      <c r="I29" s="963">
        <f t="shared" si="558"/>
        <v>15</v>
      </c>
      <c r="J29" s="964">
        <f t="shared" si="559"/>
        <v>26</v>
      </c>
      <c r="K29" s="965">
        <f t="shared" si="182"/>
        <v>0.76923076923076927</v>
      </c>
      <c r="L29" s="965">
        <f t="shared" si="183"/>
        <v>30.76923076923077</v>
      </c>
      <c r="M29" s="965">
        <f t="shared" si="184"/>
        <v>15</v>
      </c>
      <c r="N29" s="965">
        <f t="shared" si="355"/>
        <v>1</v>
      </c>
      <c r="O29" s="966" t="str" cm="1">
        <f t="array" ref="O29">_xlfn.IFS(T29&lt;=0.3,"Bad",AND(T29&lt;0.5,T29&gt;0.3),"Macro",T29&gt;=0.5,"Norm")</f>
        <v>Norm</v>
      </c>
      <c r="P29" s="964">
        <f t="shared" si="185"/>
        <v>40</v>
      </c>
      <c r="Q29" s="1013">
        <f t="shared" si="186"/>
        <v>0.92307692307692313</v>
      </c>
      <c r="R29" s="964">
        <f t="shared" si="187"/>
        <v>6</v>
      </c>
      <c r="S29" s="966">
        <f t="shared" si="188"/>
        <v>1520.7692307692307</v>
      </c>
      <c r="T29" s="60">
        <f t="shared" si="189"/>
        <v>0.85</v>
      </c>
      <c r="U29" s="992">
        <f t="shared" si="190"/>
        <v>0.57692307692307687</v>
      </c>
      <c r="V29" s="990">
        <f t="shared" si="191"/>
        <v>0.6</v>
      </c>
      <c r="W29" s="962" t="str">
        <f t="shared" si="356"/>
        <v/>
      </c>
      <c r="Y29" s="991">
        <v>26</v>
      </c>
      <c r="Z29" s="988" t="str">
        <f t="shared" ca="1" si="357"/>
        <v/>
      </c>
      <c r="AA29" s="988" t="str">
        <f t="shared" ca="1" si="358"/>
        <v/>
      </c>
      <c r="AB29" s="988" t="str">
        <f t="shared" ca="1" si="359"/>
        <v/>
      </c>
      <c r="AC29" s="988" t="str">
        <f t="shared" ca="1" si="360"/>
        <v/>
      </c>
      <c r="AD29" s="988" t="str">
        <f t="shared" ca="1" si="361"/>
        <v/>
      </c>
      <c r="AE29" s="988" t="str">
        <f t="shared" ca="1" si="362"/>
        <v/>
      </c>
      <c r="AF29" s="988" t="str">
        <f t="shared" ca="1" si="363"/>
        <v/>
      </c>
      <c r="AG29" s="988" t="str">
        <f t="shared" ca="1" si="364"/>
        <v/>
      </c>
      <c r="AH29" s="988" t="str">
        <f t="shared" ca="1" si="365"/>
        <v/>
      </c>
      <c r="AI29" s="988" t="str">
        <f t="shared" ca="1" si="366"/>
        <v/>
      </c>
      <c r="AJ29" s="988" t="str">
        <f t="shared" ca="1" si="367"/>
        <v/>
      </c>
      <c r="AK29" s="988" t="str">
        <f t="shared" ca="1" si="368"/>
        <v/>
      </c>
      <c r="AL29" s="988" t="str">
        <f t="shared" ca="1" si="369"/>
        <v/>
      </c>
      <c r="AM29" s="988" t="str">
        <f t="shared" ca="1" si="370"/>
        <v/>
      </c>
      <c r="AN29" s="988" t="str">
        <f t="shared" ca="1" si="371"/>
        <v/>
      </c>
      <c r="AO29" s="988" t="str">
        <f t="shared" ca="1" si="372"/>
        <v/>
      </c>
      <c r="AP29" s="988" t="str">
        <f t="shared" ca="1" si="373"/>
        <v/>
      </c>
      <c r="AQ29" s="988" t="str">
        <f t="shared" ca="1" si="374"/>
        <v/>
      </c>
      <c r="AR29" s="988" t="str">
        <f t="shared" ca="1" si="375"/>
        <v/>
      </c>
      <c r="AS29" s="988" t="str">
        <f t="shared" ca="1" si="376"/>
        <v/>
      </c>
      <c r="AT29" s="988" t="str">
        <f t="shared" ca="1" si="377"/>
        <v/>
      </c>
      <c r="AU29" s="988" t="str">
        <f t="shared" ca="1" si="378"/>
        <v/>
      </c>
      <c r="AV29" s="988" t="str">
        <f t="shared" ca="1" si="379"/>
        <v/>
      </c>
      <c r="AW29" s="988" t="str">
        <f t="shared" ca="1" si="380"/>
        <v/>
      </c>
      <c r="AX29" s="988" t="str">
        <f t="shared" ca="1" si="381"/>
        <v/>
      </c>
      <c r="AY29" s="988" t="str">
        <f t="shared" ca="1" si="382"/>
        <v/>
      </c>
      <c r="AZ29" s="988" t="str">
        <f t="shared" ca="1" si="383"/>
        <v/>
      </c>
      <c r="BA29" s="988" t="str">
        <f t="shared" ca="1" si="384"/>
        <v/>
      </c>
      <c r="BB29" s="988" t="str">
        <f t="shared" ca="1" si="385"/>
        <v/>
      </c>
      <c r="BC29" s="988" t="str">
        <f t="shared" ca="1" si="386"/>
        <v/>
      </c>
      <c r="BD29" s="988" t="str">
        <f t="shared" ca="1" si="387"/>
        <v/>
      </c>
      <c r="BE29" s="988" t="str">
        <f t="shared" ca="1" si="388"/>
        <v/>
      </c>
      <c r="BF29" s="988" t="str">
        <f t="shared" ca="1" si="389"/>
        <v/>
      </c>
      <c r="BG29" s="988" t="str">
        <f t="shared" ca="1" si="390"/>
        <v/>
      </c>
      <c r="BH29" s="988" t="str">
        <f t="shared" ca="1" si="391"/>
        <v/>
      </c>
      <c r="BI29" s="988" t="str">
        <f t="shared" ca="1" si="392"/>
        <v/>
      </c>
      <c r="BJ29" s="988" t="str">
        <f t="shared" ca="1" si="393"/>
        <v/>
      </c>
      <c r="BK29" s="988" t="str">
        <f t="shared" ca="1" si="394"/>
        <v/>
      </c>
      <c r="BL29" s="988" t="str">
        <f t="shared" ca="1" si="395"/>
        <v/>
      </c>
      <c r="BM29" s="988" t="str">
        <f t="shared" ca="1" si="396"/>
        <v/>
      </c>
      <c r="BN29" s="988" t="str">
        <f t="shared" ca="1" si="397"/>
        <v/>
      </c>
      <c r="BO29" s="988" t="str">
        <f t="shared" ca="1" si="398"/>
        <v/>
      </c>
      <c r="BP29" s="988" t="str">
        <f t="shared" ca="1" si="399"/>
        <v/>
      </c>
      <c r="BQ29" s="988" t="str">
        <f t="shared" ca="1" si="400"/>
        <v/>
      </c>
      <c r="BR29" s="988" t="str">
        <f t="shared" ca="1" si="401"/>
        <v/>
      </c>
      <c r="BS29" s="988" t="str">
        <f t="shared" ca="1" si="402"/>
        <v/>
      </c>
      <c r="BT29" s="988" t="str">
        <f t="shared" ca="1" si="403"/>
        <v/>
      </c>
      <c r="BU29" s="988" t="str">
        <f t="shared" ca="1" si="404"/>
        <v/>
      </c>
      <c r="BV29" s="988" t="str">
        <f t="shared" ca="1" si="405"/>
        <v/>
      </c>
      <c r="BW29" s="988" t="str">
        <f t="shared" ca="1" si="406"/>
        <v/>
      </c>
      <c r="BX29" s="988" t="str">
        <f t="shared" ca="1" si="407"/>
        <v/>
      </c>
      <c r="BY29" s="988" t="str">
        <f t="shared" ca="1" si="408"/>
        <v/>
      </c>
      <c r="BZ29" s="988" t="str">
        <f t="shared" ca="1" si="409"/>
        <v/>
      </c>
      <c r="CA29" s="988" t="str">
        <f t="shared" ca="1" si="410"/>
        <v/>
      </c>
      <c r="CB29" s="988" t="str">
        <f t="shared" ca="1" si="411"/>
        <v/>
      </c>
      <c r="CC29" s="988" t="str">
        <f t="shared" ca="1" si="412"/>
        <v/>
      </c>
      <c r="CD29" s="988" t="str">
        <f t="shared" ca="1" si="413"/>
        <v/>
      </c>
      <c r="CE29" s="988" t="str">
        <f t="shared" ca="1" si="414"/>
        <v/>
      </c>
      <c r="CF29" s="988" t="str">
        <f t="shared" ca="1" si="415"/>
        <v/>
      </c>
      <c r="CG29" s="988" t="str">
        <f t="shared" ca="1" si="416"/>
        <v/>
      </c>
      <c r="CH29" s="988" t="str">
        <f t="shared" ca="1" si="417"/>
        <v/>
      </c>
      <c r="CI29" s="988" t="str">
        <f t="shared" ca="1" si="418"/>
        <v/>
      </c>
      <c r="CJ29" s="988" t="str">
        <f t="shared" ca="1" si="419"/>
        <v/>
      </c>
      <c r="CK29" s="988" t="str">
        <f t="shared" ca="1" si="420"/>
        <v/>
      </c>
      <c r="CL29" s="988" t="str">
        <f t="shared" ca="1" si="421"/>
        <v/>
      </c>
      <c r="CM29" s="988" t="str">
        <f t="shared" ca="1" si="422"/>
        <v/>
      </c>
      <c r="CN29" s="988" t="str">
        <f t="shared" ca="1" si="423"/>
        <v/>
      </c>
      <c r="CO29" s="988" t="str">
        <f t="shared" ca="1" si="424"/>
        <v/>
      </c>
      <c r="CP29" s="988" t="str">
        <f t="shared" ca="1" si="425"/>
        <v/>
      </c>
      <c r="CQ29" s="988" t="str">
        <f t="shared" ca="1" si="426"/>
        <v/>
      </c>
      <c r="CR29" s="988" t="str">
        <f t="shared" ca="1" si="427"/>
        <v/>
      </c>
      <c r="CS29" s="988" t="str">
        <f t="shared" ca="1" si="428"/>
        <v/>
      </c>
      <c r="CT29" s="988" t="str">
        <f t="shared" ca="1" si="429"/>
        <v/>
      </c>
      <c r="CU29" s="988" t="str">
        <f t="shared" ca="1" si="430"/>
        <v/>
      </c>
      <c r="CV29" s="988" t="str">
        <f t="shared" ca="1" si="431"/>
        <v/>
      </c>
      <c r="CW29" s="988" t="str">
        <f t="shared" ca="1" si="432"/>
        <v/>
      </c>
      <c r="CX29" s="988" t="str">
        <f t="shared" ca="1" si="433"/>
        <v/>
      </c>
      <c r="CY29" s="988" t="str">
        <f t="shared" ca="1" si="434"/>
        <v/>
      </c>
      <c r="CZ29" s="988" t="str">
        <f t="shared" ca="1" si="435"/>
        <v/>
      </c>
      <c r="DA29" s="988" t="str">
        <f t="shared" ca="1" si="436"/>
        <v/>
      </c>
      <c r="DB29" s="988" t="str">
        <f t="shared" ca="1" si="437"/>
        <v/>
      </c>
      <c r="DC29" s="988" t="str">
        <f t="shared" ca="1" si="438"/>
        <v/>
      </c>
      <c r="DD29" s="988" t="str">
        <f t="shared" ca="1" si="439"/>
        <v/>
      </c>
      <c r="DE29" s="988" t="str">
        <f t="shared" ca="1" si="440"/>
        <v/>
      </c>
      <c r="DF29" s="988" t="str">
        <f t="shared" ca="1" si="441"/>
        <v/>
      </c>
      <c r="DG29" s="988" t="str">
        <f t="shared" ca="1" si="442"/>
        <v/>
      </c>
      <c r="DH29" s="988" t="str">
        <f t="shared" ca="1" si="443"/>
        <v/>
      </c>
      <c r="DI29" s="988" t="str">
        <f t="shared" ca="1" si="444"/>
        <v/>
      </c>
      <c r="DJ29" s="988" t="str">
        <f t="shared" ca="1" si="445"/>
        <v/>
      </c>
      <c r="DK29" s="988" t="str">
        <f t="shared" ca="1" si="446"/>
        <v/>
      </c>
      <c r="DL29" s="988" t="str">
        <f t="shared" ca="1" si="447"/>
        <v/>
      </c>
      <c r="DM29" s="988" t="str">
        <f t="shared" ca="1" si="448"/>
        <v/>
      </c>
      <c r="DN29" s="988" t="str">
        <f t="shared" ca="1" si="449"/>
        <v/>
      </c>
      <c r="DO29" s="988" t="str">
        <f t="shared" ca="1" si="450"/>
        <v/>
      </c>
      <c r="DP29" s="988" t="str">
        <f t="shared" ca="1" si="451"/>
        <v/>
      </c>
      <c r="DQ29" s="988" t="str">
        <f t="shared" ca="1" si="452"/>
        <v/>
      </c>
      <c r="DR29" s="988" t="str">
        <f t="shared" ca="1" si="453"/>
        <v/>
      </c>
      <c r="DS29" s="988" t="str">
        <f t="shared" ca="1" si="454"/>
        <v/>
      </c>
      <c r="DT29" s="988" t="str">
        <f t="shared" ca="1" si="455"/>
        <v/>
      </c>
      <c r="DU29" s="988" t="str">
        <f t="shared" ca="1" si="456"/>
        <v/>
      </c>
      <c r="DV29" s="988" t="str">
        <f t="shared" ca="1" si="457"/>
        <v/>
      </c>
      <c r="DW29" s="988" t="str">
        <f t="shared" ca="1" si="458"/>
        <v/>
      </c>
      <c r="DX29" s="988" t="str">
        <f t="shared" ca="1" si="459"/>
        <v/>
      </c>
      <c r="DY29" s="988" t="str">
        <f t="shared" ca="1" si="460"/>
        <v/>
      </c>
      <c r="DZ29" s="988" t="str">
        <f t="shared" ca="1" si="461"/>
        <v/>
      </c>
      <c r="EA29" s="988" t="str">
        <f t="shared" ca="1" si="462"/>
        <v/>
      </c>
      <c r="EB29" s="988" t="str">
        <f t="shared" ca="1" si="463"/>
        <v/>
      </c>
      <c r="EC29" s="988" t="str">
        <f t="shared" ca="1" si="464"/>
        <v/>
      </c>
      <c r="ED29" s="988" t="str">
        <f t="shared" ca="1" si="465"/>
        <v/>
      </c>
      <c r="EE29" s="988" t="str">
        <f t="shared" ca="1" si="466"/>
        <v/>
      </c>
      <c r="EF29" s="988" t="str">
        <f t="shared" ca="1" si="467"/>
        <v/>
      </c>
      <c r="EG29" s="988" t="str">
        <f t="shared" ca="1" si="468"/>
        <v/>
      </c>
      <c r="EH29" s="988" t="str">
        <f t="shared" ca="1" si="469"/>
        <v/>
      </c>
      <c r="EI29" s="988" t="str">
        <f t="shared" ca="1" si="470"/>
        <v/>
      </c>
      <c r="EJ29" s="988" t="str">
        <f t="shared" ca="1" si="471"/>
        <v/>
      </c>
      <c r="EK29" s="988" t="str">
        <f t="shared" ca="1" si="472"/>
        <v/>
      </c>
      <c r="EL29" s="988" t="str">
        <f t="shared" ca="1" si="473"/>
        <v/>
      </c>
      <c r="EM29" s="988" t="str">
        <f t="shared" ca="1" si="474"/>
        <v/>
      </c>
      <c r="EN29" s="988" t="str">
        <f t="shared" ca="1" si="475"/>
        <v/>
      </c>
      <c r="EO29" s="988" t="str">
        <f t="shared" ca="1" si="476"/>
        <v/>
      </c>
      <c r="EP29" s="988" t="str">
        <f t="shared" ca="1" si="477"/>
        <v/>
      </c>
      <c r="EQ29" s="988" t="str">
        <f t="shared" ca="1" si="478"/>
        <v/>
      </c>
      <c r="ER29" s="988" t="str">
        <f t="shared" ca="1" si="479"/>
        <v/>
      </c>
      <c r="ES29" s="988" t="str">
        <f t="shared" ca="1" si="480"/>
        <v/>
      </c>
      <c r="ET29" s="988" t="str">
        <f t="shared" ca="1" si="481"/>
        <v/>
      </c>
      <c r="EU29" s="988" t="str">
        <f t="shared" ca="1" si="482"/>
        <v/>
      </c>
      <c r="EV29" s="988" t="str">
        <f t="shared" ca="1" si="483"/>
        <v/>
      </c>
      <c r="EW29" s="988" t="str">
        <f t="shared" ca="1" si="484"/>
        <v/>
      </c>
      <c r="EX29" s="988" t="str">
        <f t="shared" ca="1" si="485"/>
        <v/>
      </c>
      <c r="EY29" s="988" t="str">
        <f t="shared" ca="1" si="486"/>
        <v/>
      </c>
      <c r="EZ29" s="988" t="str">
        <f t="shared" ca="1" si="487"/>
        <v/>
      </c>
      <c r="FA29" s="988" t="str">
        <f t="shared" ca="1" si="488"/>
        <v/>
      </c>
      <c r="FB29" s="988" t="str">
        <f t="shared" ca="1" si="489"/>
        <v/>
      </c>
      <c r="FC29" s="988" t="str">
        <f t="shared" ca="1" si="490"/>
        <v/>
      </c>
      <c r="FD29" s="988" t="str">
        <f t="shared" ca="1" si="491"/>
        <v/>
      </c>
      <c r="FE29" s="988" t="str">
        <f t="shared" ca="1" si="492"/>
        <v/>
      </c>
      <c r="FF29" s="988" t="str">
        <f t="shared" ca="1" si="493"/>
        <v/>
      </c>
      <c r="FG29" s="988" t="str">
        <f t="shared" ca="1" si="494"/>
        <v/>
      </c>
      <c r="FH29" s="988" t="str">
        <f t="shared" ca="1" si="495"/>
        <v/>
      </c>
      <c r="FI29" s="988" t="str">
        <f t="shared" ca="1" si="496"/>
        <v/>
      </c>
      <c r="FJ29" s="988" t="str">
        <f t="shared" ca="1" si="497"/>
        <v/>
      </c>
      <c r="FK29" s="988" t="str">
        <f t="shared" ca="1" si="498"/>
        <v/>
      </c>
      <c r="FL29" s="988" t="str">
        <f t="shared" ca="1" si="499"/>
        <v/>
      </c>
      <c r="FM29" s="988" t="str">
        <f t="shared" ca="1" si="500"/>
        <v/>
      </c>
      <c r="FN29" s="988" t="str">
        <f t="shared" ca="1" si="501"/>
        <v/>
      </c>
      <c r="FO29" s="988" t="str">
        <f t="shared" ca="1" si="502"/>
        <v/>
      </c>
      <c r="FP29" s="988" t="str">
        <f t="shared" ca="1" si="503"/>
        <v/>
      </c>
      <c r="FQ29" s="988" t="str">
        <f t="shared" ca="1" si="504"/>
        <v/>
      </c>
      <c r="FR29" s="988" t="str">
        <f t="shared" ca="1" si="505"/>
        <v/>
      </c>
      <c r="FS29" s="988" t="str">
        <f t="shared" ca="1" si="506"/>
        <v/>
      </c>
      <c r="FT29" s="988" t="str">
        <f t="shared" ca="1" si="507"/>
        <v/>
      </c>
      <c r="FU29" s="988" t="str">
        <f t="shared" ca="1" si="508"/>
        <v/>
      </c>
      <c r="FV29" s="988" t="str">
        <f t="shared" ca="1" si="509"/>
        <v/>
      </c>
      <c r="FW29" s="988" t="str">
        <f t="shared" ca="1" si="510"/>
        <v/>
      </c>
      <c r="FX29" s="988" t="str">
        <f t="shared" ca="1" si="511"/>
        <v/>
      </c>
      <c r="FY29" s="988" t="str">
        <f t="shared" ca="1" si="512"/>
        <v/>
      </c>
      <c r="FZ29" s="988" t="str">
        <f t="shared" ca="1" si="513"/>
        <v/>
      </c>
      <c r="GA29" s="988" t="str">
        <f t="shared" ca="1" si="514"/>
        <v/>
      </c>
      <c r="GB29" s="988" t="str">
        <f t="shared" ca="1" si="515"/>
        <v/>
      </c>
      <c r="GC29" s="988" t="str">
        <f t="shared" ca="1" si="516"/>
        <v/>
      </c>
      <c r="GD29" s="988" t="str">
        <f t="shared" ca="1" si="517"/>
        <v/>
      </c>
      <c r="GE29" s="988" t="str">
        <f t="shared" ca="1" si="518"/>
        <v/>
      </c>
      <c r="GF29" s="988" t="str">
        <f t="shared" ca="1" si="519"/>
        <v/>
      </c>
      <c r="GG29" s="988" t="str">
        <f t="shared" ca="1" si="520"/>
        <v/>
      </c>
      <c r="GH29" s="988" t="str">
        <f t="shared" ca="1" si="521"/>
        <v/>
      </c>
      <c r="GI29" s="988" t="str">
        <f t="shared" ca="1" si="522"/>
        <v/>
      </c>
      <c r="GJ29" s="988" t="str">
        <f t="shared" ca="1" si="523"/>
        <v/>
      </c>
      <c r="GK29" s="988" t="str">
        <f t="shared" ca="1" si="524"/>
        <v/>
      </c>
      <c r="GL29" s="988" t="str">
        <f t="shared" ca="1" si="525"/>
        <v/>
      </c>
      <c r="GM29" s="988" t="str">
        <f t="shared" ca="1" si="526"/>
        <v/>
      </c>
      <c r="GN29" s="988" t="str">
        <f t="shared" ca="1" si="527"/>
        <v/>
      </c>
      <c r="GO29" s="988" t="str">
        <f t="shared" ca="1" si="528"/>
        <v/>
      </c>
      <c r="GP29" s="988" t="str">
        <f t="shared" ca="1" si="529"/>
        <v/>
      </c>
      <c r="GQ29" s="988" t="str">
        <f t="shared" ca="1" si="530"/>
        <v/>
      </c>
      <c r="GR29" s="988" t="str">
        <f t="shared" ca="1" si="531"/>
        <v/>
      </c>
      <c r="GS29" s="988" t="str">
        <f t="shared" ca="1" si="532"/>
        <v/>
      </c>
      <c r="GT29" s="988" t="str">
        <f t="shared" ca="1" si="533"/>
        <v/>
      </c>
      <c r="GU29" s="988" t="str">
        <f t="shared" ca="1" si="534"/>
        <v/>
      </c>
      <c r="GV29" s="988" t="str">
        <f t="shared" ca="1" si="535"/>
        <v/>
      </c>
      <c r="GW29" s="988" t="str">
        <f t="shared" ca="1" si="536"/>
        <v/>
      </c>
      <c r="GX29" s="988" t="str">
        <f t="shared" ca="1" si="537"/>
        <v/>
      </c>
      <c r="GY29" s="988" t="str">
        <f t="shared" ca="1" si="538"/>
        <v/>
      </c>
      <c r="GZ29" s="988" t="str">
        <f t="shared" ca="1" si="539"/>
        <v/>
      </c>
      <c r="HA29" s="988" t="str">
        <f t="shared" ca="1" si="540"/>
        <v/>
      </c>
      <c r="HB29" s="988" t="str">
        <f t="shared" ca="1" si="541"/>
        <v/>
      </c>
      <c r="HC29" s="988" t="str">
        <f t="shared" ca="1" si="542"/>
        <v/>
      </c>
      <c r="HD29" s="988" t="str">
        <f t="shared" ca="1" si="543"/>
        <v/>
      </c>
      <c r="HE29" s="988" t="str">
        <f t="shared" ca="1" si="544"/>
        <v/>
      </c>
      <c r="HF29" s="988" t="str">
        <f t="shared" ca="1" si="545"/>
        <v/>
      </c>
      <c r="HG29" s="988" t="str">
        <f t="shared" ca="1" si="546"/>
        <v/>
      </c>
      <c r="HH29" s="988" t="str">
        <f t="shared" ca="1" si="547"/>
        <v/>
      </c>
      <c r="HI29" s="988" t="str">
        <f t="shared" ca="1" si="548"/>
        <v/>
      </c>
      <c r="HJ29" s="988" t="str">
        <f t="shared" ca="1" si="549"/>
        <v/>
      </c>
      <c r="HK29" s="988" t="str">
        <f t="shared" ca="1" si="550"/>
        <v/>
      </c>
      <c r="HL29" s="988" t="str">
        <f t="shared" ca="1" si="551"/>
        <v/>
      </c>
      <c r="HM29" s="988" t="str">
        <f t="shared" ca="1" si="552"/>
        <v/>
      </c>
      <c r="HN29" s="988" t="str">
        <f t="shared" ca="1" si="553"/>
        <v/>
      </c>
      <c r="HO29" s="988" t="str">
        <f t="shared" ca="1" si="554"/>
        <v/>
      </c>
      <c r="HP29" s="988" t="str">
        <f t="shared" ca="1" si="555"/>
        <v/>
      </c>
      <c r="HQ29" s="988" t="str">
        <f t="shared" ca="1" si="556"/>
        <v/>
      </c>
    </row>
    <row r="30" spans="2:225" ht="15" thickBot="1" x14ac:dyDescent="0.2">
      <c r="B30" s="975" t="s">
        <v>225</v>
      </c>
      <c r="C30" s="975" t="s">
        <v>210</v>
      </c>
      <c r="D30" s="976" t="s">
        <v>211</v>
      </c>
      <c r="F30" s="964">
        <f t="shared" si="557"/>
        <v>42</v>
      </c>
      <c r="G30" s="959">
        <f t="shared" si="560"/>
        <v>27</v>
      </c>
      <c r="H30" s="960">
        <f t="shared" si="354"/>
        <v>5</v>
      </c>
      <c r="I30" s="963">
        <f t="shared" si="558"/>
        <v>15</v>
      </c>
      <c r="J30" s="964">
        <f t="shared" si="559"/>
        <v>27</v>
      </c>
      <c r="K30" s="965">
        <f t="shared" si="182"/>
        <v>0.7407407407407407</v>
      </c>
      <c r="L30" s="965">
        <f t="shared" si="183"/>
        <v>30.37037037037037</v>
      </c>
      <c r="M30" s="965">
        <f t="shared" si="184"/>
        <v>15</v>
      </c>
      <c r="N30" s="965">
        <f t="shared" si="355"/>
        <v>1</v>
      </c>
      <c r="O30" s="966" t="str" cm="1">
        <f t="array" ref="O30">_xlfn.IFS(T30&lt;=0.3,"Bad",AND(T30&lt;0.5,T30&gt;0.3),"Macro",T30&gt;=0.5,"Norm")</f>
        <v>Norm</v>
      </c>
      <c r="P30" s="964">
        <f t="shared" si="185"/>
        <v>41</v>
      </c>
      <c r="Q30" s="1013">
        <f t="shared" si="186"/>
        <v>0.88888888888888884</v>
      </c>
      <c r="R30" s="964">
        <f t="shared" si="187"/>
        <v>7</v>
      </c>
      <c r="S30" s="966">
        <f t="shared" si="188"/>
        <v>1464.4444444444443</v>
      </c>
      <c r="T30" s="60">
        <f t="shared" si="189"/>
        <v>0.82926829268292679</v>
      </c>
      <c r="U30" s="992">
        <f t="shared" si="190"/>
        <v>0.55555555555555558</v>
      </c>
      <c r="V30" s="990">
        <f t="shared" si="191"/>
        <v>0.57692307692307687</v>
      </c>
      <c r="W30" s="962" t="str">
        <f t="shared" si="356"/>
        <v/>
      </c>
      <c r="Y30" s="987">
        <v>27</v>
      </c>
      <c r="Z30" s="988" t="str">
        <f t="shared" ca="1" si="357"/>
        <v/>
      </c>
      <c r="AA30" s="988" t="str">
        <f t="shared" ca="1" si="358"/>
        <v/>
      </c>
      <c r="AB30" s="988" t="str">
        <f t="shared" ca="1" si="359"/>
        <v/>
      </c>
      <c r="AC30" s="988" t="str">
        <f t="shared" ca="1" si="360"/>
        <v/>
      </c>
      <c r="AD30" s="988" t="str">
        <f t="shared" ca="1" si="361"/>
        <v/>
      </c>
      <c r="AE30" s="988" t="str">
        <f t="shared" ca="1" si="362"/>
        <v/>
      </c>
      <c r="AF30" s="988" t="str">
        <f t="shared" ca="1" si="363"/>
        <v/>
      </c>
      <c r="AG30" s="988" t="str">
        <f t="shared" ca="1" si="364"/>
        <v/>
      </c>
      <c r="AH30" s="988" t="str">
        <f t="shared" ca="1" si="365"/>
        <v/>
      </c>
      <c r="AI30" s="988" t="str">
        <f t="shared" ca="1" si="366"/>
        <v/>
      </c>
      <c r="AJ30" s="988" t="str">
        <f t="shared" ca="1" si="367"/>
        <v/>
      </c>
      <c r="AK30" s="988" t="str">
        <f t="shared" ca="1" si="368"/>
        <v/>
      </c>
      <c r="AL30" s="988" t="str">
        <f t="shared" ca="1" si="369"/>
        <v/>
      </c>
      <c r="AM30" s="988" t="str">
        <f t="shared" ca="1" si="370"/>
        <v/>
      </c>
      <c r="AN30" s="988" t="str">
        <f t="shared" ca="1" si="371"/>
        <v/>
      </c>
      <c r="AO30" s="988" t="str">
        <f t="shared" ca="1" si="372"/>
        <v/>
      </c>
      <c r="AP30" s="988" t="str">
        <f t="shared" ca="1" si="373"/>
        <v/>
      </c>
      <c r="AQ30" s="988" t="str">
        <f t="shared" ca="1" si="374"/>
        <v/>
      </c>
      <c r="AR30" s="988" t="str">
        <f t="shared" ca="1" si="375"/>
        <v/>
      </c>
      <c r="AS30" s="988" t="str">
        <f t="shared" ca="1" si="376"/>
        <v/>
      </c>
      <c r="AT30" s="988" t="str">
        <f t="shared" ca="1" si="377"/>
        <v/>
      </c>
      <c r="AU30" s="988" t="str">
        <f t="shared" ca="1" si="378"/>
        <v/>
      </c>
      <c r="AV30" s="988" t="str">
        <f t="shared" ca="1" si="379"/>
        <v/>
      </c>
      <c r="AW30" s="988" t="str">
        <f t="shared" ca="1" si="380"/>
        <v/>
      </c>
      <c r="AX30" s="988" t="str">
        <f t="shared" ca="1" si="381"/>
        <v/>
      </c>
      <c r="AY30" s="988" t="str">
        <f t="shared" ca="1" si="382"/>
        <v/>
      </c>
      <c r="AZ30" s="988" t="str">
        <f t="shared" ca="1" si="383"/>
        <v/>
      </c>
      <c r="BA30" s="988" t="str">
        <f t="shared" ca="1" si="384"/>
        <v/>
      </c>
      <c r="BB30" s="988" t="str">
        <f t="shared" ca="1" si="385"/>
        <v/>
      </c>
      <c r="BC30" s="988" t="str">
        <f t="shared" ca="1" si="386"/>
        <v/>
      </c>
      <c r="BD30" s="988" t="str">
        <f t="shared" ca="1" si="387"/>
        <v/>
      </c>
      <c r="BE30" s="988" t="str">
        <f t="shared" ca="1" si="388"/>
        <v/>
      </c>
      <c r="BF30" s="988" t="str">
        <f t="shared" ca="1" si="389"/>
        <v/>
      </c>
      <c r="BG30" s="988" t="str">
        <f t="shared" ca="1" si="390"/>
        <v/>
      </c>
      <c r="BH30" s="988" t="str">
        <f t="shared" ca="1" si="391"/>
        <v/>
      </c>
      <c r="BI30" s="988" t="str">
        <f t="shared" ca="1" si="392"/>
        <v/>
      </c>
      <c r="BJ30" s="988" t="str">
        <f t="shared" ca="1" si="393"/>
        <v/>
      </c>
      <c r="BK30" s="988" t="str">
        <f t="shared" ca="1" si="394"/>
        <v/>
      </c>
      <c r="BL30" s="988" t="str">
        <f t="shared" ca="1" si="395"/>
        <v/>
      </c>
      <c r="BM30" s="988" t="str">
        <f t="shared" ca="1" si="396"/>
        <v/>
      </c>
      <c r="BN30" s="988" t="str">
        <f t="shared" ca="1" si="397"/>
        <v/>
      </c>
      <c r="BO30" s="988" t="str">
        <f t="shared" ca="1" si="398"/>
        <v/>
      </c>
      <c r="BP30" s="988" t="str">
        <f t="shared" ca="1" si="399"/>
        <v/>
      </c>
      <c r="BQ30" s="988" t="str">
        <f t="shared" ca="1" si="400"/>
        <v/>
      </c>
      <c r="BR30" s="988" t="str">
        <f t="shared" ca="1" si="401"/>
        <v/>
      </c>
      <c r="BS30" s="988" t="str">
        <f t="shared" ca="1" si="402"/>
        <v/>
      </c>
      <c r="BT30" s="988" t="str">
        <f t="shared" ca="1" si="403"/>
        <v/>
      </c>
      <c r="BU30" s="988" t="str">
        <f t="shared" ca="1" si="404"/>
        <v/>
      </c>
      <c r="BV30" s="988" t="str">
        <f t="shared" ca="1" si="405"/>
        <v/>
      </c>
      <c r="BW30" s="988" t="str">
        <f t="shared" ca="1" si="406"/>
        <v/>
      </c>
      <c r="BX30" s="988" t="str">
        <f t="shared" ca="1" si="407"/>
        <v/>
      </c>
      <c r="BY30" s="988" t="str">
        <f t="shared" ca="1" si="408"/>
        <v/>
      </c>
      <c r="BZ30" s="988" t="str">
        <f t="shared" ca="1" si="409"/>
        <v/>
      </c>
      <c r="CA30" s="988" t="str">
        <f t="shared" ca="1" si="410"/>
        <v/>
      </c>
      <c r="CB30" s="988" t="str">
        <f t="shared" ca="1" si="411"/>
        <v/>
      </c>
      <c r="CC30" s="988" t="str">
        <f t="shared" ca="1" si="412"/>
        <v/>
      </c>
      <c r="CD30" s="988" t="str">
        <f t="shared" ca="1" si="413"/>
        <v/>
      </c>
      <c r="CE30" s="988" t="str">
        <f t="shared" ca="1" si="414"/>
        <v/>
      </c>
      <c r="CF30" s="988" t="str">
        <f t="shared" ca="1" si="415"/>
        <v/>
      </c>
      <c r="CG30" s="988" t="str">
        <f t="shared" ca="1" si="416"/>
        <v/>
      </c>
      <c r="CH30" s="988" t="str">
        <f t="shared" ca="1" si="417"/>
        <v/>
      </c>
      <c r="CI30" s="988" t="str">
        <f t="shared" ca="1" si="418"/>
        <v/>
      </c>
      <c r="CJ30" s="988" t="str">
        <f t="shared" ca="1" si="419"/>
        <v/>
      </c>
      <c r="CK30" s="988" t="str">
        <f t="shared" ca="1" si="420"/>
        <v/>
      </c>
      <c r="CL30" s="988" t="str">
        <f t="shared" ca="1" si="421"/>
        <v/>
      </c>
      <c r="CM30" s="988" t="str">
        <f t="shared" ca="1" si="422"/>
        <v/>
      </c>
      <c r="CN30" s="988" t="str">
        <f t="shared" ca="1" si="423"/>
        <v/>
      </c>
      <c r="CO30" s="988" t="str">
        <f t="shared" ca="1" si="424"/>
        <v/>
      </c>
      <c r="CP30" s="988" t="str">
        <f t="shared" ca="1" si="425"/>
        <v/>
      </c>
      <c r="CQ30" s="988" t="str">
        <f t="shared" ca="1" si="426"/>
        <v/>
      </c>
      <c r="CR30" s="988" t="str">
        <f t="shared" ca="1" si="427"/>
        <v/>
      </c>
      <c r="CS30" s="988" t="str">
        <f t="shared" ca="1" si="428"/>
        <v/>
      </c>
      <c r="CT30" s="988" t="str">
        <f t="shared" ca="1" si="429"/>
        <v/>
      </c>
      <c r="CU30" s="988" t="str">
        <f t="shared" ca="1" si="430"/>
        <v/>
      </c>
      <c r="CV30" s="988" t="str">
        <f t="shared" ca="1" si="431"/>
        <v/>
      </c>
      <c r="CW30" s="988" t="str">
        <f t="shared" ca="1" si="432"/>
        <v/>
      </c>
      <c r="CX30" s="988" t="str">
        <f t="shared" ca="1" si="433"/>
        <v/>
      </c>
      <c r="CY30" s="988" t="str">
        <f t="shared" ca="1" si="434"/>
        <v/>
      </c>
      <c r="CZ30" s="988" t="str">
        <f t="shared" ca="1" si="435"/>
        <v/>
      </c>
      <c r="DA30" s="988" t="str">
        <f t="shared" ca="1" si="436"/>
        <v/>
      </c>
      <c r="DB30" s="988" t="str">
        <f t="shared" ca="1" si="437"/>
        <v/>
      </c>
      <c r="DC30" s="988" t="str">
        <f t="shared" ca="1" si="438"/>
        <v/>
      </c>
      <c r="DD30" s="988" t="str">
        <f t="shared" ca="1" si="439"/>
        <v/>
      </c>
      <c r="DE30" s="988" t="str">
        <f t="shared" ca="1" si="440"/>
        <v/>
      </c>
      <c r="DF30" s="988" t="str">
        <f t="shared" ca="1" si="441"/>
        <v/>
      </c>
      <c r="DG30" s="988" t="str">
        <f t="shared" ca="1" si="442"/>
        <v/>
      </c>
      <c r="DH30" s="988" t="str">
        <f t="shared" ca="1" si="443"/>
        <v/>
      </c>
      <c r="DI30" s="988" t="str">
        <f t="shared" ca="1" si="444"/>
        <v/>
      </c>
      <c r="DJ30" s="988" t="str">
        <f t="shared" ca="1" si="445"/>
        <v/>
      </c>
      <c r="DK30" s="988" t="str">
        <f t="shared" ca="1" si="446"/>
        <v/>
      </c>
      <c r="DL30" s="988" t="str">
        <f t="shared" ca="1" si="447"/>
        <v/>
      </c>
      <c r="DM30" s="988" t="str">
        <f t="shared" ca="1" si="448"/>
        <v/>
      </c>
      <c r="DN30" s="988" t="str">
        <f t="shared" ca="1" si="449"/>
        <v/>
      </c>
      <c r="DO30" s="988" t="str">
        <f t="shared" ca="1" si="450"/>
        <v/>
      </c>
      <c r="DP30" s="988" t="str">
        <f t="shared" ca="1" si="451"/>
        <v/>
      </c>
      <c r="DQ30" s="988" t="str">
        <f t="shared" ca="1" si="452"/>
        <v/>
      </c>
      <c r="DR30" s="988" t="str">
        <f t="shared" ca="1" si="453"/>
        <v/>
      </c>
      <c r="DS30" s="988" t="str">
        <f t="shared" ca="1" si="454"/>
        <v/>
      </c>
      <c r="DT30" s="988" t="str">
        <f t="shared" ca="1" si="455"/>
        <v/>
      </c>
      <c r="DU30" s="988" t="str">
        <f t="shared" ca="1" si="456"/>
        <v/>
      </c>
      <c r="DV30" s="988" t="str">
        <f t="shared" ca="1" si="457"/>
        <v/>
      </c>
      <c r="DW30" s="988" t="str">
        <f t="shared" ca="1" si="458"/>
        <v/>
      </c>
      <c r="DX30" s="988" t="str">
        <f t="shared" ca="1" si="459"/>
        <v/>
      </c>
      <c r="DY30" s="988" t="str">
        <f t="shared" ca="1" si="460"/>
        <v/>
      </c>
      <c r="DZ30" s="988" t="str">
        <f t="shared" ca="1" si="461"/>
        <v/>
      </c>
      <c r="EA30" s="988" t="str">
        <f t="shared" ca="1" si="462"/>
        <v/>
      </c>
      <c r="EB30" s="988" t="str">
        <f t="shared" ca="1" si="463"/>
        <v/>
      </c>
      <c r="EC30" s="988" t="str">
        <f t="shared" ca="1" si="464"/>
        <v/>
      </c>
      <c r="ED30" s="988" t="str">
        <f t="shared" ca="1" si="465"/>
        <v/>
      </c>
      <c r="EE30" s="988" t="str">
        <f t="shared" ca="1" si="466"/>
        <v/>
      </c>
      <c r="EF30" s="988" t="str">
        <f t="shared" ca="1" si="467"/>
        <v/>
      </c>
      <c r="EG30" s="988" t="str">
        <f t="shared" ca="1" si="468"/>
        <v/>
      </c>
      <c r="EH30" s="988" t="str">
        <f t="shared" ca="1" si="469"/>
        <v/>
      </c>
      <c r="EI30" s="988" t="str">
        <f t="shared" ca="1" si="470"/>
        <v/>
      </c>
      <c r="EJ30" s="988" t="str">
        <f t="shared" ca="1" si="471"/>
        <v/>
      </c>
      <c r="EK30" s="988" t="str">
        <f t="shared" ca="1" si="472"/>
        <v/>
      </c>
      <c r="EL30" s="988" t="str">
        <f t="shared" ca="1" si="473"/>
        <v/>
      </c>
      <c r="EM30" s="988" t="str">
        <f t="shared" ca="1" si="474"/>
        <v/>
      </c>
      <c r="EN30" s="988" t="str">
        <f t="shared" ca="1" si="475"/>
        <v/>
      </c>
      <c r="EO30" s="988" t="str">
        <f t="shared" ca="1" si="476"/>
        <v/>
      </c>
      <c r="EP30" s="988" t="str">
        <f t="shared" ca="1" si="477"/>
        <v/>
      </c>
      <c r="EQ30" s="988" t="str">
        <f t="shared" ca="1" si="478"/>
        <v/>
      </c>
      <c r="ER30" s="988" t="str">
        <f t="shared" ca="1" si="479"/>
        <v/>
      </c>
      <c r="ES30" s="988" t="str">
        <f t="shared" ca="1" si="480"/>
        <v/>
      </c>
      <c r="ET30" s="988" t="str">
        <f t="shared" ca="1" si="481"/>
        <v/>
      </c>
      <c r="EU30" s="988" t="str">
        <f t="shared" ca="1" si="482"/>
        <v/>
      </c>
      <c r="EV30" s="988" t="str">
        <f t="shared" ca="1" si="483"/>
        <v/>
      </c>
      <c r="EW30" s="988" t="str">
        <f t="shared" ca="1" si="484"/>
        <v/>
      </c>
      <c r="EX30" s="988" t="str">
        <f t="shared" ca="1" si="485"/>
        <v/>
      </c>
      <c r="EY30" s="988" t="str">
        <f t="shared" ca="1" si="486"/>
        <v/>
      </c>
      <c r="EZ30" s="988" t="str">
        <f t="shared" ca="1" si="487"/>
        <v/>
      </c>
      <c r="FA30" s="988" t="str">
        <f t="shared" ca="1" si="488"/>
        <v/>
      </c>
      <c r="FB30" s="988" t="str">
        <f t="shared" ca="1" si="489"/>
        <v/>
      </c>
      <c r="FC30" s="988" t="str">
        <f t="shared" ca="1" si="490"/>
        <v/>
      </c>
      <c r="FD30" s="988" t="str">
        <f t="shared" ca="1" si="491"/>
        <v/>
      </c>
      <c r="FE30" s="988" t="str">
        <f t="shared" ca="1" si="492"/>
        <v/>
      </c>
      <c r="FF30" s="988" t="str">
        <f t="shared" ca="1" si="493"/>
        <v/>
      </c>
      <c r="FG30" s="988" t="str">
        <f t="shared" ca="1" si="494"/>
        <v/>
      </c>
      <c r="FH30" s="988" t="str">
        <f t="shared" ca="1" si="495"/>
        <v/>
      </c>
      <c r="FI30" s="988" t="str">
        <f t="shared" ca="1" si="496"/>
        <v/>
      </c>
      <c r="FJ30" s="988" t="str">
        <f t="shared" ca="1" si="497"/>
        <v/>
      </c>
      <c r="FK30" s="988" t="str">
        <f t="shared" ca="1" si="498"/>
        <v/>
      </c>
      <c r="FL30" s="988" t="str">
        <f t="shared" ca="1" si="499"/>
        <v/>
      </c>
      <c r="FM30" s="988" t="str">
        <f t="shared" ca="1" si="500"/>
        <v/>
      </c>
      <c r="FN30" s="988" t="str">
        <f t="shared" ca="1" si="501"/>
        <v/>
      </c>
      <c r="FO30" s="988" t="str">
        <f t="shared" ca="1" si="502"/>
        <v/>
      </c>
      <c r="FP30" s="988" t="str">
        <f t="shared" ca="1" si="503"/>
        <v/>
      </c>
      <c r="FQ30" s="988" t="str">
        <f t="shared" ca="1" si="504"/>
        <v/>
      </c>
      <c r="FR30" s="988" t="str">
        <f t="shared" ca="1" si="505"/>
        <v/>
      </c>
      <c r="FS30" s="988" t="str">
        <f t="shared" ca="1" si="506"/>
        <v/>
      </c>
      <c r="FT30" s="988" t="str">
        <f t="shared" ca="1" si="507"/>
        <v/>
      </c>
      <c r="FU30" s="988" t="str">
        <f t="shared" ca="1" si="508"/>
        <v/>
      </c>
      <c r="FV30" s="988" t="str">
        <f t="shared" ca="1" si="509"/>
        <v/>
      </c>
      <c r="FW30" s="988" t="str">
        <f t="shared" ca="1" si="510"/>
        <v/>
      </c>
      <c r="FX30" s="988" t="str">
        <f t="shared" ca="1" si="511"/>
        <v/>
      </c>
      <c r="FY30" s="988" t="str">
        <f t="shared" ca="1" si="512"/>
        <v/>
      </c>
      <c r="FZ30" s="988" t="str">
        <f t="shared" ca="1" si="513"/>
        <v/>
      </c>
      <c r="GA30" s="988" t="str">
        <f t="shared" ca="1" si="514"/>
        <v/>
      </c>
      <c r="GB30" s="988" t="str">
        <f t="shared" ca="1" si="515"/>
        <v/>
      </c>
      <c r="GC30" s="988" t="str">
        <f t="shared" ca="1" si="516"/>
        <v/>
      </c>
      <c r="GD30" s="988" t="str">
        <f t="shared" ca="1" si="517"/>
        <v/>
      </c>
      <c r="GE30" s="988" t="str">
        <f t="shared" ca="1" si="518"/>
        <v/>
      </c>
      <c r="GF30" s="988" t="str">
        <f t="shared" ca="1" si="519"/>
        <v/>
      </c>
      <c r="GG30" s="988" t="str">
        <f t="shared" ca="1" si="520"/>
        <v/>
      </c>
      <c r="GH30" s="988" t="str">
        <f t="shared" ca="1" si="521"/>
        <v/>
      </c>
      <c r="GI30" s="988" t="str">
        <f t="shared" ca="1" si="522"/>
        <v/>
      </c>
      <c r="GJ30" s="988" t="str">
        <f t="shared" ca="1" si="523"/>
        <v/>
      </c>
      <c r="GK30" s="988" t="str">
        <f t="shared" ca="1" si="524"/>
        <v/>
      </c>
      <c r="GL30" s="988" t="str">
        <f t="shared" ca="1" si="525"/>
        <v/>
      </c>
      <c r="GM30" s="988" t="str">
        <f t="shared" ca="1" si="526"/>
        <v/>
      </c>
      <c r="GN30" s="988" t="str">
        <f t="shared" ca="1" si="527"/>
        <v/>
      </c>
      <c r="GO30" s="988" t="str">
        <f t="shared" ca="1" si="528"/>
        <v/>
      </c>
      <c r="GP30" s="988" t="str">
        <f t="shared" ca="1" si="529"/>
        <v/>
      </c>
      <c r="GQ30" s="988" t="str">
        <f t="shared" ca="1" si="530"/>
        <v/>
      </c>
      <c r="GR30" s="988" t="str">
        <f t="shared" ca="1" si="531"/>
        <v/>
      </c>
      <c r="GS30" s="988" t="str">
        <f t="shared" ca="1" si="532"/>
        <v/>
      </c>
      <c r="GT30" s="988" t="str">
        <f t="shared" ca="1" si="533"/>
        <v/>
      </c>
      <c r="GU30" s="988" t="str">
        <f t="shared" ca="1" si="534"/>
        <v/>
      </c>
      <c r="GV30" s="988" t="str">
        <f t="shared" ca="1" si="535"/>
        <v/>
      </c>
      <c r="GW30" s="988" t="str">
        <f t="shared" ca="1" si="536"/>
        <v/>
      </c>
      <c r="GX30" s="988" t="str">
        <f t="shared" ca="1" si="537"/>
        <v/>
      </c>
      <c r="GY30" s="988" t="str">
        <f t="shared" ca="1" si="538"/>
        <v/>
      </c>
      <c r="GZ30" s="988" t="str">
        <f t="shared" ca="1" si="539"/>
        <v/>
      </c>
      <c r="HA30" s="988" t="str">
        <f t="shared" ca="1" si="540"/>
        <v/>
      </c>
      <c r="HB30" s="988" t="str">
        <f t="shared" ca="1" si="541"/>
        <v/>
      </c>
      <c r="HC30" s="988" t="str">
        <f t="shared" ca="1" si="542"/>
        <v/>
      </c>
      <c r="HD30" s="988" t="str">
        <f t="shared" ca="1" si="543"/>
        <v/>
      </c>
      <c r="HE30" s="988" t="str">
        <f t="shared" ca="1" si="544"/>
        <v/>
      </c>
      <c r="HF30" s="988" t="str">
        <f t="shared" ca="1" si="545"/>
        <v/>
      </c>
      <c r="HG30" s="988" t="str">
        <f t="shared" ca="1" si="546"/>
        <v/>
      </c>
      <c r="HH30" s="988" t="str">
        <f t="shared" ca="1" si="547"/>
        <v/>
      </c>
      <c r="HI30" s="988" t="str">
        <f t="shared" ca="1" si="548"/>
        <v/>
      </c>
      <c r="HJ30" s="988" t="str">
        <f t="shared" ca="1" si="549"/>
        <v/>
      </c>
      <c r="HK30" s="988" t="str">
        <f t="shared" ca="1" si="550"/>
        <v/>
      </c>
      <c r="HL30" s="988" t="str">
        <f t="shared" ca="1" si="551"/>
        <v/>
      </c>
      <c r="HM30" s="988" t="str">
        <f t="shared" ca="1" si="552"/>
        <v/>
      </c>
      <c r="HN30" s="988" t="str">
        <f t="shared" ca="1" si="553"/>
        <v/>
      </c>
      <c r="HO30" s="988" t="str">
        <f t="shared" ca="1" si="554"/>
        <v/>
      </c>
      <c r="HP30" s="988" t="str">
        <f t="shared" ca="1" si="555"/>
        <v/>
      </c>
      <c r="HQ30" s="988" t="str">
        <f t="shared" ca="1" si="556"/>
        <v/>
      </c>
    </row>
    <row r="31" spans="2:225" x14ac:dyDescent="0.15">
      <c r="B31" s="977">
        <f t="shared" ref="B31:B40" si="561">IFERROR(ROUNDUP($D$10*$D$12*1/C31,0),"")</f>
        <v>20</v>
      </c>
      <c r="C31" s="978">
        <f>IF($D$12="","",$D$12/$D$12)</f>
        <v>1</v>
      </c>
      <c r="D31" s="979">
        <f t="shared" ref="D31:D40" si="562">IFERROR(($D$8+B31-1)*C31,"")</f>
        <v>34</v>
      </c>
      <c r="F31" s="964">
        <f t="shared" si="557"/>
        <v>43</v>
      </c>
      <c r="G31" s="959">
        <f t="shared" si="560"/>
        <v>28</v>
      </c>
      <c r="H31" s="960">
        <f t="shared" si="354"/>
        <v>5</v>
      </c>
      <c r="I31" s="963">
        <f t="shared" si="558"/>
        <v>15</v>
      </c>
      <c r="J31" s="964">
        <f t="shared" si="559"/>
        <v>28</v>
      </c>
      <c r="K31" s="965">
        <f t="shared" si="182"/>
        <v>0.7142857142857143</v>
      </c>
      <c r="L31" s="965">
        <f t="shared" si="183"/>
        <v>30</v>
      </c>
      <c r="M31" s="965">
        <f t="shared" si="184"/>
        <v>15</v>
      </c>
      <c r="N31" s="965">
        <f t="shared" si="355"/>
        <v>1</v>
      </c>
      <c r="O31" s="966" t="str" cm="1">
        <f t="array" ref="O31">_xlfn.IFS(T31&lt;=0.3,"Bad",AND(T31&lt;0.5,T31&gt;0.3),"Macro",T31&gt;=0.5,"Norm")</f>
        <v>Norm</v>
      </c>
      <c r="P31" s="964">
        <f t="shared" si="185"/>
        <v>42</v>
      </c>
      <c r="Q31" s="1013">
        <f t="shared" si="186"/>
        <v>0.8571428571428571</v>
      </c>
      <c r="R31" s="964">
        <f t="shared" si="187"/>
        <v>8</v>
      </c>
      <c r="S31" s="966">
        <f t="shared" si="188"/>
        <v>1412.1428571428571</v>
      </c>
      <c r="T31" s="60">
        <f t="shared" si="189"/>
        <v>0.80952380952380953</v>
      </c>
      <c r="U31" s="992">
        <f t="shared" si="190"/>
        <v>0.5357142857142857</v>
      </c>
      <c r="V31" s="990">
        <f t="shared" si="191"/>
        <v>0.55555555555555558</v>
      </c>
      <c r="W31" s="962" t="str">
        <f t="shared" si="356"/>
        <v/>
      </c>
      <c r="Y31" s="991">
        <v>28</v>
      </c>
      <c r="Z31" s="988" t="str">
        <f t="shared" ca="1" si="357"/>
        <v/>
      </c>
      <c r="AA31" s="988" t="str">
        <f t="shared" ca="1" si="358"/>
        <v/>
      </c>
      <c r="AB31" s="988" t="str">
        <f t="shared" ca="1" si="359"/>
        <v/>
      </c>
      <c r="AC31" s="988" t="str">
        <f t="shared" ca="1" si="360"/>
        <v/>
      </c>
      <c r="AD31" s="988" t="str">
        <f t="shared" ca="1" si="361"/>
        <v/>
      </c>
      <c r="AE31" s="988" t="str">
        <f t="shared" ca="1" si="362"/>
        <v/>
      </c>
      <c r="AF31" s="988" t="str">
        <f t="shared" ca="1" si="363"/>
        <v/>
      </c>
      <c r="AG31" s="988" t="str">
        <f t="shared" ca="1" si="364"/>
        <v/>
      </c>
      <c r="AH31" s="988" t="str">
        <f t="shared" ca="1" si="365"/>
        <v/>
      </c>
      <c r="AI31" s="988" t="str">
        <f t="shared" ca="1" si="366"/>
        <v/>
      </c>
      <c r="AJ31" s="988" t="str">
        <f t="shared" ca="1" si="367"/>
        <v/>
      </c>
      <c r="AK31" s="988" t="str">
        <f t="shared" ca="1" si="368"/>
        <v/>
      </c>
      <c r="AL31" s="988" t="str">
        <f t="shared" ca="1" si="369"/>
        <v/>
      </c>
      <c r="AM31" s="988" t="str">
        <f t="shared" ca="1" si="370"/>
        <v/>
      </c>
      <c r="AN31" s="988" t="str">
        <f t="shared" ca="1" si="371"/>
        <v/>
      </c>
      <c r="AO31" s="988" t="str">
        <f t="shared" ca="1" si="372"/>
        <v/>
      </c>
      <c r="AP31" s="988" t="str">
        <f t="shared" ca="1" si="373"/>
        <v/>
      </c>
      <c r="AQ31" s="988" t="str">
        <f t="shared" ca="1" si="374"/>
        <v/>
      </c>
      <c r="AR31" s="988" t="str">
        <f t="shared" ca="1" si="375"/>
        <v/>
      </c>
      <c r="AS31" s="988" t="str">
        <f t="shared" ca="1" si="376"/>
        <v/>
      </c>
      <c r="AT31" s="988" t="str">
        <f t="shared" ca="1" si="377"/>
        <v/>
      </c>
      <c r="AU31" s="988" t="str">
        <f t="shared" ca="1" si="378"/>
        <v/>
      </c>
      <c r="AV31" s="988" t="str">
        <f t="shared" ca="1" si="379"/>
        <v/>
      </c>
      <c r="AW31" s="988" t="str">
        <f t="shared" ca="1" si="380"/>
        <v/>
      </c>
      <c r="AX31" s="988" t="str">
        <f t="shared" ca="1" si="381"/>
        <v/>
      </c>
      <c r="AY31" s="988" t="str">
        <f t="shared" ca="1" si="382"/>
        <v/>
      </c>
      <c r="AZ31" s="988" t="str">
        <f t="shared" ca="1" si="383"/>
        <v/>
      </c>
      <c r="BA31" s="988" t="str">
        <f t="shared" ca="1" si="384"/>
        <v/>
      </c>
      <c r="BB31" s="988" t="str">
        <f t="shared" ca="1" si="385"/>
        <v/>
      </c>
      <c r="BC31" s="988" t="str">
        <f t="shared" ca="1" si="386"/>
        <v/>
      </c>
      <c r="BD31" s="988" t="str">
        <f t="shared" ca="1" si="387"/>
        <v/>
      </c>
      <c r="BE31" s="988" t="str">
        <f t="shared" ca="1" si="388"/>
        <v/>
      </c>
      <c r="BF31" s="988" t="str">
        <f t="shared" ca="1" si="389"/>
        <v/>
      </c>
      <c r="BG31" s="988" t="str">
        <f t="shared" ca="1" si="390"/>
        <v/>
      </c>
      <c r="BH31" s="988" t="str">
        <f t="shared" ca="1" si="391"/>
        <v/>
      </c>
      <c r="BI31" s="988" t="str">
        <f t="shared" ca="1" si="392"/>
        <v/>
      </c>
      <c r="BJ31" s="988" t="str">
        <f t="shared" ca="1" si="393"/>
        <v/>
      </c>
      <c r="BK31" s="988" t="str">
        <f t="shared" ca="1" si="394"/>
        <v/>
      </c>
      <c r="BL31" s="988" t="str">
        <f t="shared" ca="1" si="395"/>
        <v/>
      </c>
      <c r="BM31" s="988" t="str">
        <f t="shared" ca="1" si="396"/>
        <v/>
      </c>
      <c r="BN31" s="988" t="str">
        <f t="shared" ca="1" si="397"/>
        <v/>
      </c>
      <c r="BO31" s="988" t="str">
        <f t="shared" ca="1" si="398"/>
        <v/>
      </c>
      <c r="BP31" s="988" t="str">
        <f t="shared" ca="1" si="399"/>
        <v/>
      </c>
      <c r="BQ31" s="988" t="str">
        <f t="shared" ca="1" si="400"/>
        <v/>
      </c>
      <c r="BR31" s="988" t="str">
        <f t="shared" ca="1" si="401"/>
        <v/>
      </c>
      <c r="BS31" s="988" t="str">
        <f t="shared" ca="1" si="402"/>
        <v/>
      </c>
      <c r="BT31" s="988" t="str">
        <f t="shared" ca="1" si="403"/>
        <v/>
      </c>
      <c r="BU31" s="988" t="str">
        <f t="shared" ca="1" si="404"/>
        <v/>
      </c>
      <c r="BV31" s="988" t="str">
        <f t="shared" ca="1" si="405"/>
        <v/>
      </c>
      <c r="BW31" s="988" t="str">
        <f t="shared" ca="1" si="406"/>
        <v/>
      </c>
      <c r="BX31" s="988" t="str">
        <f t="shared" ca="1" si="407"/>
        <v/>
      </c>
      <c r="BY31" s="988" t="str">
        <f t="shared" ca="1" si="408"/>
        <v/>
      </c>
      <c r="BZ31" s="988" t="str">
        <f t="shared" ca="1" si="409"/>
        <v/>
      </c>
      <c r="CA31" s="988" t="str">
        <f t="shared" ca="1" si="410"/>
        <v/>
      </c>
      <c r="CB31" s="988" t="str">
        <f t="shared" ca="1" si="411"/>
        <v/>
      </c>
      <c r="CC31" s="988" t="str">
        <f t="shared" ca="1" si="412"/>
        <v/>
      </c>
      <c r="CD31" s="988" t="str">
        <f t="shared" ca="1" si="413"/>
        <v/>
      </c>
      <c r="CE31" s="988" t="str">
        <f t="shared" ca="1" si="414"/>
        <v/>
      </c>
      <c r="CF31" s="988" t="str">
        <f t="shared" ca="1" si="415"/>
        <v/>
      </c>
      <c r="CG31" s="988" t="str">
        <f t="shared" ca="1" si="416"/>
        <v/>
      </c>
      <c r="CH31" s="988" t="str">
        <f t="shared" ca="1" si="417"/>
        <v/>
      </c>
      <c r="CI31" s="988" t="str">
        <f t="shared" ca="1" si="418"/>
        <v/>
      </c>
      <c r="CJ31" s="988" t="str">
        <f t="shared" ca="1" si="419"/>
        <v/>
      </c>
      <c r="CK31" s="988" t="str">
        <f t="shared" ca="1" si="420"/>
        <v/>
      </c>
      <c r="CL31" s="988" t="str">
        <f t="shared" ca="1" si="421"/>
        <v/>
      </c>
      <c r="CM31" s="988" t="str">
        <f t="shared" ca="1" si="422"/>
        <v/>
      </c>
      <c r="CN31" s="988" t="str">
        <f t="shared" ca="1" si="423"/>
        <v/>
      </c>
      <c r="CO31" s="988" t="str">
        <f t="shared" ca="1" si="424"/>
        <v/>
      </c>
      <c r="CP31" s="988" t="str">
        <f t="shared" ca="1" si="425"/>
        <v/>
      </c>
      <c r="CQ31" s="988" t="str">
        <f t="shared" ca="1" si="426"/>
        <v/>
      </c>
      <c r="CR31" s="988" t="str">
        <f t="shared" ca="1" si="427"/>
        <v/>
      </c>
      <c r="CS31" s="988" t="str">
        <f t="shared" ca="1" si="428"/>
        <v/>
      </c>
      <c r="CT31" s="988" t="str">
        <f t="shared" ca="1" si="429"/>
        <v/>
      </c>
      <c r="CU31" s="988" t="str">
        <f t="shared" ca="1" si="430"/>
        <v/>
      </c>
      <c r="CV31" s="988" t="str">
        <f t="shared" ca="1" si="431"/>
        <v/>
      </c>
      <c r="CW31" s="988" t="str">
        <f t="shared" ca="1" si="432"/>
        <v/>
      </c>
      <c r="CX31" s="988" t="str">
        <f t="shared" ca="1" si="433"/>
        <v/>
      </c>
      <c r="CY31" s="988" t="str">
        <f t="shared" ca="1" si="434"/>
        <v/>
      </c>
      <c r="CZ31" s="988" t="str">
        <f t="shared" ca="1" si="435"/>
        <v/>
      </c>
      <c r="DA31" s="988" t="str">
        <f t="shared" ca="1" si="436"/>
        <v/>
      </c>
      <c r="DB31" s="988" t="str">
        <f t="shared" ca="1" si="437"/>
        <v/>
      </c>
      <c r="DC31" s="988" t="str">
        <f t="shared" ca="1" si="438"/>
        <v/>
      </c>
      <c r="DD31" s="988" t="str">
        <f t="shared" ca="1" si="439"/>
        <v/>
      </c>
      <c r="DE31" s="988" t="str">
        <f t="shared" ca="1" si="440"/>
        <v/>
      </c>
      <c r="DF31" s="988" t="str">
        <f t="shared" ca="1" si="441"/>
        <v/>
      </c>
      <c r="DG31" s="988" t="str">
        <f t="shared" ca="1" si="442"/>
        <v/>
      </c>
      <c r="DH31" s="988" t="str">
        <f t="shared" ca="1" si="443"/>
        <v/>
      </c>
      <c r="DI31" s="988" t="str">
        <f t="shared" ca="1" si="444"/>
        <v/>
      </c>
      <c r="DJ31" s="988" t="str">
        <f t="shared" ca="1" si="445"/>
        <v/>
      </c>
      <c r="DK31" s="988" t="str">
        <f t="shared" ca="1" si="446"/>
        <v/>
      </c>
      <c r="DL31" s="988" t="str">
        <f t="shared" ca="1" si="447"/>
        <v/>
      </c>
      <c r="DM31" s="988" t="str">
        <f t="shared" ca="1" si="448"/>
        <v/>
      </c>
      <c r="DN31" s="988" t="str">
        <f t="shared" ca="1" si="449"/>
        <v/>
      </c>
      <c r="DO31" s="988" t="str">
        <f t="shared" ca="1" si="450"/>
        <v/>
      </c>
      <c r="DP31" s="988" t="str">
        <f t="shared" ca="1" si="451"/>
        <v/>
      </c>
      <c r="DQ31" s="988" t="str">
        <f t="shared" ca="1" si="452"/>
        <v/>
      </c>
      <c r="DR31" s="988" t="str">
        <f t="shared" ca="1" si="453"/>
        <v/>
      </c>
      <c r="DS31" s="988" t="str">
        <f t="shared" ca="1" si="454"/>
        <v/>
      </c>
      <c r="DT31" s="988" t="str">
        <f t="shared" ca="1" si="455"/>
        <v/>
      </c>
      <c r="DU31" s="988" t="str">
        <f t="shared" ca="1" si="456"/>
        <v/>
      </c>
      <c r="DV31" s="988" t="str">
        <f t="shared" ca="1" si="457"/>
        <v/>
      </c>
      <c r="DW31" s="988" t="str">
        <f t="shared" ca="1" si="458"/>
        <v/>
      </c>
      <c r="DX31" s="988" t="str">
        <f t="shared" ca="1" si="459"/>
        <v/>
      </c>
      <c r="DY31" s="988" t="str">
        <f t="shared" ca="1" si="460"/>
        <v/>
      </c>
      <c r="DZ31" s="988" t="str">
        <f t="shared" ca="1" si="461"/>
        <v/>
      </c>
      <c r="EA31" s="988" t="str">
        <f t="shared" ca="1" si="462"/>
        <v/>
      </c>
      <c r="EB31" s="988" t="str">
        <f t="shared" ca="1" si="463"/>
        <v/>
      </c>
      <c r="EC31" s="988" t="str">
        <f t="shared" ca="1" si="464"/>
        <v/>
      </c>
      <c r="ED31" s="988" t="str">
        <f t="shared" ca="1" si="465"/>
        <v/>
      </c>
      <c r="EE31" s="988" t="str">
        <f t="shared" ca="1" si="466"/>
        <v/>
      </c>
      <c r="EF31" s="988" t="str">
        <f t="shared" ca="1" si="467"/>
        <v/>
      </c>
      <c r="EG31" s="988" t="str">
        <f t="shared" ca="1" si="468"/>
        <v/>
      </c>
      <c r="EH31" s="988" t="str">
        <f t="shared" ca="1" si="469"/>
        <v/>
      </c>
      <c r="EI31" s="988" t="str">
        <f t="shared" ca="1" si="470"/>
        <v/>
      </c>
      <c r="EJ31" s="988" t="str">
        <f t="shared" ca="1" si="471"/>
        <v/>
      </c>
      <c r="EK31" s="988" t="str">
        <f t="shared" ca="1" si="472"/>
        <v/>
      </c>
      <c r="EL31" s="988" t="str">
        <f t="shared" ca="1" si="473"/>
        <v/>
      </c>
      <c r="EM31" s="988" t="str">
        <f t="shared" ca="1" si="474"/>
        <v/>
      </c>
      <c r="EN31" s="988" t="str">
        <f t="shared" ca="1" si="475"/>
        <v/>
      </c>
      <c r="EO31" s="988" t="str">
        <f t="shared" ca="1" si="476"/>
        <v/>
      </c>
      <c r="EP31" s="988" t="str">
        <f t="shared" ca="1" si="477"/>
        <v/>
      </c>
      <c r="EQ31" s="988" t="str">
        <f t="shared" ca="1" si="478"/>
        <v/>
      </c>
      <c r="ER31" s="988" t="str">
        <f t="shared" ca="1" si="479"/>
        <v/>
      </c>
      <c r="ES31" s="988" t="str">
        <f t="shared" ca="1" si="480"/>
        <v/>
      </c>
      <c r="ET31" s="988" t="str">
        <f t="shared" ca="1" si="481"/>
        <v/>
      </c>
      <c r="EU31" s="988" t="str">
        <f t="shared" ca="1" si="482"/>
        <v/>
      </c>
      <c r="EV31" s="988" t="str">
        <f t="shared" ca="1" si="483"/>
        <v/>
      </c>
      <c r="EW31" s="988" t="str">
        <f t="shared" ca="1" si="484"/>
        <v/>
      </c>
      <c r="EX31" s="988" t="str">
        <f t="shared" ca="1" si="485"/>
        <v/>
      </c>
      <c r="EY31" s="988" t="str">
        <f t="shared" ca="1" si="486"/>
        <v/>
      </c>
      <c r="EZ31" s="988" t="str">
        <f t="shared" ca="1" si="487"/>
        <v/>
      </c>
      <c r="FA31" s="988" t="str">
        <f t="shared" ca="1" si="488"/>
        <v/>
      </c>
      <c r="FB31" s="988" t="str">
        <f t="shared" ca="1" si="489"/>
        <v/>
      </c>
      <c r="FC31" s="988" t="str">
        <f t="shared" ca="1" si="490"/>
        <v/>
      </c>
      <c r="FD31" s="988" t="str">
        <f t="shared" ca="1" si="491"/>
        <v/>
      </c>
      <c r="FE31" s="988" t="str">
        <f t="shared" ca="1" si="492"/>
        <v/>
      </c>
      <c r="FF31" s="988" t="str">
        <f t="shared" ca="1" si="493"/>
        <v/>
      </c>
      <c r="FG31" s="988" t="str">
        <f t="shared" ca="1" si="494"/>
        <v/>
      </c>
      <c r="FH31" s="988" t="str">
        <f t="shared" ca="1" si="495"/>
        <v/>
      </c>
      <c r="FI31" s="988" t="str">
        <f t="shared" ca="1" si="496"/>
        <v/>
      </c>
      <c r="FJ31" s="988" t="str">
        <f t="shared" ca="1" si="497"/>
        <v/>
      </c>
      <c r="FK31" s="988" t="str">
        <f t="shared" ca="1" si="498"/>
        <v/>
      </c>
      <c r="FL31" s="988" t="str">
        <f t="shared" ca="1" si="499"/>
        <v/>
      </c>
      <c r="FM31" s="988" t="str">
        <f t="shared" ca="1" si="500"/>
        <v/>
      </c>
      <c r="FN31" s="988" t="str">
        <f t="shared" ca="1" si="501"/>
        <v/>
      </c>
      <c r="FO31" s="988" t="str">
        <f t="shared" ca="1" si="502"/>
        <v/>
      </c>
      <c r="FP31" s="988" t="str">
        <f t="shared" ca="1" si="503"/>
        <v/>
      </c>
      <c r="FQ31" s="988" t="str">
        <f t="shared" ca="1" si="504"/>
        <v/>
      </c>
      <c r="FR31" s="988" t="str">
        <f t="shared" ca="1" si="505"/>
        <v/>
      </c>
      <c r="FS31" s="988" t="str">
        <f t="shared" ca="1" si="506"/>
        <v/>
      </c>
      <c r="FT31" s="988" t="str">
        <f t="shared" ca="1" si="507"/>
        <v/>
      </c>
      <c r="FU31" s="988" t="str">
        <f t="shared" ca="1" si="508"/>
        <v/>
      </c>
      <c r="FV31" s="988" t="str">
        <f t="shared" ca="1" si="509"/>
        <v/>
      </c>
      <c r="FW31" s="988" t="str">
        <f t="shared" ca="1" si="510"/>
        <v/>
      </c>
      <c r="FX31" s="988" t="str">
        <f t="shared" ca="1" si="511"/>
        <v/>
      </c>
      <c r="FY31" s="988" t="str">
        <f t="shared" ca="1" si="512"/>
        <v/>
      </c>
      <c r="FZ31" s="988" t="str">
        <f t="shared" ca="1" si="513"/>
        <v/>
      </c>
      <c r="GA31" s="988" t="str">
        <f t="shared" ca="1" si="514"/>
        <v/>
      </c>
      <c r="GB31" s="988" t="str">
        <f t="shared" ca="1" si="515"/>
        <v/>
      </c>
      <c r="GC31" s="988" t="str">
        <f t="shared" ca="1" si="516"/>
        <v/>
      </c>
      <c r="GD31" s="988" t="str">
        <f t="shared" ca="1" si="517"/>
        <v/>
      </c>
      <c r="GE31" s="988" t="str">
        <f t="shared" ca="1" si="518"/>
        <v/>
      </c>
      <c r="GF31" s="988" t="str">
        <f t="shared" ca="1" si="519"/>
        <v/>
      </c>
      <c r="GG31" s="988" t="str">
        <f t="shared" ca="1" si="520"/>
        <v/>
      </c>
      <c r="GH31" s="988" t="str">
        <f t="shared" ca="1" si="521"/>
        <v/>
      </c>
      <c r="GI31" s="988" t="str">
        <f t="shared" ca="1" si="522"/>
        <v/>
      </c>
      <c r="GJ31" s="988" t="str">
        <f t="shared" ca="1" si="523"/>
        <v/>
      </c>
      <c r="GK31" s="988" t="str">
        <f t="shared" ca="1" si="524"/>
        <v/>
      </c>
      <c r="GL31" s="988" t="str">
        <f t="shared" ca="1" si="525"/>
        <v/>
      </c>
      <c r="GM31" s="988" t="str">
        <f t="shared" ca="1" si="526"/>
        <v/>
      </c>
      <c r="GN31" s="988" t="str">
        <f t="shared" ca="1" si="527"/>
        <v/>
      </c>
      <c r="GO31" s="988" t="str">
        <f t="shared" ca="1" si="528"/>
        <v/>
      </c>
      <c r="GP31" s="988" t="str">
        <f t="shared" ca="1" si="529"/>
        <v/>
      </c>
      <c r="GQ31" s="988" t="str">
        <f t="shared" ca="1" si="530"/>
        <v/>
      </c>
      <c r="GR31" s="988" t="str">
        <f t="shared" ca="1" si="531"/>
        <v/>
      </c>
      <c r="GS31" s="988" t="str">
        <f t="shared" ca="1" si="532"/>
        <v/>
      </c>
      <c r="GT31" s="988" t="str">
        <f t="shared" ca="1" si="533"/>
        <v/>
      </c>
      <c r="GU31" s="988" t="str">
        <f t="shared" ca="1" si="534"/>
        <v/>
      </c>
      <c r="GV31" s="988" t="str">
        <f t="shared" ca="1" si="535"/>
        <v/>
      </c>
      <c r="GW31" s="988" t="str">
        <f t="shared" ca="1" si="536"/>
        <v/>
      </c>
      <c r="GX31" s="988" t="str">
        <f t="shared" ca="1" si="537"/>
        <v/>
      </c>
      <c r="GY31" s="988" t="str">
        <f t="shared" ca="1" si="538"/>
        <v/>
      </c>
      <c r="GZ31" s="988" t="str">
        <f t="shared" ca="1" si="539"/>
        <v/>
      </c>
      <c r="HA31" s="988" t="str">
        <f t="shared" ca="1" si="540"/>
        <v/>
      </c>
      <c r="HB31" s="988" t="str">
        <f t="shared" ca="1" si="541"/>
        <v/>
      </c>
      <c r="HC31" s="988" t="str">
        <f t="shared" ca="1" si="542"/>
        <v/>
      </c>
      <c r="HD31" s="988" t="str">
        <f t="shared" ca="1" si="543"/>
        <v/>
      </c>
      <c r="HE31" s="988" t="str">
        <f t="shared" ca="1" si="544"/>
        <v/>
      </c>
      <c r="HF31" s="988" t="str">
        <f t="shared" ca="1" si="545"/>
        <v/>
      </c>
      <c r="HG31" s="988" t="str">
        <f t="shared" ca="1" si="546"/>
        <v/>
      </c>
      <c r="HH31" s="988" t="str">
        <f t="shared" ca="1" si="547"/>
        <v/>
      </c>
      <c r="HI31" s="988" t="str">
        <f t="shared" ca="1" si="548"/>
        <v/>
      </c>
      <c r="HJ31" s="988" t="str">
        <f t="shared" ca="1" si="549"/>
        <v/>
      </c>
      <c r="HK31" s="988" t="str">
        <f t="shared" ca="1" si="550"/>
        <v/>
      </c>
      <c r="HL31" s="988" t="str">
        <f t="shared" ca="1" si="551"/>
        <v/>
      </c>
      <c r="HM31" s="988" t="str">
        <f t="shared" ca="1" si="552"/>
        <v/>
      </c>
      <c r="HN31" s="988" t="str">
        <f t="shared" ca="1" si="553"/>
        <v/>
      </c>
      <c r="HO31" s="988" t="str">
        <f t="shared" ca="1" si="554"/>
        <v/>
      </c>
      <c r="HP31" s="988" t="str">
        <f t="shared" ca="1" si="555"/>
        <v/>
      </c>
      <c r="HQ31" s="988" t="str">
        <f t="shared" ca="1" si="556"/>
        <v/>
      </c>
    </row>
    <row r="32" spans="2:225" x14ac:dyDescent="0.15">
      <c r="B32" s="980">
        <f t="shared" si="561"/>
        <v>10</v>
      </c>
      <c r="C32" s="981">
        <f>IFERROR(C31+1,"")</f>
        <v>2</v>
      </c>
      <c r="D32" s="982">
        <f t="shared" si="562"/>
        <v>48</v>
      </c>
      <c r="F32" s="964">
        <f t="shared" si="557"/>
        <v>44</v>
      </c>
      <c r="G32" s="959">
        <f t="shared" si="560"/>
        <v>29</v>
      </c>
      <c r="H32" s="960">
        <f t="shared" si="354"/>
        <v>5</v>
      </c>
      <c r="I32" s="963">
        <f t="shared" si="558"/>
        <v>15</v>
      </c>
      <c r="J32" s="964">
        <f t="shared" si="559"/>
        <v>29</v>
      </c>
      <c r="K32" s="965">
        <f t="shared" si="182"/>
        <v>0.68965517241379315</v>
      </c>
      <c r="L32" s="965">
        <f t="shared" si="183"/>
        <v>29.655172413793107</v>
      </c>
      <c r="M32" s="965">
        <f t="shared" si="184"/>
        <v>15</v>
      </c>
      <c r="N32" s="965">
        <f t="shared" si="355"/>
        <v>1</v>
      </c>
      <c r="O32" s="966" t="str" cm="1">
        <f t="array" ref="O32">_xlfn.IFS(T32&lt;=0.3,"Bad",AND(T32&lt;0.5,T32&gt;0.3),"Macro",T32&gt;=0.5,"Norm")</f>
        <v>Norm</v>
      </c>
      <c r="P32" s="964">
        <f t="shared" si="185"/>
        <v>43</v>
      </c>
      <c r="Q32" s="1013">
        <f t="shared" si="186"/>
        <v>0.82758620689655171</v>
      </c>
      <c r="R32" s="964">
        <f t="shared" si="187"/>
        <v>9</v>
      </c>
      <c r="S32" s="966">
        <f t="shared" si="188"/>
        <v>1363.4482758620691</v>
      </c>
      <c r="T32" s="60">
        <f t="shared" si="189"/>
        <v>0.79069767441860461</v>
      </c>
      <c r="U32" s="992">
        <f t="shared" si="190"/>
        <v>0.51724137931034486</v>
      </c>
      <c r="V32" s="990">
        <f t="shared" si="191"/>
        <v>0.5357142857142857</v>
      </c>
      <c r="W32" s="962" t="str">
        <f t="shared" si="356"/>
        <v>x</v>
      </c>
      <c r="Y32" s="987">
        <v>29</v>
      </c>
      <c r="Z32" s="988" t="str">
        <f t="shared" ca="1" si="357"/>
        <v/>
      </c>
      <c r="AA32" s="988" t="str">
        <f t="shared" ca="1" si="358"/>
        <v/>
      </c>
      <c r="AB32" s="988" t="str">
        <f t="shared" ca="1" si="359"/>
        <v/>
      </c>
      <c r="AC32" s="988" t="str">
        <f t="shared" ca="1" si="360"/>
        <v/>
      </c>
      <c r="AD32" s="988" t="str">
        <f t="shared" ca="1" si="361"/>
        <v/>
      </c>
      <c r="AE32" s="988" t="str">
        <f t="shared" ca="1" si="362"/>
        <v/>
      </c>
      <c r="AF32" s="988" t="str">
        <f t="shared" ca="1" si="363"/>
        <v/>
      </c>
      <c r="AG32" s="988" t="str">
        <f t="shared" ca="1" si="364"/>
        <v/>
      </c>
      <c r="AH32" s="988" t="str">
        <f t="shared" ca="1" si="365"/>
        <v/>
      </c>
      <c r="AI32" s="988" t="str">
        <f t="shared" ca="1" si="366"/>
        <v/>
      </c>
      <c r="AJ32" s="988" t="str">
        <f t="shared" ca="1" si="367"/>
        <v/>
      </c>
      <c r="AK32" s="988" t="str">
        <f t="shared" ca="1" si="368"/>
        <v/>
      </c>
      <c r="AL32" s="988" t="str">
        <f t="shared" ca="1" si="369"/>
        <v/>
      </c>
      <c r="AM32" s="988" t="str">
        <f t="shared" ca="1" si="370"/>
        <v/>
      </c>
      <c r="AN32" s="988" t="str">
        <f t="shared" ca="1" si="371"/>
        <v/>
      </c>
      <c r="AO32" s="988" t="str">
        <f t="shared" ca="1" si="372"/>
        <v/>
      </c>
      <c r="AP32" s="988" t="str">
        <f t="shared" ca="1" si="373"/>
        <v/>
      </c>
      <c r="AQ32" s="988" t="str">
        <f t="shared" ca="1" si="374"/>
        <v/>
      </c>
      <c r="AR32" s="988" t="str">
        <f t="shared" ca="1" si="375"/>
        <v/>
      </c>
      <c r="AS32" s="988" t="str">
        <f t="shared" ca="1" si="376"/>
        <v/>
      </c>
      <c r="AT32" s="988" t="str">
        <f t="shared" ca="1" si="377"/>
        <v/>
      </c>
      <c r="AU32" s="988" t="str">
        <f t="shared" ca="1" si="378"/>
        <v/>
      </c>
      <c r="AV32" s="988" t="str">
        <f t="shared" ca="1" si="379"/>
        <v/>
      </c>
      <c r="AW32" s="988" t="str">
        <f t="shared" ca="1" si="380"/>
        <v/>
      </c>
      <c r="AX32" s="988" t="str">
        <f t="shared" ca="1" si="381"/>
        <v/>
      </c>
      <c r="AY32" s="988" t="str">
        <f t="shared" ca="1" si="382"/>
        <v/>
      </c>
      <c r="AZ32" s="988" t="str">
        <f t="shared" ca="1" si="383"/>
        <v/>
      </c>
      <c r="BA32" s="988" t="str">
        <f t="shared" ca="1" si="384"/>
        <v/>
      </c>
      <c r="BB32" s="988" t="str">
        <f t="shared" ca="1" si="385"/>
        <v/>
      </c>
      <c r="BC32" s="988" t="str">
        <f t="shared" ca="1" si="386"/>
        <v/>
      </c>
      <c r="BD32" s="988" t="str">
        <f t="shared" ca="1" si="387"/>
        <v/>
      </c>
      <c r="BE32" s="988" t="str">
        <f t="shared" ca="1" si="388"/>
        <v/>
      </c>
      <c r="BF32" s="988" t="str">
        <f t="shared" ca="1" si="389"/>
        <v/>
      </c>
      <c r="BG32" s="988" t="str">
        <f t="shared" ca="1" si="390"/>
        <v/>
      </c>
      <c r="BH32" s="988" t="str">
        <f t="shared" ca="1" si="391"/>
        <v/>
      </c>
      <c r="BI32" s="988" t="str">
        <f t="shared" ca="1" si="392"/>
        <v/>
      </c>
      <c r="BJ32" s="988" t="str">
        <f t="shared" ca="1" si="393"/>
        <v/>
      </c>
      <c r="BK32" s="988" t="str">
        <f t="shared" ca="1" si="394"/>
        <v/>
      </c>
      <c r="BL32" s="988" t="str">
        <f t="shared" ca="1" si="395"/>
        <v/>
      </c>
      <c r="BM32" s="988" t="str">
        <f t="shared" ca="1" si="396"/>
        <v/>
      </c>
      <c r="BN32" s="988" t="str">
        <f t="shared" ca="1" si="397"/>
        <v/>
      </c>
      <c r="BO32" s="988" t="str">
        <f t="shared" ca="1" si="398"/>
        <v/>
      </c>
      <c r="BP32" s="988" t="str">
        <f t="shared" ca="1" si="399"/>
        <v/>
      </c>
      <c r="BQ32" s="988" t="str">
        <f t="shared" ca="1" si="400"/>
        <v/>
      </c>
      <c r="BR32" s="988" t="str">
        <f t="shared" ca="1" si="401"/>
        <v/>
      </c>
      <c r="BS32" s="988" t="str">
        <f t="shared" ca="1" si="402"/>
        <v/>
      </c>
      <c r="BT32" s="988" t="str">
        <f t="shared" ca="1" si="403"/>
        <v/>
      </c>
      <c r="BU32" s="988" t="str">
        <f t="shared" ca="1" si="404"/>
        <v/>
      </c>
      <c r="BV32" s="988" t="str">
        <f t="shared" ca="1" si="405"/>
        <v/>
      </c>
      <c r="BW32" s="988" t="str">
        <f t="shared" ca="1" si="406"/>
        <v/>
      </c>
      <c r="BX32" s="988" t="str">
        <f t="shared" ca="1" si="407"/>
        <v/>
      </c>
      <c r="BY32" s="988" t="str">
        <f t="shared" ca="1" si="408"/>
        <v/>
      </c>
      <c r="BZ32" s="988" t="str">
        <f t="shared" ca="1" si="409"/>
        <v/>
      </c>
      <c r="CA32" s="988" t="str">
        <f t="shared" ca="1" si="410"/>
        <v/>
      </c>
      <c r="CB32" s="988" t="str">
        <f t="shared" ca="1" si="411"/>
        <v/>
      </c>
      <c r="CC32" s="988" t="str">
        <f t="shared" ca="1" si="412"/>
        <v/>
      </c>
      <c r="CD32" s="988" t="str">
        <f t="shared" ca="1" si="413"/>
        <v/>
      </c>
      <c r="CE32" s="988" t="str">
        <f t="shared" ca="1" si="414"/>
        <v/>
      </c>
      <c r="CF32" s="988" t="str">
        <f t="shared" ca="1" si="415"/>
        <v/>
      </c>
      <c r="CG32" s="988" t="str">
        <f t="shared" ca="1" si="416"/>
        <v/>
      </c>
      <c r="CH32" s="988" t="str">
        <f t="shared" ca="1" si="417"/>
        <v/>
      </c>
      <c r="CI32" s="988" t="str">
        <f t="shared" ca="1" si="418"/>
        <v/>
      </c>
      <c r="CJ32" s="988" t="str">
        <f t="shared" ca="1" si="419"/>
        <v/>
      </c>
      <c r="CK32" s="988" t="str">
        <f t="shared" ca="1" si="420"/>
        <v/>
      </c>
      <c r="CL32" s="988" t="str">
        <f t="shared" ca="1" si="421"/>
        <v/>
      </c>
      <c r="CM32" s="988" t="str">
        <f t="shared" ca="1" si="422"/>
        <v/>
      </c>
      <c r="CN32" s="988" t="str">
        <f t="shared" ca="1" si="423"/>
        <v/>
      </c>
      <c r="CO32" s="988" t="str">
        <f t="shared" ca="1" si="424"/>
        <v/>
      </c>
      <c r="CP32" s="988" t="str">
        <f t="shared" ca="1" si="425"/>
        <v/>
      </c>
      <c r="CQ32" s="988" t="str">
        <f t="shared" ca="1" si="426"/>
        <v/>
      </c>
      <c r="CR32" s="988" t="str">
        <f t="shared" ca="1" si="427"/>
        <v/>
      </c>
      <c r="CS32" s="988" t="str">
        <f t="shared" ca="1" si="428"/>
        <v/>
      </c>
      <c r="CT32" s="988" t="str">
        <f t="shared" ca="1" si="429"/>
        <v/>
      </c>
      <c r="CU32" s="988" t="str">
        <f t="shared" ca="1" si="430"/>
        <v/>
      </c>
      <c r="CV32" s="988" t="str">
        <f t="shared" ca="1" si="431"/>
        <v/>
      </c>
      <c r="CW32" s="988" t="str">
        <f t="shared" ca="1" si="432"/>
        <v/>
      </c>
      <c r="CX32" s="988" t="str">
        <f t="shared" ca="1" si="433"/>
        <v/>
      </c>
      <c r="CY32" s="988" t="str">
        <f t="shared" ca="1" si="434"/>
        <v/>
      </c>
      <c r="CZ32" s="988" t="str">
        <f t="shared" ca="1" si="435"/>
        <v/>
      </c>
      <c r="DA32" s="988" t="str">
        <f t="shared" ca="1" si="436"/>
        <v/>
      </c>
      <c r="DB32" s="988" t="str">
        <f t="shared" ca="1" si="437"/>
        <v/>
      </c>
      <c r="DC32" s="988" t="str">
        <f t="shared" ca="1" si="438"/>
        <v/>
      </c>
      <c r="DD32" s="988" t="str">
        <f t="shared" ca="1" si="439"/>
        <v/>
      </c>
      <c r="DE32" s="988" t="str">
        <f t="shared" ca="1" si="440"/>
        <v/>
      </c>
      <c r="DF32" s="988" t="str">
        <f t="shared" ca="1" si="441"/>
        <v/>
      </c>
      <c r="DG32" s="988" t="str">
        <f t="shared" ca="1" si="442"/>
        <v/>
      </c>
      <c r="DH32" s="988" t="str">
        <f t="shared" ca="1" si="443"/>
        <v/>
      </c>
      <c r="DI32" s="988" t="str">
        <f t="shared" ca="1" si="444"/>
        <v/>
      </c>
      <c r="DJ32" s="988" t="str">
        <f t="shared" ca="1" si="445"/>
        <v/>
      </c>
      <c r="DK32" s="988" t="str">
        <f t="shared" ca="1" si="446"/>
        <v/>
      </c>
      <c r="DL32" s="988" t="str">
        <f t="shared" ca="1" si="447"/>
        <v/>
      </c>
      <c r="DM32" s="988" t="str">
        <f t="shared" ca="1" si="448"/>
        <v/>
      </c>
      <c r="DN32" s="988" t="str">
        <f t="shared" ca="1" si="449"/>
        <v/>
      </c>
      <c r="DO32" s="988" t="str">
        <f t="shared" ca="1" si="450"/>
        <v/>
      </c>
      <c r="DP32" s="988" t="str">
        <f t="shared" ca="1" si="451"/>
        <v/>
      </c>
      <c r="DQ32" s="988" t="str">
        <f t="shared" ca="1" si="452"/>
        <v/>
      </c>
      <c r="DR32" s="988" t="str">
        <f t="shared" ca="1" si="453"/>
        <v/>
      </c>
      <c r="DS32" s="988" t="str">
        <f t="shared" ca="1" si="454"/>
        <v/>
      </c>
      <c r="DT32" s="988" t="str">
        <f t="shared" ca="1" si="455"/>
        <v/>
      </c>
      <c r="DU32" s="988" t="str">
        <f t="shared" ca="1" si="456"/>
        <v/>
      </c>
      <c r="DV32" s="988" t="str">
        <f t="shared" ca="1" si="457"/>
        <v/>
      </c>
      <c r="DW32" s="988" t="str">
        <f t="shared" ca="1" si="458"/>
        <v/>
      </c>
      <c r="DX32" s="988" t="str">
        <f t="shared" ca="1" si="459"/>
        <v/>
      </c>
      <c r="DY32" s="988" t="str">
        <f t="shared" ca="1" si="460"/>
        <v/>
      </c>
      <c r="DZ32" s="988" t="str">
        <f t="shared" ca="1" si="461"/>
        <v/>
      </c>
      <c r="EA32" s="988" t="str">
        <f t="shared" ca="1" si="462"/>
        <v/>
      </c>
      <c r="EB32" s="988" t="str">
        <f t="shared" ca="1" si="463"/>
        <v/>
      </c>
      <c r="EC32" s="988" t="str">
        <f t="shared" ca="1" si="464"/>
        <v/>
      </c>
      <c r="ED32" s="988" t="str">
        <f t="shared" ca="1" si="465"/>
        <v/>
      </c>
      <c r="EE32" s="988" t="str">
        <f t="shared" ca="1" si="466"/>
        <v/>
      </c>
      <c r="EF32" s="988" t="str">
        <f t="shared" ca="1" si="467"/>
        <v/>
      </c>
      <c r="EG32" s="988" t="str">
        <f t="shared" ca="1" si="468"/>
        <v/>
      </c>
      <c r="EH32" s="988" t="str">
        <f t="shared" ca="1" si="469"/>
        <v/>
      </c>
      <c r="EI32" s="988" t="str">
        <f t="shared" ca="1" si="470"/>
        <v/>
      </c>
      <c r="EJ32" s="988" t="str">
        <f t="shared" ca="1" si="471"/>
        <v/>
      </c>
      <c r="EK32" s="988" t="str">
        <f t="shared" ca="1" si="472"/>
        <v/>
      </c>
      <c r="EL32" s="988" t="str">
        <f t="shared" ca="1" si="473"/>
        <v/>
      </c>
      <c r="EM32" s="988" t="str">
        <f t="shared" ca="1" si="474"/>
        <v/>
      </c>
      <c r="EN32" s="988" t="str">
        <f t="shared" ca="1" si="475"/>
        <v/>
      </c>
      <c r="EO32" s="988" t="str">
        <f t="shared" ca="1" si="476"/>
        <v/>
      </c>
      <c r="EP32" s="988" t="str">
        <f t="shared" ca="1" si="477"/>
        <v/>
      </c>
      <c r="EQ32" s="988" t="str">
        <f t="shared" ca="1" si="478"/>
        <v/>
      </c>
      <c r="ER32" s="988" t="str">
        <f t="shared" ca="1" si="479"/>
        <v/>
      </c>
      <c r="ES32" s="988" t="str">
        <f t="shared" ca="1" si="480"/>
        <v/>
      </c>
      <c r="ET32" s="988" t="str">
        <f t="shared" ca="1" si="481"/>
        <v/>
      </c>
      <c r="EU32" s="988" t="str">
        <f t="shared" ca="1" si="482"/>
        <v/>
      </c>
      <c r="EV32" s="988" t="str">
        <f t="shared" ca="1" si="483"/>
        <v/>
      </c>
      <c r="EW32" s="988" t="str">
        <f t="shared" ca="1" si="484"/>
        <v/>
      </c>
      <c r="EX32" s="988" t="str">
        <f t="shared" ca="1" si="485"/>
        <v/>
      </c>
      <c r="EY32" s="988" t="str">
        <f t="shared" ca="1" si="486"/>
        <v/>
      </c>
      <c r="EZ32" s="988" t="str">
        <f t="shared" ca="1" si="487"/>
        <v/>
      </c>
      <c r="FA32" s="988" t="str">
        <f t="shared" ca="1" si="488"/>
        <v/>
      </c>
      <c r="FB32" s="988" t="str">
        <f t="shared" ca="1" si="489"/>
        <v/>
      </c>
      <c r="FC32" s="988" t="str">
        <f t="shared" ca="1" si="490"/>
        <v/>
      </c>
      <c r="FD32" s="988" t="str">
        <f t="shared" ca="1" si="491"/>
        <v/>
      </c>
      <c r="FE32" s="988" t="str">
        <f t="shared" ca="1" si="492"/>
        <v/>
      </c>
      <c r="FF32" s="988" t="str">
        <f t="shared" ca="1" si="493"/>
        <v/>
      </c>
      <c r="FG32" s="988" t="str">
        <f t="shared" ca="1" si="494"/>
        <v/>
      </c>
      <c r="FH32" s="988" t="str">
        <f t="shared" ca="1" si="495"/>
        <v/>
      </c>
      <c r="FI32" s="988" t="str">
        <f t="shared" ca="1" si="496"/>
        <v/>
      </c>
      <c r="FJ32" s="988" t="str">
        <f t="shared" ca="1" si="497"/>
        <v/>
      </c>
      <c r="FK32" s="988" t="str">
        <f t="shared" ca="1" si="498"/>
        <v/>
      </c>
      <c r="FL32" s="988" t="str">
        <f t="shared" ca="1" si="499"/>
        <v/>
      </c>
      <c r="FM32" s="988" t="str">
        <f t="shared" ca="1" si="500"/>
        <v/>
      </c>
      <c r="FN32" s="988" t="str">
        <f t="shared" ca="1" si="501"/>
        <v/>
      </c>
      <c r="FO32" s="988" t="str">
        <f t="shared" ca="1" si="502"/>
        <v/>
      </c>
      <c r="FP32" s="988" t="str">
        <f t="shared" ca="1" si="503"/>
        <v/>
      </c>
      <c r="FQ32" s="988" t="str">
        <f t="shared" ca="1" si="504"/>
        <v/>
      </c>
      <c r="FR32" s="988" t="str">
        <f t="shared" ca="1" si="505"/>
        <v/>
      </c>
      <c r="FS32" s="988" t="str">
        <f t="shared" ca="1" si="506"/>
        <v/>
      </c>
      <c r="FT32" s="988" t="str">
        <f t="shared" ca="1" si="507"/>
        <v/>
      </c>
      <c r="FU32" s="988" t="str">
        <f t="shared" ca="1" si="508"/>
        <v/>
      </c>
      <c r="FV32" s="988" t="str">
        <f t="shared" ca="1" si="509"/>
        <v/>
      </c>
      <c r="FW32" s="988" t="str">
        <f t="shared" ca="1" si="510"/>
        <v/>
      </c>
      <c r="FX32" s="988" t="str">
        <f t="shared" ca="1" si="511"/>
        <v/>
      </c>
      <c r="FY32" s="988" t="str">
        <f t="shared" ca="1" si="512"/>
        <v/>
      </c>
      <c r="FZ32" s="988" t="str">
        <f t="shared" ca="1" si="513"/>
        <v/>
      </c>
      <c r="GA32" s="988" t="str">
        <f t="shared" ca="1" si="514"/>
        <v/>
      </c>
      <c r="GB32" s="988" t="str">
        <f t="shared" ca="1" si="515"/>
        <v/>
      </c>
      <c r="GC32" s="988" t="str">
        <f t="shared" ca="1" si="516"/>
        <v/>
      </c>
      <c r="GD32" s="988" t="str">
        <f t="shared" ca="1" si="517"/>
        <v/>
      </c>
      <c r="GE32" s="988" t="str">
        <f t="shared" ca="1" si="518"/>
        <v/>
      </c>
      <c r="GF32" s="988" t="str">
        <f t="shared" ca="1" si="519"/>
        <v/>
      </c>
      <c r="GG32" s="988" t="str">
        <f t="shared" ca="1" si="520"/>
        <v/>
      </c>
      <c r="GH32" s="988" t="str">
        <f t="shared" ca="1" si="521"/>
        <v/>
      </c>
      <c r="GI32" s="988" t="str">
        <f t="shared" ca="1" si="522"/>
        <v/>
      </c>
      <c r="GJ32" s="988" t="str">
        <f t="shared" ca="1" si="523"/>
        <v/>
      </c>
      <c r="GK32" s="988" t="str">
        <f t="shared" ca="1" si="524"/>
        <v/>
      </c>
      <c r="GL32" s="988" t="str">
        <f t="shared" ca="1" si="525"/>
        <v/>
      </c>
      <c r="GM32" s="988" t="str">
        <f t="shared" ca="1" si="526"/>
        <v/>
      </c>
      <c r="GN32" s="988" t="str">
        <f t="shared" ca="1" si="527"/>
        <v/>
      </c>
      <c r="GO32" s="988" t="str">
        <f t="shared" ca="1" si="528"/>
        <v/>
      </c>
      <c r="GP32" s="988" t="str">
        <f t="shared" ca="1" si="529"/>
        <v/>
      </c>
      <c r="GQ32" s="988" t="str">
        <f t="shared" ca="1" si="530"/>
        <v/>
      </c>
      <c r="GR32" s="988" t="str">
        <f t="shared" ca="1" si="531"/>
        <v/>
      </c>
      <c r="GS32" s="988" t="str">
        <f t="shared" ca="1" si="532"/>
        <v/>
      </c>
      <c r="GT32" s="988" t="str">
        <f t="shared" ca="1" si="533"/>
        <v/>
      </c>
      <c r="GU32" s="988" t="str">
        <f t="shared" ca="1" si="534"/>
        <v/>
      </c>
      <c r="GV32" s="988" t="str">
        <f t="shared" ca="1" si="535"/>
        <v/>
      </c>
      <c r="GW32" s="988" t="str">
        <f t="shared" ca="1" si="536"/>
        <v/>
      </c>
      <c r="GX32" s="988" t="str">
        <f t="shared" ca="1" si="537"/>
        <v/>
      </c>
      <c r="GY32" s="988" t="str">
        <f t="shared" ca="1" si="538"/>
        <v/>
      </c>
      <c r="GZ32" s="988" t="str">
        <f t="shared" ca="1" si="539"/>
        <v/>
      </c>
      <c r="HA32" s="988" t="str">
        <f t="shared" ca="1" si="540"/>
        <v/>
      </c>
      <c r="HB32" s="988" t="str">
        <f t="shared" ca="1" si="541"/>
        <v/>
      </c>
      <c r="HC32" s="988" t="str">
        <f t="shared" ca="1" si="542"/>
        <v/>
      </c>
      <c r="HD32" s="988" t="str">
        <f t="shared" ca="1" si="543"/>
        <v/>
      </c>
      <c r="HE32" s="988" t="str">
        <f t="shared" ca="1" si="544"/>
        <v/>
      </c>
      <c r="HF32" s="988" t="str">
        <f t="shared" ca="1" si="545"/>
        <v/>
      </c>
      <c r="HG32" s="988" t="str">
        <f t="shared" ca="1" si="546"/>
        <v/>
      </c>
      <c r="HH32" s="988" t="str">
        <f t="shared" ca="1" si="547"/>
        <v/>
      </c>
      <c r="HI32" s="988" t="str">
        <f t="shared" ca="1" si="548"/>
        <v/>
      </c>
      <c r="HJ32" s="988" t="str">
        <f t="shared" ca="1" si="549"/>
        <v/>
      </c>
      <c r="HK32" s="988" t="str">
        <f t="shared" ca="1" si="550"/>
        <v/>
      </c>
      <c r="HL32" s="988" t="str">
        <f t="shared" ca="1" si="551"/>
        <v/>
      </c>
      <c r="HM32" s="988" t="str">
        <f t="shared" ca="1" si="552"/>
        <v/>
      </c>
      <c r="HN32" s="988" t="str">
        <f t="shared" ca="1" si="553"/>
        <v/>
      </c>
      <c r="HO32" s="988" t="str">
        <f t="shared" ca="1" si="554"/>
        <v/>
      </c>
      <c r="HP32" s="988" t="str">
        <f t="shared" ca="1" si="555"/>
        <v/>
      </c>
      <c r="HQ32" s="988" t="str">
        <f t="shared" ca="1" si="556"/>
        <v/>
      </c>
    </row>
    <row r="33" spans="2:225" x14ac:dyDescent="0.15">
      <c r="B33" s="980">
        <f t="shared" si="561"/>
        <v>7</v>
      </c>
      <c r="C33" s="981">
        <f t="shared" ref="C33:C40" si="563">IFERROR(C32+1,"")</f>
        <v>3</v>
      </c>
      <c r="D33" s="982">
        <f t="shared" si="562"/>
        <v>63</v>
      </c>
      <c r="F33" s="964">
        <f t="shared" si="557"/>
        <v>45</v>
      </c>
      <c r="G33" s="959">
        <f t="shared" si="560"/>
        <v>30</v>
      </c>
      <c r="H33" s="960">
        <f t="shared" si="354"/>
        <v>5</v>
      </c>
      <c r="I33" s="963">
        <f t="shared" si="558"/>
        <v>15</v>
      </c>
      <c r="J33" s="964">
        <f t="shared" si="559"/>
        <v>30</v>
      </c>
      <c r="K33" s="965">
        <f t="shared" si="182"/>
        <v>0.66666666666666663</v>
      </c>
      <c r="L33" s="965">
        <f t="shared" si="183"/>
        <v>29.333333333333332</v>
      </c>
      <c r="M33" s="965">
        <f t="shared" si="184"/>
        <v>15</v>
      </c>
      <c r="N33" s="965">
        <f t="shared" si="355"/>
        <v>1</v>
      </c>
      <c r="O33" s="966" t="str" cm="1">
        <f t="array" ref="O33">_xlfn.IFS(T33&lt;=0.3,"Bad",AND(T33&lt;0.5,T33&gt;0.3),"Macro",T33&gt;=0.5,"Norm")</f>
        <v>Norm</v>
      </c>
      <c r="P33" s="964">
        <f t="shared" si="185"/>
        <v>44</v>
      </c>
      <c r="Q33" s="1013">
        <f t="shared" si="186"/>
        <v>0.8</v>
      </c>
      <c r="R33" s="964">
        <f t="shared" si="187"/>
        <v>10</v>
      </c>
      <c r="S33" s="966">
        <f t="shared" si="188"/>
        <v>1318</v>
      </c>
      <c r="T33" s="60">
        <f t="shared" si="189"/>
        <v>0.77272727272727271</v>
      </c>
      <c r="U33" s="992">
        <f t="shared" si="190"/>
        <v>0.5</v>
      </c>
      <c r="V33" s="990">
        <f t="shared" si="191"/>
        <v>0.51724137931034486</v>
      </c>
      <c r="W33" s="962" t="str">
        <f t="shared" si="356"/>
        <v/>
      </c>
      <c r="Y33" s="991">
        <v>30</v>
      </c>
      <c r="Z33" s="988" t="str">
        <f t="shared" ca="1" si="357"/>
        <v/>
      </c>
      <c r="AA33" s="988" t="str">
        <f t="shared" ca="1" si="358"/>
        <v/>
      </c>
      <c r="AB33" s="988" t="str">
        <f t="shared" ca="1" si="359"/>
        <v/>
      </c>
      <c r="AC33" s="988" t="str">
        <f t="shared" ca="1" si="360"/>
        <v/>
      </c>
      <c r="AD33" s="988" t="str">
        <f t="shared" ca="1" si="361"/>
        <v/>
      </c>
      <c r="AE33" s="988" t="str">
        <f t="shared" ca="1" si="362"/>
        <v/>
      </c>
      <c r="AF33" s="988" t="str">
        <f t="shared" ca="1" si="363"/>
        <v/>
      </c>
      <c r="AG33" s="988" t="str">
        <f t="shared" ca="1" si="364"/>
        <v/>
      </c>
      <c r="AH33" s="988" t="str">
        <f t="shared" ca="1" si="365"/>
        <v/>
      </c>
      <c r="AI33" s="988" t="str">
        <f t="shared" ca="1" si="366"/>
        <v/>
      </c>
      <c r="AJ33" s="988" t="str">
        <f t="shared" ca="1" si="367"/>
        <v/>
      </c>
      <c r="AK33" s="988" t="str">
        <f t="shared" ca="1" si="368"/>
        <v/>
      </c>
      <c r="AL33" s="988" t="str">
        <f t="shared" ca="1" si="369"/>
        <v/>
      </c>
      <c r="AM33" s="988" t="str">
        <f t="shared" ca="1" si="370"/>
        <v/>
      </c>
      <c r="AN33" s="988" t="str">
        <f t="shared" ca="1" si="371"/>
        <v/>
      </c>
      <c r="AO33" s="988" t="str">
        <f t="shared" ca="1" si="372"/>
        <v/>
      </c>
      <c r="AP33" s="988" t="str">
        <f t="shared" ca="1" si="373"/>
        <v/>
      </c>
      <c r="AQ33" s="988" t="str">
        <f t="shared" ca="1" si="374"/>
        <v/>
      </c>
      <c r="AR33" s="988" t="str">
        <f t="shared" ca="1" si="375"/>
        <v/>
      </c>
      <c r="AS33" s="988" t="str">
        <f t="shared" ca="1" si="376"/>
        <v/>
      </c>
      <c r="AT33" s="988" t="str">
        <f t="shared" ca="1" si="377"/>
        <v/>
      </c>
      <c r="AU33" s="988" t="str">
        <f t="shared" ca="1" si="378"/>
        <v/>
      </c>
      <c r="AV33" s="988" t="str">
        <f t="shared" ca="1" si="379"/>
        <v/>
      </c>
      <c r="AW33" s="988" t="str">
        <f t="shared" ca="1" si="380"/>
        <v/>
      </c>
      <c r="AX33" s="988" t="str">
        <f t="shared" ca="1" si="381"/>
        <v/>
      </c>
      <c r="AY33" s="988" t="str">
        <f t="shared" ca="1" si="382"/>
        <v/>
      </c>
      <c r="AZ33" s="988" t="str">
        <f t="shared" ca="1" si="383"/>
        <v/>
      </c>
      <c r="BA33" s="988" t="str">
        <f t="shared" ca="1" si="384"/>
        <v/>
      </c>
      <c r="BB33" s="988" t="str">
        <f t="shared" ca="1" si="385"/>
        <v/>
      </c>
      <c r="BC33" s="988" t="str">
        <f t="shared" ca="1" si="386"/>
        <v/>
      </c>
      <c r="BD33" s="988" t="str">
        <f t="shared" ca="1" si="387"/>
        <v/>
      </c>
      <c r="BE33" s="988" t="str">
        <f t="shared" ca="1" si="388"/>
        <v/>
      </c>
      <c r="BF33" s="988" t="str">
        <f t="shared" ca="1" si="389"/>
        <v/>
      </c>
      <c r="BG33" s="988" t="str">
        <f t="shared" ca="1" si="390"/>
        <v/>
      </c>
      <c r="BH33" s="988" t="str">
        <f t="shared" ca="1" si="391"/>
        <v/>
      </c>
      <c r="BI33" s="988" t="str">
        <f t="shared" ca="1" si="392"/>
        <v/>
      </c>
      <c r="BJ33" s="988" t="str">
        <f t="shared" ca="1" si="393"/>
        <v/>
      </c>
      <c r="BK33" s="988" t="str">
        <f t="shared" ca="1" si="394"/>
        <v/>
      </c>
      <c r="BL33" s="988" t="str">
        <f t="shared" ca="1" si="395"/>
        <v/>
      </c>
      <c r="BM33" s="988" t="str">
        <f t="shared" ca="1" si="396"/>
        <v/>
      </c>
      <c r="BN33" s="988" t="str">
        <f t="shared" ca="1" si="397"/>
        <v/>
      </c>
      <c r="BO33" s="988" t="str">
        <f t="shared" ca="1" si="398"/>
        <v/>
      </c>
      <c r="BP33" s="988" t="str">
        <f t="shared" ca="1" si="399"/>
        <v/>
      </c>
      <c r="BQ33" s="988" t="str">
        <f t="shared" ca="1" si="400"/>
        <v/>
      </c>
      <c r="BR33" s="988" t="str">
        <f t="shared" ca="1" si="401"/>
        <v/>
      </c>
      <c r="BS33" s="988" t="str">
        <f t="shared" ca="1" si="402"/>
        <v/>
      </c>
      <c r="BT33" s="988" t="str">
        <f t="shared" ca="1" si="403"/>
        <v/>
      </c>
      <c r="BU33" s="988" t="str">
        <f t="shared" ca="1" si="404"/>
        <v/>
      </c>
      <c r="BV33" s="988" t="str">
        <f t="shared" ca="1" si="405"/>
        <v/>
      </c>
      <c r="BW33" s="988" t="str">
        <f t="shared" ca="1" si="406"/>
        <v/>
      </c>
      <c r="BX33" s="988" t="str">
        <f t="shared" ca="1" si="407"/>
        <v/>
      </c>
      <c r="BY33" s="988" t="str">
        <f t="shared" ca="1" si="408"/>
        <v/>
      </c>
      <c r="BZ33" s="988" t="str">
        <f t="shared" ca="1" si="409"/>
        <v/>
      </c>
      <c r="CA33" s="988" t="str">
        <f t="shared" ca="1" si="410"/>
        <v/>
      </c>
      <c r="CB33" s="988" t="str">
        <f t="shared" ca="1" si="411"/>
        <v/>
      </c>
      <c r="CC33" s="988" t="str">
        <f t="shared" ca="1" si="412"/>
        <v/>
      </c>
      <c r="CD33" s="988" t="str">
        <f t="shared" ca="1" si="413"/>
        <v/>
      </c>
      <c r="CE33" s="988" t="str">
        <f t="shared" ca="1" si="414"/>
        <v/>
      </c>
      <c r="CF33" s="988" t="str">
        <f t="shared" ca="1" si="415"/>
        <v/>
      </c>
      <c r="CG33" s="988" t="str">
        <f t="shared" ca="1" si="416"/>
        <v/>
      </c>
      <c r="CH33" s="988" t="str">
        <f t="shared" ca="1" si="417"/>
        <v/>
      </c>
      <c r="CI33" s="988" t="str">
        <f t="shared" ca="1" si="418"/>
        <v/>
      </c>
      <c r="CJ33" s="988" t="str">
        <f t="shared" ca="1" si="419"/>
        <v/>
      </c>
      <c r="CK33" s="988" t="str">
        <f t="shared" ca="1" si="420"/>
        <v/>
      </c>
      <c r="CL33" s="988" t="str">
        <f t="shared" ca="1" si="421"/>
        <v/>
      </c>
      <c r="CM33" s="988" t="str">
        <f t="shared" ca="1" si="422"/>
        <v/>
      </c>
      <c r="CN33" s="988" t="str">
        <f t="shared" ca="1" si="423"/>
        <v/>
      </c>
      <c r="CO33" s="988" t="str">
        <f t="shared" ca="1" si="424"/>
        <v/>
      </c>
      <c r="CP33" s="988" t="str">
        <f t="shared" ca="1" si="425"/>
        <v/>
      </c>
      <c r="CQ33" s="988" t="str">
        <f t="shared" ca="1" si="426"/>
        <v/>
      </c>
      <c r="CR33" s="988" t="str">
        <f t="shared" ca="1" si="427"/>
        <v/>
      </c>
      <c r="CS33" s="988" t="str">
        <f t="shared" ca="1" si="428"/>
        <v/>
      </c>
      <c r="CT33" s="988" t="str">
        <f t="shared" ca="1" si="429"/>
        <v/>
      </c>
      <c r="CU33" s="988" t="str">
        <f t="shared" ca="1" si="430"/>
        <v/>
      </c>
      <c r="CV33" s="988" t="str">
        <f t="shared" ca="1" si="431"/>
        <v/>
      </c>
      <c r="CW33" s="988" t="str">
        <f t="shared" ca="1" si="432"/>
        <v/>
      </c>
      <c r="CX33" s="988" t="str">
        <f t="shared" ca="1" si="433"/>
        <v/>
      </c>
      <c r="CY33" s="988" t="str">
        <f t="shared" ca="1" si="434"/>
        <v/>
      </c>
      <c r="CZ33" s="988" t="str">
        <f t="shared" ca="1" si="435"/>
        <v/>
      </c>
      <c r="DA33" s="988" t="str">
        <f t="shared" ca="1" si="436"/>
        <v/>
      </c>
      <c r="DB33" s="988" t="str">
        <f t="shared" ca="1" si="437"/>
        <v/>
      </c>
      <c r="DC33" s="988" t="str">
        <f t="shared" ca="1" si="438"/>
        <v/>
      </c>
      <c r="DD33" s="988" t="str">
        <f t="shared" ca="1" si="439"/>
        <v/>
      </c>
      <c r="DE33" s="988" t="str">
        <f t="shared" ca="1" si="440"/>
        <v/>
      </c>
      <c r="DF33" s="988" t="str">
        <f t="shared" ca="1" si="441"/>
        <v/>
      </c>
      <c r="DG33" s="988" t="str">
        <f t="shared" ca="1" si="442"/>
        <v/>
      </c>
      <c r="DH33" s="988" t="str">
        <f t="shared" ca="1" si="443"/>
        <v/>
      </c>
      <c r="DI33" s="988" t="str">
        <f t="shared" ca="1" si="444"/>
        <v/>
      </c>
      <c r="DJ33" s="988" t="str">
        <f t="shared" ca="1" si="445"/>
        <v/>
      </c>
      <c r="DK33" s="988" t="str">
        <f t="shared" ca="1" si="446"/>
        <v/>
      </c>
      <c r="DL33" s="988" t="str">
        <f t="shared" ca="1" si="447"/>
        <v/>
      </c>
      <c r="DM33" s="988" t="str">
        <f t="shared" ca="1" si="448"/>
        <v/>
      </c>
      <c r="DN33" s="988" t="str">
        <f t="shared" ca="1" si="449"/>
        <v/>
      </c>
      <c r="DO33" s="988" t="str">
        <f t="shared" ca="1" si="450"/>
        <v/>
      </c>
      <c r="DP33" s="988" t="str">
        <f t="shared" ca="1" si="451"/>
        <v/>
      </c>
      <c r="DQ33" s="988" t="str">
        <f t="shared" ca="1" si="452"/>
        <v/>
      </c>
      <c r="DR33" s="988" t="str">
        <f t="shared" ca="1" si="453"/>
        <v/>
      </c>
      <c r="DS33" s="988" t="str">
        <f t="shared" ca="1" si="454"/>
        <v/>
      </c>
      <c r="DT33" s="988" t="str">
        <f t="shared" ca="1" si="455"/>
        <v/>
      </c>
      <c r="DU33" s="988" t="str">
        <f t="shared" ca="1" si="456"/>
        <v/>
      </c>
      <c r="DV33" s="988" t="str">
        <f t="shared" ca="1" si="457"/>
        <v/>
      </c>
      <c r="DW33" s="988" t="str">
        <f t="shared" ca="1" si="458"/>
        <v/>
      </c>
      <c r="DX33" s="988" t="str">
        <f t="shared" ca="1" si="459"/>
        <v/>
      </c>
      <c r="DY33" s="988" t="str">
        <f t="shared" ca="1" si="460"/>
        <v/>
      </c>
      <c r="DZ33" s="988" t="str">
        <f t="shared" ca="1" si="461"/>
        <v/>
      </c>
      <c r="EA33" s="988" t="str">
        <f t="shared" ca="1" si="462"/>
        <v/>
      </c>
      <c r="EB33" s="988" t="str">
        <f t="shared" ca="1" si="463"/>
        <v/>
      </c>
      <c r="EC33" s="988" t="str">
        <f t="shared" ca="1" si="464"/>
        <v/>
      </c>
      <c r="ED33" s="988" t="str">
        <f t="shared" ca="1" si="465"/>
        <v/>
      </c>
      <c r="EE33" s="988" t="str">
        <f t="shared" ca="1" si="466"/>
        <v/>
      </c>
      <c r="EF33" s="988" t="str">
        <f t="shared" ca="1" si="467"/>
        <v/>
      </c>
      <c r="EG33" s="988" t="str">
        <f t="shared" ca="1" si="468"/>
        <v/>
      </c>
      <c r="EH33" s="988" t="str">
        <f t="shared" ca="1" si="469"/>
        <v/>
      </c>
      <c r="EI33" s="988" t="str">
        <f t="shared" ca="1" si="470"/>
        <v/>
      </c>
      <c r="EJ33" s="988" t="str">
        <f t="shared" ca="1" si="471"/>
        <v/>
      </c>
      <c r="EK33" s="988" t="str">
        <f t="shared" ca="1" si="472"/>
        <v/>
      </c>
      <c r="EL33" s="988" t="str">
        <f t="shared" ca="1" si="473"/>
        <v/>
      </c>
      <c r="EM33" s="988" t="str">
        <f t="shared" ca="1" si="474"/>
        <v/>
      </c>
      <c r="EN33" s="988" t="str">
        <f t="shared" ca="1" si="475"/>
        <v/>
      </c>
      <c r="EO33" s="988" t="str">
        <f t="shared" ca="1" si="476"/>
        <v/>
      </c>
      <c r="EP33" s="988" t="str">
        <f t="shared" ca="1" si="477"/>
        <v/>
      </c>
      <c r="EQ33" s="988" t="str">
        <f t="shared" ca="1" si="478"/>
        <v/>
      </c>
      <c r="ER33" s="988" t="str">
        <f t="shared" ca="1" si="479"/>
        <v/>
      </c>
      <c r="ES33" s="988" t="str">
        <f t="shared" ca="1" si="480"/>
        <v/>
      </c>
      <c r="ET33" s="988" t="str">
        <f t="shared" ca="1" si="481"/>
        <v/>
      </c>
      <c r="EU33" s="988" t="str">
        <f t="shared" ca="1" si="482"/>
        <v/>
      </c>
      <c r="EV33" s="988" t="str">
        <f t="shared" ca="1" si="483"/>
        <v/>
      </c>
      <c r="EW33" s="988" t="str">
        <f t="shared" ca="1" si="484"/>
        <v/>
      </c>
      <c r="EX33" s="988" t="str">
        <f t="shared" ca="1" si="485"/>
        <v/>
      </c>
      <c r="EY33" s="988" t="str">
        <f t="shared" ca="1" si="486"/>
        <v/>
      </c>
      <c r="EZ33" s="988" t="str">
        <f t="shared" ca="1" si="487"/>
        <v/>
      </c>
      <c r="FA33" s="988" t="str">
        <f t="shared" ca="1" si="488"/>
        <v/>
      </c>
      <c r="FB33" s="988" t="str">
        <f t="shared" ca="1" si="489"/>
        <v/>
      </c>
      <c r="FC33" s="988" t="str">
        <f t="shared" ca="1" si="490"/>
        <v/>
      </c>
      <c r="FD33" s="988" t="str">
        <f t="shared" ca="1" si="491"/>
        <v/>
      </c>
      <c r="FE33" s="988" t="str">
        <f t="shared" ca="1" si="492"/>
        <v/>
      </c>
      <c r="FF33" s="988" t="str">
        <f t="shared" ca="1" si="493"/>
        <v/>
      </c>
      <c r="FG33" s="988" t="str">
        <f t="shared" ca="1" si="494"/>
        <v/>
      </c>
      <c r="FH33" s="988" t="str">
        <f t="shared" ca="1" si="495"/>
        <v/>
      </c>
      <c r="FI33" s="988" t="str">
        <f t="shared" ca="1" si="496"/>
        <v/>
      </c>
      <c r="FJ33" s="988" t="str">
        <f t="shared" ca="1" si="497"/>
        <v/>
      </c>
      <c r="FK33" s="988" t="str">
        <f t="shared" ca="1" si="498"/>
        <v/>
      </c>
      <c r="FL33" s="988" t="str">
        <f t="shared" ca="1" si="499"/>
        <v/>
      </c>
      <c r="FM33" s="988" t="str">
        <f t="shared" ca="1" si="500"/>
        <v/>
      </c>
      <c r="FN33" s="988" t="str">
        <f t="shared" ca="1" si="501"/>
        <v/>
      </c>
      <c r="FO33" s="988" t="str">
        <f t="shared" ca="1" si="502"/>
        <v/>
      </c>
      <c r="FP33" s="988" t="str">
        <f t="shared" ca="1" si="503"/>
        <v/>
      </c>
      <c r="FQ33" s="988" t="str">
        <f t="shared" ca="1" si="504"/>
        <v/>
      </c>
      <c r="FR33" s="988" t="str">
        <f t="shared" ca="1" si="505"/>
        <v/>
      </c>
      <c r="FS33" s="988" t="str">
        <f t="shared" ca="1" si="506"/>
        <v/>
      </c>
      <c r="FT33" s="988" t="str">
        <f t="shared" ca="1" si="507"/>
        <v/>
      </c>
      <c r="FU33" s="988" t="str">
        <f t="shared" ca="1" si="508"/>
        <v/>
      </c>
      <c r="FV33" s="988" t="str">
        <f t="shared" ca="1" si="509"/>
        <v/>
      </c>
      <c r="FW33" s="988" t="str">
        <f t="shared" ca="1" si="510"/>
        <v/>
      </c>
      <c r="FX33" s="988" t="str">
        <f t="shared" ca="1" si="511"/>
        <v/>
      </c>
      <c r="FY33" s="988" t="str">
        <f t="shared" ca="1" si="512"/>
        <v/>
      </c>
      <c r="FZ33" s="988" t="str">
        <f t="shared" ca="1" si="513"/>
        <v/>
      </c>
      <c r="GA33" s="988" t="str">
        <f t="shared" ca="1" si="514"/>
        <v/>
      </c>
      <c r="GB33" s="988" t="str">
        <f t="shared" ca="1" si="515"/>
        <v/>
      </c>
      <c r="GC33" s="988" t="str">
        <f t="shared" ca="1" si="516"/>
        <v/>
      </c>
      <c r="GD33" s="988" t="str">
        <f t="shared" ca="1" si="517"/>
        <v/>
      </c>
      <c r="GE33" s="988" t="str">
        <f t="shared" ca="1" si="518"/>
        <v/>
      </c>
      <c r="GF33" s="988" t="str">
        <f t="shared" ca="1" si="519"/>
        <v/>
      </c>
      <c r="GG33" s="988" t="str">
        <f t="shared" ca="1" si="520"/>
        <v/>
      </c>
      <c r="GH33" s="988" t="str">
        <f t="shared" ca="1" si="521"/>
        <v/>
      </c>
      <c r="GI33" s="988" t="str">
        <f t="shared" ca="1" si="522"/>
        <v/>
      </c>
      <c r="GJ33" s="988" t="str">
        <f t="shared" ca="1" si="523"/>
        <v/>
      </c>
      <c r="GK33" s="988" t="str">
        <f t="shared" ca="1" si="524"/>
        <v/>
      </c>
      <c r="GL33" s="988" t="str">
        <f t="shared" ca="1" si="525"/>
        <v/>
      </c>
      <c r="GM33" s="988" t="str">
        <f t="shared" ca="1" si="526"/>
        <v/>
      </c>
      <c r="GN33" s="988" t="str">
        <f t="shared" ca="1" si="527"/>
        <v/>
      </c>
      <c r="GO33" s="988" t="str">
        <f t="shared" ca="1" si="528"/>
        <v/>
      </c>
      <c r="GP33" s="988" t="str">
        <f t="shared" ca="1" si="529"/>
        <v/>
      </c>
      <c r="GQ33" s="988" t="str">
        <f t="shared" ca="1" si="530"/>
        <v/>
      </c>
      <c r="GR33" s="988" t="str">
        <f t="shared" ca="1" si="531"/>
        <v/>
      </c>
      <c r="GS33" s="988" t="str">
        <f t="shared" ca="1" si="532"/>
        <v/>
      </c>
      <c r="GT33" s="988" t="str">
        <f t="shared" ca="1" si="533"/>
        <v/>
      </c>
      <c r="GU33" s="988" t="str">
        <f t="shared" ca="1" si="534"/>
        <v/>
      </c>
      <c r="GV33" s="988" t="str">
        <f t="shared" ca="1" si="535"/>
        <v/>
      </c>
      <c r="GW33" s="988" t="str">
        <f t="shared" ca="1" si="536"/>
        <v/>
      </c>
      <c r="GX33" s="988" t="str">
        <f t="shared" ca="1" si="537"/>
        <v/>
      </c>
      <c r="GY33" s="988" t="str">
        <f t="shared" ca="1" si="538"/>
        <v/>
      </c>
      <c r="GZ33" s="988" t="str">
        <f t="shared" ca="1" si="539"/>
        <v/>
      </c>
      <c r="HA33" s="988" t="str">
        <f t="shared" ca="1" si="540"/>
        <v/>
      </c>
      <c r="HB33" s="988" t="str">
        <f t="shared" ca="1" si="541"/>
        <v/>
      </c>
      <c r="HC33" s="988" t="str">
        <f t="shared" ca="1" si="542"/>
        <v/>
      </c>
      <c r="HD33" s="988" t="str">
        <f t="shared" ca="1" si="543"/>
        <v/>
      </c>
      <c r="HE33" s="988" t="str">
        <f t="shared" ca="1" si="544"/>
        <v/>
      </c>
      <c r="HF33" s="988" t="str">
        <f t="shared" ca="1" si="545"/>
        <v/>
      </c>
      <c r="HG33" s="988" t="str">
        <f t="shared" ca="1" si="546"/>
        <v/>
      </c>
      <c r="HH33" s="988" t="str">
        <f t="shared" ca="1" si="547"/>
        <v/>
      </c>
      <c r="HI33" s="988" t="str">
        <f t="shared" ca="1" si="548"/>
        <v/>
      </c>
      <c r="HJ33" s="988" t="str">
        <f t="shared" ca="1" si="549"/>
        <v/>
      </c>
      <c r="HK33" s="988" t="str">
        <f t="shared" ca="1" si="550"/>
        <v/>
      </c>
      <c r="HL33" s="988" t="str">
        <f t="shared" ca="1" si="551"/>
        <v/>
      </c>
      <c r="HM33" s="988" t="str">
        <f t="shared" ca="1" si="552"/>
        <v/>
      </c>
      <c r="HN33" s="988" t="str">
        <f t="shared" ca="1" si="553"/>
        <v/>
      </c>
      <c r="HO33" s="988" t="str">
        <f t="shared" ca="1" si="554"/>
        <v/>
      </c>
      <c r="HP33" s="988" t="str">
        <f t="shared" ca="1" si="555"/>
        <v/>
      </c>
      <c r="HQ33" s="988" t="str">
        <f t="shared" ca="1" si="556"/>
        <v/>
      </c>
    </row>
    <row r="34" spans="2:225" x14ac:dyDescent="0.15">
      <c r="B34" s="980">
        <f t="shared" si="561"/>
        <v>5</v>
      </c>
      <c r="C34" s="981">
        <f t="shared" si="563"/>
        <v>4</v>
      </c>
      <c r="D34" s="982">
        <f t="shared" si="562"/>
        <v>76</v>
      </c>
      <c r="F34" s="964">
        <f t="shared" si="557"/>
        <v>46</v>
      </c>
      <c r="G34" s="959">
        <f t="shared" si="560"/>
        <v>31</v>
      </c>
      <c r="H34" s="960">
        <f t="shared" si="354"/>
        <v>5</v>
      </c>
      <c r="I34" s="963">
        <f t="shared" si="558"/>
        <v>15</v>
      </c>
      <c r="J34" s="964">
        <f t="shared" si="559"/>
        <v>31</v>
      </c>
      <c r="K34" s="965">
        <f t="shared" si="182"/>
        <v>0.64516129032258063</v>
      </c>
      <c r="L34" s="965">
        <f t="shared" si="183"/>
        <v>29.032258064516128</v>
      </c>
      <c r="M34" s="965">
        <f t="shared" si="184"/>
        <v>15</v>
      </c>
      <c r="N34" s="965">
        <f t="shared" si="355"/>
        <v>1</v>
      </c>
      <c r="O34" s="966" t="str" cm="1">
        <f t="array" ref="O34">_xlfn.IFS(T34&lt;=0.3,"Bad",AND(T34&lt;0.5,T34&gt;0.3),"Macro",T34&gt;=0.5,"Norm")</f>
        <v>Norm</v>
      </c>
      <c r="P34" s="964">
        <f t="shared" si="185"/>
        <v>45</v>
      </c>
      <c r="Q34" s="1013">
        <f t="shared" si="186"/>
        <v>0.77419354838709675</v>
      </c>
      <c r="R34" s="964">
        <f t="shared" si="187"/>
        <v>11</v>
      </c>
      <c r="S34" s="966">
        <f t="shared" si="188"/>
        <v>1275.483870967742</v>
      </c>
      <c r="T34" s="60">
        <f t="shared" si="189"/>
        <v>0.75555555555555554</v>
      </c>
      <c r="U34" s="992">
        <f t="shared" si="190"/>
        <v>0.4838709677419355</v>
      </c>
      <c r="V34" s="990">
        <f t="shared" si="191"/>
        <v>0.5</v>
      </c>
      <c r="W34" s="962" t="str">
        <f t="shared" si="356"/>
        <v/>
      </c>
      <c r="Y34" s="987">
        <v>31</v>
      </c>
      <c r="Z34" s="988" t="str">
        <f t="shared" ca="1" si="357"/>
        <v/>
      </c>
      <c r="AA34" s="988" t="str">
        <f t="shared" ca="1" si="358"/>
        <v/>
      </c>
      <c r="AB34" s="988" t="str">
        <f t="shared" ca="1" si="359"/>
        <v/>
      </c>
      <c r="AC34" s="988" t="str">
        <f t="shared" ca="1" si="360"/>
        <v/>
      </c>
      <c r="AD34" s="988" t="str">
        <f t="shared" ca="1" si="361"/>
        <v/>
      </c>
      <c r="AE34" s="988" t="str">
        <f t="shared" ca="1" si="362"/>
        <v/>
      </c>
      <c r="AF34" s="988" t="str">
        <f t="shared" ca="1" si="363"/>
        <v/>
      </c>
      <c r="AG34" s="988" t="str">
        <f t="shared" ca="1" si="364"/>
        <v/>
      </c>
      <c r="AH34" s="988" t="str">
        <f t="shared" ca="1" si="365"/>
        <v/>
      </c>
      <c r="AI34" s="988" t="str">
        <f t="shared" ca="1" si="366"/>
        <v/>
      </c>
      <c r="AJ34" s="988" t="str">
        <f t="shared" ca="1" si="367"/>
        <v/>
      </c>
      <c r="AK34" s="988" t="str">
        <f t="shared" ca="1" si="368"/>
        <v/>
      </c>
      <c r="AL34" s="988" t="str">
        <f t="shared" ca="1" si="369"/>
        <v/>
      </c>
      <c r="AM34" s="988" t="str">
        <f t="shared" ca="1" si="370"/>
        <v/>
      </c>
      <c r="AN34" s="988" t="str">
        <f t="shared" ca="1" si="371"/>
        <v/>
      </c>
      <c r="AO34" s="988" t="str">
        <f t="shared" ca="1" si="372"/>
        <v/>
      </c>
      <c r="AP34" s="988" t="str">
        <f t="shared" ca="1" si="373"/>
        <v/>
      </c>
      <c r="AQ34" s="988" t="str">
        <f t="shared" ca="1" si="374"/>
        <v/>
      </c>
      <c r="AR34" s="988" t="str">
        <f t="shared" ca="1" si="375"/>
        <v/>
      </c>
      <c r="AS34" s="988" t="str">
        <f t="shared" ca="1" si="376"/>
        <v/>
      </c>
      <c r="AT34" s="988" t="str">
        <f t="shared" ca="1" si="377"/>
        <v/>
      </c>
      <c r="AU34" s="988" t="str">
        <f t="shared" ca="1" si="378"/>
        <v/>
      </c>
      <c r="AV34" s="988" t="str">
        <f t="shared" ca="1" si="379"/>
        <v/>
      </c>
      <c r="AW34" s="988" t="str">
        <f t="shared" ca="1" si="380"/>
        <v/>
      </c>
      <c r="AX34" s="988" t="str">
        <f t="shared" ca="1" si="381"/>
        <v/>
      </c>
      <c r="AY34" s="988" t="str">
        <f t="shared" ca="1" si="382"/>
        <v/>
      </c>
      <c r="AZ34" s="988" t="str">
        <f t="shared" ca="1" si="383"/>
        <v/>
      </c>
      <c r="BA34" s="988" t="str">
        <f t="shared" ca="1" si="384"/>
        <v/>
      </c>
      <c r="BB34" s="988" t="str">
        <f t="shared" ca="1" si="385"/>
        <v/>
      </c>
      <c r="BC34" s="988" t="str">
        <f t="shared" ca="1" si="386"/>
        <v/>
      </c>
      <c r="BD34" s="988" t="str">
        <f t="shared" ca="1" si="387"/>
        <v/>
      </c>
      <c r="BE34" s="988" t="str">
        <f t="shared" ca="1" si="388"/>
        <v/>
      </c>
      <c r="BF34" s="988" t="str">
        <f t="shared" ca="1" si="389"/>
        <v/>
      </c>
      <c r="BG34" s="988" t="str">
        <f t="shared" ca="1" si="390"/>
        <v/>
      </c>
      <c r="BH34" s="988" t="str">
        <f t="shared" ca="1" si="391"/>
        <v/>
      </c>
      <c r="BI34" s="988" t="str">
        <f t="shared" ca="1" si="392"/>
        <v/>
      </c>
      <c r="BJ34" s="988" t="str">
        <f t="shared" ca="1" si="393"/>
        <v/>
      </c>
      <c r="BK34" s="988" t="str">
        <f t="shared" ca="1" si="394"/>
        <v/>
      </c>
      <c r="BL34" s="988" t="str">
        <f t="shared" ca="1" si="395"/>
        <v/>
      </c>
      <c r="BM34" s="988" t="str">
        <f t="shared" ca="1" si="396"/>
        <v/>
      </c>
      <c r="BN34" s="988" t="str">
        <f t="shared" ca="1" si="397"/>
        <v/>
      </c>
      <c r="BO34" s="988" t="str">
        <f t="shared" ca="1" si="398"/>
        <v/>
      </c>
      <c r="BP34" s="988" t="str">
        <f t="shared" ca="1" si="399"/>
        <v/>
      </c>
      <c r="BQ34" s="988" t="str">
        <f t="shared" ca="1" si="400"/>
        <v/>
      </c>
      <c r="BR34" s="988" t="str">
        <f t="shared" ca="1" si="401"/>
        <v/>
      </c>
      <c r="BS34" s="988" t="str">
        <f t="shared" ca="1" si="402"/>
        <v/>
      </c>
      <c r="BT34" s="988" t="str">
        <f t="shared" ca="1" si="403"/>
        <v/>
      </c>
      <c r="BU34" s="988" t="str">
        <f t="shared" ca="1" si="404"/>
        <v/>
      </c>
      <c r="BV34" s="988" t="str">
        <f t="shared" ca="1" si="405"/>
        <v/>
      </c>
      <c r="BW34" s="988" t="str">
        <f t="shared" ca="1" si="406"/>
        <v/>
      </c>
      <c r="BX34" s="988" t="str">
        <f t="shared" ca="1" si="407"/>
        <v/>
      </c>
      <c r="BY34" s="988" t="str">
        <f t="shared" ca="1" si="408"/>
        <v/>
      </c>
      <c r="BZ34" s="988" t="str">
        <f t="shared" ca="1" si="409"/>
        <v/>
      </c>
      <c r="CA34" s="988" t="str">
        <f t="shared" ca="1" si="410"/>
        <v/>
      </c>
      <c r="CB34" s="988" t="str">
        <f t="shared" ca="1" si="411"/>
        <v/>
      </c>
      <c r="CC34" s="988" t="str">
        <f t="shared" ca="1" si="412"/>
        <v/>
      </c>
      <c r="CD34" s="988" t="str">
        <f t="shared" ca="1" si="413"/>
        <v/>
      </c>
      <c r="CE34" s="988" t="str">
        <f t="shared" ca="1" si="414"/>
        <v/>
      </c>
      <c r="CF34" s="988" t="str">
        <f t="shared" ca="1" si="415"/>
        <v/>
      </c>
      <c r="CG34" s="988" t="str">
        <f t="shared" ca="1" si="416"/>
        <v/>
      </c>
      <c r="CH34" s="988" t="str">
        <f t="shared" ca="1" si="417"/>
        <v/>
      </c>
      <c r="CI34" s="988" t="str">
        <f t="shared" ca="1" si="418"/>
        <v/>
      </c>
      <c r="CJ34" s="988" t="str">
        <f t="shared" ca="1" si="419"/>
        <v/>
      </c>
      <c r="CK34" s="988" t="str">
        <f t="shared" ca="1" si="420"/>
        <v/>
      </c>
      <c r="CL34" s="988" t="str">
        <f t="shared" ca="1" si="421"/>
        <v/>
      </c>
      <c r="CM34" s="988" t="str">
        <f t="shared" ca="1" si="422"/>
        <v/>
      </c>
      <c r="CN34" s="988" t="str">
        <f t="shared" ca="1" si="423"/>
        <v/>
      </c>
      <c r="CO34" s="988" t="str">
        <f t="shared" ca="1" si="424"/>
        <v/>
      </c>
      <c r="CP34" s="988" t="str">
        <f t="shared" ca="1" si="425"/>
        <v/>
      </c>
      <c r="CQ34" s="988" t="str">
        <f t="shared" ca="1" si="426"/>
        <v/>
      </c>
      <c r="CR34" s="988" t="str">
        <f t="shared" ca="1" si="427"/>
        <v/>
      </c>
      <c r="CS34" s="988" t="str">
        <f t="shared" ca="1" si="428"/>
        <v/>
      </c>
      <c r="CT34" s="988" t="str">
        <f t="shared" ca="1" si="429"/>
        <v/>
      </c>
      <c r="CU34" s="988" t="str">
        <f t="shared" ca="1" si="430"/>
        <v/>
      </c>
      <c r="CV34" s="988" t="str">
        <f t="shared" ca="1" si="431"/>
        <v/>
      </c>
      <c r="CW34" s="988" t="str">
        <f t="shared" ca="1" si="432"/>
        <v/>
      </c>
      <c r="CX34" s="988" t="str">
        <f t="shared" ca="1" si="433"/>
        <v/>
      </c>
      <c r="CY34" s="988" t="str">
        <f t="shared" ca="1" si="434"/>
        <v/>
      </c>
      <c r="CZ34" s="988" t="str">
        <f t="shared" ca="1" si="435"/>
        <v/>
      </c>
      <c r="DA34" s="988" t="str">
        <f t="shared" ca="1" si="436"/>
        <v/>
      </c>
      <c r="DB34" s="988" t="str">
        <f t="shared" ca="1" si="437"/>
        <v/>
      </c>
      <c r="DC34" s="988" t="str">
        <f t="shared" ca="1" si="438"/>
        <v/>
      </c>
      <c r="DD34" s="988" t="str">
        <f t="shared" ca="1" si="439"/>
        <v/>
      </c>
      <c r="DE34" s="988" t="str">
        <f t="shared" ca="1" si="440"/>
        <v/>
      </c>
      <c r="DF34" s="988" t="str">
        <f t="shared" ca="1" si="441"/>
        <v/>
      </c>
      <c r="DG34" s="988" t="str">
        <f t="shared" ca="1" si="442"/>
        <v/>
      </c>
      <c r="DH34" s="988" t="str">
        <f t="shared" ca="1" si="443"/>
        <v/>
      </c>
      <c r="DI34" s="988" t="str">
        <f t="shared" ca="1" si="444"/>
        <v/>
      </c>
      <c r="DJ34" s="988" t="str">
        <f t="shared" ca="1" si="445"/>
        <v/>
      </c>
      <c r="DK34" s="988" t="str">
        <f t="shared" ca="1" si="446"/>
        <v/>
      </c>
      <c r="DL34" s="988" t="str">
        <f t="shared" ca="1" si="447"/>
        <v/>
      </c>
      <c r="DM34" s="988" t="str">
        <f t="shared" ca="1" si="448"/>
        <v/>
      </c>
      <c r="DN34" s="988" t="str">
        <f t="shared" ca="1" si="449"/>
        <v/>
      </c>
      <c r="DO34" s="988" t="str">
        <f t="shared" ca="1" si="450"/>
        <v/>
      </c>
      <c r="DP34" s="988" t="str">
        <f t="shared" ca="1" si="451"/>
        <v/>
      </c>
      <c r="DQ34" s="988" t="str">
        <f t="shared" ca="1" si="452"/>
        <v/>
      </c>
      <c r="DR34" s="988" t="str">
        <f t="shared" ca="1" si="453"/>
        <v/>
      </c>
      <c r="DS34" s="988" t="str">
        <f t="shared" ca="1" si="454"/>
        <v/>
      </c>
      <c r="DT34" s="988" t="str">
        <f t="shared" ca="1" si="455"/>
        <v/>
      </c>
      <c r="DU34" s="988" t="str">
        <f t="shared" ca="1" si="456"/>
        <v/>
      </c>
      <c r="DV34" s="988" t="str">
        <f t="shared" ca="1" si="457"/>
        <v/>
      </c>
      <c r="DW34" s="988" t="str">
        <f t="shared" ca="1" si="458"/>
        <v/>
      </c>
      <c r="DX34" s="988" t="str">
        <f t="shared" ca="1" si="459"/>
        <v/>
      </c>
      <c r="DY34" s="988" t="str">
        <f t="shared" ca="1" si="460"/>
        <v/>
      </c>
      <c r="DZ34" s="988" t="str">
        <f t="shared" ca="1" si="461"/>
        <v/>
      </c>
      <c r="EA34" s="988" t="str">
        <f t="shared" ca="1" si="462"/>
        <v/>
      </c>
      <c r="EB34" s="988" t="str">
        <f t="shared" ca="1" si="463"/>
        <v/>
      </c>
      <c r="EC34" s="988" t="str">
        <f t="shared" ca="1" si="464"/>
        <v/>
      </c>
      <c r="ED34" s="988" t="str">
        <f t="shared" ca="1" si="465"/>
        <v/>
      </c>
      <c r="EE34" s="988" t="str">
        <f t="shared" ca="1" si="466"/>
        <v/>
      </c>
      <c r="EF34" s="988" t="str">
        <f t="shared" ca="1" si="467"/>
        <v/>
      </c>
      <c r="EG34" s="988" t="str">
        <f t="shared" ca="1" si="468"/>
        <v/>
      </c>
      <c r="EH34" s="988" t="str">
        <f t="shared" ca="1" si="469"/>
        <v/>
      </c>
      <c r="EI34" s="988" t="str">
        <f t="shared" ca="1" si="470"/>
        <v/>
      </c>
      <c r="EJ34" s="988" t="str">
        <f t="shared" ca="1" si="471"/>
        <v/>
      </c>
      <c r="EK34" s="988" t="str">
        <f t="shared" ca="1" si="472"/>
        <v/>
      </c>
      <c r="EL34" s="988" t="str">
        <f t="shared" ca="1" si="473"/>
        <v/>
      </c>
      <c r="EM34" s="988" t="str">
        <f t="shared" ca="1" si="474"/>
        <v/>
      </c>
      <c r="EN34" s="988" t="str">
        <f t="shared" ca="1" si="475"/>
        <v/>
      </c>
      <c r="EO34" s="988" t="str">
        <f t="shared" ca="1" si="476"/>
        <v/>
      </c>
      <c r="EP34" s="988" t="str">
        <f t="shared" ca="1" si="477"/>
        <v/>
      </c>
      <c r="EQ34" s="988" t="str">
        <f t="shared" ca="1" si="478"/>
        <v/>
      </c>
      <c r="ER34" s="988" t="str">
        <f t="shared" ca="1" si="479"/>
        <v/>
      </c>
      <c r="ES34" s="988" t="str">
        <f t="shared" ca="1" si="480"/>
        <v/>
      </c>
      <c r="ET34" s="988" t="str">
        <f t="shared" ca="1" si="481"/>
        <v/>
      </c>
      <c r="EU34" s="988" t="str">
        <f t="shared" ca="1" si="482"/>
        <v/>
      </c>
      <c r="EV34" s="988" t="str">
        <f t="shared" ca="1" si="483"/>
        <v/>
      </c>
      <c r="EW34" s="988" t="str">
        <f t="shared" ca="1" si="484"/>
        <v/>
      </c>
      <c r="EX34" s="988" t="str">
        <f t="shared" ca="1" si="485"/>
        <v/>
      </c>
      <c r="EY34" s="988" t="str">
        <f t="shared" ca="1" si="486"/>
        <v/>
      </c>
      <c r="EZ34" s="988" t="str">
        <f t="shared" ca="1" si="487"/>
        <v/>
      </c>
      <c r="FA34" s="988" t="str">
        <f t="shared" ca="1" si="488"/>
        <v/>
      </c>
      <c r="FB34" s="988" t="str">
        <f t="shared" ca="1" si="489"/>
        <v/>
      </c>
      <c r="FC34" s="988" t="str">
        <f t="shared" ca="1" si="490"/>
        <v/>
      </c>
      <c r="FD34" s="988" t="str">
        <f t="shared" ca="1" si="491"/>
        <v/>
      </c>
      <c r="FE34" s="988" t="str">
        <f t="shared" ca="1" si="492"/>
        <v/>
      </c>
      <c r="FF34" s="988" t="str">
        <f t="shared" ca="1" si="493"/>
        <v/>
      </c>
      <c r="FG34" s="988" t="str">
        <f t="shared" ca="1" si="494"/>
        <v/>
      </c>
      <c r="FH34" s="988" t="str">
        <f t="shared" ca="1" si="495"/>
        <v/>
      </c>
      <c r="FI34" s="988" t="str">
        <f t="shared" ca="1" si="496"/>
        <v/>
      </c>
      <c r="FJ34" s="988" t="str">
        <f t="shared" ca="1" si="497"/>
        <v/>
      </c>
      <c r="FK34" s="988" t="str">
        <f t="shared" ca="1" si="498"/>
        <v/>
      </c>
      <c r="FL34" s="988" t="str">
        <f t="shared" ca="1" si="499"/>
        <v/>
      </c>
      <c r="FM34" s="988" t="str">
        <f t="shared" ca="1" si="500"/>
        <v/>
      </c>
      <c r="FN34" s="988" t="str">
        <f t="shared" ca="1" si="501"/>
        <v/>
      </c>
      <c r="FO34" s="988" t="str">
        <f t="shared" ca="1" si="502"/>
        <v/>
      </c>
      <c r="FP34" s="988" t="str">
        <f t="shared" ca="1" si="503"/>
        <v/>
      </c>
      <c r="FQ34" s="988" t="str">
        <f t="shared" ca="1" si="504"/>
        <v/>
      </c>
      <c r="FR34" s="988" t="str">
        <f t="shared" ca="1" si="505"/>
        <v/>
      </c>
      <c r="FS34" s="988" t="str">
        <f t="shared" ca="1" si="506"/>
        <v/>
      </c>
      <c r="FT34" s="988" t="str">
        <f t="shared" ca="1" si="507"/>
        <v/>
      </c>
      <c r="FU34" s="988" t="str">
        <f t="shared" ca="1" si="508"/>
        <v/>
      </c>
      <c r="FV34" s="988" t="str">
        <f t="shared" ca="1" si="509"/>
        <v/>
      </c>
      <c r="FW34" s="988" t="str">
        <f t="shared" ca="1" si="510"/>
        <v/>
      </c>
      <c r="FX34" s="988" t="str">
        <f t="shared" ca="1" si="511"/>
        <v/>
      </c>
      <c r="FY34" s="988" t="str">
        <f t="shared" ca="1" si="512"/>
        <v/>
      </c>
      <c r="FZ34" s="988" t="str">
        <f t="shared" ca="1" si="513"/>
        <v/>
      </c>
      <c r="GA34" s="988" t="str">
        <f t="shared" ca="1" si="514"/>
        <v/>
      </c>
      <c r="GB34" s="988" t="str">
        <f t="shared" ca="1" si="515"/>
        <v/>
      </c>
      <c r="GC34" s="988" t="str">
        <f t="shared" ca="1" si="516"/>
        <v/>
      </c>
      <c r="GD34" s="988" t="str">
        <f t="shared" ca="1" si="517"/>
        <v/>
      </c>
      <c r="GE34" s="988" t="str">
        <f t="shared" ca="1" si="518"/>
        <v/>
      </c>
      <c r="GF34" s="988" t="str">
        <f t="shared" ca="1" si="519"/>
        <v/>
      </c>
      <c r="GG34" s="988" t="str">
        <f t="shared" ca="1" si="520"/>
        <v/>
      </c>
      <c r="GH34" s="988" t="str">
        <f t="shared" ca="1" si="521"/>
        <v/>
      </c>
      <c r="GI34" s="988" t="str">
        <f t="shared" ca="1" si="522"/>
        <v/>
      </c>
      <c r="GJ34" s="988" t="str">
        <f t="shared" ca="1" si="523"/>
        <v/>
      </c>
      <c r="GK34" s="988" t="str">
        <f t="shared" ca="1" si="524"/>
        <v/>
      </c>
      <c r="GL34" s="988" t="str">
        <f t="shared" ca="1" si="525"/>
        <v/>
      </c>
      <c r="GM34" s="988" t="str">
        <f t="shared" ca="1" si="526"/>
        <v/>
      </c>
      <c r="GN34" s="988" t="str">
        <f t="shared" ca="1" si="527"/>
        <v/>
      </c>
      <c r="GO34" s="988" t="str">
        <f t="shared" ca="1" si="528"/>
        <v/>
      </c>
      <c r="GP34" s="988" t="str">
        <f t="shared" ca="1" si="529"/>
        <v/>
      </c>
      <c r="GQ34" s="988" t="str">
        <f t="shared" ca="1" si="530"/>
        <v/>
      </c>
      <c r="GR34" s="988" t="str">
        <f t="shared" ca="1" si="531"/>
        <v/>
      </c>
      <c r="GS34" s="988" t="str">
        <f t="shared" ca="1" si="532"/>
        <v/>
      </c>
      <c r="GT34" s="988" t="str">
        <f t="shared" ca="1" si="533"/>
        <v/>
      </c>
      <c r="GU34" s="988" t="str">
        <f t="shared" ca="1" si="534"/>
        <v/>
      </c>
      <c r="GV34" s="988" t="str">
        <f t="shared" ca="1" si="535"/>
        <v/>
      </c>
      <c r="GW34" s="988" t="str">
        <f t="shared" ca="1" si="536"/>
        <v/>
      </c>
      <c r="GX34" s="988" t="str">
        <f t="shared" ca="1" si="537"/>
        <v/>
      </c>
      <c r="GY34" s="988" t="str">
        <f t="shared" ca="1" si="538"/>
        <v/>
      </c>
      <c r="GZ34" s="988" t="str">
        <f t="shared" ca="1" si="539"/>
        <v/>
      </c>
      <c r="HA34" s="988" t="str">
        <f t="shared" ca="1" si="540"/>
        <v/>
      </c>
      <c r="HB34" s="988" t="str">
        <f t="shared" ca="1" si="541"/>
        <v/>
      </c>
      <c r="HC34" s="988" t="str">
        <f t="shared" ca="1" si="542"/>
        <v/>
      </c>
      <c r="HD34" s="988" t="str">
        <f t="shared" ca="1" si="543"/>
        <v/>
      </c>
      <c r="HE34" s="988" t="str">
        <f t="shared" ca="1" si="544"/>
        <v/>
      </c>
      <c r="HF34" s="988" t="str">
        <f t="shared" ca="1" si="545"/>
        <v/>
      </c>
      <c r="HG34" s="988" t="str">
        <f t="shared" ca="1" si="546"/>
        <v/>
      </c>
      <c r="HH34" s="988" t="str">
        <f t="shared" ca="1" si="547"/>
        <v/>
      </c>
      <c r="HI34" s="988" t="str">
        <f t="shared" ca="1" si="548"/>
        <v/>
      </c>
      <c r="HJ34" s="988" t="str">
        <f t="shared" ca="1" si="549"/>
        <v/>
      </c>
      <c r="HK34" s="988" t="str">
        <f t="shared" ca="1" si="550"/>
        <v/>
      </c>
      <c r="HL34" s="988" t="str">
        <f t="shared" ca="1" si="551"/>
        <v/>
      </c>
      <c r="HM34" s="988" t="str">
        <f t="shared" ca="1" si="552"/>
        <v/>
      </c>
      <c r="HN34" s="988" t="str">
        <f t="shared" ca="1" si="553"/>
        <v/>
      </c>
      <c r="HO34" s="988" t="str">
        <f t="shared" ca="1" si="554"/>
        <v/>
      </c>
      <c r="HP34" s="988" t="str">
        <f t="shared" ca="1" si="555"/>
        <v/>
      </c>
      <c r="HQ34" s="988" t="str">
        <f t="shared" ca="1" si="556"/>
        <v/>
      </c>
    </row>
    <row r="35" spans="2:225" x14ac:dyDescent="0.15">
      <c r="B35" s="980">
        <f t="shared" si="561"/>
        <v>4</v>
      </c>
      <c r="C35" s="981">
        <f t="shared" si="563"/>
        <v>5</v>
      </c>
      <c r="D35" s="982">
        <f t="shared" si="562"/>
        <v>90</v>
      </c>
      <c r="F35" s="964">
        <f t="shared" si="557"/>
        <v>47</v>
      </c>
      <c r="G35" s="959">
        <f t="shared" si="560"/>
        <v>32</v>
      </c>
      <c r="H35" s="960">
        <f t="shared" si="354"/>
        <v>5</v>
      </c>
      <c r="I35" s="967">
        <f t="shared" si="558"/>
        <v>15</v>
      </c>
      <c r="J35" s="968">
        <f t="shared" si="559"/>
        <v>32</v>
      </c>
      <c r="K35" s="969">
        <f t="shared" si="182"/>
        <v>0.625</v>
      </c>
      <c r="L35" s="969">
        <f t="shared" si="183"/>
        <v>28.75</v>
      </c>
      <c r="M35" s="969">
        <f t="shared" si="184"/>
        <v>15</v>
      </c>
      <c r="N35" s="969">
        <f t="shared" si="355"/>
        <v>1</v>
      </c>
      <c r="O35" s="970" t="str" cm="1">
        <f t="array" ref="O35">_xlfn.IFS(T35&lt;=0.3,"Bad",AND(T35&lt;0.5,T35&gt;0.3),"Macro",T35&gt;=0.5,"Norm")</f>
        <v>Norm</v>
      </c>
      <c r="P35" s="968">
        <f t="shared" si="185"/>
        <v>46</v>
      </c>
      <c r="Q35" s="1013">
        <f t="shared" si="186"/>
        <v>0.75</v>
      </c>
      <c r="R35" s="968">
        <f t="shared" si="187"/>
        <v>12</v>
      </c>
      <c r="S35" s="970">
        <f t="shared" si="188"/>
        <v>1235.625</v>
      </c>
      <c r="T35" s="62">
        <f t="shared" si="189"/>
        <v>0.73913043478260865</v>
      </c>
      <c r="U35" s="995">
        <f t="shared" si="190"/>
        <v>0.46875</v>
      </c>
      <c r="V35" s="990">
        <f t="shared" si="191"/>
        <v>0.4838709677419355</v>
      </c>
      <c r="W35" s="962" t="str">
        <f t="shared" si="356"/>
        <v/>
      </c>
      <c r="Y35" s="991">
        <v>32</v>
      </c>
      <c r="Z35" s="988" t="str">
        <f t="shared" ca="1" si="357"/>
        <v/>
      </c>
      <c r="AA35" s="988" t="str">
        <f t="shared" ca="1" si="358"/>
        <v/>
      </c>
      <c r="AB35" s="988" t="str">
        <f t="shared" ca="1" si="359"/>
        <v/>
      </c>
      <c r="AC35" s="988" t="str">
        <f t="shared" ca="1" si="360"/>
        <v/>
      </c>
      <c r="AD35" s="988" t="str">
        <f t="shared" ca="1" si="361"/>
        <v/>
      </c>
      <c r="AE35" s="988" t="str">
        <f t="shared" ca="1" si="362"/>
        <v/>
      </c>
      <c r="AF35" s="988" t="str">
        <f t="shared" ca="1" si="363"/>
        <v/>
      </c>
      <c r="AG35" s="988" t="str">
        <f t="shared" ca="1" si="364"/>
        <v/>
      </c>
      <c r="AH35" s="988" t="str">
        <f t="shared" ca="1" si="365"/>
        <v/>
      </c>
      <c r="AI35" s="988" t="str">
        <f t="shared" ca="1" si="366"/>
        <v/>
      </c>
      <c r="AJ35" s="988" t="str">
        <f t="shared" ca="1" si="367"/>
        <v/>
      </c>
      <c r="AK35" s="988" t="str">
        <f t="shared" ca="1" si="368"/>
        <v/>
      </c>
      <c r="AL35" s="988" t="str">
        <f t="shared" ca="1" si="369"/>
        <v/>
      </c>
      <c r="AM35" s="988" t="str">
        <f t="shared" ca="1" si="370"/>
        <v/>
      </c>
      <c r="AN35" s="988" t="str">
        <f t="shared" ca="1" si="371"/>
        <v/>
      </c>
      <c r="AO35" s="988" t="str">
        <f t="shared" ca="1" si="372"/>
        <v/>
      </c>
      <c r="AP35" s="988" t="str">
        <f t="shared" ca="1" si="373"/>
        <v/>
      </c>
      <c r="AQ35" s="988" t="str">
        <f t="shared" ca="1" si="374"/>
        <v/>
      </c>
      <c r="AR35" s="988" t="str">
        <f t="shared" ca="1" si="375"/>
        <v/>
      </c>
      <c r="AS35" s="988" t="str">
        <f t="shared" ca="1" si="376"/>
        <v/>
      </c>
      <c r="AT35" s="988" t="str">
        <f t="shared" ca="1" si="377"/>
        <v/>
      </c>
      <c r="AU35" s="988" t="str">
        <f t="shared" ca="1" si="378"/>
        <v/>
      </c>
      <c r="AV35" s="988" t="str">
        <f t="shared" ca="1" si="379"/>
        <v/>
      </c>
      <c r="AW35" s="988" t="str">
        <f t="shared" ca="1" si="380"/>
        <v/>
      </c>
      <c r="AX35" s="988" t="str">
        <f t="shared" ca="1" si="381"/>
        <v/>
      </c>
      <c r="AY35" s="988" t="str">
        <f t="shared" ca="1" si="382"/>
        <v/>
      </c>
      <c r="AZ35" s="988" t="str">
        <f t="shared" ca="1" si="383"/>
        <v/>
      </c>
      <c r="BA35" s="988" t="str">
        <f t="shared" ca="1" si="384"/>
        <v/>
      </c>
      <c r="BB35" s="988" t="str">
        <f t="shared" ca="1" si="385"/>
        <v/>
      </c>
      <c r="BC35" s="988" t="str">
        <f t="shared" ca="1" si="386"/>
        <v/>
      </c>
      <c r="BD35" s="988" t="str">
        <f t="shared" ca="1" si="387"/>
        <v/>
      </c>
      <c r="BE35" s="988" t="str">
        <f t="shared" ca="1" si="388"/>
        <v/>
      </c>
      <c r="BF35" s="988" t="str">
        <f t="shared" ca="1" si="389"/>
        <v/>
      </c>
      <c r="BG35" s="988" t="str">
        <f t="shared" ca="1" si="390"/>
        <v/>
      </c>
      <c r="BH35" s="988" t="str">
        <f t="shared" ca="1" si="391"/>
        <v/>
      </c>
      <c r="BI35" s="988" t="str">
        <f t="shared" ca="1" si="392"/>
        <v/>
      </c>
      <c r="BJ35" s="988" t="str">
        <f t="shared" ca="1" si="393"/>
        <v/>
      </c>
      <c r="BK35" s="988" t="str">
        <f t="shared" ca="1" si="394"/>
        <v/>
      </c>
      <c r="BL35" s="988" t="str">
        <f t="shared" ca="1" si="395"/>
        <v/>
      </c>
      <c r="BM35" s="988" t="str">
        <f t="shared" ca="1" si="396"/>
        <v/>
      </c>
      <c r="BN35" s="988" t="str">
        <f t="shared" ca="1" si="397"/>
        <v/>
      </c>
      <c r="BO35" s="988" t="str">
        <f t="shared" ca="1" si="398"/>
        <v/>
      </c>
      <c r="BP35" s="988" t="str">
        <f t="shared" ca="1" si="399"/>
        <v/>
      </c>
      <c r="BQ35" s="988" t="str">
        <f t="shared" ca="1" si="400"/>
        <v/>
      </c>
      <c r="BR35" s="988" t="str">
        <f t="shared" ca="1" si="401"/>
        <v/>
      </c>
      <c r="BS35" s="988" t="str">
        <f t="shared" ca="1" si="402"/>
        <v/>
      </c>
      <c r="BT35" s="988" t="str">
        <f t="shared" ca="1" si="403"/>
        <v/>
      </c>
      <c r="BU35" s="988" t="str">
        <f t="shared" ca="1" si="404"/>
        <v/>
      </c>
      <c r="BV35" s="988" t="str">
        <f t="shared" ca="1" si="405"/>
        <v/>
      </c>
      <c r="BW35" s="988" t="str">
        <f t="shared" ca="1" si="406"/>
        <v/>
      </c>
      <c r="BX35" s="988" t="str">
        <f t="shared" ca="1" si="407"/>
        <v/>
      </c>
      <c r="BY35" s="988" t="str">
        <f t="shared" ca="1" si="408"/>
        <v/>
      </c>
      <c r="BZ35" s="988" t="str">
        <f t="shared" ca="1" si="409"/>
        <v/>
      </c>
      <c r="CA35" s="988" t="str">
        <f t="shared" ca="1" si="410"/>
        <v/>
      </c>
      <c r="CB35" s="988" t="str">
        <f t="shared" ca="1" si="411"/>
        <v/>
      </c>
      <c r="CC35" s="988" t="str">
        <f t="shared" ca="1" si="412"/>
        <v/>
      </c>
      <c r="CD35" s="988" t="str">
        <f t="shared" ca="1" si="413"/>
        <v/>
      </c>
      <c r="CE35" s="988" t="str">
        <f t="shared" ca="1" si="414"/>
        <v/>
      </c>
      <c r="CF35" s="988" t="str">
        <f t="shared" ca="1" si="415"/>
        <v/>
      </c>
      <c r="CG35" s="988" t="str">
        <f t="shared" ca="1" si="416"/>
        <v/>
      </c>
      <c r="CH35" s="988" t="str">
        <f t="shared" ca="1" si="417"/>
        <v/>
      </c>
      <c r="CI35" s="988" t="str">
        <f t="shared" ca="1" si="418"/>
        <v/>
      </c>
      <c r="CJ35" s="988" t="str">
        <f t="shared" ca="1" si="419"/>
        <v/>
      </c>
      <c r="CK35" s="988" t="str">
        <f t="shared" ca="1" si="420"/>
        <v/>
      </c>
      <c r="CL35" s="988" t="str">
        <f t="shared" ca="1" si="421"/>
        <v/>
      </c>
      <c r="CM35" s="988" t="str">
        <f t="shared" ca="1" si="422"/>
        <v/>
      </c>
      <c r="CN35" s="988" t="str">
        <f t="shared" ca="1" si="423"/>
        <v/>
      </c>
      <c r="CO35" s="988" t="str">
        <f t="shared" ca="1" si="424"/>
        <v/>
      </c>
      <c r="CP35" s="988" t="str">
        <f t="shared" ca="1" si="425"/>
        <v/>
      </c>
      <c r="CQ35" s="988" t="str">
        <f t="shared" ca="1" si="426"/>
        <v/>
      </c>
      <c r="CR35" s="988" t="str">
        <f t="shared" ca="1" si="427"/>
        <v/>
      </c>
      <c r="CS35" s="988" t="str">
        <f t="shared" ca="1" si="428"/>
        <v/>
      </c>
      <c r="CT35" s="988" t="str">
        <f t="shared" ca="1" si="429"/>
        <v/>
      </c>
      <c r="CU35" s="988" t="str">
        <f t="shared" ca="1" si="430"/>
        <v/>
      </c>
      <c r="CV35" s="988" t="str">
        <f t="shared" ca="1" si="431"/>
        <v/>
      </c>
      <c r="CW35" s="988" t="str">
        <f t="shared" ca="1" si="432"/>
        <v/>
      </c>
      <c r="CX35" s="988" t="str">
        <f t="shared" ca="1" si="433"/>
        <v/>
      </c>
      <c r="CY35" s="988" t="str">
        <f t="shared" ca="1" si="434"/>
        <v/>
      </c>
      <c r="CZ35" s="988" t="str">
        <f t="shared" ca="1" si="435"/>
        <v/>
      </c>
      <c r="DA35" s="988" t="str">
        <f t="shared" ca="1" si="436"/>
        <v/>
      </c>
      <c r="DB35" s="988" t="str">
        <f t="shared" ca="1" si="437"/>
        <v/>
      </c>
      <c r="DC35" s="988" t="str">
        <f t="shared" ca="1" si="438"/>
        <v/>
      </c>
      <c r="DD35" s="988" t="str">
        <f t="shared" ca="1" si="439"/>
        <v/>
      </c>
      <c r="DE35" s="988" t="str">
        <f t="shared" ca="1" si="440"/>
        <v/>
      </c>
      <c r="DF35" s="988" t="str">
        <f t="shared" ca="1" si="441"/>
        <v/>
      </c>
      <c r="DG35" s="988" t="str">
        <f t="shared" ca="1" si="442"/>
        <v/>
      </c>
      <c r="DH35" s="988" t="str">
        <f t="shared" ca="1" si="443"/>
        <v/>
      </c>
      <c r="DI35" s="988" t="str">
        <f t="shared" ca="1" si="444"/>
        <v/>
      </c>
      <c r="DJ35" s="988" t="str">
        <f t="shared" ca="1" si="445"/>
        <v/>
      </c>
      <c r="DK35" s="988" t="str">
        <f t="shared" ca="1" si="446"/>
        <v/>
      </c>
      <c r="DL35" s="988" t="str">
        <f t="shared" ca="1" si="447"/>
        <v/>
      </c>
      <c r="DM35" s="988" t="str">
        <f t="shared" ca="1" si="448"/>
        <v/>
      </c>
      <c r="DN35" s="988" t="str">
        <f t="shared" ca="1" si="449"/>
        <v/>
      </c>
      <c r="DO35" s="988" t="str">
        <f t="shared" ca="1" si="450"/>
        <v/>
      </c>
      <c r="DP35" s="988" t="str">
        <f t="shared" ca="1" si="451"/>
        <v/>
      </c>
      <c r="DQ35" s="988" t="str">
        <f t="shared" ca="1" si="452"/>
        <v/>
      </c>
      <c r="DR35" s="988" t="str">
        <f t="shared" ca="1" si="453"/>
        <v/>
      </c>
      <c r="DS35" s="988" t="str">
        <f t="shared" ca="1" si="454"/>
        <v/>
      </c>
      <c r="DT35" s="988" t="str">
        <f t="shared" ca="1" si="455"/>
        <v/>
      </c>
      <c r="DU35" s="988" t="str">
        <f t="shared" ca="1" si="456"/>
        <v/>
      </c>
      <c r="DV35" s="988" t="str">
        <f t="shared" ca="1" si="457"/>
        <v/>
      </c>
      <c r="DW35" s="988" t="str">
        <f t="shared" ca="1" si="458"/>
        <v/>
      </c>
      <c r="DX35" s="988" t="str">
        <f t="shared" ca="1" si="459"/>
        <v/>
      </c>
      <c r="DY35" s="988" t="str">
        <f t="shared" ca="1" si="460"/>
        <v/>
      </c>
      <c r="DZ35" s="988" t="str">
        <f t="shared" ca="1" si="461"/>
        <v/>
      </c>
      <c r="EA35" s="988" t="str">
        <f t="shared" ca="1" si="462"/>
        <v/>
      </c>
      <c r="EB35" s="988" t="str">
        <f t="shared" ca="1" si="463"/>
        <v/>
      </c>
      <c r="EC35" s="988" t="str">
        <f t="shared" ca="1" si="464"/>
        <v/>
      </c>
      <c r="ED35" s="988" t="str">
        <f t="shared" ca="1" si="465"/>
        <v/>
      </c>
      <c r="EE35" s="988" t="str">
        <f t="shared" ca="1" si="466"/>
        <v/>
      </c>
      <c r="EF35" s="988" t="str">
        <f t="shared" ca="1" si="467"/>
        <v/>
      </c>
      <c r="EG35" s="988" t="str">
        <f t="shared" ca="1" si="468"/>
        <v/>
      </c>
      <c r="EH35" s="988" t="str">
        <f t="shared" ca="1" si="469"/>
        <v/>
      </c>
      <c r="EI35" s="988" t="str">
        <f t="shared" ca="1" si="470"/>
        <v/>
      </c>
      <c r="EJ35" s="988" t="str">
        <f t="shared" ca="1" si="471"/>
        <v/>
      </c>
      <c r="EK35" s="988" t="str">
        <f t="shared" ca="1" si="472"/>
        <v/>
      </c>
      <c r="EL35" s="988" t="str">
        <f t="shared" ca="1" si="473"/>
        <v/>
      </c>
      <c r="EM35" s="988" t="str">
        <f t="shared" ca="1" si="474"/>
        <v/>
      </c>
      <c r="EN35" s="988" t="str">
        <f t="shared" ca="1" si="475"/>
        <v/>
      </c>
      <c r="EO35" s="988" t="str">
        <f t="shared" ca="1" si="476"/>
        <v/>
      </c>
      <c r="EP35" s="988" t="str">
        <f t="shared" ca="1" si="477"/>
        <v/>
      </c>
      <c r="EQ35" s="988" t="str">
        <f t="shared" ca="1" si="478"/>
        <v/>
      </c>
      <c r="ER35" s="988" t="str">
        <f t="shared" ca="1" si="479"/>
        <v/>
      </c>
      <c r="ES35" s="988" t="str">
        <f t="shared" ca="1" si="480"/>
        <v/>
      </c>
      <c r="ET35" s="988" t="str">
        <f t="shared" ca="1" si="481"/>
        <v/>
      </c>
      <c r="EU35" s="988" t="str">
        <f t="shared" ca="1" si="482"/>
        <v/>
      </c>
      <c r="EV35" s="988" t="str">
        <f t="shared" ca="1" si="483"/>
        <v/>
      </c>
      <c r="EW35" s="988" t="str">
        <f t="shared" ca="1" si="484"/>
        <v/>
      </c>
      <c r="EX35" s="988" t="str">
        <f t="shared" ca="1" si="485"/>
        <v/>
      </c>
      <c r="EY35" s="988" t="str">
        <f t="shared" ca="1" si="486"/>
        <v/>
      </c>
      <c r="EZ35" s="988" t="str">
        <f t="shared" ca="1" si="487"/>
        <v/>
      </c>
      <c r="FA35" s="988" t="str">
        <f t="shared" ca="1" si="488"/>
        <v/>
      </c>
      <c r="FB35" s="988" t="str">
        <f t="shared" ca="1" si="489"/>
        <v/>
      </c>
      <c r="FC35" s="988" t="str">
        <f t="shared" ca="1" si="490"/>
        <v/>
      </c>
      <c r="FD35" s="988" t="str">
        <f t="shared" ca="1" si="491"/>
        <v/>
      </c>
      <c r="FE35" s="988" t="str">
        <f t="shared" ca="1" si="492"/>
        <v/>
      </c>
      <c r="FF35" s="988" t="str">
        <f t="shared" ca="1" si="493"/>
        <v/>
      </c>
      <c r="FG35" s="988" t="str">
        <f t="shared" ca="1" si="494"/>
        <v/>
      </c>
      <c r="FH35" s="988" t="str">
        <f t="shared" ca="1" si="495"/>
        <v/>
      </c>
      <c r="FI35" s="988" t="str">
        <f t="shared" ca="1" si="496"/>
        <v/>
      </c>
      <c r="FJ35" s="988" t="str">
        <f t="shared" ca="1" si="497"/>
        <v/>
      </c>
      <c r="FK35" s="988" t="str">
        <f t="shared" ca="1" si="498"/>
        <v/>
      </c>
      <c r="FL35" s="988" t="str">
        <f t="shared" ca="1" si="499"/>
        <v/>
      </c>
      <c r="FM35" s="988" t="str">
        <f t="shared" ca="1" si="500"/>
        <v/>
      </c>
      <c r="FN35" s="988" t="str">
        <f t="shared" ca="1" si="501"/>
        <v/>
      </c>
      <c r="FO35" s="988" t="str">
        <f t="shared" ca="1" si="502"/>
        <v/>
      </c>
      <c r="FP35" s="988" t="str">
        <f t="shared" ca="1" si="503"/>
        <v/>
      </c>
      <c r="FQ35" s="988" t="str">
        <f t="shared" ca="1" si="504"/>
        <v/>
      </c>
      <c r="FR35" s="988" t="str">
        <f t="shared" ca="1" si="505"/>
        <v/>
      </c>
      <c r="FS35" s="988" t="str">
        <f t="shared" ca="1" si="506"/>
        <v/>
      </c>
      <c r="FT35" s="988" t="str">
        <f t="shared" ca="1" si="507"/>
        <v/>
      </c>
      <c r="FU35" s="988" t="str">
        <f t="shared" ca="1" si="508"/>
        <v/>
      </c>
      <c r="FV35" s="988" t="str">
        <f t="shared" ca="1" si="509"/>
        <v/>
      </c>
      <c r="FW35" s="988" t="str">
        <f t="shared" ca="1" si="510"/>
        <v/>
      </c>
      <c r="FX35" s="988" t="str">
        <f t="shared" ca="1" si="511"/>
        <v/>
      </c>
      <c r="FY35" s="988" t="str">
        <f t="shared" ca="1" si="512"/>
        <v/>
      </c>
      <c r="FZ35" s="988" t="str">
        <f t="shared" ca="1" si="513"/>
        <v/>
      </c>
      <c r="GA35" s="988" t="str">
        <f t="shared" ca="1" si="514"/>
        <v/>
      </c>
      <c r="GB35" s="988" t="str">
        <f t="shared" ca="1" si="515"/>
        <v/>
      </c>
      <c r="GC35" s="988" t="str">
        <f t="shared" ca="1" si="516"/>
        <v/>
      </c>
      <c r="GD35" s="988" t="str">
        <f t="shared" ca="1" si="517"/>
        <v/>
      </c>
      <c r="GE35" s="988" t="str">
        <f t="shared" ca="1" si="518"/>
        <v/>
      </c>
      <c r="GF35" s="988" t="str">
        <f t="shared" ca="1" si="519"/>
        <v/>
      </c>
      <c r="GG35" s="988" t="str">
        <f t="shared" ca="1" si="520"/>
        <v/>
      </c>
      <c r="GH35" s="988" t="str">
        <f t="shared" ca="1" si="521"/>
        <v/>
      </c>
      <c r="GI35" s="988" t="str">
        <f t="shared" ca="1" si="522"/>
        <v/>
      </c>
      <c r="GJ35" s="988" t="str">
        <f t="shared" ca="1" si="523"/>
        <v/>
      </c>
      <c r="GK35" s="988" t="str">
        <f t="shared" ca="1" si="524"/>
        <v/>
      </c>
      <c r="GL35" s="988" t="str">
        <f t="shared" ca="1" si="525"/>
        <v/>
      </c>
      <c r="GM35" s="988" t="str">
        <f t="shared" ca="1" si="526"/>
        <v/>
      </c>
      <c r="GN35" s="988" t="str">
        <f t="shared" ca="1" si="527"/>
        <v/>
      </c>
      <c r="GO35" s="988" t="str">
        <f t="shared" ca="1" si="528"/>
        <v/>
      </c>
      <c r="GP35" s="988" t="str">
        <f t="shared" ca="1" si="529"/>
        <v/>
      </c>
      <c r="GQ35" s="988" t="str">
        <f t="shared" ca="1" si="530"/>
        <v/>
      </c>
      <c r="GR35" s="988" t="str">
        <f t="shared" ca="1" si="531"/>
        <v/>
      </c>
      <c r="GS35" s="988" t="str">
        <f t="shared" ca="1" si="532"/>
        <v/>
      </c>
      <c r="GT35" s="988" t="str">
        <f t="shared" ca="1" si="533"/>
        <v/>
      </c>
      <c r="GU35" s="988" t="str">
        <f t="shared" ca="1" si="534"/>
        <v/>
      </c>
      <c r="GV35" s="988" t="str">
        <f t="shared" ca="1" si="535"/>
        <v/>
      </c>
      <c r="GW35" s="988" t="str">
        <f t="shared" ca="1" si="536"/>
        <v/>
      </c>
      <c r="GX35" s="988" t="str">
        <f t="shared" ca="1" si="537"/>
        <v/>
      </c>
      <c r="GY35" s="988" t="str">
        <f t="shared" ca="1" si="538"/>
        <v/>
      </c>
      <c r="GZ35" s="988" t="str">
        <f t="shared" ca="1" si="539"/>
        <v/>
      </c>
      <c r="HA35" s="988" t="str">
        <f t="shared" ca="1" si="540"/>
        <v/>
      </c>
      <c r="HB35" s="988" t="str">
        <f t="shared" ca="1" si="541"/>
        <v/>
      </c>
      <c r="HC35" s="988" t="str">
        <f t="shared" ca="1" si="542"/>
        <v/>
      </c>
      <c r="HD35" s="988" t="str">
        <f t="shared" ca="1" si="543"/>
        <v/>
      </c>
      <c r="HE35" s="988" t="str">
        <f t="shared" ca="1" si="544"/>
        <v/>
      </c>
      <c r="HF35" s="988" t="str">
        <f t="shared" ca="1" si="545"/>
        <v/>
      </c>
      <c r="HG35" s="988" t="str">
        <f t="shared" ca="1" si="546"/>
        <v/>
      </c>
      <c r="HH35" s="988" t="str">
        <f t="shared" ca="1" si="547"/>
        <v/>
      </c>
      <c r="HI35" s="988" t="str">
        <f t="shared" ca="1" si="548"/>
        <v/>
      </c>
      <c r="HJ35" s="988" t="str">
        <f t="shared" ca="1" si="549"/>
        <v/>
      </c>
      <c r="HK35" s="988" t="str">
        <f t="shared" ca="1" si="550"/>
        <v/>
      </c>
      <c r="HL35" s="988" t="str">
        <f t="shared" ca="1" si="551"/>
        <v/>
      </c>
      <c r="HM35" s="988" t="str">
        <f t="shared" ca="1" si="552"/>
        <v/>
      </c>
      <c r="HN35" s="988" t="str">
        <f t="shared" ca="1" si="553"/>
        <v/>
      </c>
      <c r="HO35" s="988" t="str">
        <f t="shared" ca="1" si="554"/>
        <v/>
      </c>
      <c r="HP35" s="988" t="str">
        <f t="shared" ca="1" si="555"/>
        <v/>
      </c>
      <c r="HQ35" s="988" t="str">
        <f t="shared" ca="1" si="556"/>
        <v/>
      </c>
    </row>
    <row r="36" spans="2:225" x14ac:dyDescent="0.15">
      <c r="B36" s="980">
        <f t="shared" si="561"/>
        <v>4</v>
      </c>
      <c r="C36" s="981">
        <f t="shared" si="563"/>
        <v>6</v>
      </c>
      <c r="D36" s="982">
        <f t="shared" si="562"/>
        <v>108</v>
      </c>
      <c r="F36" s="964">
        <f t="shared" si="557"/>
        <v>48</v>
      </c>
      <c r="G36" s="959">
        <f t="shared" si="560"/>
        <v>33</v>
      </c>
      <c r="H36" s="960">
        <f t="shared" si="354"/>
        <v>5</v>
      </c>
      <c r="I36" s="963">
        <f t="shared" si="558"/>
        <v>15</v>
      </c>
      <c r="J36" s="964">
        <f t="shared" si="559"/>
        <v>33</v>
      </c>
      <c r="K36" s="965">
        <f t="shared" si="182"/>
        <v>0.60606060606060608</v>
      </c>
      <c r="L36" s="965">
        <f t="shared" si="183"/>
        <v>28.484848484848484</v>
      </c>
      <c r="M36" s="965">
        <f t="shared" si="184"/>
        <v>15</v>
      </c>
      <c r="N36" s="965">
        <f t="shared" si="355"/>
        <v>1</v>
      </c>
      <c r="O36" s="966" t="str" cm="1">
        <f t="array" ref="O36">_xlfn.IFS(T36&lt;=0.3,"Bad",AND(T36&lt;0.5,T36&gt;0.3),"Macro",T36&gt;=0.5,"Norm")</f>
        <v>Norm</v>
      </c>
      <c r="P36" s="964">
        <f t="shared" si="185"/>
        <v>47</v>
      </c>
      <c r="Q36" s="1013">
        <f t="shared" si="186"/>
        <v>0.72727272727272729</v>
      </c>
      <c r="R36" s="964">
        <f t="shared" si="187"/>
        <v>13</v>
      </c>
      <c r="S36" s="966">
        <f t="shared" si="188"/>
        <v>1198.1818181818182</v>
      </c>
      <c r="T36" s="60">
        <f t="shared" si="189"/>
        <v>0.72340425531914898</v>
      </c>
      <c r="U36" s="992">
        <f t="shared" si="190"/>
        <v>0.45454545454545453</v>
      </c>
      <c r="V36" s="990">
        <f t="shared" si="191"/>
        <v>0.46875</v>
      </c>
      <c r="W36" s="962" t="str">
        <f t="shared" si="356"/>
        <v/>
      </c>
      <c r="Y36" s="987">
        <v>33</v>
      </c>
      <c r="Z36" s="988" t="str">
        <f t="shared" ca="1" si="357"/>
        <v/>
      </c>
      <c r="AA36" s="988" t="str">
        <f t="shared" ca="1" si="358"/>
        <v/>
      </c>
      <c r="AB36" s="988" t="str">
        <f t="shared" ca="1" si="359"/>
        <v/>
      </c>
      <c r="AC36" s="988" t="str">
        <f t="shared" ca="1" si="360"/>
        <v/>
      </c>
      <c r="AD36" s="988" t="str">
        <f t="shared" ca="1" si="361"/>
        <v/>
      </c>
      <c r="AE36" s="988" t="str">
        <f t="shared" ca="1" si="362"/>
        <v/>
      </c>
      <c r="AF36" s="988" t="str">
        <f t="shared" ca="1" si="363"/>
        <v/>
      </c>
      <c r="AG36" s="988" t="str">
        <f t="shared" ca="1" si="364"/>
        <v/>
      </c>
      <c r="AH36" s="988" t="str">
        <f t="shared" ca="1" si="365"/>
        <v/>
      </c>
      <c r="AI36" s="988" t="str">
        <f t="shared" ca="1" si="366"/>
        <v/>
      </c>
      <c r="AJ36" s="988" t="str">
        <f t="shared" ca="1" si="367"/>
        <v/>
      </c>
      <c r="AK36" s="988" t="str">
        <f t="shared" ca="1" si="368"/>
        <v/>
      </c>
      <c r="AL36" s="988" t="str">
        <f t="shared" ca="1" si="369"/>
        <v/>
      </c>
      <c r="AM36" s="988" t="str">
        <f t="shared" ca="1" si="370"/>
        <v/>
      </c>
      <c r="AN36" s="988" t="str">
        <f t="shared" ca="1" si="371"/>
        <v/>
      </c>
      <c r="AO36" s="988" t="str">
        <f t="shared" ca="1" si="372"/>
        <v/>
      </c>
      <c r="AP36" s="988" t="str">
        <f t="shared" ca="1" si="373"/>
        <v/>
      </c>
      <c r="AQ36" s="988" t="str">
        <f t="shared" ca="1" si="374"/>
        <v/>
      </c>
      <c r="AR36" s="988" t="str">
        <f t="shared" ca="1" si="375"/>
        <v/>
      </c>
      <c r="AS36" s="988" t="str">
        <f t="shared" ca="1" si="376"/>
        <v/>
      </c>
      <c r="AT36" s="988" t="str">
        <f t="shared" ca="1" si="377"/>
        <v/>
      </c>
      <c r="AU36" s="988" t="str">
        <f t="shared" ca="1" si="378"/>
        <v/>
      </c>
      <c r="AV36" s="988" t="str">
        <f t="shared" ca="1" si="379"/>
        <v/>
      </c>
      <c r="AW36" s="988" t="str">
        <f t="shared" ca="1" si="380"/>
        <v/>
      </c>
      <c r="AX36" s="988" t="str">
        <f t="shared" ca="1" si="381"/>
        <v/>
      </c>
      <c r="AY36" s="988" t="str">
        <f t="shared" ca="1" si="382"/>
        <v/>
      </c>
      <c r="AZ36" s="988" t="str">
        <f t="shared" ca="1" si="383"/>
        <v/>
      </c>
      <c r="BA36" s="988" t="str">
        <f t="shared" ca="1" si="384"/>
        <v/>
      </c>
      <c r="BB36" s="988" t="str">
        <f t="shared" ca="1" si="385"/>
        <v/>
      </c>
      <c r="BC36" s="988" t="str">
        <f t="shared" ca="1" si="386"/>
        <v/>
      </c>
      <c r="BD36" s="988" t="str">
        <f t="shared" ca="1" si="387"/>
        <v/>
      </c>
      <c r="BE36" s="988" t="str">
        <f t="shared" ca="1" si="388"/>
        <v/>
      </c>
      <c r="BF36" s="988" t="str">
        <f t="shared" ca="1" si="389"/>
        <v/>
      </c>
      <c r="BG36" s="988" t="str">
        <f t="shared" ca="1" si="390"/>
        <v/>
      </c>
      <c r="BH36" s="988" t="str">
        <f t="shared" ca="1" si="391"/>
        <v/>
      </c>
      <c r="BI36" s="988" t="str">
        <f t="shared" ca="1" si="392"/>
        <v/>
      </c>
      <c r="BJ36" s="988" t="str">
        <f t="shared" ca="1" si="393"/>
        <v/>
      </c>
      <c r="BK36" s="988" t="str">
        <f t="shared" ca="1" si="394"/>
        <v/>
      </c>
      <c r="BL36" s="988" t="str">
        <f t="shared" ca="1" si="395"/>
        <v/>
      </c>
      <c r="BM36" s="988" t="str">
        <f t="shared" ca="1" si="396"/>
        <v/>
      </c>
      <c r="BN36" s="988" t="str">
        <f t="shared" ca="1" si="397"/>
        <v/>
      </c>
      <c r="BO36" s="988" t="str">
        <f t="shared" ca="1" si="398"/>
        <v/>
      </c>
      <c r="BP36" s="988" t="str">
        <f t="shared" ca="1" si="399"/>
        <v/>
      </c>
      <c r="BQ36" s="988" t="str">
        <f t="shared" ca="1" si="400"/>
        <v/>
      </c>
      <c r="BR36" s="988" t="str">
        <f t="shared" ca="1" si="401"/>
        <v/>
      </c>
      <c r="BS36" s="988" t="str">
        <f t="shared" ca="1" si="402"/>
        <v/>
      </c>
      <c r="BT36" s="988" t="str">
        <f t="shared" ca="1" si="403"/>
        <v/>
      </c>
      <c r="BU36" s="988" t="str">
        <f t="shared" ca="1" si="404"/>
        <v/>
      </c>
      <c r="BV36" s="988" t="str">
        <f t="shared" ca="1" si="405"/>
        <v/>
      </c>
      <c r="BW36" s="988" t="str">
        <f t="shared" ca="1" si="406"/>
        <v/>
      </c>
      <c r="BX36" s="988" t="str">
        <f t="shared" ca="1" si="407"/>
        <v/>
      </c>
      <c r="BY36" s="988" t="str">
        <f t="shared" ca="1" si="408"/>
        <v/>
      </c>
      <c r="BZ36" s="988" t="str">
        <f t="shared" ca="1" si="409"/>
        <v/>
      </c>
      <c r="CA36" s="988" t="str">
        <f t="shared" ca="1" si="410"/>
        <v/>
      </c>
      <c r="CB36" s="988" t="str">
        <f t="shared" ca="1" si="411"/>
        <v/>
      </c>
      <c r="CC36" s="988" t="str">
        <f t="shared" ca="1" si="412"/>
        <v/>
      </c>
      <c r="CD36" s="988" t="str">
        <f t="shared" ca="1" si="413"/>
        <v/>
      </c>
      <c r="CE36" s="988" t="str">
        <f t="shared" ca="1" si="414"/>
        <v/>
      </c>
      <c r="CF36" s="988" t="str">
        <f t="shared" ca="1" si="415"/>
        <v/>
      </c>
      <c r="CG36" s="988" t="str">
        <f t="shared" ca="1" si="416"/>
        <v/>
      </c>
      <c r="CH36" s="988" t="str">
        <f t="shared" ca="1" si="417"/>
        <v/>
      </c>
      <c r="CI36" s="988" t="str">
        <f t="shared" ca="1" si="418"/>
        <v/>
      </c>
      <c r="CJ36" s="988" t="str">
        <f t="shared" ca="1" si="419"/>
        <v/>
      </c>
      <c r="CK36" s="988" t="str">
        <f t="shared" ca="1" si="420"/>
        <v/>
      </c>
      <c r="CL36" s="988" t="str">
        <f t="shared" ca="1" si="421"/>
        <v/>
      </c>
      <c r="CM36" s="988" t="str">
        <f t="shared" ca="1" si="422"/>
        <v/>
      </c>
      <c r="CN36" s="988" t="str">
        <f t="shared" ca="1" si="423"/>
        <v/>
      </c>
      <c r="CO36" s="988" t="str">
        <f t="shared" ca="1" si="424"/>
        <v/>
      </c>
      <c r="CP36" s="988" t="str">
        <f t="shared" ca="1" si="425"/>
        <v/>
      </c>
      <c r="CQ36" s="988" t="str">
        <f t="shared" ca="1" si="426"/>
        <v/>
      </c>
      <c r="CR36" s="988" t="str">
        <f t="shared" ca="1" si="427"/>
        <v/>
      </c>
      <c r="CS36" s="988" t="str">
        <f t="shared" ca="1" si="428"/>
        <v/>
      </c>
      <c r="CT36" s="988" t="str">
        <f t="shared" ca="1" si="429"/>
        <v/>
      </c>
      <c r="CU36" s="988" t="str">
        <f t="shared" ca="1" si="430"/>
        <v/>
      </c>
      <c r="CV36" s="988" t="str">
        <f t="shared" ca="1" si="431"/>
        <v/>
      </c>
      <c r="CW36" s="988" t="str">
        <f t="shared" ca="1" si="432"/>
        <v/>
      </c>
      <c r="CX36" s="988" t="str">
        <f t="shared" ca="1" si="433"/>
        <v/>
      </c>
      <c r="CY36" s="988" t="str">
        <f t="shared" ca="1" si="434"/>
        <v/>
      </c>
      <c r="CZ36" s="988" t="str">
        <f t="shared" ca="1" si="435"/>
        <v/>
      </c>
      <c r="DA36" s="988" t="str">
        <f t="shared" ca="1" si="436"/>
        <v/>
      </c>
      <c r="DB36" s="988" t="str">
        <f t="shared" ca="1" si="437"/>
        <v/>
      </c>
      <c r="DC36" s="988" t="str">
        <f t="shared" ca="1" si="438"/>
        <v/>
      </c>
      <c r="DD36" s="988" t="str">
        <f t="shared" ca="1" si="439"/>
        <v/>
      </c>
      <c r="DE36" s="988" t="str">
        <f t="shared" ca="1" si="440"/>
        <v/>
      </c>
      <c r="DF36" s="988" t="str">
        <f t="shared" ca="1" si="441"/>
        <v/>
      </c>
      <c r="DG36" s="988" t="str">
        <f t="shared" ca="1" si="442"/>
        <v/>
      </c>
      <c r="DH36" s="988" t="str">
        <f t="shared" ca="1" si="443"/>
        <v/>
      </c>
      <c r="DI36" s="988" t="str">
        <f t="shared" ca="1" si="444"/>
        <v/>
      </c>
      <c r="DJ36" s="988" t="str">
        <f t="shared" ca="1" si="445"/>
        <v/>
      </c>
      <c r="DK36" s="988" t="str">
        <f t="shared" ca="1" si="446"/>
        <v/>
      </c>
      <c r="DL36" s="988" t="str">
        <f t="shared" ca="1" si="447"/>
        <v/>
      </c>
      <c r="DM36" s="988" t="str">
        <f t="shared" ca="1" si="448"/>
        <v/>
      </c>
      <c r="DN36" s="988" t="str">
        <f t="shared" ca="1" si="449"/>
        <v/>
      </c>
      <c r="DO36" s="988" t="str">
        <f t="shared" ca="1" si="450"/>
        <v/>
      </c>
      <c r="DP36" s="988" t="str">
        <f t="shared" ca="1" si="451"/>
        <v/>
      </c>
      <c r="DQ36" s="988" t="str">
        <f t="shared" ca="1" si="452"/>
        <v/>
      </c>
      <c r="DR36" s="988" t="str">
        <f t="shared" ca="1" si="453"/>
        <v/>
      </c>
      <c r="DS36" s="988" t="str">
        <f t="shared" ca="1" si="454"/>
        <v/>
      </c>
      <c r="DT36" s="988" t="str">
        <f t="shared" ca="1" si="455"/>
        <v/>
      </c>
      <c r="DU36" s="988" t="str">
        <f t="shared" ca="1" si="456"/>
        <v/>
      </c>
      <c r="DV36" s="988" t="str">
        <f t="shared" ca="1" si="457"/>
        <v/>
      </c>
      <c r="DW36" s="988" t="str">
        <f t="shared" ca="1" si="458"/>
        <v/>
      </c>
      <c r="DX36" s="988" t="str">
        <f t="shared" ca="1" si="459"/>
        <v/>
      </c>
      <c r="DY36" s="988" t="str">
        <f t="shared" ca="1" si="460"/>
        <v/>
      </c>
      <c r="DZ36" s="988" t="str">
        <f t="shared" ca="1" si="461"/>
        <v/>
      </c>
      <c r="EA36" s="988" t="str">
        <f t="shared" ca="1" si="462"/>
        <v/>
      </c>
      <c r="EB36" s="988" t="str">
        <f t="shared" ca="1" si="463"/>
        <v/>
      </c>
      <c r="EC36" s="988" t="str">
        <f t="shared" ca="1" si="464"/>
        <v/>
      </c>
      <c r="ED36" s="988" t="str">
        <f t="shared" ca="1" si="465"/>
        <v/>
      </c>
      <c r="EE36" s="988" t="str">
        <f t="shared" ca="1" si="466"/>
        <v/>
      </c>
      <c r="EF36" s="988" t="str">
        <f t="shared" ca="1" si="467"/>
        <v/>
      </c>
      <c r="EG36" s="988" t="str">
        <f t="shared" ca="1" si="468"/>
        <v/>
      </c>
      <c r="EH36" s="988" t="str">
        <f t="shared" ca="1" si="469"/>
        <v/>
      </c>
      <c r="EI36" s="988" t="str">
        <f t="shared" ca="1" si="470"/>
        <v/>
      </c>
      <c r="EJ36" s="988" t="str">
        <f t="shared" ca="1" si="471"/>
        <v/>
      </c>
      <c r="EK36" s="988" t="str">
        <f t="shared" ca="1" si="472"/>
        <v/>
      </c>
      <c r="EL36" s="988" t="str">
        <f t="shared" ca="1" si="473"/>
        <v/>
      </c>
      <c r="EM36" s="988" t="str">
        <f t="shared" ca="1" si="474"/>
        <v/>
      </c>
      <c r="EN36" s="988" t="str">
        <f t="shared" ca="1" si="475"/>
        <v/>
      </c>
      <c r="EO36" s="988" t="str">
        <f t="shared" ca="1" si="476"/>
        <v/>
      </c>
      <c r="EP36" s="988" t="str">
        <f t="shared" ca="1" si="477"/>
        <v/>
      </c>
      <c r="EQ36" s="988" t="str">
        <f t="shared" ca="1" si="478"/>
        <v/>
      </c>
      <c r="ER36" s="988" t="str">
        <f t="shared" ca="1" si="479"/>
        <v/>
      </c>
      <c r="ES36" s="988" t="str">
        <f t="shared" ca="1" si="480"/>
        <v/>
      </c>
      <c r="ET36" s="988" t="str">
        <f t="shared" ca="1" si="481"/>
        <v/>
      </c>
      <c r="EU36" s="988" t="str">
        <f t="shared" ca="1" si="482"/>
        <v/>
      </c>
      <c r="EV36" s="988" t="str">
        <f t="shared" ca="1" si="483"/>
        <v/>
      </c>
      <c r="EW36" s="988" t="str">
        <f t="shared" ca="1" si="484"/>
        <v/>
      </c>
      <c r="EX36" s="988" t="str">
        <f t="shared" ca="1" si="485"/>
        <v/>
      </c>
      <c r="EY36" s="988" t="str">
        <f t="shared" ca="1" si="486"/>
        <v/>
      </c>
      <c r="EZ36" s="988" t="str">
        <f t="shared" ca="1" si="487"/>
        <v/>
      </c>
      <c r="FA36" s="988" t="str">
        <f t="shared" ca="1" si="488"/>
        <v/>
      </c>
      <c r="FB36" s="988" t="str">
        <f t="shared" ca="1" si="489"/>
        <v/>
      </c>
      <c r="FC36" s="988" t="str">
        <f t="shared" ca="1" si="490"/>
        <v/>
      </c>
      <c r="FD36" s="988" t="str">
        <f t="shared" ca="1" si="491"/>
        <v/>
      </c>
      <c r="FE36" s="988" t="str">
        <f t="shared" ca="1" si="492"/>
        <v/>
      </c>
      <c r="FF36" s="988" t="str">
        <f t="shared" ca="1" si="493"/>
        <v/>
      </c>
      <c r="FG36" s="988" t="str">
        <f t="shared" ca="1" si="494"/>
        <v/>
      </c>
      <c r="FH36" s="988" t="str">
        <f t="shared" ca="1" si="495"/>
        <v/>
      </c>
      <c r="FI36" s="988" t="str">
        <f t="shared" ca="1" si="496"/>
        <v/>
      </c>
      <c r="FJ36" s="988" t="str">
        <f t="shared" ca="1" si="497"/>
        <v/>
      </c>
      <c r="FK36" s="988" t="str">
        <f t="shared" ca="1" si="498"/>
        <v/>
      </c>
      <c r="FL36" s="988" t="str">
        <f t="shared" ca="1" si="499"/>
        <v/>
      </c>
      <c r="FM36" s="988" t="str">
        <f t="shared" ca="1" si="500"/>
        <v/>
      </c>
      <c r="FN36" s="988" t="str">
        <f t="shared" ca="1" si="501"/>
        <v/>
      </c>
      <c r="FO36" s="988" t="str">
        <f t="shared" ca="1" si="502"/>
        <v/>
      </c>
      <c r="FP36" s="988" t="str">
        <f t="shared" ca="1" si="503"/>
        <v/>
      </c>
      <c r="FQ36" s="988" t="str">
        <f t="shared" ca="1" si="504"/>
        <v/>
      </c>
      <c r="FR36" s="988" t="str">
        <f t="shared" ca="1" si="505"/>
        <v/>
      </c>
      <c r="FS36" s="988" t="str">
        <f t="shared" ca="1" si="506"/>
        <v/>
      </c>
      <c r="FT36" s="988" t="str">
        <f t="shared" ca="1" si="507"/>
        <v/>
      </c>
      <c r="FU36" s="988" t="str">
        <f t="shared" ca="1" si="508"/>
        <v/>
      </c>
      <c r="FV36" s="988" t="str">
        <f t="shared" ca="1" si="509"/>
        <v/>
      </c>
      <c r="FW36" s="988" t="str">
        <f t="shared" ca="1" si="510"/>
        <v/>
      </c>
      <c r="FX36" s="988" t="str">
        <f t="shared" ca="1" si="511"/>
        <v/>
      </c>
      <c r="FY36" s="988" t="str">
        <f t="shared" ca="1" si="512"/>
        <v/>
      </c>
      <c r="FZ36" s="988" t="str">
        <f t="shared" ca="1" si="513"/>
        <v/>
      </c>
      <c r="GA36" s="988" t="str">
        <f t="shared" ca="1" si="514"/>
        <v/>
      </c>
      <c r="GB36" s="988" t="str">
        <f t="shared" ca="1" si="515"/>
        <v/>
      </c>
      <c r="GC36" s="988" t="str">
        <f t="shared" ca="1" si="516"/>
        <v/>
      </c>
      <c r="GD36" s="988" t="str">
        <f t="shared" ca="1" si="517"/>
        <v/>
      </c>
      <c r="GE36" s="988" t="str">
        <f t="shared" ca="1" si="518"/>
        <v/>
      </c>
      <c r="GF36" s="988" t="str">
        <f t="shared" ca="1" si="519"/>
        <v/>
      </c>
      <c r="GG36" s="988" t="str">
        <f t="shared" ca="1" si="520"/>
        <v/>
      </c>
      <c r="GH36" s="988" t="str">
        <f t="shared" ca="1" si="521"/>
        <v/>
      </c>
      <c r="GI36" s="988" t="str">
        <f t="shared" ca="1" si="522"/>
        <v/>
      </c>
      <c r="GJ36" s="988" t="str">
        <f t="shared" ca="1" si="523"/>
        <v/>
      </c>
      <c r="GK36" s="988" t="str">
        <f t="shared" ca="1" si="524"/>
        <v/>
      </c>
      <c r="GL36" s="988" t="str">
        <f t="shared" ca="1" si="525"/>
        <v/>
      </c>
      <c r="GM36" s="988" t="str">
        <f t="shared" ca="1" si="526"/>
        <v/>
      </c>
      <c r="GN36" s="988" t="str">
        <f t="shared" ca="1" si="527"/>
        <v/>
      </c>
      <c r="GO36" s="988" t="str">
        <f t="shared" ca="1" si="528"/>
        <v/>
      </c>
      <c r="GP36" s="988" t="str">
        <f t="shared" ca="1" si="529"/>
        <v/>
      </c>
      <c r="GQ36" s="988" t="str">
        <f t="shared" ca="1" si="530"/>
        <v/>
      </c>
      <c r="GR36" s="988" t="str">
        <f t="shared" ca="1" si="531"/>
        <v/>
      </c>
      <c r="GS36" s="988" t="str">
        <f t="shared" ca="1" si="532"/>
        <v/>
      </c>
      <c r="GT36" s="988" t="str">
        <f t="shared" ca="1" si="533"/>
        <v/>
      </c>
      <c r="GU36" s="988" t="str">
        <f t="shared" ca="1" si="534"/>
        <v/>
      </c>
      <c r="GV36" s="988" t="str">
        <f t="shared" ca="1" si="535"/>
        <v/>
      </c>
      <c r="GW36" s="988" t="str">
        <f t="shared" ca="1" si="536"/>
        <v/>
      </c>
      <c r="GX36" s="988" t="str">
        <f t="shared" ca="1" si="537"/>
        <v/>
      </c>
      <c r="GY36" s="988" t="str">
        <f t="shared" ca="1" si="538"/>
        <v/>
      </c>
      <c r="GZ36" s="988" t="str">
        <f t="shared" ca="1" si="539"/>
        <v/>
      </c>
      <c r="HA36" s="988" t="str">
        <f t="shared" ca="1" si="540"/>
        <v/>
      </c>
      <c r="HB36" s="988" t="str">
        <f t="shared" ca="1" si="541"/>
        <v/>
      </c>
      <c r="HC36" s="988" t="str">
        <f t="shared" ca="1" si="542"/>
        <v/>
      </c>
      <c r="HD36" s="988" t="str">
        <f t="shared" ca="1" si="543"/>
        <v/>
      </c>
      <c r="HE36" s="988" t="str">
        <f t="shared" ca="1" si="544"/>
        <v/>
      </c>
      <c r="HF36" s="988" t="str">
        <f t="shared" ca="1" si="545"/>
        <v/>
      </c>
      <c r="HG36" s="988" t="str">
        <f t="shared" ca="1" si="546"/>
        <v/>
      </c>
      <c r="HH36" s="988" t="str">
        <f t="shared" ca="1" si="547"/>
        <v/>
      </c>
      <c r="HI36" s="988" t="str">
        <f t="shared" ca="1" si="548"/>
        <v/>
      </c>
      <c r="HJ36" s="988" t="str">
        <f t="shared" ca="1" si="549"/>
        <v/>
      </c>
      <c r="HK36" s="988" t="str">
        <f t="shared" ca="1" si="550"/>
        <v/>
      </c>
      <c r="HL36" s="988" t="str">
        <f t="shared" ca="1" si="551"/>
        <v/>
      </c>
      <c r="HM36" s="988" t="str">
        <f t="shared" ca="1" si="552"/>
        <v/>
      </c>
      <c r="HN36" s="988" t="str">
        <f t="shared" ca="1" si="553"/>
        <v/>
      </c>
      <c r="HO36" s="988" t="str">
        <f t="shared" ca="1" si="554"/>
        <v/>
      </c>
      <c r="HP36" s="988" t="str">
        <f t="shared" ca="1" si="555"/>
        <v/>
      </c>
      <c r="HQ36" s="988" t="str">
        <f t="shared" ca="1" si="556"/>
        <v/>
      </c>
    </row>
    <row r="37" spans="2:225" x14ac:dyDescent="0.15">
      <c r="B37" s="980">
        <f t="shared" si="561"/>
        <v>3</v>
      </c>
      <c r="C37" s="981">
        <f t="shared" si="563"/>
        <v>7</v>
      </c>
      <c r="D37" s="982">
        <f t="shared" si="562"/>
        <v>119</v>
      </c>
      <c r="F37" s="964">
        <f t="shared" si="557"/>
        <v>49</v>
      </c>
      <c r="G37" s="959">
        <f t="shared" si="560"/>
        <v>34</v>
      </c>
      <c r="H37" s="960">
        <f t="shared" si="354"/>
        <v>5</v>
      </c>
      <c r="I37" s="963">
        <f t="shared" si="558"/>
        <v>15</v>
      </c>
      <c r="J37" s="964">
        <f t="shared" si="559"/>
        <v>34</v>
      </c>
      <c r="K37" s="965">
        <f t="shared" si="182"/>
        <v>0.58823529411764708</v>
      </c>
      <c r="L37" s="965">
        <f t="shared" si="183"/>
        <v>28.235294117647058</v>
      </c>
      <c r="M37" s="965">
        <f t="shared" si="184"/>
        <v>15</v>
      </c>
      <c r="N37" s="965">
        <f t="shared" si="355"/>
        <v>1</v>
      </c>
      <c r="O37" s="966" t="str" cm="1">
        <f t="array" ref="O37">_xlfn.IFS(T37&lt;=0.3,"Bad",AND(T37&lt;0.5,T37&gt;0.3),"Macro",T37&gt;=0.5,"Norm")</f>
        <v>Norm</v>
      </c>
      <c r="P37" s="964">
        <f t="shared" si="185"/>
        <v>48</v>
      </c>
      <c r="Q37" s="1013">
        <f t="shared" si="186"/>
        <v>0.70588235294117652</v>
      </c>
      <c r="R37" s="964">
        <f t="shared" si="187"/>
        <v>14</v>
      </c>
      <c r="S37" s="966">
        <f t="shared" si="188"/>
        <v>1162.9411764705883</v>
      </c>
      <c r="T37" s="60">
        <f t="shared" si="189"/>
        <v>0.70833333333333337</v>
      </c>
      <c r="U37" s="992">
        <f t="shared" si="190"/>
        <v>0.44117647058823528</v>
      </c>
      <c r="V37" s="990">
        <f t="shared" si="191"/>
        <v>0.45454545454545453</v>
      </c>
      <c r="W37" s="962" t="str">
        <f t="shared" si="356"/>
        <v/>
      </c>
      <c r="Y37" s="991">
        <v>34</v>
      </c>
      <c r="Z37" s="988" t="str">
        <f t="shared" ca="1" si="357"/>
        <v/>
      </c>
      <c r="AA37" s="988" t="str">
        <f t="shared" ca="1" si="358"/>
        <v/>
      </c>
      <c r="AB37" s="988" t="str">
        <f t="shared" ca="1" si="359"/>
        <v/>
      </c>
      <c r="AC37" s="988" t="str">
        <f t="shared" ca="1" si="360"/>
        <v/>
      </c>
      <c r="AD37" s="988" t="str">
        <f t="shared" ca="1" si="361"/>
        <v/>
      </c>
      <c r="AE37" s="988" t="str">
        <f t="shared" ca="1" si="362"/>
        <v/>
      </c>
      <c r="AF37" s="988" t="str">
        <f t="shared" ca="1" si="363"/>
        <v/>
      </c>
      <c r="AG37" s="988" t="str">
        <f t="shared" ca="1" si="364"/>
        <v/>
      </c>
      <c r="AH37" s="988" t="str">
        <f t="shared" ca="1" si="365"/>
        <v/>
      </c>
      <c r="AI37" s="988" t="str">
        <f t="shared" ca="1" si="366"/>
        <v/>
      </c>
      <c r="AJ37" s="988" t="str">
        <f t="shared" ca="1" si="367"/>
        <v/>
      </c>
      <c r="AK37" s="988" t="str">
        <f t="shared" ca="1" si="368"/>
        <v/>
      </c>
      <c r="AL37" s="988" t="str">
        <f t="shared" ca="1" si="369"/>
        <v/>
      </c>
      <c r="AM37" s="988" t="str">
        <f t="shared" ca="1" si="370"/>
        <v/>
      </c>
      <c r="AN37" s="988" t="str">
        <f t="shared" ca="1" si="371"/>
        <v/>
      </c>
      <c r="AO37" s="988" t="str">
        <f t="shared" ca="1" si="372"/>
        <v/>
      </c>
      <c r="AP37" s="988" t="str">
        <f t="shared" ca="1" si="373"/>
        <v/>
      </c>
      <c r="AQ37" s="988" t="str">
        <f t="shared" ca="1" si="374"/>
        <v/>
      </c>
      <c r="AR37" s="988" t="str">
        <f t="shared" ca="1" si="375"/>
        <v/>
      </c>
      <c r="AS37" s="988" t="str">
        <f t="shared" ca="1" si="376"/>
        <v/>
      </c>
      <c r="AT37" s="988" t="str">
        <f t="shared" ca="1" si="377"/>
        <v/>
      </c>
      <c r="AU37" s="988" t="str">
        <f t="shared" ca="1" si="378"/>
        <v/>
      </c>
      <c r="AV37" s="988" t="str">
        <f t="shared" ca="1" si="379"/>
        <v/>
      </c>
      <c r="AW37" s="988" t="str">
        <f t="shared" ca="1" si="380"/>
        <v/>
      </c>
      <c r="AX37" s="988" t="str">
        <f t="shared" ca="1" si="381"/>
        <v/>
      </c>
      <c r="AY37" s="988" t="str">
        <f t="shared" ca="1" si="382"/>
        <v/>
      </c>
      <c r="AZ37" s="988" t="str">
        <f t="shared" ca="1" si="383"/>
        <v/>
      </c>
      <c r="BA37" s="988" t="str">
        <f t="shared" ca="1" si="384"/>
        <v/>
      </c>
      <c r="BB37" s="988" t="str">
        <f t="shared" ca="1" si="385"/>
        <v/>
      </c>
      <c r="BC37" s="988" t="str">
        <f t="shared" ca="1" si="386"/>
        <v/>
      </c>
      <c r="BD37" s="988" t="str">
        <f t="shared" ca="1" si="387"/>
        <v/>
      </c>
      <c r="BE37" s="988" t="str">
        <f t="shared" ca="1" si="388"/>
        <v/>
      </c>
      <c r="BF37" s="988" t="str">
        <f t="shared" ca="1" si="389"/>
        <v/>
      </c>
      <c r="BG37" s="988" t="str">
        <f t="shared" ca="1" si="390"/>
        <v/>
      </c>
      <c r="BH37" s="988" t="str">
        <f t="shared" ca="1" si="391"/>
        <v/>
      </c>
      <c r="BI37" s="988" t="str">
        <f t="shared" ca="1" si="392"/>
        <v/>
      </c>
      <c r="BJ37" s="988" t="str">
        <f t="shared" ca="1" si="393"/>
        <v/>
      </c>
      <c r="BK37" s="988" t="str">
        <f t="shared" ca="1" si="394"/>
        <v/>
      </c>
      <c r="BL37" s="988" t="str">
        <f t="shared" ca="1" si="395"/>
        <v/>
      </c>
      <c r="BM37" s="988" t="str">
        <f t="shared" ca="1" si="396"/>
        <v/>
      </c>
      <c r="BN37" s="988" t="str">
        <f t="shared" ca="1" si="397"/>
        <v/>
      </c>
      <c r="BO37" s="988" t="str">
        <f t="shared" ca="1" si="398"/>
        <v/>
      </c>
      <c r="BP37" s="988" t="str">
        <f t="shared" ca="1" si="399"/>
        <v/>
      </c>
      <c r="BQ37" s="988" t="str">
        <f t="shared" ca="1" si="400"/>
        <v/>
      </c>
      <c r="BR37" s="988" t="str">
        <f t="shared" ca="1" si="401"/>
        <v/>
      </c>
      <c r="BS37" s="988" t="str">
        <f t="shared" ca="1" si="402"/>
        <v/>
      </c>
      <c r="BT37" s="988" t="str">
        <f t="shared" ca="1" si="403"/>
        <v/>
      </c>
      <c r="BU37" s="988" t="str">
        <f t="shared" ca="1" si="404"/>
        <v/>
      </c>
      <c r="BV37" s="988" t="str">
        <f t="shared" ca="1" si="405"/>
        <v/>
      </c>
      <c r="BW37" s="988" t="str">
        <f t="shared" ca="1" si="406"/>
        <v/>
      </c>
      <c r="BX37" s="988" t="str">
        <f t="shared" ca="1" si="407"/>
        <v/>
      </c>
      <c r="BY37" s="988" t="str">
        <f t="shared" ca="1" si="408"/>
        <v/>
      </c>
      <c r="BZ37" s="988" t="str">
        <f t="shared" ca="1" si="409"/>
        <v/>
      </c>
      <c r="CA37" s="988" t="str">
        <f t="shared" ca="1" si="410"/>
        <v/>
      </c>
      <c r="CB37" s="988" t="str">
        <f t="shared" ca="1" si="411"/>
        <v/>
      </c>
      <c r="CC37" s="988" t="str">
        <f t="shared" ca="1" si="412"/>
        <v/>
      </c>
      <c r="CD37" s="988" t="str">
        <f t="shared" ca="1" si="413"/>
        <v/>
      </c>
      <c r="CE37" s="988" t="str">
        <f t="shared" ca="1" si="414"/>
        <v/>
      </c>
      <c r="CF37" s="988" t="str">
        <f t="shared" ca="1" si="415"/>
        <v/>
      </c>
      <c r="CG37" s="988" t="str">
        <f t="shared" ca="1" si="416"/>
        <v/>
      </c>
      <c r="CH37" s="988" t="str">
        <f t="shared" ca="1" si="417"/>
        <v/>
      </c>
      <c r="CI37" s="988" t="str">
        <f t="shared" ca="1" si="418"/>
        <v/>
      </c>
      <c r="CJ37" s="988" t="str">
        <f t="shared" ca="1" si="419"/>
        <v/>
      </c>
      <c r="CK37" s="988" t="str">
        <f t="shared" ca="1" si="420"/>
        <v/>
      </c>
      <c r="CL37" s="988" t="str">
        <f t="shared" ca="1" si="421"/>
        <v/>
      </c>
      <c r="CM37" s="988" t="str">
        <f t="shared" ca="1" si="422"/>
        <v/>
      </c>
      <c r="CN37" s="988" t="str">
        <f t="shared" ca="1" si="423"/>
        <v/>
      </c>
      <c r="CO37" s="988" t="str">
        <f t="shared" ca="1" si="424"/>
        <v/>
      </c>
      <c r="CP37" s="988" t="str">
        <f t="shared" ca="1" si="425"/>
        <v/>
      </c>
      <c r="CQ37" s="988" t="str">
        <f t="shared" ca="1" si="426"/>
        <v/>
      </c>
      <c r="CR37" s="988" t="str">
        <f t="shared" ca="1" si="427"/>
        <v/>
      </c>
      <c r="CS37" s="988" t="str">
        <f t="shared" ca="1" si="428"/>
        <v/>
      </c>
      <c r="CT37" s="988" t="str">
        <f t="shared" ca="1" si="429"/>
        <v/>
      </c>
      <c r="CU37" s="988" t="str">
        <f t="shared" ca="1" si="430"/>
        <v/>
      </c>
      <c r="CV37" s="988" t="str">
        <f t="shared" ca="1" si="431"/>
        <v/>
      </c>
      <c r="CW37" s="988" t="str">
        <f t="shared" ca="1" si="432"/>
        <v/>
      </c>
      <c r="CX37" s="988" t="str">
        <f t="shared" ca="1" si="433"/>
        <v/>
      </c>
      <c r="CY37" s="988" t="str">
        <f t="shared" ca="1" si="434"/>
        <v/>
      </c>
      <c r="CZ37" s="988" t="str">
        <f t="shared" ca="1" si="435"/>
        <v/>
      </c>
      <c r="DA37" s="988" t="str">
        <f t="shared" ca="1" si="436"/>
        <v/>
      </c>
      <c r="DB37" s="988" t="str">
        <f t="shared" ca="1" si="437"/>
        <v/>
      </c>
      <c r="DC37" s="988" t="str">
        <f t="shared" ca="1" si="438"/>
        <v/>
      </c>
      <c r="DD37" s="988" t="str">
        <f t="shared" ca="1" si="439"/>
        <v/>
      </c>
      <c r="DE37" s="988" t="str">
        <f t="shared" ca="1" si="440"/>
        <v/>
      </c>
      <c r="DF37" s="988" t="str">
        <f t="shared" ca="1" si="441"/>
        <v/>
      </c>
      <c r="DG37" s="988" t="str">
        <f t="shared" ca="1" si="442"/>
        <v/>
      </c>
      <c r="DH37" s="988" t="str">
        <f t="shared" ca="1" si="443"/>
        <v/>
      </c>
      <c r="DI37" s="988" t="str">
        <f t="shared" ca="1" si="444"/>
        <v/>
      </c>
      <c r="DJ37" s="988" t="str">
        <f t="shared" ca="1" si="445"/>
        <v/>
      </c>
      <c r="DK37" s="988" t="str">
        <f t="shared" ca="1" si="446"/>
        <v/>
      </c>
      <c r="DL37" s="988" t="str">
        <f t="shared" ca="1" si="447"/>
        <v/>
      </c>
      <c r="DM37" s="988" t="str">
        <f t="shared" ca="1" si="448"/>
        <v/>
      </c>
      <c r="DN37" s="988" t="str">
        <f t="shared" ca="1" si="449"/>
        <v/>
      </c>
      <c r="DO37" s="988" t="str">
        <f t="shared" ca="1" si="450"/>
        <v/>
      </c>
      <c r="DP37" s="988" t="str">
        <f t="shared" ca="1" si="451"/>
        <v/>
      </c>
      <c r="DQ37" s="988" t="str">
        <f t="shared" ca="1" si="452"/>
        <v/>
      </c>
      <c r="DR37" s="988" t="str">
        <f t="shared" ca="1" si="453"/>
        <v/>
      </c>
      <c r="DS37" s="988" t="str">
        <f t="shared" ca="1" si="454"/>
        <v/>
      </c>
      <c r="DT37" s="988" t="str">
        <f t="shared" ca="1" si="455"/>
        <v/>
      </c>
      <c r="DU37" s="988" t="str">
        <f t="shared" ca="1" si="456"/>
        <v/>
      </c>
      <c r="DV37" s="988" t="str">
        <f t="shared" ca="1" si="457"/>
        <v/>
      </c>
      <c r="DW37" s="988" t="str">
        <f t="shared" ca="1" si="458"/>
        <v/>
      </c>
      <c r="DX37" s="988" t="str">
        <f t="shared" ca="1" si="459"/>
        <v/>
      </c>
      <c r="DY37" s="988" t="str">
        <f t="shared" ca="1" si="460"/>
        <v/>
      </c>
      <c r="DZ37" s="988" t="str">
        <f t="shared" ca="1" si="461"/>
        <v/>
      </c>
      <c r="EA37" s="988" t="str">
        <f t="shared" ca="1" si="462"/>
        <v/>
      </c>
      <c r="EB37" s="988" t="str">
        <f t="shared" ca="1" si="463"/>
        <v/>
      </c>
      <c r="EC37" s="988" t="str">
        <f t="shared" ca="1" si="464"/>
        <v/>
      </c>
      <c r="ED37" s="988" t="str">
        <f t="shared" ca="1" si="465"/>
        <v/>
      </c>
      <c r="EE37" s="988" t="str">
        <f t="shared" ca="1" si="466"/>
        <v/>
      </c>
      <c r="EF37" s="988" t="str">
        <f t="shared" ca="1" si="467"/>
        <v/>
      </c>
      <c r="EG37" s="988" t="str">
        <f t="shared" ca="1" si="468"/>
        <v/>
      </c>
      <c r="EH37" s="988" t="str">
        <f t="shared" ca="1" si="469"/>
        <v/>
      </c>
      <c r="EI37" s="988" t="str">
        <f t="shared" ca="1" si="470"/>
        <v/>
      </c>
      <c r="EJ37" s="988" t="str">
        <f t="shared" ca="1" si="471"/>
        <v/>
      </c>
      <c r="EK37" s="988" t="str">
        <f t="shared" ca="1" si="472"/>
        <v/>
      </c>
      <c r="EL37" s="988" t="str">
        <f t="shared" ca="1" si="473"/>
        <v/>
      </c>
      <c r="EM37" s="988" t="str">
        <f t="shared" ca="1" si="474"/>
        <v/>
      </c>
      <c r="EN37" s="988" t="str">
        <f t="shared" ca="1" si="475"/>
        <v/>
      </c>
      <c r="EO37" s="988" t="str">
        <f t="shared" ca="1" si="476"/>
        <v/>
      </c>
      <c r="EP37" s="988" t="str">
        <f t="shared" ca="1" si="477"/>
        <v/>
      </c>
      <c r="EQ37" s="988" t="str">
        <f t="shared" ca="1" si="478"/>
        <v/>
      </c>
      <c r="ER37" s="988" t="str">
        <f t="shared" ca="1" si="479"/>
        <v/>
      </c>
      <c r="ES37" s="988" t="str">
        <f t="shared" ca="1" si="480"/>
        <v/>
      </c>
      <c r="ET37" s="988" t="str">
        <f t="shared" ca="1" si="481"/>
        <v/>
      </c>
      <c r="EU37" s="988" t="str">
        <f t="shared" ca="1" si="482"/>
        <v/>
      </c>
      <c r="EV37" s="988" t="str">
        <f t="shared" ca="1" si="483"/>
        <v/>
      </c>
      <c r="EW37" s="988" t="str">
        <f t="shared" ca="1" si="484"/>
        <v/>
      </c>
      <c r="EX37" s="988" t="str">
        <f t="shared" ca="1" si="485"/>
        <v/>
      </c>
      <c r="EY37" s="988" t="str">
        <f t="shared" ca="1" si="486"/>
        <v/>
      </c>
      <c r="EZ37" s="988" t="str">
        <f t="shared" ca="1" si="487"/>
        <v/>
      </c>
      <c r="FA37" s="988" t="str">
        <f t="shared" ca="1" si="488"/>
        <v/>
      </c>
      <c r="FB37" s="988" t="str">
        <f t="shared" ca="1" si="489"/>
        <v/>
      </c>
      <c r="FC37" s="988" t="str">
        <f t="shared" ca="1" si="490"/>
        <v/>
      </c>
      <c r="FD37" s="988" t="str">
        <f t="shared" ca="1" si="491"/>
        <v/>
      </c>
      <c r="FE37" s="988" t="str">
        <f t="shared" ca="1" si="492"/>
        <v/>
      </c>
      <c r="FF37" s="988" t="str">
        <f t="shared" ca="1" si="493"/>
        <v/>
      </c>
      <c r="FG37" s="988" t="str">
        <f t="shared" ca="1" si="494"/>
        <v/>
      </c>
      <c r="FH37" s="988" t="str">
        <f t="shared" ca="1" si="495"/>
        <v/>
      </c>
      <c r="FI37" s="988" t="str">
        <f t="shared" ca="1" si="496"/>
        <v/>
      </c>
      <c r="FJ37" s="988" t="str">
        <f t="shared" ca="1" si="497"/>
        <v/>
      </c>
      <c r="FK37" s="988" t="str">
        <f t="shared" ca="1" si="498"/>
        <v/>
      </c>
      <c r="FL37" s="988" t="str">
        <f t="shared" ca="1" si="499"/>
        <v/>
      </c>
      <c r="FM37" s="988" t="str">
        <f t="shared" ca="1" si="500"/>
        <v/>
      </c>
      <c r="FN37" s="988" t="str">
        <f t="shared" ca="1" si="501"/>
        <v/>
      </c>
      <c r="FO37" s="988" t="str">
        <f t="shared" ca="1" si="502"/>
        <v/>
      </c>
      <c r="FP37" s="988" t="str">
        <f t="shared" ca="1" si="503"/>
        <v/>
      </c>
      <c r="FQ37" s="988" t="str">
        <f t="shared" ca="1" si="504"/>
        <v/>
      </c>
      <c r="FR37" s="988" t="str">
        <f t="shared" ca="1" si="505"/>
        <v/>
      </c>
      <c r="FS37" s="988" t="str">
        <f t="shared" ca="1" si="506"/>
        <v/>
      </c>
      <c r="FT37" s="988" t="str">
        <f t="shared" ca="1" si="507"/>
        <v/>
      </c>
      <c r="FU37" s="988" t="str">
        <f t="shared" ca="1" si="508"/>
        <v/>
      </c>
      <c r="FV37" s="988" t="str">
        <f t="shared" ca="1" si="509"/>
        <v/>
      </c>
      <c r="FW37" s="988" t="str">
        <f t="shared" ca="1" si="510"/>
        <v/>
      </c>
      <c r="FX37" s="988" t="str">
        <f t="shared" ca="1" si="511"/>
        <v/>
      </c>
      <c r="FY37" s="988" t="str">
        <f t="shared" ca="1" si="512"/>
        <v/>
      </c>
      <c r="FZ37" s="988" t="str">
        <f t="shared" ca="1" si="513"/>
        <v/>
      </c>
      <c r="GA37" s="988" t="str">
        <f t="shared" ca="1" si="514"/>
        <v/>
      </c>
      <c r="GB37" s="988" t="str">
        <f t="shared" ca="1" si="515"/>
        <v/>
      </c>
      <c r="GC37" s="988" t="str">
        <f t="shared" ca="1" si="516"/>
        <v/>
      </c>
      <c r="GD37" s="988" t="str">
        <f t="shared" ca="1" si="517"/>
        <v/>
      </c>
      <c r="GE37" s="988" t="str">
        <f t="shared" ca="1" si="518"/>
        <v/>
      </c>
      <c r="GF37" s="988" t="str">
        <f t="shared" ca="1" si="519"/>
        <v/>
      </c>
      <c r="GG37" s="988" t="str">
        <f t="shared" ca="1" si="520"/>
        <v/>
      </c>
      <c r="GH37" s="988" t="str">
        <f t="shared" ca="1" si="521"/>
        <v/>
      </c>
      <c r="GI37" s="988" t="str">
        <f t="shared" ca="1" si="522"/>
        <v/>
      </c>
      <c r="GJ37" s="988" t="str">
        <f t="shared" ca="1" si="523"/>
        <v/>
      </c>
      <c r="GK37" s="988" t="str">
        <f t="shared" ca="1" si="524"/>
        <v/>
      </c>
      <c r="GL37" s="988" t="str">
        <f t="shared" ca="1" si="525"/>
        <v/>
      </c>
      <c r="GM37" s="988" t="str">
        <f t="shared" ca="1" si="526"/>
        <v/>
      </c>
      <c r="GN37" s="988" t="str">
        <f t="shared" ca="1" si="527"/>
        <v/>
      </c>
      <c r="GO37" s="988" t="str">
        <f t="shared" ca="1" si="528"/>
        <v/>
      </c>
      <c r="GP37" s="988" t="str">
        <f t="shared" ca="1" si="529"/>
        <v/>
      </c>
      <c r="GQ37" s="988" t="str">
        <f t="shared" ca="1" si="530"/>
        <v/>
      </c>
      <c r="GR37" s="988" t="str">
        <f t="shared" ca="1" si="531"/>
        <v/>
      </c>
      <c r="GS37" s="988" t="str">
        <f t="shared" ca="1" si="532"/>
        <v/>
      </c>
      <c r="GT37" s="988" t="str">
        <f t="shared" ca="1" si="533"/>
        <v/>
      </c>
      <c r="GU37" s="988" t="str">
        <f t="shared" ca="1" si="534"/>
        <v/>
      </c>
      <c r="GV37" s="988" t="str">
        <f t="shared" ca="1" si="535"/>
        <v/>
      </c>
      <c r="GW37" s="988" t="str">
        <f t="shared" ca="1" si="536"/>
        <v/>
      </c>
      <c r="GX37" s="988" t="str">
        <f t="shared" ca="1" si="537"/>
        <v/>
      </c>
      <c r="GY37" s="988" t="str">
        <f t="shared" ca="1" si="538"/>
        <v/>
      </c>
      <c r="GZ37" s="988" t="str">
        <f t="shared" ca="1" si="539"/>
        <v/>
      </c>
      <c r="HA37" s="988" t="str">
        <f t="shared" ca="1" si="540"/>
        <v/>
      </c>
      <c r="HB37" s="988" t="str">
        <f t="shared" ca="1" si="541"/>
        <v/>
      </c>
      <c r="HC37" s="988" t="str">
        <f t="shared" ca="1" si="542"/>
        <v/>
      </c>
      <c r="HD37" s="988" t="str">
        <f t="shared" ca="1" si="543"/>
        <v/>
      </c>
      <c r="HE37" s="988" t="str">
        <f t="shared" ca="1" si="544"/>
        <v/>
      </c>
      <c r="HF37" s="988" t="str">
        <f t="shared" ca="1" si="545"/>
        <v/>
      </c>
      <c r="HG37" s="988" t="str">
        <f t="shared" ca="1" si="546"/>
        <v/>
      </c>
      <c r="HH37" s="988" t="str">
        <f t="shared" ca="1" si="547"/>
        <v/>
      </c>
      <c r="HI37" s="988" t="str">
        <f t="shared" ca="1" si="548"/>
        <v/>
      </c>
      <c r="HJ37" s="988" t="str">
        <f t="shared" ca="1" si="549"/>
        <v/>
      </c>
      <c r="HK37" s="988" t="str">
        <f t="shared" ca="1" si="550"/>
        <v/>
      </c>
      <c r="HL37" s="988" t="str">
        <f t="shared" ca="1" si="551"/>
        <v/>
      </c>
      <c r="HM37" s="988" t="str">
        <f t="shared" ca="1" si="552"/>
        <v/>
      </c>
      <c r="HN37" s="988" t="str">
        <f t="shared" ca="1" si="553"/>
        <v/>
      </c>
      <c r="HO37" s="988" t="str">
        <f t="shared" ca="1" si="554"/>
        <v/>
      </c>
      <c r="HP37" s="988" t="str">
        <f t="shared" ca="1" si="555"/>
        <v/>
      </c>
      <c r="HQ37" s="988" t="str">
        <f t="shared" ca="1" si="556"/>
        <v/>
      </c>
    </row>
    <row r="38" spans="2:225" x14ac:dyDescent="0.15">
      <c r="B38" s="980">
        <f t="shared" si="561"/>
        <v>3</v>
      </c>
      <c r="C38" s="981">
        <f t="shared" si="563"/>
        <v>8</v>
      </c>
      <c r="D38" s="982">
        <f t="shared" si="562"/>
        <v>136</v>
      </c>
      <c r="F38" s="964">
        <f t="shared" si="557"/>
        <v>50</v>
      </c>
      <c r="G38" s="959">
        <f t="shared" si="560"/>
        <v>35</v>
      </c>
      <c r="H38" s="960">
        <f t="shared" si="354"/>
        <v>5</v>
      </c>
      <c r="I38" s="963">
        <f t="shared" si="558"/>
        <v>15</v>
      </c>
      <c r="J38" s="964">
        <f t="shared" si="559"/>
        <v>35</v>
      </c>
      <c r="K38" s="965">
        <f t="shared" si="182"/>
        <v>0.5714285714285714</v>
      </c>
      <c r="L38" s="965">
        <f t="shared" si="183"/>
        <v>28</v>
      </c>
      <c r="M38" s="965">
        <f t="shared" si="184"/>
        <v>15</v>
      </c>
      <c r="N38" s="965">
        <f t="shared" si="355"/>
        <v>1</v>
      </c>
      <c r="O38" s="966" t="str" cm="1">
        <f t="array" ref="O38">_xlfn.IFS(T38&lt;=0.3,"Bad",AND(T38&lt;0.5,T38&gt;0.3),"Macro",T38&gt;=0.5,"Norm")</f>
        <v>Norm</v>
      </c>
      <c r="P38" s="964">
        <f t="shared" si="185"/>
        <v>49</v>
      </c>
      <c r="Q38" s="1013">
        <f t="shared" si="186"/>
        <v>0.68571428571428572</v>
      </c>
      <c r="R38" s="964">
        <f t="shared" si="187"/>
        <v>15</v>
      </c>
      <c r="S38" s="966">
        <f t="shared" si="188"/>
        <v>1129.7142857142858</v>
      </c>
      <c r="T38" s="60">
        <f t="shared" si="189"/>
        <v>0.69387755102040816</v>
      </c>
      <c r="U38" s="992">
        <f t="shared" si="190"/>
        <v>0.42857142857142855</v>
      </c>
      <c r="V38" s="990">
        <f t="shared" si="191"/>
        <v>0.44117647058823528</v>
      </c>
      <c r="W38" s="962" t="str">
        <f t="shared" si="356"/>
        <v/>
      </c>
      <c r="Y38" s="987">
        <v>35</v>
      </c>
      <c r="Z38" s="988" t="str">
        <f t="shared" ca="1" si="357"/>
        <v/>
      </c>
      <c r="AA38" s="988" t="str">
        <f t="shared" ca="1" si="358"/>
        <v/>
      </c>
      <c r="AB38" s="988" t="str">
        <f t="shared" ca="1" si="359"/>
        <v/>
      </c>
      <c r="AC38" s="988" t="str">
        <f t="shared" ca="1" si="360"/>
        <v/>
      </c>
      <c r="AD38" s="988" t="str">
        <f t="shared" ca="1" si="361"/>
        <v/>
      </c>
      <c r="AE38" s="988" t="str">
        <f t="shared" ca="1" si="362"/>
        <v/>
      </c>
      <c r="AF38" s="988" t="str">
        <f t="shared" ca="1" si="363"/>
        <v/>
      </c>
      <c r="AG38" s="988" t="str">
        <f t="shared" ca="1" si="364"/>
        <v/>
      </c>
      <c r="AH38" s="988" t="str">
        <f t="shared" ca="1" si="365"/>
        <v/>
      </c>
      <c r="AI38" s="988" t="str">
        <f t="shared" ca="1" si="366"/>
        <v/>
      </c>
      <c r="AJ38" s="988" t="str">
        <f t="shared" ca="1" si="367"/>
        <v/>
      </c>
      <c r="AK38" s="988" t="str">
        <f t="shared" ca="1" si="368"/>
        <v/>
      </c>
      <c r="AL38" s="988" t="str">
        <f t="shared" ca="1" si="369"/>
        <v/>
      </c>
      <c r="AM38" s="988" t="str">
        <f t="shared" ca="1" si="370"/>
        <v/>
      </c>
      <c r="AN38" s="988" t="str">
        <f t="shared" ca="1" si="371"/>
        <v/>
      </c>
      <c r="AO38" s="988" t="str">
        <f t="shared" ca="1" si="372"/>
        <v/>
      </c>
      <c r="AP38" s="988" t="str">
        <f t="shared" ca="1" si="373"/>
        <v/>
      </c>
      <c r="AQ38" s="988" t="str">
        <f t="shared" ca="1" si="374"/>
        <v/>
      </c>
      <c r="AR38" s="988" t="str">
        <f t="shared" ca="1" si="375"/>
        <v/>
      </c>
      <c r="AS38" s="988" t="str">
        <f t="shared" ca="1" si="376"/>
        <v/>
      </c>
      <c r="AT38" s="988" t="str">
        <f t="shared" ca="1" si="377"/>
        <v/>
      </c>
      <c r="AU38" s="988" t="str">
        <f t="shared" ca="1" si="378"/>
        <v/>
      </c>
      <c r="AV38" s="988" t="str">
        <f t="shared" ca="1" si="379"/>
        <v/>
      </c>
      <c r="AW38" s="988" t="str">
        <f t="shared" ca="1" si="380"/>
        <v/>
      </c>
      <c r="AX38" s="988" t="str">
        <f t="shared" ca="1" si="381"/>
        <v/>
      </c>
      <c r="AY38" s="988" t="str">
        <f t="shared" ca="1" si="382"/>
        <v/>
      </c>
      <c r="AZ38" s="988" t="str">
        <f t="shared" ca="1" si="383"/>
        <v/>
      </c>
      <c r="BA38" s="988" t="str">
        <f t="shared" ca="1" si="384"/>
        <v/>
      </c>
      <c r="BB38" s="988" t="str">
        <f t="shared" ca="1" si="385"/>
        <v/>
      </c>
      <c r="BC38" s="988" t="str">
        <f t="shared" ca="1" si="386"/>
        <v/>
      </c>
      <c r="BD38" s="988" t="str">
        <f t="shared" ca="1" si="387"/>
        <v/>
      </c>
      <c r="BE38" s="988" t="str">
        <f t="shared" ca="1" si="388"/>
        <v/>
      </c>
      <c r="BF38" s="988" t="str">
        <f t="shared" ca="1" si="389"/>
        <v/>
      </c>
      <c r="BG38" s="988" t="str">
        <f t="shared" ca="1" si="390"/>
        <v/>
      </c>
      <c r="BH38" s="988" t="str">
        <f t="shared" ca="1" si="391"/>
        <v/>
      </c>
      <c r="BI38" s="988" t="str">
        <f t="shared" ca="1" si="392"/>
        <v/>
      </c>
      <c r="BJ38" s="988" t="str">
        <f t="shared" ca="1" si="393"/>
        <v/>
      </c>
      <c r="BK38" s="988" t="str">
        <f t="shared" ca="1" si="394"/>
        <v/>
      </c>
      <c r="BL38" s="988" t="str">
        <f t="shared" ca="1" si="395"/>
        <v/>
      </c>
      <c r="BM38" s="988" t="str">
        <f t="shared" ca="1" si="396"/>
        <v/>
      </c>
      <c r="BN38" s="988" t="str">
        <f t="shared" ca="1" si="397"/>
        <v/>
      </c>
      <c r="BO38" s="988" t="str">
        <f t="shared" ca="1" si="398"/>
        <v/>
      </c>
      <c r="BP38" s="988" t="str">
        <f t="shared" ca="1" si="399"/>
        <v/>
      </c>
      <c r="BQ38" s="988" t="str">
        <f t="shared" ca="1" si="400"/>
        <v/>
      </c>
      <c r="BR38" s="988" t="str">
        <f t="shared" ca="1" si="401"/>
        <v/>
      </c>
      <c r="BS38" s="988" t="str">
        <f t="shared" ca="1" si="402"/>
        <v/>
      </c>
      <c r="BT38" s="988" t="str">
        <f t="shared" ca="1" si="403"/>
        <v/>
      </c>
      <c r="BU38" s="988" t="str">
        <f t="shared" ca="1" si="404"/>
        <v/>
      </c>
      <c r="BV38" s="988" t="str">
        <f t="shared" ca="1" si="405"/>
        <v/>
      </c>
      <c r="BW38" s="988" t="str">
        <f t="shared" ca="1" si="406"/>
        <v/>
      </c>
      <c r="BX38" s="988" t="str">
        <f t="shared" ca="1" si="407"/>
        <v/>
      </c>
      <c r="BY38" s="988" t="str">
        <f t="shared" ca="1" si="408"/>
        <v/>
      </c>
      <c r="BZ38" s="988" t="str">
        <f t="shared" ca="1" si="409"/>
        <v/>
      </c>
      <c r="CA38" s="988" t="str">
        <f t="shared" ca="1" si="410"/>
        <v/>
      </c>
      <c r="CB38" s="988" t="str">
        <f t="shared" ca="1" si="411"/>
        <v/>
      </c>
      <c r="CC38" s="988" t="str">
        <f t="shared" ca="1" si="412"/>
        <v/>
      </c>
      <c r="CD38" s="988" t="str">
        <f t="shared" ca="1" si="413"/>
        <v/>
      </c>
      <c r="CE38" s="988" t="str">
        <f t="shared" ca="1" si="414"/>
        <v/>
      </c>
      <c r="CF38" s="988" t="str">
        <f t="shared" ca="1" si="415"/>
        <v/>
      </c>
      <c r="CG38" s="988" t="str">
        <f t="shared" ca="1" si="416"/>
        <v/>
      </c>
      <c r="CH38" s="988" t="str">
        <f t="shared" ca="1" si="417"/>
        <v/>
      </c>
      <c r="CI38" s="988" t="str">
        <f t="shared" ca="1" si="418"/>
        <v/>
      </c>
      <c r="CJ38" s="988" t="str">
        <f t="shared" ca="1" si="419"/>
        <v/>
      </c>
      <c r="CK38" s="988" t="str">
        <f t="shared" ca="1" si="420"/>
        <v/>
      </c>
      <c r="CL38" s="988" t="str">
        <f t="shared" ca="1" si="421"/>
        <v/>
      </c>
      <c r="CM38" s="988" t="str">
        <f t="shared" ca="1" si="422"/>
        <v/>
      </c>
      <c r="CN38" s="988" t="str">
        <f t="shared" ca="1" si="423"/>
        <v/>
      </c>
      <c r="CO38" s="988" t="str">
        <f t="shared" ca="1" si="424"/>
        <v/>
      </c>
      <c r="CP38" s="988" t="str">
        <f t="shared" ca="1" si="425"/>
        <v/>
      </c>
      <c r="CQ38" s="988" t="str">
        <f t="shared" ca="1" si="426"/>
        <v/>
      </c>
      <c r="CR38" s="988" t="str">
        <f t="shared" ca="1" si="427"/>
        <v/>
      </c>
      <c r="CS38" s="988" t="str">
        <f t="shared" ca="1" si="428"/>
        <v/>
      </c>
      <c r="CT38" s="988" t="str">
        <f t="shared" ca="1" si="429"/>
        <v/>
      </c>
      <c r="CU38" s="988" t="str">
        <f t="shared" ca="1" si="430"/>
        <v/>
      </c>
      <c r="CV38" s="988" t="str">
        <f t="shared" ca="1" si="431"/>
        <v/>
      </c>
      <c r="CW38" s="988" t="str">
        <f t="shared" ca="1" si="432"/>
        <v/>
      </c>
      <c r="CX38" s="988" t="str">
        <f t="shared" ca="1" si="433"/>
        <v/>
      </c>
      <c r="CY38" s="988" t="str">
        <f t="shared" ca="1" si="434"/>
        <v/>
      </c>
      <c r="CZ38" s="988" t="str">
        <f t="shared" ca="1" si="435"/>
        <v/>
      </c>
      <c r="DA38" s="988" t="str">
        <f t="shared" ca="1" si="436"/>
        <v/>
      </c>
      <c r="DB38" s="988" t="str">
        <f t="shared" ca="1" si="437"/>
        <v/>
      </c>
      <c r="DC38" s="988" t="str">
        <f t="shared" ca="1" si="438"/>
        <v/>
      </c>
      <c r="DD38" s="988" t="str">
        <f t="shared" ca="1" si="439"/>
        <v/>
      </c>
      <c r="DE38" s="988" t="str">
        <f t="shared" ca="1" si="440"/>
        <v/>
      </c>
      <c r="DF38" s="988" t="str">
        <f t="shared" ca="1" si="441"/>
        <v/>
      </c>
      <c r="DG38" s="988" t="str">
        <f t="shared" ca="1" si="442"/>
        <v/>
      </c>
      <c r="DH38" s="988" t="str">
        <f t="shared" ca="1" si="443"/>
        <v/>
      </c>
      <c r="DI38" s="988" t="str">
        <f t="shared" ca="1" si="444"/>
        <v/>
      </c>
      <c r="DJ38" s="988" t="str">
        <f t="shared" ca="1" si="445"/>
        <v/>
      </c>
      <c r="DK38" s="988" t="str">
        <f t="shared" ca="1" si="446"/>
        <v/>
      </c>
      <c r="DL38" s="988" t="str">
        <f t="shared" ca="1" si="447"/>
        <v/>
      </c>
      <c r="DM38" s="988" t="str">
        <f t="shared" ca="1" si="448"/>
        <v/>
      </c>
      <c r="DN38" s="988" t="str">
        <f t="shared" ca="1" si="449"/>
        <v/>
      </c>
      <c r="DO38" s="988" t="str">
        <f t="shared" ca="1" si="450"/>
        <v/>
      </c>
      <c r="DP38" s="988" t="str">
        <f t="shared" ca="1" si="451"/>
        <v/>
      </c>
      <c r="DQ38" s="988" t="str">
        <f t="shared" ca="1" si="452"/>
        <v/>
      </c>
      <c r="DR38" s="988" t="str">
        <f t="shared" ca="1" si="453"/>
        <v/>
      </c>
      <c r="DS38" s="988" t="str">
        <f t="shared" ca="1" si="454"/>
        <v/>
      </c>
      <c r="DT38" s="988" t="str">
        <f t="shared" ca="1" si="455"/>
        <v/>
      </c>
      <c r="DU38" s="988" t="str">
        <f t="shared" ca="1" si="456"/>
        <v/>
      </c>
      <c r="DV38" s="988" t="str">
        <f t="shared" ca="1" si="457"/>
        <v/>
      </c>
      <c r="DW38" s="988" t="str">
        <f t="shared" ca="1" si="458"/>
        <v/>
      </c>
      <c r="DX38" s="988" t="str">
        <f t="shared" ca="1" si="459"/>
        <v/>
      </c>
      <c r="DY38" s="988" t="str">
        <f t="shared" ca="1" si="460"/>
        <v/>
      </c>
      <c r="DZ38" s="988" t="str">
        <f t="shared" ca="1" si="461"/>
        <v/>
      </c>
      <c r="EA38" s="988" t="str">
        <f t="shared" ca="1" si="462"/>
        <v/>
      </c>
      <c r="EB38" s="988" t="str">
        <f t="shared" ca="1" si="463"/>
        <v/>
      </c>
      <c r="EC38" s="988" t="str">
        <f t="shared" ca="1" si="464"/>
        <v/>
      </c>
      <c r="ED38" s="988" t="str">
        <f t="shared" ca="1" si="465"/>
        <v/>
      </c>
      <c r="EE38" s="988" t="str">
        <f t="shared" ca="1" si="466"/>
        <v/>
      </c>
      <c r="EF38" s="988" t="str">
        <f t="shared" ca="1" si="467"/>
        <v/>
      </c>
      <c r="EG38" s="988" t="str">
        <f t="shared" ca="1" si="468"/>
        <v/>
      </c>
      <c r="EH38" s="988" t="str">
        <f t="shared" ca="1" si="469"/>
        <v/>
      </c>
      <c r="EI38" s="988" t="str">
        <f t="shared" ca="1" si="470"/>
        <v/>
      </c>
      <c r="EJ38" s="988" t="str">
        <f t="shared" ca="1" si="471"/>
        <v/>
      </c>
      <c r="EK38" s="988" t="str">
        <f t="shared" ca="1" si="472"/>
        <v/>
      </c>
      <c r="EL38" s="988" t="str">
        <f t="shared" ca="1" si="473"/>
        <v/>
      </c>
      <c r="EM38" s="988" t="str">
        <f t="shared" ca="1" si="474"/>
        <v/>
      </c>
      <c r="EN38" s="988" t="str">
        <f t="shared" ca="1" si="475"/>
        <v/>
      </c>
      <c r="EO38" s="988" t="str">
        <f t="shared" ca="1" si="476"/>
        <v/>
      </c>
      <c r="EP38" s="988" t="str">
        <f t="shared" ca="1" si="477"/>
        <v/>
      </c>
      <c r="EQ38" s="988" t="str">
        <f t="shared" ca="1" si="478"/>
        <v/>
      </c>
      <c r="ER38" s="988" t="str">
        <f t="shared" ca="1" si="479"/>
        <v/>
      </c>
      <c r="ES38" s="988" t="str">
        <f t="shared" ca="1" si="480"/>
        <v/>
      </c>
      <c r="ET38" s="988" t="str">
        <f t="shared" ca="1" si="481"/>
        <v/>
      </c>
      <c r="EU38" s="988" t="str">
        <f t="shared" ca="1" si="482"/>
        <v/>
      </c>
      <c r="EV38" s="988" t="str">
        <f t="shared" ca="1" si="483"/>
        <v/>
      </c>
      <c r="EW38" s="988" t="str">
        <f t="shared" ca="1" si="484"/>
        <v/>
      </c>
      <c r="EX38" s="988" t="str">
        <f t="shared" ca="1" si="485"/>
        <v/>
      </c>
      <c r="EY38" s="988" t="str">
        <f t="shared" ca="1" si="486"/>
        <v/>
      </c>
      <c r="EZ38" s="988" t="str">
        <f t="shared" ca="1" si="487"/>
        <v/>
      </c>
      <c r="FA38" s="988" t="str">
        <f t="shared" ca="1" si="488"/>
        <v/>
      </c>
      <c r="FB38" s="988" t="str">
        <f t="shared" ca="1" si="489"/>
        <v/>
      </c>
      <c r="FC38" s="988" t="str">
        <f t="shared" ca="1" si="490"/>
        <v/>
      </c>
      <c r="FD38" s="988" t="str">
        <f t="shared" ca="1" si="491"/>
        <v/>
      </c>
      <c r="FE38" s="988" t="str">
        <f t="shared" ca="1" si="492"/>
        <v/>
      </c>
      <c r="FF38" s="988" t="str">
        <f t="shared" ca="1" si="493"/>
        <v/>
      </c>
      <c r="FG38" s="988" t="str">
        <f t="shared" ca="1" si="494"/>
        <v/>
      </c>
      <c r="FH38" s="988" t="str">
        <f t="shared" ca="1" si="495"/>
        <v/>
      </c>
      <c r="FI38" s="988" t="str">
        <f t="shared" ca="1" si="496"/>
        <v/>
      </c>
      <c r="FJ38" s="988" t="str">
        <f t="shared" ca="1" si="497"/>
        <v/>
      </c>
      <c r="FK38" s="988" t="str">
        <f t="shared" ca="1" si="498"/>
        <v/>
      </c>
      <c r="FL38" s="988" t="str">
        <f t="shared" ca="1" si="499"/>
        <v/>
      </c>
      <c r="FM38" s="988" t="str">
        <f t="shared" ca="1" si="500"/>
        <v/>
      </c>
      <c r="FN38" s="988" t="str">
        <f t="shared" ca="1" si="501"/>
        <v/>
      </c>
      <c r="FO38" s="988" t="str">
        <f t="shared" ca="1" si="502"/>
        <v/>
      </c>
      <c r="FP38" s="988" t="str">
        <f t="shared" ca="1" si="503"/>
        <v/>
      </c>
      <c r="FQ38" s="988" t="str">
        <f t="shared" ca="1" si="504"/>
        <v/>
      </c>
      <c r="FR38" s="988" t="str">
        <f t="shared" ca="1" si="505"/>
        <v/>
      </c>
      <c r="FS38" s="988" t="str">
        <f t="shared" ca="1" si="506"/>
        <v/>
      </c>
      <c r="FT38" s="988" t="str">
        <f t="shared" ca="1" si="507"/>
        <v/>
      </c>
      <c r="FU38" s="988" t="str">
        <f t="shared" ca="1" si="508"/>
        <v/>
      </c>
      <c r="FV38" s="988" t="str">
        <f t="shared" ca="1" si="509"/>
        <v/>
      </c>
      <c r="FW38" s="988" t="str">
        <f t="shared" ca="1" si="510"/>
        <v/>
      </c>
      <c r="FX38" s="988" t="str">
        <f t="shared" ca="1" si="511"/>
        <v/>
      </c>
      <c r="FY38" s="988" t="str">
        <f t="shared" ca="1" si="512"/>
        <v/>
      </c>
      <c r="FZ38" s="988" t="str">
        <f t="shared" ca="1" si="513"/>
        <v/>
      </c>
      <c r="GA38" s="988" t="str">
        <f t="shared" ca="1" si="514"/>
        <v/>
      </c>
      <c r="GB38" s="988" t="str">
        <f t="shared" ca="1" si="515"/>
        <v/>
      </c>
      <c r="GC38" s="988" t="str">
        <f t="shared" ca="1" si="516"/>
        <v/>
      </c>
      <c r="GD38" s="988" t="str">
        <f t="shared" ca="1" si="517"/>
        <v/>
      </c>
      <c r="GE38" s="988" t="str">
        <f t="shared" ca="1" si="518"/>
        <v/>
      </c>
      <c r="GF38" s="988" t="str">
        <f t="shared" ca="1" si="519"/>
        <v/>
      </c>
      <c r="GG38" s="988" t="str">
        <f t="shared" ca="1" si="520"/>
        <v/>
      </c>
      <c r="GH38" s="988" t="str">
        <f t="shared" ca="1" si="521"/>
        <v/>
      </c>
      <c r="GI38" s="988" t="str">
        <f t="shared" ca="1" si="522"/>
        <v/>
      </c>
      <c r="GJ38" s="988" t="str">
        <f t="shared" ca="1" si="523"/>
        <v/>
      </c>
      <c r="GK38" s="988" t="str">
        <f t="shared" ca="1" si="524"/>
        <v/>
      </c>
      <c r="GL38" s="988" t="str">
        <f t="shared" ca="1" si="525"/>
        <v/>
      </c>
      <c r="GM38" s="988" t="str">
        <f t="shared" ca="1" si="526"/>
        <v/>
      </c>
      <c r="GN38" s="988" t="str">
        <f t="shared" ca="1" si="527"/>
        <v/>
      </c>
      <c r="GO38" s="988" t="str">
        <f t="shared" ca="1" si="528"/>
        <v/>
      </c>
      <c r="GP38" s="988" t="str">
        <f t="shared" ca="1" si="529"/>
        <v/>
      </c>
      <c r="GQ38" s="988" t="str">
        <f t="shared" ca="1" si="530"/>
        <v/>
      </c>
      <c r="GR38" s="988" t="str">
        <f t="shared" ca="1" si="531"/>
        <v/>
      </c>
      <c r="GS38" s="988" t="str">
        <f t="shared" ca="1" si="532"/>
        <v/>
      </c>
      <c r="GT38" s="988" t="str">
        <f t="shared" ca="1" si="533"/>
        <v/>
      </c>
      <c r="GU38" s="988" t="str">
        <f t="shared" ca="1" si="534"/>
        <v/>
      </c>
      <c r="GV38" s="988" t="str">
        <f t="shared" ca="1" si="535"/>
        <v/>
      </c>
      <c r="GW38" s="988" t="str">
        <f t="shared" ca="1" si="536"/>
        <v/>
      </c>
      <c r="GX38" s="988" t="str">
        <f t="shared" ca="1" si="537"/>
        <v/>
      </c>
      <c r="GY38" s="988" t="str">
        <f t="shared" ca="1" si="538"/>
        <v/>
      </c>
      <c r="GZ38" s="988" t="str">
        <f t="shared" ca="1" si="539"/>
        <v/>
      </c>
      <c r="HA38" s="988" t="str">
        <f t="shared" ca="1" si="540"/>
        <v/>
      </c>
      <c r="HB38" s="988" t="str">
        <f t="shared" ca="1" si="541"/>
        <v/>
      </c>
      <c r="HC38" s="988" t="str">
        <f t="shared" ca="1" si="542"/>
        <v/>
      </c>
      <c r="HD38" s="988" t="str">
        <f t="shared" ca="1" si="543"/>
        <v/>
      </c>
      <c r="HE38" s="988" t="str">
        <f t="shared" ca="1" si="544"/>
        <v/>
      </c>
      <c r="HF38" s="988" t="str">
        <f t="shared" ca="1" si="545"/>
        <v/>
      </c>
      <c r="HG38" s="988" t="str">
        <f t="shared" ca="1" si="546"/>
        <v/>
      </c>
      <c r="HH38" s="988" t="str">
        <f t="shared" ca="1" si="547"/>
        <v/>
      </c>
      <c r="HI38" s="988" t="str">
        <f t="shared" ca="1" si="548"/>
        <v/>
      </c>
      <c r="HJ38" s="988" t="str">
        <f t="shared" ca="1" si="549"/>
        <v/>
      </c>
      <c r="HK38" s="988" t="str">
        <f t="shared" ca="1" si="550"/>
        <v/>
      </c>
      <c r="HL38" s="988" t="str">
        <f t="shared" ca="1" si="551"/>
        <v/>
      </c>
      <c r="HM38" s="988" t="str">
        <f t="shared" ca="1" si="552"/>
        <v/>
      </c>
      <c r="HN38" s="988" t="str">
        <f t="shared" ca="1" si="553"/>
        <v/>
      </c>
      <c r="HO38" s="988" t="str">
        <f t="shared" ca="1" si="554"/>
        <v/>
      </c>
      <c r="HP38" s="988" t="str">
        <f t="shared" ca="1" si="555"/>
        <v/>
      </c>
      <c r="HQ38" s="988" t="str">
        <f t="shared" ca="1" si="556"/>
        <v/>
      </c>
    </row>
    <row r="39" spans="2:225" x14ac:dyDescent="0.15">
      <c r="B39" s="980">
        <f t="shared" si="561"/>
        <v>3</v>
      </c>
      <c r="C39" s="981">
        <f t="shared" si="563"/>
        <v>9</v>
      </c>
      <c r="D39" s="982">
        <f t="shared" si="562"/>
        <v>153</v>
      </c>
      <c r="F39" s="964">
        <f t="shared" si="557"/>
        <v>51</v>
      </c>
      <c r="G39" s="959">
        <f t="shared" si="560"/>
        <v>36</v>
      </c>
      <c r="H39" s="960">
        <f t="shared" si="354"/>
        <v>5</v>
      </c>
      <c r="I39" s="963">
        <f t="shared" si="558"/>
        <v>15</v>
      </c>
      <c r="J39" s="964">
        <f t="shared" si="559"/>
        <v>36</v>
      </c>
      <c r="K39" s="965">
        <f t="shared" si="182"/>
        <v>0.55555555555555558</v>
      </c>
      <c r="L39" s="965">
        <f t="shared" si="183"/>
        <v>27.777777777777779</v>
      </c>
      <c r="M39" s="965">
        <f t="shared" si="184"/>
        <v>15</v>
      </c>
      <c r="N39" s="965">
        <f t="shared" si="355"/>
        <v>1</v>
      </c>
      <c r="O39" s="966" t="str" cm="1">
        <f t="array" ref="O39">_xlfn.IFS(T39&lt;=0.3,"Bad",AND(T39&lt;0.5,T39&gt;0.3),"Macro",T39&gt;=0.5,"Norm")</f>
        <v>Norm</v>
      </c>
      <c r="P39" s="964">
        <f t="shared" si="185"/>
        <v>50</v>
      </c>
      <c r="Q39" s="1013">
        <f t="shared" si="186"/>
        <v>0.66666666666666663</v>
      </c>
      <c r="R39" s="964">
        <f t="shared" si="187"/>
        <v>16</v>
      </c>
      <c r="S39" s="966">
        <f t="shared" si="188"/>
        <v>1098.3333333333333</v>
      </c>
      <c r="T39" s="60">
        <f t="shared" si="189"/>
        <v>0.68</v>
      </c>
      <c r="U39" s="992">
        <f t="shared" si="190"/>
        <v>0.41666666666666669</v>
      </c>
      <c r="V39" s="990">
        <f t="shared" si="191"/>
        <v>0.42857142857142855</v>
      </c>
      <c r="W39" s="962" t="str">
        <f t="shared" si="356"/>
        <v/>
      </c>
      <c r="Y39" s="991">
        <v>36</v>
      </c>
      <c r="Z39" s="988" t="str">
        <f t="shared" ca="1" si="357"/>
        <v/>
      </c>
      <c r="AA39" s="988" t="str">
        <f t="shared" ca="1" si="358"/>
        <v/>
      </c>
      <c r="AB39" s="988" t="str">
        <f t="shared" ca="1" si="359"/>
        <v/>
      </c>
      <c r="AC39" s="988" t="str">
        <f t="shared" ca="1" si="360"/>
        <v/>
      </c>
      <c r="AD39" s="988" t="str">
        <f t="shared" ca="1" si="361"/>
        <v/>
      </c>
      <c r="AE39" s="988" t="str">
        <f t="shared" ca="1" si="362"/>
        <v/>
      </c>
      <c r="AF39" s="988" t="str">
        <f t="shared" ca="1" si="363"/>
        <v/>
      </c>
      <c r="AG39" s="988" t="str">
        <f t="shared" ca="1" si="364"/>
        <v/>
      </c>
      <c r="AH39" s="988" t="str">
        <f t="shared" ca="1" si="365"/>
        <v/>
      </c>
      <c r="AI39" s="988" t="str">
        <f t="shared" ca="1" si="366"/>
        <v/>
      </c>
      <c r="AJ39" s="988" t="str">
        <f t="shared" ca="1" si="367"/>
        <v/>
      </c>
      <c r="AK39" s="988" t="str">
        <f t="shared" ca="1" si="368"/>
        <v/>
      </c>
      <c r="AL39" s="988" t="str">
        <f t="shared" ca="1" si="369"/>
        <v/>
      </c>
      <c r="AM39" s="988" t="str">
        <f t="shared" ca="1" si="370"/>
        <v/>
      </c>
      <c r="AN39" s="988" t="str">
        <f t="shared" ca="1" si="371"/>
        <v/>
      </c>
      <c r="AO39" s="988" t="str">
        <f t="shared" ca="1" si="372"/>
        <v/>
      </c>
      <c r="AP39" s="988" t="str">
        <f t="shared" ca="1" si="373"/>
        <v/>
      </c>
      <c r="AQ39" s="988" t="str">
        <f t="shared" ca="1" si="374"/>
        <v/>
      </c>
      <c r="AR39" s="988" t="str">
        <f t="shared" ca="1" si="375"/>
        <v/>
      </c>
      <c r="AS39" s="988" t="str">
        <f t="shared" ca="1" si="376"/>
        <v/>
      </c>
      <c r="AT39" s="988" t="str">
        <f t="shared" ca="1" si="377"/>
        <v/>
      </c>
      <c r="AU39" s="988" t="str">
        <f t="shared" ca="1" si="378"/>
        <v/>
      </c>
      <c r="AV39" s="988" t="str">
        <f t="shared" ca="1" si="379"/>
        <v/>
      </c>
      <c r="AW39" s="988" t="str">
        <f t="shared" ca="1" si="380"/>
        <v/>
      </c>
      <c r="AX39" s="988" t="str">
        <f t="shared" ca="1" si="381"/>
        <v/>
      </c>
      <c r="AY39" s="988" t="str">
        <f t="shared" ca="1" si="382"/>
        <v/>
      </c>
      <c r="AZ39" s="988" t="str">
        <f t="shared" ca="1" si="383"/>
        <v/>
      </c>
      <c r="BA39" s="988" t="str">
        <f t="shared" ca="1" si="384"/>
        <v/>
      </c>
      <c r="BB39" s="988" t="str">
        <f t="shared" ca="1" si="385"/>
        <v/>
      </c>
      <c r="BC39" s="988" t="str">
        <f t="shared" ca="1" si="386"/>
        <v/>
      </c>
      <c r="BD39" s="988" t="str">
        <f t="shared" ca="1" si="387"/>
        <v/>
      </c>
      <c r="BE39" s="988" t="str">
        <f t="shared" ca="1" si="388"/>
        <v/>
      </c>
      <c r="BF39" s="988" t="str">
        <f t="shared" ca="1" si="389"/>
        <v/>
      </c>
      <c r="BG39" s="988" t="str">
        <f t="shared" ca="1" si="390"/>
        <v/>
      </c>
      <c r="BH39" s="988" t="str">
        <f t="shared" ca="1" si="391"/>
        <v/>
      </c>
      <c r="BI39" s="988" t="str">
        <f t="shared" ca="1" si="392"/>
        <v/>
      </c>
      <c r="BJ39" s="988" t="str">
        <f t="shared" ca="1" si="393"/>
        <v/>
      </c>
      <c r="BK39" s="988" t="str">
        <f t="shared" ca="1" si="394"/>
        <v/>
      </c>
      <c r="BL39" s="988" t="str">
        <f t="shared" ca="1" si="395"/>
        <v/>
      </c>
      <c r="BM39" s="988" t="str">
        <f t="shared" ca="1" si="396"/>
        <v/>
      </c>
      <c r="BN39" s="988" t="str">
        <f t="shared" ca="1" si="397"/>
        <v/>
      </c>
      <c r="BO39" s="988" t="str">
        <f t="shared" ca="1" si="398"/>
        <v/>
      </c>
      <c r="BP39" s="988" t="str">
        <f t="shared" ca="1" si="399"/>
        <v/>
      </c>
      <c r="BQ39" s="988" t="str">
        <f t="shared" ca="1" si="400"/>
        <v/>
      </c>
      <c r="BR39" s="988" t="str">
        <f t="shared" ca="1" si="401"/>
        <v/>
      </c>
      <c r="BS39" s="988" t="str">
        <f t="shared" ca="1" si="402"/>
        <v/>
      </c>
      <c r="BT39" s="988" t="str">
        <f t="shared" ca="1" si="403"/>
        <v/>
      </c>
      <c r="BU39" s="988" t="str">
        <f t="shared" ca="1" si="404"/>
        <v/>
      </c>
      <c r="BV39" s="988" t="str">
        <f t="shared" ca="1" si="405"/>
        <v/>
      </c>
      <c r="BW39" s="988" t="str">
        <f t="shared" ca="1" si="406"/>
        <v/>
      </c>
      <c r="BX39" s="988" t="str">
        <f t="shared" ca="1" si="407"/>
        <v/>
      </c>
      <c r="BY39" s="988" t="str">
        <f t="shared" ca="1" si="408"/>
        <v/>
      </c>
      <c r="BZ39" s="988" t="str">
        <f t="shared" ca="1" si="409"/>
        <v/>
      </c>
      <c r="CA39" s="988" t="str">
        <f t="shared" ca="1" si="410"/>
        <v/>
      </c>
      <c r="CB39" s="988" t="str">
        <f t="shared" ca="1" si="411"/>
        <v/>
      </c>
      <c r="CC39" s="988" t="str">
        <f t="shared" ca="1" si="412"/>
        <v/>
      </c>
      <c r="CD39" s="988" t="str">
        <f t="shared" ca="1" si="413"/>
        <v/>
      </c>
      <c r="CE39" s="988" t="str">
        <f t="shared" ca="1" si="414"/>
        <v/>
      </c>
      <c r="CF39" s="988" t="str">
        <f t="shared" ca="1" si="415"/>
        <v/>
      </c>
      <c r="CG39" s="988" t="str">
        <f t="shared" ca="1" si="416"/>
        <v/>
      </c>
      <c r="CH39" s="988" t="str">
        <f t="shared" ca="1" si="417"/>
        <v/>
      </c>
      <c r="CI39" s="988" t="str">
        <f t="shared" ca="1" si="418"/>
        <v/>
      </c>
      <c r="CJ39" s="988" t="str">
        <f t="shared" ca="1" si="419"/>
        <v/>
      </c>
      <c r="CK39" s="988" t="str">
        <f t="shared" ca="1" si="420"/>
        <v/>
      </c>
      <c r="CL39" s="988" t="str">
        <f t="shared" ca="1" si="421"/>
        <v/>
      </c>
      <c r="CM39" s="988" t="str">
        <f t="shared" ca="1" si="422"/>
        <v/>
      </c>
      <c r="CN39" s="988" t="str">
        <f t="shared" ca="1" si="423"/>
        <v/>
      </c>
      <c r="CO39" s="988" t="str">
        <f t="shared" ca="1" si="424"/>
        <v/>
      </c>
      <c r="CP39" s="988" t="str">
        <f t="shared" ca="1" si="425"/>
        <v/>
      </c>
      <c r="CQ39" s="988" t="str">
        <f t="shared" ca="1" si="426"/>
        <v/>
      </c>
      <c r="CR39" s="988" t="str">
        <f t="shared" ca="1" si="427"/>
        <v/>
      </c>
      <c r="CS39" s="988" t="str">
        <f t="shared" ca="1" si="428"/>
        <v/>
      </c>
      <c r="CT39" s="988" t="str">
        <f t="shared" ca="1" si="429"/>
        <v/>
      </c>
      <c r="CU39" s="988" t="str">
        <f t="shared" ca="1" si="430"/>
        <v/>
      </c>
      <c r="CV39" s="988" t="str">
        <f t="shared" ca="1" si="431"/>
        <v/>
      </c>
      <c r="CW39" s="988" t="str">
        <f t="shared" ca="1" si="432"/>
        <v/>
      </c>
      <c r="CX39" s="988" t="str">
        <f t="shared" ca="1" si="433"/>
        <v/>
      </c>
      <c r="CY39" s="988" t="str">
        <f t="shared" ca="1" si="434"/>
        <v/>
      </c>
      <c r="CZ39" s="988" t="str">
        <f t="shared" ca="1" si="435"/>
        <v/>
      </c>
      <c r="DA39" s="988" t="str">
        <f t="shared" ca="1" si="436"/>
        <v/>
      </c>
      <c r="DB39" s="988" t="str">
        <f t="shared" ca="1" si="437"/>
        <v/>
      </c>
      <c r="DC39" s="988" t="str">
        <f t="shared" ca="1" si="438"/>
        <v/>
      </c>
      <c r="DD39" s="988" t="str">
        <f t="shared" ca="1" si="439"/>
        <v/>
      </c>
      <c r="DE39" s="988" t="str">
        <f t="shared" ca="1" si="440"/>
        <v/>
      </c>
      <c r="DF39" s="988" t="str">
        <f t="shared" ca="1" si="441"/>
        <v/>
      </c>
      <c r="DG39" s="988" t="str">
        <f t="shared" ca="1" si="442"/>
        <v/>
      </c>
      <c r="DH39" s="988" t="str">
        <f t="shared" ca="1" si="443"/>
        <v/>
      </c>
      <c r="DI39" s="988" t="str">
        <f t="shared" ca="1" si="444"/>
        <v/>
      </c>
      <c r="DJ39" s="988" t="str">
        <f t="shared" ca="1" si="445"/>
        <v/>
      </c>
      <c r="DK39" s="988" t="str">
        <f t="shared" ca="1" si="446"/>
        <v/>
      </c>
      <c r="DL39" s="988" t="str">
        <f t="shared" ca="1" si="447"/>
        <v/>
      </c>
      <c r="DM39" s="988" t="str">
        <f t="shared" ca="1" si="448"/>
        <v/>
      </c>
      <c r="DN39" s="988" t="str">
        <f t="shared" ca="1" si="449"/>
        <v/>
      </c>
      <c r="DO39" s="988" t="str">
        <f t="shared" ca="1" si="450"/>
        <v/>
      </c>
      <c r="DP39" s="988" t="str">
        <f t="shared" ca="1" si="451"/>
        <v/>
      </c>
      <c r="DQ39" s="988" t="str">
        <f t="shared" ca="1" si="452"/>
        <v/>
      </c>
      <c r="DR39" s="988" t="str">
        <f t="shared" ca="1" si="453"/>
        <v/>
      </c>
      <c r="DS39" s="988" t="str">
        <f t="shared" ca="1" si="454"/>
        <v/>
      </c>
      <c r="DT39" s="988" t="str">
        <f t="shared" ca="1" si="455"/>
        <v/>
      </c>
      <c r="DU39" s="988" t="str">
        <f t="shared" ca="1" si="456"/>
        <v/>
      </c>
      <c r="DV39" s="988" t="str">
        <f t="shared" ca="1" si="457"/>
        <v/>
      </c>
      <c r="DW39" s="988" t="str">
        <f t="shared" ca="1" si="458"/>
        <v/>
      </c>
      <c r="DX39" s="988" t="str">
        <f t="shared" ca="1" si="459"/>
        <v/>
      </c>
      <c r="DY39" s="988" t="str">
        <f t="shared" ca="1" si="460"/>
        <v/>
      </c>
      <c r="DZ39" s="988" t="str">
        <f t="shared" ca="1" si="461"/>
        <v/>
      </c>
      <c r="EA39" s="988" t="str">
        <f t="shared" ca="1" si="462"/>
        <v/>
      </c>
      <c r="EB39" s="988" t="str">
        <f t="shared" ca="1" si="463"/>
        <v/>
      </c>
      <c r="EC39" s="988" t="str">
        <f t="shared" ca="1" si="464"/>
        <v/>
      </c>
      <c r="ED39" s="988" t="str">
        <f t="shared" ca="1" si="465"/>
        <v/>
      </c>
      <c r="EE39" s="988" t="str">
        <f t="shared" ca="1" si="466"/>
        <v/>
      </c>
      <c r="EF39" s="988" t="str">
        <f t="shared" ca="1" si="467"/>
        <v/>
      </c>
      <c r="EG39" s="988" t="str">
        <f t="shared" ca="1" si="468"/>
        <v/>
      </c>
      <c r="EH39" s="988" t="str">
        <f t="shared" ca="1" si="469"/>
        <v/>
      </c>
      <c r="EI39" s="988" t="str">
        <f t="shared" ca="1" si="470"/>
        <v/>
      </c>
      <c r="EJ39" s="988" t="str">
        <f t="shared" ca="1" si="471"/>
        <v/>
      </c>
      <c r="EK39" s="988" t="str">
        <f t="shared" ca="1" si="472"/>
        <v/>
      </c>
      <c r="EL39" s="988" t="str">
        <f t="shared" ca="1" si="473"/>
        <v/>
      </c>
      <c r="EM39" s="988" t="str">
        <f t="shared" ca="1" si="474"/>
        <v/>
      </c>
      <c r="EN39" s="988" t="str">
        <f t="shared" ca="1" si="475"/>
        <v/>
      </c>
      <c r="EO39" s="988" t="str">
        <f t="shared" ca="1" si="476"/>
        <v/>
      </c>
      <c r="EP39" s="988" t="str">
        <f t="shared" ca="1" si="477"/>
        <v/>
      </c>
      <c r="EQ39" s="988" t="str">
        <f t="shared" ca="1" si="478"/>
        <v/>
      </c>
      <c r="ER39" s="988" t="str">
        <f t="shared" ca="1" si="479"/>
        <v/>
      </c>
      <c r="ES39" s="988" t="str">
        <f t="shared" ca="1" si="480"/>
        <v/>
      </c>
      <c r="ET39" s="988" t="str">
        <f t="shared" ca="1" si="481"/>
        <v/>
      </c>
      <c r="EU39" s="988" t="str">
        <f t="shared" ca="1" si="482"/>
        <v/>
      </c>
      <c r="EV39" s="988" t="str">
        <f t="shared" ca="1" si="483"/>
        <v/>
      </c>
      <c r="EW39" s="988" t="str">
        <f t="shared" ca="1" si="484"/>
        <v/>
      </c>
      <c r="EX39" s="988" t="str">
        <f t="shared" ca="1" si="485"/>
        <v/>
      </c>
      <c r="EY39" s="988" t="str">
        <f t="shared" ca="1" si="486"/>
        <v/>
      </c>
      <c r="EZ39" s="988" t="str">
        <f t="shared" ca="1" si="487"/>
        <v/>
      </c>
      <c r="FA39" s="988" t="str">
        <f t="shared" ca="1" si="488"/>
        <v/>
      </c>
      <c r="FB39" s="988" t="str">
        <f t="shared" ca="1" si="489"/>
        <v/>
      </c>
      <c r="FC39" s="988" t="str">
        <f t="shared" ca="1" si="490"/>
        <v/>
      </c>
      <c r="FD39" s="988" t="str">
        <f t="shared" ca="1" si="491"/>
        <v/>
      </c>
      <c r="FE39" s="988" t="str">
        <f t="shared" ca="1" si="492"/>
        <v/>
      </c>
      <c r="FF39" s="988" t="str">
        <f t="shared" ca="1" si="493"/>
        <v/>
      </c>
      <c r="FG39" s="988" t="str">
        <f t="shared" ca="1" si="494"/>
        <v/>
      </c>
      <c r="FH39" s="988" t="str">
        <f t="shared" ca="1" si="495"/>
        <v/>
      </c>
      <c r="FI39" s="988" t="str">
        <f t="shared" ca="1" si="496"/>
        <v/>
      </c>
      <c r="FJ39" s="988" t="str">
        <f t="shared" ca="1" si="497"/>
        <v/>
      </c>
      <c r="FK39" s="988" t="str">
        <f t="shared" ca="1" si="498"/>
        <v/>
      </c>
      <c r="FL39" s="988" t="str">
        <f t="shared" ca="1" si="499"/>
        <v/>
      </c>
      <c r="FM39" s="988" t="str">
        <f t="shared" ca="1" si="500"/>
        <v/>
      </c>
      <c r="FN39" s="988" t="str">
        <f t="shared" ca="1" si="501"/>
        <v/>
      </c>
      <c r="FO39" s="988" t="str">
        <f t="shared" ca="1" si="502"/>
        <v/>
      </c>
      <c r="FP39" s="988" t="str">
        <f t="shared" ca="1" si="503"/>
        <v/>
      </c>
      <c r="FQ39" s="988" t="str">
        <f t="shared" ca="1" si="504"/>
        <v/>
      </c>
      <c r="FR39" s="988" t="str">
        <f t="shared" ca="1" si="505"/>
        <v/>
      </c>
      <c r="FS39" s="988" t="str">
        <f t="shared" ca="1" si="506"/>
        <v/>
      </c>
      <c r="FT39" s="988" t="str">
        <f t="shared" ca="1" si="507"/>
        <v/>
      </c>
      <c r="FU39" s="988" t="str">
        <f t="shared" ca="1" si="508"/>
        <v/>
      </c>
      <c r="FV39" s="988" t="str">
        <f t="shared" ca="1" si="509"/>
        <v/>
      </c>
      <c r="FW39" s="988" t="str">
        <f t="shared" ca="1" si="510"/>
        <v/>
      </c>
      <c r="FX39" s="988" t="str">
        <f t="shared" ca="1" si="511"/>
        <v/>
      </c>
      <c r="FY39" s="988" t="str">
        <f t="shared" ca="1" si="512"/>
        <v/>
      </c>
      <c r="FZ39" s="988" t="str">
        <f t="shared" ca="1" si="513"/>
        <v/>
      </c>
      <c r="GA39" s="988" t="str">
        <f t="shared" ca="1" si="514"/>
        <v/>
      </c>
      <c r="GB39" s="988" t="str">
        <f t="shared" ca="1" si="515"/>
        <v/>
      </c>
      <c r="GC39" s="988" t="str">
        <f t="shared" ca="1" si="516"/>
        <v/>
      </c>
      <c r="GD39" s="988" t="str">
        <f t="shared" ca="1" si="517"/>
        <v/>
      </c>
      <c r="GE39" s="988" t="str">
        <f t="shared" ca="1" si="518"/>
        <v/>
      </c>
      <c r="GF39" s="988" t="str">
        <f t="shared" ca="1" si="519"/>
        <v/>
      </c>
      <c r="GG39" s="988" t="str">
        <f t="shared" ca="1" si="520"/>
        <v/>
      </c>
      <c r="GH39" s="988" t="str">
        <f t="shared" ca="1" si="521"/>
        <v/>
      </c>
      <c r="GI39" s="988" t="str">
        <f t="shared" ca="1" si="522"/>
        <v/>
      </c>
      <c r="GJ39" s="988" t="str">
        <f t="shared" ca="1" si="523"/>
        <v/>
      </c>
      <c r="GK39" s="988" t="str">
        <f t="shared" ca="1" si="524"/>
        <v/>
      </c>
      <c r="GL39" s="988" t="str">
        <f t="shared" ca="1" si="525"/>
        <v/>
      </c>
      <c r="GM39" s="988" t="str">
        <f t="shared" ca="1" si="526"/>
        <v/>
      </c>
      <c r="GN39" s="988" t="str">
        <f t="shared" ca="1" si="527"/>
        <v/>
      </c>
      <c r="GO39" s="988" t="str">
        <f t="shared" ca="1" si="528"/>
        <v/>
      </c>
      <c r="GP39" s="988" t="str">
        <f t="shared" ca="1" si="529"/>
        <v/>
      </c>
      <c r="GQ39" s="988" t="str">
        <f t="shared" ca="1" si="530"/>
        <v/>
      </c>
      <c r="GR39" s="988" t="str">
        <f t="shared" ca="1" si="531"/>
        <v/>
      </c>
      <c r="GS39" s="988" t="str">
        <f t="shared" ca="1" si="532"/>
        <v/>
      </c>
      <c r="GT39" s="988" t="str">
        <f t="shared" ca="1" si="533"/>
        <v/>
      </c>
      <c r="GU39" s="988" t="str">
        <f t="shared" ca="1" si="534"/>
        <v/>
      </c>
      <c r="GV39" s="988" t="str">
        <f t="shared" ca="1" si="535"/>
        <v/>
      </c>
      <c r="GW39" s="988" t="str">
        <f t="shared" ca="1" si="536"/>
        <v/>
      </c>
      <c r="GX39" s="988" t="str">
        <f t="shared" ca="1" si="537"/>
        <v/>
      </c>
      <c r="GY39" s="988" t="str">
        <f t="shared" ca="1" si="538"/>
        <v/>
      </c>
      <c r="GZ39" s="988" t="str">
        <f t="shared" ca="1" si="539"/>
        <v/>
      </c>
      <c r="HA39" s="988" t="str">
        <f t="shared" ca="1" si="540"/>
        <v/>
      </c>
      <c r="HB39" s="988" t="str">
        <f t="shared" ca="1" si="541"/>
        <v/>
      </c>
      <c r="HC39" s="988" t="str">
        <f t="shared" ca="1" si="542"/>
        <v/>
      </c>
      <c r="HD39" s="988" t="str">
        <f t="shared" ca="1" si="543"/>
        <v/>
      </c>
      <c r="HE39" s="988" t="str">
        <f t="shared" ca="1" si="544"/>
        <v/>
      </c>
      <c r="HF39" s="988" t="str">
        <f t="shared" ca="1" si="545"/>
        <v/>
      </c>
      <c r="HG39" s="988" t="str">
        <f t="shared" ca="1" si="546"/>
        <v/>
      </c>
      <c r="HH39" s="988" t="str">
        <f t="shared" ca="1" si="547"/>
        <v/>
      </c>
      <c r="HI39" s="988" t="str">
        <f t="shared" ca="1" si="548"/>
        <v/>
      </c>
      <c r="HJ39" s="988" t="str">
        <f t="shared" ca="1" si="549"/>
        <v/>
      </c>
      <c r="HK39" s="988" t="str">
        <f t="shared" ca="1" si="550"/>
        <v/>
      </c>
      <c r="HL39" s="988" t="str">
        <f t="shared" ca="1" si="551"/>
        <v/>
      </c>
      <c r="HM39" s="988" t="str">
        <f t="shared" ca="1" si="552"/>
        <v/>
      </c>
      <c r="HN39" s="988" t="str">
        <f t="shared" ca="1" si="553"/>
        <v/>
      </c>
      <c r="HO39" s="988" t="str">
        <f t="shared" ca="1" si="554"/>
        <v/>
      </c>
      <c r="HP39" s="988" t="str">
        <f t="shared" ca="1" si="555"/>
        <v/>
      </c>
      <c r="HQ39" s="988" t="str">
        <f t="shared" ca="1" si="556"/>
        <v/>
      </c>
    </row>
    <row r="40" spans="2:225" ht="15" thickBot="1" x14ac:dyDescent="0.2">
      <c r="B40" s="983">
        <f t="shared" si="561"/>
        <v>2</v>
      </c>
      <c r="C40" s="984">
        <f t="shared" si="563"/>
        <v>10</v>
      </c>
      <c r="D40" s="985">
        <f t="shared" si="562"/>
        <v>160</v>
      </c>
      <c r="F40" s="964">
        <f t="shared" si="557"/>
        <v>52</v>
      </c>
      <c r="G40" s="959">
        <f>IFERROR(G39+1,"")</f>
        <v>37</v>
      </c>
      <c r="H40" s="960">
        <f t="shared" si="354"/>
        <v>5</v>
      </c>
      <c r="I40" s="971">
        <f t="shared" si="558"/>
        <v>15</v>
      </c>
      <c r="J40" s="972">
        <f t="shared" si="559"/>
        <v>37</v>
      </c>
      <c r="K40" s="973">
        <f t="shared" si="182"/>
        <v>0.54054054054054057</v>
      </c>
      <c r="L40" s="973">
        <f t="shared" si="183"/>
        <v>27.567567567567568</v>
      </c>
      <c r="M40" s="973">
        <f t="shared" si="184"/>
        <v>15</v>
      </c>
      <c r="N40" s="973">
        <f t="shared" si="355"/>
        <v>1</v>
      </c>
      <c r="O40" s="974" t="str" cm="1">
        <f t="array" ref="O40">_xlfn.IFS(T40&lt;=0.3,"Bad",AND(T40&lt;0.5,T40&gt;0.3),"Macro",T40&gt;=0.5,"Norm")</f>
        <v>Norm</v>
      </c>
      <c r="P40" s="972">
        <f t="shared" si="185"/>
        <v>51</v>
      </c>
      <c r="Q40" s="1016">
        <f t="shared" si="186"/>
        <v>0.64864864864864868</v>
      </c>
      <c r="R40" s="972">
        <f t="shared" si="187"/>
        <v>17</v>
      </c>
      <c r="S40" s="974">
        <f t="shared" si="188"/>
        <v>1068.6486486486488</v>
      </c>
      <c r="T40" s="63">
        <f t="shared" si="189"/>
        <v>0.66666666666666663</v>
      </c>
      <c r="U40" s="996">
        <f t="shared" si="190"/>
        <v>0.40540540540540543</v>
      </c>
      <c r="V40" s="997">
        <f t="shared" si="191"/>
        <v>0.41666666666666669</v>
      </c>
      <c r="W40" s="962" t="str">
        <f t="shared" si="356"/>
        <v/>
      </c>
      <c r="Y40" s="987">
        <v>37</v>
      </c>
      <c r="Z40" s="988" t="str">
        <f t="shared" ca="1" si="357"/>
        <v/>
      </c>
      <c r="AA40" s="988" t="str">
        <f t="shared" ca="1" si="358"/>
        <v/>
      </c>
      <c r="AB40" s="988" t="str">
        <f t="shared" ca="1" si="359"/>
        <v/>
      </c>
      <c r="AC40" s="988" t="str">
        <f t="shared" ca="1" si="360"/>
        <v/>
      </c>
      <c r="AD40" s="988" t="str">
        <f t="shared" ca="1" si="361"/>
        <v/>
      </c>
      <c r="AE40" s="988" t="str">
        <f t="shared" ca="1" si="362"/>
        <v/>
      </c>
      <c r="AF40" s="988" t="str">
        <f t="shared" ca="1" si="363"/>
        <v/>
      </c>
      <c r="AG40" s="988" t="str">
        <f t="shared" ca="1" si="364"/>
        <v/>
      </c>
      <c r="AH40" s="988" t="str">
        <f t="shared" ca="1" si="365"/>
        <v/>
      </c>
      <c r="AI40" s="988" t="str">
        <f t="shared" ca="1" si="366"/>
        <v/>
      </c>
      <c r="AJ40" s="988" t="str">
        <f t="shared" ca="1" si="367"/>
        <v/>
      </c>
      <c r="AK40" s="988" t="str">
        <f t="shared" ca="1" si="368"/>
        <v/>
      </c>
      <c r="AL40" s="988" t="str">
        <f t="shared" ca="1" si="369"/>
        <v/>
      </c>
      <c r="AM40" s="988" t="str">
        <f t="shared" ca="1" si="370"/>
        <v/>
      </c>
      <c r="AN40" s="988" t="str">
        <f t="shared" ca="1" si="371"/>
        <v/>
      </c>
      <c r="AO40" s="988" t="str">
        <f t="shared" ca="1" si="372"/>
        <v/>
      </c>
      <c r="AP40" s="988" t="str">
        <f t="shared" ca="1" si="373"/>
        <v/>
      </c>
      <c r="AQ40" s="988" t="str">
        <f t="shared" ca="1" si="374"/>
        <v/>
      </c>
      <c r="AR40" s="988" t="str">
        <f t="shared" ca="1" si="375"/>
        <v/>
      </c>
      <c r="AS40" s="988" t="str">
        <f t="shared" ca="1" si="376"/>
        <v/>
      </c>
      <c r="AT40" s="988" t="str">
        <f t="shared" ca="1" si="377"/>
        <v/>
      </c>
      <c r="AU40" s="988" t="str">
        <f t="shared" ca="1" si="378"/>
        <v/>
      </c>
      <c r="AV40" s="988" t="str">
        <f t="shared" ca="1" si="379"/>
        <v/>
      </c>
      <c r="AW40" s="988" t="str">
        <f t="shared" ca="1" si="380"/>
        <v/>
      </c>
      <c r="AX40" s="988" t="str">
        <f t="shared" ca="1" si="381"/>
        <v/>
      </c>
      <c r="AY40" s="988" t="str">
        <f t="shared" ca="1" si="382"/>
        <v/>
      </c>
      <c r="AZ40" s="988" t="str">
        <f t="shared" ca="1" si="383"/>
        <v/>
      </c>
      <c r="BA40" s="988" t="str">
        <f t="shared" ca="1" si="384"/>
        <v/>
      </c>
      <c r="BB40" s="988" t="str">
        <f t="shared" ca="1" si="385"/>
        <v/>
      </c>
      <c r="BC40" s="988" t="str">
        <f t="shared" ca="1" si="386"/>
        <v/>
      </c>
      <c r="BD40" s="988" t="str">
        <f t="shared" ca="1" si="387"/>
        <v/>
      </c>
      <c r="BE40" s="988" t="str">
        <f t="shared" ca="1" si="388"/>
        <v/>
      </c>
      <c r="BF40" s="988" t="str">
        <f t="shared" ca="1" si="389"/>
        <v/>
      </c>
      <c r="BG40" s="988" t="str">
        <f t="shared" ca="1" si="390"/>
        <v/>
      </c>
      <c r="BH40" s="988" t="str">
        <f t="shared" ca="1" si="391"/>
        <v/>
      </c>
      <c r="BI40" s="988" t="str">
        <f t="shared" ca="1" si="392"/>
        <v/>
      </c>
      <c r="BJ40" s="988" t="str">
        <f t="shared" ca="1" si="393"/>
        <v/>
      </c>
      <c r="BK40" s="988" t="str">
        <f t="shared" ca="1" si="394"/>
        <v/>
      </c>
      <c r="BL40" s="988" t="str">
        <f t="shared" ca="1" si="395"/>
        <v/>
      </c>
      <c r="BM40" s="988" t="str">
        <f t="shared" ca="1" si="396"/>
        <v/>
      </c>
      <c r="BN40" s="988" t="str">
        <f t="shared" ca="1" si="397"/>
        <v/>
      </c>
      <c r="BO40" s="988" t="str">
        <f t="shared" ca="1" si="398"/>
        <v/>
      </c>
      <c r="BP40" s="988" t="str">
        <f t="shared" ca="1" si="399"/>
        <v/>
      </c>
      <c r="BQ40" s="988" t="str">
        <f t="shared" ca="1" si="400"/>
        <v/>
      </c>
      <c r="BR40" s="988" t="str">
        <f t="shared" ca="1" si="401"/>
        <v/>
      </c>
      <c r="BS40" s="988" t="str">
        <f t="shared" ca="1" si="402"/>
        <v/>
      </c>
      <c r="BT40" s="988" t="str">
        <f t="shared" ca="1" si="403"/>
        <v/>
      </c>
      <c r="BU40" s="988" t="str">
        <f t="shared" ca="1" si="404"/>
        <v/>
      </c>
      <c r="BV40" s="988" t="str">
        <f t="shared" ca="1" si="405"/>
        <v/>
      </c>
      <c r="BW40" s="988" t="str">
        <f t="shared" ca="1" si="406"/>
        <v/>
      </c>
      <c r="BX40" s="988" t="str">
        <f t="shared" ca="1" si="407"/>
        <v/>
      </c>
      <c r="BY40" s="988" t="str">
        <f t="shared" ca="1" si="408"/>
        <v/>
      </c>
      <c r="BZ40" s="988" t="str">
        <f t="shared" ca="1" si="409"/>
        <v/>
      </c>
      <c r="CA40" s="988" t="str">
        <f t="shared" ca="1" si="410"/>
        <v/>
      </c>
      <c r="CB40" s="988" t="str">
        <f t="shared" ca="1" si="411"/>
        <v/>
      </c>
      <c r="CC40" s="988" t="str">
        <f t="shared" ca="1" si="412"/>
        <v/>
      </c>
      <c r="CD40" s="988" t="str">
        <f t="shared" ca="1" si="413"/>
        <v/>
      </c>
      <c r="CE40" s="988" t="str">
        <f t="shared" ca="1" si="414"/>
        <v/>
      </c>
      <c r="CF40" s="988" t="str">
        <f t="shared" ca="1" si="415"/>
        <v/>
      </c>
      <c r="CG40" s="988" t="str">
        <f t="shared" ca="1" si="416"/>
        <v/>
      </c>
      <c r="CH40" s="988" t="str">
        <f t="shared" ca="1" si="417"/>
        <v/>
      </c>
      <c r="CI40" s="988" t="str">
        <f t="shared" ca="1" si="418"/>
        <v/>
      </c>
      <c r="CJ40" s="988" t="str">
        <f t="shared" ca="1" si="419"/>
        <v/>
      </c>
      <c r="CK40" s="988" t="str">
        <f t="shared" ca="1" si="420"/>
        <v/>
      </c>
      <c r="CL40" s="988" t="str">
        <f t="shared" ca="1" si="421"/>
        <v/>
      </c>
      <c r="CM40" s="988" t="str">
        <f t="shared" ca="1" si="422"/>
        <v/>
      </c>
      <c r="CN40" s="988" t="str">
        <f t="shared" ca="1" si="423"/>
        <v/>
      </c>
      <c r="CO40" s="988" t="str">
        <f t="shared" ca="1" si="424"/>
        <v/>
      </c>
      <c r="CP40" s="988" t="str">
        <f t="shared" ca="1" si="425"/>
        <v/>
      </c>
      <c r="CQ40" s="988" t="str">
        <f t="shared" ca="1" si="426"/>
        <v/>
      </c>
      <c r="CR40" s="988" t="str">
        <f t="shared" ca="1" si="427"/>
        <v/>
      </c>
      <c r="CS40" s="988" t="str">
        <f t="shared" ca="1" si="428"/>
        <v/>
      </c>
      <c r="CT40" s="988" t="str">
        <f t="shared" ca="1" si="429"/>
        <v/>
      </c>
      <c r="CU40" s="988" t="str">
        <f t="shared" ca="1" si="430"/>
        <v/>
      </c>
      <c r="CV40" s="988" t="str">
        <f t="shared" ca="1" si="431"/>
        <v/>
      </c>
      <c r="CW40" s="988" t="str">
        <f t="shared" ca="1" si="432"/>
        <v/>
      </c>
      <c r="CX40" s="988" t="str">
        <f t="shared" ca="1" si="433"/>
        <v/>
      </c>
      <c r="CY40" s="988" t="str">
        <f t="shared" ca="1" si="434"/>
        <v/>
      </c>
      <c r="CZ40" s="988" t="str">
        <f t="shared" ca="1" si="435"/>
        <v/>
      </c>
      <c r="DA40" s="988" t="str">
        <f t="shared" ca="1" si="436"/>
        <v/>
      </c>
      <c r="DB40" s="988" t="str">
        <f t="shared" ca="1" si="437"/>
        <v/>
      </c>
      <c r="DC40" s="988" t="str">
        <f t="shared" ca="1" si="438"/>
        <v/>
      </c>
      <c r="DD40" s="988" t="str">
        <f t="shared" ca="1" si="439"/>
        <v/>
      </c>
      <c r="DE40" s="988" t="str">
        <f t="shared" ca="1" si="440"/>
        <v/>
      </c>
      <c r="DF40" s="988" t="str">
        <f t="shared" ca="1" si="441"/>
        <v/>
      </c>
      <c r="DG40" s="988" t="str">
        <f t="shared" ca="1" si="442"/>
        <v/>
      </c>
      <c r="DH40" s="988" t="str">
        <f t="shared" ca="1" si="443"/>
        <v/>
      </c>
      <c r="DI40" s="988" t="str">
        <f t="shared" ca="1" si="444"/>
        <v/>
      </c>
      <c r="DJ40" s="988" t="str">
        <f t="shared" ca="1" si="445"/>
        <v/>
      </c>
      <c r="DK40" s="988" t="str">
        <f t="shared" ca="1" si="446"/>
        <v/>
      </c>
      <c r="DL40" s="988" t="str">
        <f t="shared" ca="1" si="447"/>
        <v/>
      </c>
      <c r="DM40" s="988" t="str">
        <f t="shared" ca="1" si="448"/>
        <v/>
      </c>
      <c r="DN40" s="988" t="str">
        <f t="shared" ca="1" si="449"/>
        <v/>
      </c>
      <c r="DO40" s="988" t="str">
        <f t="shared" ca="1" si="450"/>
        <v/>
      </c>
      <c r="DP40" s="988" t="str">
        <f t="shared" ca="1" si="451"/>
        <v/>
      </c>
      <c r="DQ40" s="988" t="str">
        <f t="shared" ca="1" si="452"/>
        <v/>
      </c>
      <c r="DR40" s="988" t="str">
        <f t="shared" ca="1" si="453"/>
        <v/>
      </c>
      <c r="DS40" s="988" t="str">
        <f t="shared" ca="1" si="454"/>
        <v/>
      </c>
      <c r="DT40" s="988" t="str">
        <f t="shared" ca="1" si="455"/>
        <v/>
      </c>
      <c r="DU40" s="988" t="str">
        <f t="shared" ca="1" si="456"/>
        <v/>
      </c>
      <c r="DV40" s="988" t="str">
        <f t="shared" ca="1" si="457"/>
        <v/>
      </c>
      <c r="DW40" s="988" t="str">
        <f t="shared" ca="1" si="458"/>
        <v/>
      </c>
      <c r="DX40" s="988" t="str">
        <f t="shared" ca="1" si="459"/>
        <v/>
      </c>
      <c r="DY40" s="988" t="str">
        <f t="shared" ca="1" si="460"/>
        <v/>
      </c>
      <c r="DZ40" s="988" t="str">
        <f t="shared" ca="1" si="461"/>
        <v/>
      </c>
      <c r="EA40" s="988" t="str">
        <f t="shared" ca="1" si="462"/>
        <v/>
      </c>
      <c r="EB40" s="988" t="str">
        <f t="shared" ca="1" si="463"/>
        <v/>
      </c>
      <c r="EC40" s="988" t="str">
        <f t="shared" ca="1" si="464"/>
        <v/>
      </c>
      <c r="ED40" s="988" t="str">
        <f t="shared" ca="1" si="465"/>
        <v/>
      </c>
      <c r="EE40" s="988" t="str">
        <f t="shared" ca="1" si="466"/>
        <v/>
      </c>
      <c r="EF40" s="988" t="str">
        <f t="shared" ca="1" si="467"/>
        <v/>
      </c>
      <c r="EG40" s="988" t="str">
        <f t="shared" ca="1" si="468"/>
        <v/>
      </c>
      <c r="EH40" s="988" t="str">
        <f t="shared" ca="1" si="469"/>
        <v/>
      </c>
      <c r="EI40" s="988" t="str">
        <f t="shared" ca="1" si="470"/>
        <v/>
      </c>
      <c r="EJ40" s="988" t="str">
        <f t="shared" ca="1" si="471"/>
        <v/>
      </c>
      <c r="EK40" s="988" t="str">
        <f t="shared" ca="1" si="472"/>
        <v/>
      </c>
      <c r="EL40" s="988" t="str">
        <f t="shared" ca="1" si="473"/>
        <v/>
      </c>
      <c r="EM40" s="988" t="str">
        <f t="shared" ca="1" si="474"/>
        <v/>
      </c>
      <c r="EN40" s="988" t="str">
        <f t="shared" ca="1" si="475"/>
        <v/>
      </c>
      <c r="EO40" s="988" t="str">
        <f t="shared" ca="1" si="476"/>
        <v/>
      </c>
      <c r="EP40" s="988" t="str">
        <f t="shared" ca="1" si="477"/>
        <v/>
      </c>
      <c r="EQ40" s="988" t="str">
        <f t="shared" ca="1" si="478"/>
        <v/>
      </c>
      <c r="ER40" s="988" t="str">
        <f t="shared" ca="1" si="479"/>
        <v/>
      </c>
      <c r="ES40" s="988" t="str">
        <f t="shared" ca="1" si="480"/>
        <v/>
      </c>
      <c r="ET40" s="988" t="str">
        <f t="shared" ca="1" si="481"/>
        <v/>
      </c>
      <c r="EU40" s="988" t="str">
        <f t="shared" ca="1" si="482"/>
        <v/>
      </c>
      <c r="EV40" s="988" t="str">
        <f t="shared" ca="1" si="483"/>
        <v/>
      </c>
      <c r="EW40" s="988" t="str">
        <f t="shared" ca="1" si="484"/>
        <v/>
      </c>
      <c r="EX40" s="988" t="str">
        <f t="shared" ca="1" si="485"/>
        <v/>
      </c>
      <c r="EY40" s="988" t="str">
        <f t="shared" ca="1" si="486"/>
        <v/>
      </c>
      <c r="EZ40" s="988" t="str">
        <f t="shared" ca="1" si="487"/>
        <v/>
      </c>
      <c r="FA40" s="988" t="str">
        <f t="shared" ca="1" si="488"/>
        <v/>
      </c>
      <c r="FB40" s="988" t="str">
        <f t="shared" ca="1" si="489"/>
        <v/>
      </c>
      <c r="FC40" s="988" t="str">
        <f t="shared" ca="1" si="490"/>
        <v/>
      </c>
      <c r="FD40" s="988" t="str">
        <f t="shared" ca="1" si="491"/>
        <v/>
      </c>
      <c r="FE40" s="988" t="str">
        <f t="shared" ca="1" si="492"/>
        <v/>
      </c>
      <c r="FF40" s="988" t="str">
        <f t="shared" ca="1" si="493"/>
        <v/>
      </c>
      <c r="FG40" s="988" t="str">
        <f t="shared" ca="1" si="494"/>
        <v/>
      </c>
      <c r="FH40" s="988" t="str">
        <f t="shared" ca="1" si="495"/>
        <v/>
      </c>
      <c r="FI40" s="988" t="str">
        <f t="shared" ca="1" si="496"/>
        <v/>
      </c>
      <c r="FJ40" s="988" t="str">
        <f t="shared" ca="1" si="497"/>
        <v/>
      </c>
      <c r="FK40" s="988" t="str">
        <f t="shared" ca="1" si="498"/>
        <v/>
      </c>
      <c r="FL40" s="988" t="str">
        <f t="shared" ca="1" si="499"/>
        <v/>
      </c>
      <c r="FM40" s="988" t="str">
        <f t="shared" ca="1" si="500"/>
        <v/>
      </c>
      <c r="FN40" s="988" t="str">
        <f t="shared" ca="1" si="501"/>
        <v/>
      </c>
      <c r="FO40" s="988" t="str">
        <f t="shared" ca="1" si="502"/>
        <v/>
      </c>
      <c r="FP40" s="988" t="str">
        <f t="shared" ca="1" si="503"/>
        <v/>
      </c>
      <c r="FQ40" s="988" t="str">
        <f t="shared" ca="1" si="504"/>
        <v/>
      </c>
      <c r="FR40" s="988" t="str">
        <f t="shared" ca="1" si="505"/>
        <v/>
      </c>
      <c r="FS40" s="988" t="str">
        <f t="shared" ca="1" si="506"/>
        <v/>
      </c>
      <c r="FT40" s="988" t="str">
        <f t="shared" ca="1" si="507"/>
        <v/>
      </c>
      <c r="FU40" s="988" t="str">
        <f t="shared" ca="1" si="508"/>
        <v/>
      </c>
      <c r="FV40" s="988" t="str">
        <f t="shared" ca="1" si="509"/>
        <v/>
      </c>
      <c r="FW40" s="988" t="str">
        <f t="shared" ca="1" si="510"/>
        <v/>
      </c>
      <c r="FX40" s="988" t="str">
        <f t="shared" ca="1" si="511"/>
        <v/>
      </c>
      <c r="FY40" s="988" t="str">
        <f t="shared" ca="1" si="512"/>
        <v/>
      </c>
      <c r="FZ40" s="988" t="str">
        <f t="shared" ca="1" si="513"/>
        <v/>
      </c>
      <c r="GA40" s="988" t="str">
        <f t="shared" ca="1" si="514"/>
        <v/>
      </c>
      <c r="GB40" s="988" t="str">
        <f t="shared" ca="1" si="515"/>
        <v/>
      </c>
      <c r="GC40" s="988" t="str">
        <f t="shared" ca="1" si="516"/>
        <v/>
      </c>
      <c r="GD40" s="988" t="str">
        <f t="shared" ca="1" si="517"/>
        <v/>
      </c>
      <c r="GE40" s="988" t="str">
        <f t="shared" ca="1" si="518"/>
        <v/>
      </c>
      <c r="GF40" s="988" t="str">
        <f t="shared" ca="1" si="519"/>
        <v/>
      </c>
      <c r="GG40" s="988" t="str">
        <f t="shared" ca="1" si="520"/>
        <v/>
      </c>
      <c r="GH40" s="988" t="str">
        <f t="shared" ca="1" si="521"/>
        <v/>
      </c>
      <c r="GI40" s="988" t="str">
        <f t="shared" ca="1" si="522"/>
        <v/>
      </c>
      <c r="GJ40" s="988" t="str">
        <f t="shared" ca="1" si="523"/>
        <v/>
      </c>
      <c r="GK40" s="988" t="str">
        <f t="shared" ca="1" si="524"/>
        <v/>
      </c>
      <c r="GL40" s="988" t="str">
        <f t="shared" ca="1" si="525"/>
        <v/>
      </c>
      <c r="GM40" s="988" t="str">
        <f t="shared" ca="1" si="526"/>
        <v/>
      </c>
      <c r="GN40" s="988" t="str">
        <f t="shared" ca="1" si="527"/>
        <v/>
      </c>
      <c r="GO40" s="988" t="str">
        <f t="shared" ca="1" si="528"/>
        <v/>
      </c>
      <c r="GP40" s="988" t="str">
        <f t="shared" ca="1" si="529"/>
        <v/>
      </c>
      <c r="GQ40" s="988" t="str">
        <f t="shared" ca="1" si="530"/>
        <v/>
      </c>
      <c r="GR40" s="988" t="str">
        <f t="shared" ca="1" si="531"/>
        <v/>
      </c>
      <c r="GS40" s="988" t="str">
        <f t="shared" ca="1" si="532"/>
        <v/>
      </c>
      <c r="GT40" s="988" t="str">
        <f t="shared" ca="1" si="533"/>
        <v/>
      </c>
      <c r="GU40" s="988" t="str">
        <f t="shared" ca="1" si="534"/>
        <v/>
      </c>
      <c r="GV40" s="988" t="str">
        <f t="shared" ca="1" si="535"/>
        <v/>
      </c>
      <c r="GW40" s="988" t="str">
        <f t="shared" ca="1" si="536"/>
        <v/>
      </c>
      <c r="GX40" s="988" t="str">
        <f t="shared" ca="1" si="537"/>
        <v/>
      </c>
      <c r="GY40" s="988" t="str">
        <f t="shared" ca="1" si="538"/>
        <v/>
      </c>
      <c r="GZ40" s="988" t="str">
        <f t="shared" ca="1" si="539"/>
        <v/>
      </c>
      <c r="HA40" s="988" t="str">
        <f t="shared" ca="1" si="540"/>
        <v/>
      </c>
      <c r="HB40" s="988" t="str">
        <f t="shared" ca="1" si="541"/>
        <v/>
      </c>
      <c r="HC40" s="988" t="str">
        <f t="shared" ca="1" si="542"/>
        <v/>
      </c>
      <c r="HD40" s="988" t="str">
        <f t="shared" ca="1" si="543"/>
        <v/>
      </c>
      <c r="HE40" s="988" t="str">
        <f t="shared" ca="1" si="544"/>
        <v/>
      </c>
      <c r="HF40" s="988" t="str">
        <f t="shared" ca="1" si="545"/>
        <v/>
      </c>
      <c r="HG40" s="988" t="str">
        <f t="shared" ca="1" si="546"/>
        <v/>
      </c>
      <c r="HH40" s="988" t="str">
        <f t="shared" ca="1" si="547"/>
        <v/>
      </c>
      <c r="HI40" s="988" t="str">
        <f t="shared" ca="1" si="548"/>
        <v/>
      </c>
      <c r="HJ40" s="988" t="str">
        <f t="shared" ca="1" si="549"/>
        <v/>
      </c>
      <c r="HK40" s="988" t="str">
        <f t="shared" ca="1" si="550"/>
        <v/>
      </c>
      <c r="HL40" s="988" t="str">
        <f t="shared" ca="1" si="551"/>
        <v/>
      </c>
      <c r="HM40" s="988" t="str">
        <f t="shared" ca="1" si="552"/>
        <v/>
      </c>
      <c r="HN40" s="988" t="str">
        <f t="shared" ca="1" si="553"/>
        <v/>
      </c>
      <c r="HO40" s="988" t="str">
        <f t="shared" ca="1" si="554"/>
        <v/>
      </c>
      <c r="HP40" s="988" t="str">
        <f t="shared" ca="1" si="555"/>
        <v/>
      </c>
      <c r="HQ40" s="988" t="str">
        <f t="shared" ca="1" si="556"/>
        <v/>
      </c>
    </row>
    <row r="41" spans="2:225" x14ac:dyDescent="0.15">
      <c r="Y41" s="991">
        <v>38</v>
      </c>
      <c r="Z41" s="1147" t="s">
        <v>226</v>
      </c>
      <c r="AA41" s="1148"/>
      <c r="AB41" s="1148"/>
      <c r="AC41" s="1148"/>
      <c r="AD41" s="1148">
        <f>IF(D8="","",D8)</f>
        <v>15</v>
      </c>
      <c r="AE41" s="1149"/>
      <c r="AF41" s="988" t="str">
        <f t="shared" ref="AF41" ca="1" si="564">IF($Y40&lt;=$D$10,IF(COLUMN()&lt;27+$D$12,"",OFFSET(AF40,0,-$D$12,1,1)),"")</f>
        <v/>
      </c>
      <c r="AG41" s="988" t="str">
        <f t="shared" ref="AG41" ca="1" si="565">IF($Y40&lt;=$D$10,IF(COLUMN()&lt;27+$D$12,"",OFFSET(AG40,0,-$D$12,1,1)),"")</f>
        <v/>
      </c>
      <c r="AH41" s="988" t="str">
        <f t="shared" ref="AH41" ca="1" si="566">IF($Y40&lt;=$D$10,IF(COLUMN()&lt;27+$D$12,"",OFFSET(AH40,0,-$D$12,1,1)),"")</f>
        <v/>
      </c>
      <c r="AI41" s="988" t="str">
        <f t="shared" ref="AI41" ca="1" si="567">IF($Y40&lt;=$D$10,IF(COLUMN()&lt;27+$D$12,"",OFFSET(AI40,0,-$D$12,1,1)),"")</f>
        <v/>
      </c>
      <c r="AJ41" s="988" t="str">
        <f t="shared" ref="AJ41" ca="1" si="568">IF($Y40&lt;=$D$10,IF(COLUMN()&lt;27+$D$12,"",OFFSET(AJ40,0,-$D$12,1,1)),"")</f>
        <v/>
      </c>
      <c r="AK41" s="988" t="str">
        <f t="shared" ref="AK41" ca="1" si="569">IF($Y40&lt;=$D$10,IF(COLUMN()&lt;27+$D$12,"",OFFSET(AK40,0,-$D$12,1,1)),"")</f>
        <v/>
      </c>
      <c r="AL41" s="988" t="str">
        <f t="shared" ref="AL41" ca="1" si="570">IF($Y40&lt;=$D$10,IF(COLUMN()&lt;27+$D$12,"",OFFSET(AL40,0,-$D$12,1,1)),"")</f>
        <v/>
      </c>
      <c r="AM41" s="988" t="str">
        <f t="shared" ref="AM41" ca="1" si="571">IF($Y40&lt;=$D$10,IF(COLUMN()&lt;27+$D$12,"",OFFSET(AM40,0,-$D$12,1,1)),"")</f>
        <v/>
      </c>
      <c r="AN41" s="988" t="str">
        <f t="shared" ref="AN41" ca="1" si="572">IF($Y40&lt;=$D$10,IF(COLUMN()&lt;27+$D$12,"",OFFSET(AN40,0,-$D$12,1,1)),"")</f>
        <v/>
      </c>
      <c r="AO41" s="988" t="str">
        <f t="shared" ref="AO41" ca="1" si="573">IF($Y40&lt;=$D$10,IF(COLUMN()&lt;27+$D$12,"",OFFSET(AO40,0,-$D$12,1,1)),"")</f>
        <v/>
      </c>
      <c r="AP41" s="988" t="str">
        <f t="shared" ref="AP41" ca="1" si="574">IF($Y40&lt;=$D$10,IF(COLUMN()&lt;27+$D$12,"",OFFSET(AP40,0,-$D$12,1,1)),"")</f>
        <v/>
      </c>
      <c r="AQ41" s="988" t="str">
        <f t="shared" ref="AQ41" ca="1" si="575">IF($Y40&lt;=$D$10,IF(COLUMN()&lt;27+$D$12,"",OFFSET(AQ40,0,-$D$12,1,1)),"")</f>
        <v/>
      </c>
      <c r="AR41" s="988" t="str">
        <f t="shared" ref="AR41" ca="1" si="576">IF($Y40&lt;=$D$10,IF(COLUMN()&lt;27+$D$12,"",OFFSET(AR40,0,-$D$12,1,1)),"")</f>
        <v/>
      </c>
      <c r="AS41" s="988" t="str">
        <f t="shared" ref="AS41" ca="1" si="577">IF($Y40&lt;=$D$10,IF(COLUMN()&lt;27+$D$12,"",OFFSET(AS40,0,-$D$12,1,1)),"")</f>
        <v/>
      </c>
      <c r="AT41" s="988" t="str">
        <f t="shared" ref="AT41" ca="1" si="578">IF($Y40&lt;=$D$10,IF(COLUMN()&lt;27+$D$12,"",OFFSET(AT40,0,-$D$12,1,1)),"")</f>
        <v/>
      </c>
      <c r="AU41" s="988" t="str">
        <f t="shared" ref="AU41" ca="1" si="579">IF($Y40&lt;=$D$10,IF(COLUMN()&lt;27+$D$12,"",OFFSET(AU40,0,-$D$12,1,1)),"")</f>
        <v/>
      </c>
      <c r="AV41" s="988" t="str">
        <f t="shared" ref="AV41" ca="1" si="580">IF($Y40&lt;=$D$10,IF(COLUMN()&lt;27+$D$12,"",OFFSET(AV40,0,-$D$12,1,1)),"")</f>
        <v/>
      </c>
      <c r="AW41" s="988" t="str">
        <f t="shared" ref="AW41" ca="1" si="581">IF($Y40&lt;=$D$10,IF(COLUMN()&lt;27+$D$12,"",OFFSET(AW40,0,-$D$12,1,1)),"")</f>
        <v/>
      </c>
      <c r="AX41" s="988" t="str">
        <f t="shared" ref="AX41" ca="1" si="582">IF($Y40&lt;=$D$10,IF(COLUMN()&lt;27+$D$12,"",OFFSET(AX40,0,-$D$12,1,1)),"")</f>
        <v/>
      </c>
      <c r="AY41" s="988" t="str">
        <f t="shared" ref="AY41" ca="1" si="583">IF($Y40&lt;=$D$10,IF(COLUMN()&lt;27+$D$12,"",OFFSET(AY40,0,-$D$12,1,1)),"")</f>
        <v/>
      </c>
      <c r="AZ41" s="988" t="str">
        <f t="shared" ref="AZ41" ca="1" si="584">IF($Y40&lt;=$D$10,IF(COLUMN()&lt;27+$D$12,"",OFFSET(AZ40,0,-$D$12,1,1)),"")</f>
        <v/>
      </c>
      <c r="BA41" s="988" t="str">
        <f t="shared" ref="BA41" ca="1" si="585">IF($Y40&lt;=$D$10,IF(COLUMN()&lt;27+$D$12,"",OFFSET(BA40,0,-$D$12,1,1)),"")</f>
        <v/>
      </c>
      <c r="BB41" s="988" t="str">
        <f t="shared" ref="BB41" ca="1" si="586">IF($Y40&lt;=$D$10,IF(COLUMN()&lt;27+$D$12,"",OFFSET(BB40,0,-$D$12,1,1)),"")</f>
        <v/>
      </c>
      <c r="BC41" s="988" t="str">
        <f t="shared" ref="BC41" ca="1" si="587">IF($Y40&lt;=$D$10,IF(COLUMN()&lt;27+$D$12,"",OFFSET(BC40,0,-$D$12,1,1)),"")</f>
        <v/>
      </c>
      <c r="BD41" s="988" t="str">
        <f t="shared" ref="BD41" ca="1" si="588">IF($Y40&lt;=$D$10,IF(COLUMN()&lt;27+$D$12,"",OFFSET(BD40,0,-$D$12,1,1)),"")</f>
        <v/>
      </c>
      <c r="BE41" s="988" t="str">
        <f t="shared" ref="BE41" ca="1" si="589">IF($Y40&lt;=$D$10,IF(COLUMN()&lt;27+$D$12,"",OFFSET(BE40,0,-$D$12,1,1)),"")</f>
        <v/>
      </c>
      <c r="BF41" s="988" t="str">
        <f t="shared" ref="BF41" ca="1" si="590">IF($Y40&lt;=$D$10,IF(COLUMN()&lt;27+$D$12,"",OFFSET(BF40,0,-$D$12,1,1)),"")</f>
        <v/>
      </c>
      <c r="BG41" s="988" t="str">
        <f t="shared" ref="BG41" ca="1" si="591">IF($Y40&lt;=$D$10,IF(COLUMN()&lt;27+$D$12,"",OFFSET(BG40,0,-$D$12,1,1)),"")</f>
        <v/>
      </c>
      <c r="BH41" s="988" t="str">
        <f t="shared" ref="BH41" ca="1" si="592">IF($Y40&lt;=$D$10,IF(COLUMN()&lt;27+$D$12,"",OFFSET(BH40,0,-$D$12,1,1)),"")</f>
        <v/>
      </c>
      <c r="BI41" s="988" t="str">
        <f t="shared" ref="BI41" ca="1" si="593">IF($Y40&lt;=$D$10,IF(COLUMN()&lt;27+$D$12,"",OFFSET(BI40,0,-$D$12,1,1)),"")</f>
        <v/>
      </c>
      <c r="BJ41" s="988" t="str">
        <f t="shared" ref="BJ41" ca="1" si="594">IF($Y40&lt;=$D$10,IF(COLUMN()&lt;27+$D$12,"",OFFSET(BJ40,0,-$D$12,1,1)),"")</f>
        <v/>
      </c>
      <c r="BK41" s="988" t="str">
        <f t="shared" ref="BK41" ca="1" si="595">IF($Y40&lt;=$D$10,IF(COLUMN()&lt;27+$D$12,"",OFFSET(BK40,0,-$D$12,1,1)),"")</f>
        <v/>
      </c>
      <c r="BL41" s="988" t="str">
        <f t="shared" ref="BL41" ca="1" si="596">IF($Y40&lt;=$D$10,IF(COLUMN()&lt;27+$D$12,"",OFFSET(BL40,0,-$D$12,1,1)),"")</f>
        <v/>
      </c>
      <c r="BM41" s="988" t="str">
        <f t="shared" ref="BM41" ca="1" si="597">IF($Y40&lt;=$D$10,IF(COLUMN()&lt;27+$D$12,"",OFFSET(BM40,0,-$D$12,1,1)),"")</f>
        <v/>
      </c>
      <c r="BN41" s="988" t="str">
        <f t="shared" ref="BN41" ca="1" si="598">IF($Y40&lt;=$D$10,IF(COLUMN()&lt;27+$D$12,"",OFFSET(BN40,0,-$D$12,1,1)),"")</f>
        <v/>
      </c>
      <c r="BO41" s="988" t="str">
        <f t="shared" ref="BO41" ca="1" si="599">IF($Y40&lt;=$D$10,IF(COLUMN()&lt;27+$D$12,"",OFFSET(BO40,0,-$D$12,1,1)),"")</f>
        <v/>
      </c>
      <c r="BP41" s="988" t="str">
        <f t="shared" ref="BP41" ca="1" si="600">IF($Y40&lt;=$D$10,IF(COLUMN()&lt;27+$D$12,"",OFFSET(BP40,0,-$D$12,1,1)),"")</f>
        <v/>
      </c>
      <c r="BQ41" s="988" t="str">
        <f t="shared" ref="BQ41" ca="1" si="601">IF($Y40&lt;=$D$10,IF(COLUMN()&lt;27+$D$12,"",OFFSET(BQ40,0,-$D$12,1,1)),"")</f>
        <v/>
      </c>
      <c r="BR41" s="988" t="str">
        <f t="shared" ref="BR41" ca="1" si="602">IF($Y40&lt;=$D$10,IF(COLUMN()&lt;27+$D$12,"",OFFSET(BR40,0,-$D$12,1,1)),"")</f>
        <v/>
      </c>
      <c r="BS41" s="988" t="str">
        <f t="shared" ref="BS41" ca="1" si="603">IF($Y40&lt;=$D$10,IF(COLUMN()&lt;27+$D$12,"",OFFSET(BS40,0,-$D$12,1,1)),"")</f>
        <v/>
      </c>
      <c r="BT41" s="988" t="str">
        <f t="shared" ref="BT41" ca="1" si="604">IF($Y40&lt;=$D$10,IF(COLUMN()&lt;27+$D$12,"",OFFSET(BT40,0,-$D$12,1,1)),"")</f>
        <v/>
      </c>
      <c r="BU41" s="988" t="str">
        <f t="shared" ref="BU41" ca="1" si="605">IF($Y40&lt;=$D$10,IF(COLUMN()&lt;27+$D$12,"",OFFSET(BU40,0,-$D$12,1,1)),"")</f>
        <v/>
      </c>
      <c r="BV41" s="988" t="str">
        <f t="shared" ref="BV41" ca="1" si="606">IF($Y40&lt;=$D$10,IF(COLUMN()&lt;27+$D$12,"",OFFSET(BV40,0,-$D$12,1,1)),"")</f>
        <v/>
      </c>
      <c r="BW41" s="988" t="str">
        <f t="shared" ref="BW41" ca="1" si="607">IF($Y40&lt;=$D$10,IF(COLUMN()&lt;27+$D$12,"",OFFSET(BW40,0,-$D$12,1,1)),"")</f>
        <v/>
      </c>
      <c r="BX41" s="988" t="str">
        <f t="shared" ref="BX41" ca="1" si="608">IF($Y40&lt;=$D$10,IF(COLUMN()&lt;27+$D$12,"",OFFSET(BX40,0,-$D$12,1,1)),"")</f>
        <v/>
      </c>
      <c r="BY41" s="988" t="str">
        <f t="shared" ref="BY41" ca="1" si="609">IF($Y40&lt;=$D$10,IF(COLUMN()&lt;27+$D$12,"",OFFSET(BY40,0,-$D$12,1,1)),"")</f>
        <v/>
      </c>
      <c r="BZ41" s="988" t="str">
        <f t="shared" ref="BZ41" ca="1" si="610">IF($Y40&lt;=$D$10,IF(COLUMN()&lt;27+$D$12,"",OFFSET(BZ40,0,-$D$12,1,1)),"")</f>
        <v/>
      </c>
      <c r="CA41" s="988" t="str">
        <f t="shared" ref="CA41" ca="1" si="611">IF($Y40&lt;=$D$10,IF(COLUMN()&lt;27+$D$12,"",OFFSET(CA40,0,-$D$12,1,1)),"")</f>
        <v/>
      </c>
      <c r="CB41" s="988" t="str">
        <f t="shared" ref="CB41" ca="1" si="612">IF($Y40&lt;=$D$10,IF(COLUMN()&lt;27+$D$12,"",OFFSET(CB40,0,-$D$12,1,1)),"")</f>
        <v/>
      </c>
      <c r="CC41" s="988" t="str">
        <f t="shared" ref="CC41" ca="1" si="613">IF($Y40&lt;=$D$10,IF(COLUMN()&lt;27+$D$12,"",OFFSET(CC40,0,-$D$12,1,1)),"")</f>
        <v/>
      </c>
      <c r="CD41" s="988" t="str">
        <f t="shared" ref="CD41" ca="1" si="614">IF($Y40&lt;=$D$10,IF(COLUMN()&lt;27+$D$12,"",OFFSET(CD40,0,-$D$12,1,1)),"")</f>
        <v/>
      </c>
      <c r="CE41" s="988" t="str">
        <f t="shared" ref="CE41" ca="1" si="615">IF($Y40&lt;=$D$10,IF(COLUMN()&lt;27+$D$12,"",OFFSET(CE40,0,-$D$12,1,1)),"")</f>
        <v/>
      </c>
      <c r="CF41" s="988" t="str">
        <f t="shared" ref="CF41" ca="1" si="616">IF($Y40&lt;=$D$10,IF(COLUMN()&lt;27+$D$12,"",OFFSET(CF40,0,-$D$12,1,1)),"")</f>
        <v/>
      </c>
      <c r="CG41" s="988" t="str">
        <f t="shared" ref="CG41" ca="1" si="617">IF($Y40&lt;=$D$10,IF(COLUMN()&lt;27+$D$12,"",OFFSET(CG40,0,-$D$12,1,1)),"")</f>
        <v/>
      </c>
      <c r="CH41" s="988" t="str">
        <f t="shared" ref="CH41" ca="1" si="618">IF($Y40&lt;=$D$10,IF(COLUMN()&lt;27+$D$12,"",OFFSET(CH40,0,-$D$12,1,1)),"")</f>
        <v/>
      </c>
      <c r="CI41" s="988" t="str">
        <f t="shared" ref="CI41" ca="1" si="619">IF($Y40&lt;=$D$10,IF(COLUMN()&lt;27+$D$12,"",OFFSET(CI40,0,-$D$12,1,1)),"")</f>
        <v/>
      </c>
      <c r="CJ41" s="988" t="str">
        <f t="shared" ref="CJ41" ca="1" si="620">IF($Y40&lt;=$D$10,IF(COLUMN()&lt;27+$D$12,"",OFFSET(CJ40,0,-$D$12,1,1)),"")</f>
        <v/>
      </c>
      <c r="CK41" s="988" t="str">
        <f t="shared" ref="CK41" ca="1" si="621">IF($Y40&lt;=$D$10,IF(COLUMN()&lt;27+$D$12,"",OFFSET(CK40,0,-$D$12,1,1)),"")</f>
        <v/>
      </c>
      <c r="CL41" s="988" t="str">
        <f t="shared" ref="CL41" ca="1" si="622">IF($Y40&lt;=$D$10,IF(COLUMN()&lt;27+$D$12,"",OFFSET(CL40,0,-$D$12,1,1)),"")</f>
        <v/>
      </c>
      <c r="CM41" s="988" t="str">
        <f t="shared" ref="CM41" ca="1" si="623">IF($Y40&lt;=$D$10,IF(COLUMN()&lt;27+$D$12,"",OFFSET(CM40,0,-$D$12,1,1)),"")</f>
        <v/>
      </c>
      <c r="CN41" s="988" t="str">
        <f t="shared" ref="CN41" ca="1" si="624">IF($Y40&lt;=$D$10,IF(COLUMN()&lt;27+$D$12,"",OFFSET(CN40,0,-$D$12,1,1)),"")</f>
        <v/>
      </c>
      <c r="CO41" s="988" t="str">
        <f t="shared" ref="CO41" ca="1" si="625">IF($Y40&lt;=$D$10,IF(COLUMN()&lt;27+$D$12,"",OFFSET(CO40,0,-$D$12,1,1)),"")</f>
        <v/>
      </c>
      <c r="CP41" s="988" t="str">
        <f t="shared" ref="CP41" ca="1" si="626">IF($Y40&lt;=$D$10,IF(COLUMN()&lt;27+$D$12,"",OFFSET(CP40,0,-$D$12,1,1)),"")</f>
        <v/>
      </c>
      <c r="CQ41" s="988" t="str">
        <f t="shared" ref="CQ41" ca="1" si="627">IF($Y40&lt;=$D$10,IF(COLUMN()&lt;27+$D$12,"",OFFSET(CQ40,0,-$D$12,1,1)),"")</f>
        <v/>
      </c>
      <c r="CR41" s="988" t="str">
        <f t="shared" ref="CR41" ca="1" si="628">IF($Y40&lt;=$D$10,IF(COLUMN()&lt;27+$D$12,"",OFFSET(CR40,0,-$D$12,1,1)),"")</f>
        <v/>
      </c>
      <c r="CS41" s="988" t="str">
        <f t="shared" ref="CS41" ca="1" si="629">IF($Y40&lt;=$D$10,IF(COLUMN()&lt;27+$D$12,"",OFFSET(CS40,0,-$D$12,1,1)),"")</f>
        <v/>
      </c>
      <c r="CT41" s="988" t="str">
        <f t="shared" ref="CT41" ca="1" si="630">IF($Y40&lt;=$D$10,IF(COLUMN()&lt;27+$D$12,"",OFFSET(CT40,0,-$D$12,1,1)),"")</f>
        <v/>
      </c>
      <c r="CU41" s="988" t="str">
        <f t="shared" ref="CU41" ca="1" si="631">IF($Y40&lt;=$D$10,IF(COLUMN()&lt;27+$D$12,"",OFFSET(CU40,0,-$D$12,1,1)),"")</f>
        <v/>
      </c>
      <c r="CV41" s="988" t="str">
        <f t="shared" ref="CV41" ca="1" si="632">IF($Y40&lt;=$D$10,IF(COLUMN()&lt;27+$D$12,"",OFFSET(CV40,0,-$D$12,1,1)),"")</f>
        <v/>
      </c>
      <c r="CW41" s="988" t="str">
        <f t="shared" ref="CW41" ca="1" si="633">IF($Y40&lt;=$D$10,IF(COLUMN()&lt;27+$D$12,"",OFFSET(CW40,0,-$D$12,1,1)),"")</f>
        <v/>
      </c>
      <c r="CX41" s="988" t="str">
        <f t="shared" ref="CX41" ca="1" si="634">IF($Y40&lt;=$D$10,IF(COLUMN()&lt;27+$D$12,"",OFFSET(CX40,0,-$D$12,1,1)),"")</f>
        <v/>
      </c>
      <c r="CY41" s="988" t="str">
        <f t="shared" ref="CY41" ca="1" si="635">IF($Y40&lt;=$D$10,IF(COLUMN()&lt;27+$D$12,"",OFFSET(CY40,0,-$D$12,1,1)),"")</f>
        <v/>
      </c>
      <c r="CZ41" s="988" t="str">
        <f t="shared" ref="CZ41" ca="1" si="636">IF($Y40&lt;=$D$10,IF(COLUMN()&lt;27+$D$12,"",OFFSET(CZ40,0,-$D$12,1,1)),"")</f>
        <v/>
      </c>
      <c r="DA41" s="988" t="str">
        <f t="shared" ref="DA41" ca="1" si="637">IF($Y40&lt;=$D$10,IF(COLUMN()&lt;27+$D$12,"",OFFSET(DA40,0,-$D$12,1,1)),"")</f>
        <v/>
      </c>
      <c r="DB41" s="988" t="str">
        <f t="shared" ref="DB41" ca="1" si="638">IF($Y40&lt;=$D$10,IF(COLUMN()&lt;27+$D$12,"",OFFSET(DB40,0,-$D$12,1,1)),"")</f>
        <v/>
      </c>
      <c r="DC41" s="988" t="str">
        <f t="shared" ref="DC41" ca="1" si="639">IF($Y40&lt;=$D$10,IF(COLUMN()&lt;27+$D$12,"",OFFSET(DC40,0,-$D$12,1,1)),"")</f>
        <v/>
      </c>
      <c r="DD41" s="988" t="str">
        <f t="shared" ref="DD41" ca="1" si="640">IF($Y40&lt;=$D$10,IF(COLUMN()&lt;27+$D$12,"",OFFSET(DD40,0,-$D$12,1,1)),"")</f>
        <v/>
      </c>
      <c r="DE41" s="988" t="str">
        <f t="shared" ref="DE41" ca="1" si="641">IF($Y40&lt;=$D$10,IF(COLUMN()&lt;27+$D$12,"",OFFSET(DE40,0,-$D$12,1,1)),"")</f>
        <v/>
      </c>
      <c r="DF41" s="988" t="str">
        <f t="shared" ref="DF41" ca="1" si="642">IF($Y40&lt;=$D$10,IF(COLUMN()&lt;27+$D$12,"",OFFSET(DF40,0,-$D$12,1,1)),"")</f>
        <v/>
      </c>
      <c r="DG41" s="988" t="str">
        <f t="shared" ref="DG41" ca="1" si="643">IF($Y40&lt;=$D$10,IF(COLUMN()&lt;27+$D$12,"",OFFSET(DG40,0,-$D$12,1,1)),"")</f>
        <v/>
      </c>
      <c r="DH41" s="988" t="str">
        <f t="shared" ref="DH41" ca="1" si="644">IF($Y40&lt;=$D$10,IF(COLUMN()&lt;27+$D$12,"",OFFSET(DH40,0,-$D$12,1,1)),"")</f>
        <v/>
      </c>
      <c r="DI41" s="988" t="str">
        <f t="shared" ref="DI41" ca="1" si="645">IF($Y40&lt;=$D$10,IF(COLUMN()&lt;27+$D$12,"",OFFSET(DI40,0,-$D$12,1,1)),"")</f>
        <v/>
      </c>
      <c r="DJ41" s="988" t="str">
        <f t="shared" ref="DJ41" ca="1" si="646">IF($Y40&lt;=$D$10,IF(COLUMN()&lt;27+$D$12,"",OFFSET(DJ40,0,-$D$12,1,1)),"")</f>
        <v/>
      </c>
      <c r="DK41" s="988" t="str">
        <f t="shared" ref="DK41" ca="1" si="647">IF($Y40&lt;=$D$10,IF(COLUMN()&lt;27+$D$12,"",OFFSET(DK40,0,-$D$12,1,1)),"")</f>
        <v/>
      </c>
      <c r="DL41" s="988" t="str">
        <f t="shared" ref="DL41" ca="1" si="648">IF($Y40&lt;=$D$10,IF(COLUMN()&lt;27+$D$12,"",OFFSET(DL40,0,-$D$12,1,1)),"")</f>
        <v/>
      </c>
      <c r="DM41" s="988" t="str">
        <f t="shared" ref="DM41" ca="1" si="649">IF($Y40&lt;=$D$10,IF(COLUMN()&lt;27+$D$12,"",OFFSET(DM40,0,-$D$12,1,1)),"")</f>
        <v/>
      </c>
      <c r="DN41" s="988" t="str">
        <f t="shared" ref="DN41" ca="1" si="650">IF($Y40&lt;=$D$10,IF(COLUMN()&lt;27+$D$12,"",OFFSET(DN40,0,-$D$12,1,1)),"")</f>
        <v/>
      </c>
      <c r="DO41" s="988" t="str">
        <f t="shared" ref="DO41" ca="1" si="651">IF($Y40&lt;=$D$10,IF(COLUMN()&lt;27+$D$12,"",OFFSET(DO40,0,-$D$12,1,1)),"")</f>
        <v/>
      </c>
      <c r="DP41" s="988" t="str">
        <f t="shared" ref="DP41" ca="1" si="652">IF($Y40&lt;=$D$10,IF(COLUMN()&lt;27+$D$12,"",OFFSET(DP40,0,-$D$12,1,1)),"")</f>
        <v/>
      </c>
      <c r="DQ41" s="988" t="str">
        <f t="shared" ref="DQ41" ca="1" si="653">IF($Y40&lt;=$D$10,IF(COLUMN()&lt;27+$D$12,"",OFFSET(DQ40,0,-$D$12,1,1)),"")</f>
        <v/>
      </c>
      <c r="DR41" s="988" t="str">
        <f t="shared" ref="DR41" ca="1" si="654">IF($Y40&lt;=$D$10,IF(COLUMN()&lt;27+$D$12,"",OFFSET(DR40,0,-$D$12,1,1)),"")</f>
        <v/>
      </c>
      <c r="DS41" s="988" t="str">
        <f t="shared" ref="DS41" ca="1" si="655">IF($Y40&lt;=$D$10,IF(COLUMN()&lt;27+$D$12,"",OFFSET(DS40,0,-$D$12,1,1)),"")</f>
        <v/>
      </c>
      <c r="DT41" s="988" t="str">
        <f t="shared" ref="DT41" ca="1" si="656">IF($Y40&lt;=$D$10,IF(COLUMN()&lt;27+$D$12,"",OFFSET(DT40,0,-$D$12,1,1)),"")</f>
        <v/>
      </c>
      <c r="DU41" s="988" t="str">
        <f t="shared" ref="DU41" ca="1" si="657">IF($Y40&lt;=$D$10,IF(COLUMN()&lt;27+$D$12,"",OFFSET(DU40,0,-$D$12,1,1)),"")</f>
        <v/>
      </c>
      <c r="DV41" s="988" t="str">
        <f t="shared" ref="DV41" ca="1" si="658">IF($Y40&lt;=$D$10,IF(COLUMN()&lt;27+$D$12,"",OFFSET(DV40,0,-$D$12,1,1)),"")</f>
        <v/>
      </c>
      <c r="DW41" s="988" t="str">
        <f t="shared" ref="DW41" ca="1" si="659">IF($Y40&lt;=$D$10,IF(COLUMN()&lt;27+$D$12,"",OFFSET(DW40,0,-$D$12,1,1)),"")</f>
        <v/>
      </c>
      <c r="DX41" s="988" t="str">
        <f t="shared" ref="DX41" ca="1" si="660">IF($Y40&lt;=$D$10,IF(COLUMN()&lt;27+$D$12,"",OFFSET(DX40,0,-$D$12,1,1)),"")</f>
        <v/>
      </c>
      <c r="DY41" s="988" t="str">
        <f t="shared" ref="DY41" ca="1" si="661">IF($Y40&lt;=$D$10,IF(COLUMN()&lt;27+$D$12,"",OFFSET(DY40,0,-$D$12,1,1)),"")</f>
        <v/>
      </c>
      <c r="DZ41" s="988" t="str">
        <f t="shared" ref="DZ41" ca="1" si="662">IF($Y40&lt;=$D$10,IF(COLUMN()&lt;27+$D$12,"",OFFSET(DZ40,0,-$D$12,1,1)),"")</f>
        <v/>
      </c>
      <c r="EA41" s="988" t="str">
        <f t="shared" ref="EA41" ca="1" si="663">IF($Y40&lt;=$D$10,IF(COLUMN()&lt;27+$D$12,"",OFFSET(EA40,0,-$D$12,1,1)),"")</f>
        <v/>
      </c>
      <c r="EB41" s="988" t="str">
        <f t="shared" ref="EB41" ca="1" si="664">IF($Y40&lt;=$D$10,IF(COLUMN()&lt;27+$D$12,"",OFFSET(EB40,0,-$D$12,1,1)),"")</f>
        <v/>
      </c>
      <c r="EC41" s="988" t="str">
        <f t="shared" ref="EC41" ca="1" si="665">IF($Y40&lt;=$D$10,IF(COLUMN()&lt;27+$D$12,"",OFFSET(EC40,0,-$D$12,1,1)),"")</f>
        <v/>
      </c>
      <c r="ED41" s="988" t="str">
        <f t="shared" ref="ED41" ca="1" si="666">IF($Y40&lt;=$D$10,IF(COLUMN()&lt;27+$D$12,"",OFFSET(ED40,0,-$D$12,1,1)),"")</f>
        <v/>
      </c>
      <c r="EE41" s="988" t="str">
        <f t="shared" ref="EE41" ca="1" si="667">IF($Y40&lt;=$D$10,IF(COLUMN()&lt;27+$D$12,"",OFFSET(EE40,0,-$D$12,1,1)),"")</f>
        <v/>
      </c>
      <c r="EF41" s="988" t="str">
        <f t="shared" ref="EF41" ca="1" si="668">IF($Y40&lt;=$D$10,IF(COLUMN()&lt;27+$D$12,"",OFFSET(EF40,0,-$D$12,1,1)),"")</f>
        <v/>
      </c>
      <c r="EG41" s="988" t="str">
        <f t="shared" ref="EG41" ca="1" si="669">IF($Y40&lt;=$D$10,IF(COLUMN()&lt;27+$D$12,"",OFFSET(EG40,0,-$D$12,1,1)),"")</f>
        <v/>
      </c>
      <c r="EH41" s="988" t="str">
        <f t="shared" ref="EH41" ca="1" si="670">IF($Y40&lt;=$D$10,IF(COLUMN()&lt;27+$D$12,"",OFFSET(EH40,0,-$D$12,1,1)),"")</f>
        <v/>
      </c>
      <c r="EI41" s="988" t="str">
        <f t="shared" ref="EI41" ca="1" si="671">IF($Y40&lt;=$D$10,IF(COLUMN()&lt;27+$D$12,"",OFFSET(EI40,0,-$D$12,1,1)),"")</f>
        <v/>
      </c>
      <c r="EJ41" s="988" t="str">
        <f t="shared" ref="EJ41" ca="1" si="672">IF($Y40&lt;=$D$10,IF(COLUMN()&lt;27+$D$12,"",OFFSET(EJ40,0,-$D$12,1,1)),"")</f>
        <v/>
      </c>
      <c r="EK41" s="988" t="str">
        <f t="shared" ref="EK41" ca="1" si="673">IF($Y40&lt;=$D$10,IF(COLUMN()&lt;27+$D$12,"",OFFSET(EK40,0,-$D$12,1,1)),"")</f>
        <v/>
      </c>
      <c r="EL41" s="988" t="str">
        <f t="shared" ref="EL41" ca="1" si="674">IF($Y40&lt;=$D$10,IF(COLUMN()&lt;27+$D$12,"",OFFSET(EL40,0,-$D$12,1,1)),"")</f>
        <v/>
      </c>
      <c r="EM41" s="988" t="str">
        <f t="shared" ref="EM41" ca="1" si="675">IF($Y40&lt;=$D$10,IF(COLUMN()&lt;27+$D$12,"",OFFSET(EM40,0,-$D$12,1,1)),"")</f>
        <v/>
      </c>
      <c r="EN41" s="988" t="str">
        <f t="shared" ref="EN41" ca="1" si="676">IF($Y40&lt;=$D$10,IF(COLUMN()&lt;27+$D$12,"",OFFSET(EN40,0,-$D$12,1,1)),"")</f>
        <v/>
      </c>
      <c r="EO41" s="988" t="str">
        <f t="shared" ref="EO41" ca="1" si="677">IF($Y40&lt;=$D$10,IF(COLUMN()&lt;27+$D$12,"",OFFSET(EO40,0,-$D$12,1,1)),"")</f>
        <v/>
      </c>
      <c r="EP41" s="988" t="str">
        <f t="shared" ref="EP41" ca="1" si="678">IF($Y40&lt;=$D$10,IF(COLUMN()&lt;27+$D$12,"",OFFSET(EP40,0,-$D$12,1,1)),"")</f>
        <v/>
      </c>
      <c r="EQ41" s="988" t="str">
        <f t="shared" ref="EQ41" ca="1" si="679">IF($Y40&lt;=$D$10,IF(COLUMN()&lt;27+$D$12,"",OFFSET(EQ40,0,-$D$12,1,1)),"")</f>
        <v/>
      </c>
      <c r="ER41" s="988" t="str">
        <f t="shared" ref="ER41" ca="1" si="680">IF($Y40&lt;=$D$10,IF(COLUMN()&lt;27+$D$12,"",OFFSET(ER40,0,-$D$12,1,1)),"")</f>
        <v/>
      </c>
      <c r="ES41" s="988" t="str">
        <f t="shared" ref="ES41" ca="1" si="681">IF($Y40&lt;=$D$10,IF(COLUMN()&lt;27+$D$12,"",OFFSET(ES40,0,-$D$12,1,1)),"")</f>
        <v/>
      </c>
      <c r="ET41" s="988" t="str">
        <f t="shared" ref="ET41" ca="1" si="682">IF($Y40&lt;=$D$10,IF(COLUMN()&lt;27+$D$12,"",OFFSET(ET40,0,-$D$12,1,1)),"")</f>
        <v/>
      </c>
      <c r="EU41" s="988" t="str">
        <f t="shared" ref="EU41" ca="1" si="683">IF($Y40&lt;=$D$10,IF(COLUMN()&lt;27+$D$12,"",OFFSET(EU40,0,-$D$12,1,1)),"")</f>
        <v/>
      </c>
      <c r="EV41" s="988" t="str">
        <f t="shared" ref="EV41" ca="1" si="684">IF($Y40&lt;=$D$10,IF(COLUMN()&lt;27+$D$12,"",OFFSET(EV40,0,-$D$12,1,1)),"")</f>
        <v/>
      </c>
      <c r="EW41" s="988" t="str">
        <f t="shared" ref="EW41" ca="1" si="685">IF($Y40&lt;=$D$10,IF(COLUMN()&lt;27+$D$12,"",OFFSET(EW40,0,-$D$12,1,1)),"")</f>
        <v/>
      </c>
      <c r="EX41" s="988" t="str">
        <f t="shared" ref="EX41" ca="1" si="686">IF($Y40&lt;=$D$10,IF(COLUMN()&lt;27+$D$12,"",OFFSET(EX40,0,-$D$12,1,1)),"")</f>
        <v/>
      </c>
      <c r="EY41" s="988" t="str">
        <f t="shared" ref="EY41" ca="1" si="687">IF($Y40&lt;=$D$10,IF(COLUMN()&lt;27+$D$12,"",OFFSET(EY40,0,-$D$12,1,1)),"")</f>
        <v/>
      </c>
      <c r="EZ41" s="988" t="str">
        <f t="shared" ref="EZ41" ca="1" si="688">IF($Y40&lt;=$D$10,IF(COLUMN()&lt;27+$D$12,"",OFFSET(EZ40,0,-$D$12,1,1)),"")</f>
        <v/>
      </c>
      <c r="FA41" s="988" t="str">
        <f t="shared" ref="FA41" ca="1" si="689">IF($Y40&lt;=$D$10,IF(COLUMN()&lt;27+$D$12,"",OFFSET(FA40,0,-$D$12,1,1)),"")</f>
        <v/>
      </c>
      <c r="FB41" s="988" t="str">
        <f t="shared" ref="FB41" ca="1" si="690">IF($Y40&lt;=$D$10,IF(COLUMN()&lt;27+$D$12,"",OFFSET(FB40,0,-$D$12,1,1)),"")</f>
        <v/>
      </c>
      <c r="FC41" s="988" t="str">
        <f t="shared" ref="FC41" ca="1" si="691">IF($Y40&lt;=$D$10,IF(COLUMN()&lt;27+$D$12,"",OFFSET(FC40,0,-$D$12,1,1)),"")</f>
        <v/>
      </c>
      <c r="FD41" s="988" t="str">
        <f t="shared" ref="FD41" ca="1" si="692">IF($Y40&lt;=$D$10,IF(COLUMN()&lt;27+$D$12,"",OFFSET(FD40,0,-$D$12,1,1)),"")</f>
        <v/>
      </c>
      <c r="FE41" s="988" t="str">
        <f t="shared" ref="FE41" ca="1" si="693">IF($Y40&lt;=$D$10,IF(COLUMN()&lt;27+$D$12,"",OFFSET(FE40,0,-$D$12,1,1)),"")</f>
        <v/>
      </c>
      <c r="FF41" s="988" t="str">
        <f t="shared" ref="FF41" ca="1" si="694">IF($Y40&lt;=$D$10,IF(COLUMN()&lt;27+$D$12,"",OFFSET(FF40,0,-$D$12,1,1)),"")</f>
        <v/>
      </c>
      <c r="FG41" s="988" t="str">
        <f t="shared" ref="FG41" ca="1" si="695">IF($Y40&lt;=$D$10,IF(COLUMN()&lt;27+$D$12,"",OFFSET(FG40,0,-$D$12,1,1)),"")</f>
        <v/>
      </c>
      <c r="FH41" s="988" t="str">
        <f t="shared" ref="FH41" ca="1" si="696">IF($Y40&lt;=$D$10,IF(COLUMN()&lt;27+$D$12,"",OFFSET(FH40,0,-$D$12,1,1)),"")</f>
        <v/>
      </c>
      <c r="FI41" s="988" t="str">
        <f t="shared" ref="FI41" ca="1" si="697">IF($Y40&lt;=$D$10,IF(COLUMN()&lt;27+$D$12,"",OFFSET(FI40,0,-$D$12,1,1)),"")</f>
        <v/>
      </c>
      <c r="FJ41" s="988" t="str">
        <f t="shared" ref="FJ41" ca="1" si="698">IF($Y40&lt;=$D$10,IF(COLUMN()&lt;27+$D$12,"",OFFSET(FJ40,0,-$D$12,1,1)),"")</f>
        <v/>
      </c>
      <c r="FK41" s="988" t="str">
        <f t="shared" ref="FK41" ca="1" si="699">IF($Y40&lt;=$D$10,IF(COLUMN()&lt;27+$D$12,"",OFFSET(FK40,0,-$D$12,1,1)),"")</f>
        <v/>
      </c>
      <c r="FL41" s="988" t="str">
        <f t="shared" ref="FL41" ca="1" si="700">IF($Y40&lt;=$D$10,IF(COLUMN()&lt;27+$D$12,"",OFFSET(FL40,0,-$D$12,1,1)),"")</f>
        <v/>
      </c>
      <c r="FM41" s="988" t="str">
        <f t="shared" ref="FM41" ca="1" si="701">IF($Y40&lt;=$D$10,IF(COLUMN()&lt;27+$D$12,"",OFFSET(FM40,0,-$D$12,1,1)),"")</f>
        <v/>
      </c>
      <c r="FN41" s="988" t="str">
        <f t="shared" ref="FN41" ca="1" si="702">IF($Y40&lt;=$D$10,IF(COLUMN()&lt;27+$D$12,"",OFFSET(FN40,0,-$D$12,1,1)),"")</f>
        <v/>
      </c>
      <c r="FO41" s="988" t="str">
        <f t="shared" ref="FO41" ca="1" si="703">IF($Y40&lt;=$D$10,IF(COLUMN()&lt;27+$D$12,"",OFFSET(FO40,0,-$D$12,1,1)),"")</f>
        <v/>
      </c>
      <c r="FP41" s="988" t="str">
        <f t="shared" ref="FP41" ca="1" si="704">IF($Y40&lt;=$D$10,IF(COLUMN()&lt;27+$D$12,"",OFFSET(FP40,0,-$D$12,1,1)),"")</f>
        <v/>
      </c>
      <c r="FQ41" s="988" t="str">
        <f t="shared" ref="FQ41" ca="1" si="705">IF($Y40&lt;=$D$10,IF(COLUMN()&lt;27+$D$12,"",OFFSET(FQ40,0,-$D$12,1,1)),"")</f>
        <v/>
      </c>
      <c r="FR41" s="988" t="str">
        <f t="shared" ref="FR41" ca="1" si="706">IF($Y40&lt;=$D$10,IF(COLUMN()&lt;27+$D$12,"",OFFSET(FR40,0,-$D$12,1,1)),"")</f>
        <v/>
      </c>
      <c r="FS41" s="988" t="str">
        <f t="shared" ref="FS41" ca="1" si="707">IF($Y40&lt;=$D$10,IF(COLUMN()&lt;27+$D$12,"",OFFSET(FS40,0,-$D$12,1,1)),"")</f>
        <v/>
      </c>
      <c r="FT41" s="988" t="str">
        <f t="shared" ref="FT41" ca="1" si="708">IF($Y40&lt;=$D$10,IF(COLUMN()&lt;27+$D$12,"",OFFSET(FT40,0,-$D$12,1,1)),"")</f>
        <v/>
      </c>
      <c r="FU41" s="988" t="str">
        <f t="shared" ref="FU41" ca="1" si="709">IF($Y40&lt;=$D$10,IF(COLUMN()&lt;27+$D$12,"",OFFSET(FU40,0,-$D$12,1,1)),"")</f>
        <v/>
      </c>
      <c r="FV41" s="988" t="str">
        <f t="shared" ref="FV41" ca="1" si="710">IF($Y40&lt;=$D$10,IF(COLUMN()&lt;27+$D$12,"",OFFSET(FV40,0,-$D$12,1,1)),"")</f>
        <v/>
      </c>
      <c r="FW41" s="988" t="str">
        <f t="shared" ref="FW41" ca="1" si="711">IF($Y40&lt;=$D$10,IF(COLUMN()&lt;27+$D$12,"",OFFSET(FW40,0,-$D$12,1,1)),"")</f>
        <v/>
      </c>
      <c r="FX41" s="988" t="str">
        <f t="shared" ref="FX41" ca="1" si="712">IF($Y40&lt;=$D$10,IF(COLUMN()&lt;27+$D$12,"",OFFSET(FX40,0,-$D$12,1,1)),"")</f>
        <v/>
      </c>
      <c r="FY41" s="988" t="str">
        <f t="shared" ref="FY41" ca="1" si="713">IF($Y40&lt;=$D$10,IF(COLUMN()&lt;27+$D$12,"",OFFSET(FY40,0,-$D$12,1,1)),"")</f>
        <v/>
      </c>
      <c r="FZ41" s="988" t="str">
        <f t="shared" ref="FZ41" ca="1" si="714">IF($Y40&lt;=$D$10,IF(COLUMN()&lt;27+$D$12,"",OFFSET(FZ40,0,-$D$12,1,1)),"")</f>
        <v/>
      </c>
      <c r="GA41" s="988" t="str">
        <f t="shared" ref="GA41" ca="1" si="715">IF($Y40&lt;=$D$10,IF(COLUMN()&lt;27+$D$12,"",OFFSET(GA40,0,-$D$12,1,1)),"")</f>
        <v/>
      </c>
      <c r="GB41" s="988" t="str">
        <f t="shared" ref="GB41" ca="1" si="716">IF($Y40&lt;=$D$10,IF(COLUMN()&lt;27+$D$12,"",OFFSET(GB40,0,-$D$12,1,1)),"")</f>
        <v/>
      </c>
      <c r="GC41" s="988" t="str">
        <f t="shared" ref="GC41" ca="1" si="717">IF($Y40&lt;=$D$10,IF(COLUMN()&lt;27+$D$12,"",OFFSET(GC40,0,-$D$12,1,1)),"")</f>
        <v/>
      </c>
      <c r="GD41" s="988" t="str">
        <f t="shared" ref="GD41" ca="1" si="718">IF($Y40&lt;=$D$10,IF(COLUMN()&lt;27+$D$12,"",OFFSET(GD40,0,-$D$12,1,1)),"")</f>
        <v/>
      </c>
      <c r="GE41" s="988" t="str">
        <f t="shared" ref="GE41" ca="1" si="719">IF($Y40&lt;=$D$10,IF(COLUMN()&lt;27+$D$12,"",OFFSET(GE40,0,-$D$12,1,1)),"")</f>
        <v/>
      </c>
      <c r="GF41" s="988" t="str">
        <f t="shared" ref="GF41" ca="1" si="720">IF($Y40&lt;=$D$10,IF(COLUMN()&lt;27+$D$12,"",OFFSET(GF40,0,-$D$12,1,1)),"")</f>
        <v/>
      </c>
      <c r="GG41" s="988" t="str">
        <f t="shared" ref="GG41" ca="1" si="721">IF($Y40&lt;=$D$10,IF(COLUMN()&lt;27+$D$12,"",OFFSET(GG40,0,-$D$12,1,1)),"")</f>
        <v/>
      </c>
      <c r="GH41" s="988" t="str">
        <f t="shared" ref="GH41" ca="1" si="722">IF($Y40&lt;=$D$10,IF(COLUMN()&lt;27+$D$12,"",OFFSET(GH40,0,-$D$12,1,1)),"")</f>
        <v/>
      </c>
      <c r="GI41" s="988" t="str">
        <f t="shared" ref="GI41" ca="1" si="723">IF($Y40&lt;=$D$10,IF(COLUMN()&lt;27+$D$12,"",OFFSET(GI40,0,-$D$12,1,1)),"")</f>
        <v/>
      </c>
      <c r="GJ41" s="988" t="str">
        <f t="shared" ref="GJ41" ca="1" si="724">IF($Y40&lt;=$D$10,IF(COLUMN()&lt;27+$D$12,"",OFFSET(GJ40,0,-$D$12,1,1)),"")</f>
        <v/>
      </c>
      <c r="GK41" s="988" t="str">
        <f t="shared" ref="GK41" ca="1" si="725">IF($Y40&lt;=$D$10,IF(COLUMN()&lt;27+$D$12,"",OFFSET(GK40,0,-$D$12,1,1)),"")</f>
        <v/>
      </c>
      <c r="GL41" s="988" t="str">
        <f t="shared" ref="GL41" ca="1" si="726">IF($Y40&lt;=$D$10,IF(COLUMN()&lt;27+$D$12,"",OFFSET(GL40,0,-$D$12,1,1)),"")</f>
        <v/>
      </c>
      <c r="GM41" s="988" t="str">
        <f t="shared" ref="GM41" ca="1" si="727">IF($Y40&lt;=$D$10,IF(COLUMN()&lt;27+$D$12,"",OFFSET(GM40,0,-$D$12,1,1)),"")</f>
        <v/>
      </c>
      <c r="GN41" s="988" t="str">
        <f t="shared" ref="GN41" ca="1" si="728">IF($Y40&lt;=$D$10,IF(COLUMN()&lt;27+$D$12,"",OFFSET(GN40,0,-$D$12,1,1)),"")</f>
        <v/>
      </c>
      <c r="GO41" s="988" t="str">
        <f t="shared" ref="GO41" ca="1" si="729">IF($Y40&lt;=$D$10,IF(COLUMN()&lt;27+$D$12,"",OFFSET(GO40,0,-$D$12,1,1)),"")</f>
        <v/>
      </c>
      <c r="GP41" s="988" t="str">
        <f t="shared" ref="GP41" ca="1" si="730">IF($Y40&lt;=$D$10,IF(COLUMN()&lt;27+$D$12,"",OFFSET(GP40,0,-$D$12,1,1)),"")</f>
        <v/>
      </c>
      <c r="GQ41" s="988" t="str">
        <f t="shared" ref="GQ41" ca="1" si="731">IF($Y40&lt;=$D$10,IF(COLUMN()&lt;27+$D$12,"",OFFSET(GQ40,0,-$D$12,1,1)),"")</f>
        <v/>
      </c>
      <c r="GR41" s="988" t="str">
        <f t="shared" ref="GR41" ca="1" si="732">IF($Y40&lt;=$D$10,IF(COLUMN()&lt;27+$D$12,"",OFFSET(GR40,0,-$D$12,1,1)),"")</f>
        <v/>
      </c>
      <c r="GS41" s="988" t="str">
        <f t="shared" ref="GS41" ca="1" si="733">IF($Y40&lt;=$D$10,IF(COLUMN()&lt;27+$D$12,"",OFFSET(GS40,0,-$D$12,1,1)),"")</f>
        <v/>
      </c>
      <c r="GT41" s="988" t="str">
        <f t="shared" ref="GT41" ca="1" si="734">IF($Y40&lt;=$D$10,IF(COLUMN()&lt;27+$D$12,"",OFFSET(GT40,0,-$D$12,1,1)),"")</f>
        <v/>
      </c>
      <c r="GU41" s="988" t="str">
        <f t="shared" ref="GU41" ca="1" si="735">IF($Y40&lt;=$D$10,IF(COLUMN()&lt;27+$D$12,"",OFFSET(GU40,0,-$D$12,1,1)),"")</f>
        <v/>
      </c>
      <c r="GV41" s="988" t="str">
        <f t="shared" ref="GV41" ca="1" si="736">IF($Y40&lt;=$D$10,IF(COLUMN()&lt;27+$D$12,"",OFFSET(GV40,0,-$D$12,1,1)),"")</f>
        <v/>
      </c>
      <c r="GW41" s="988" t="str">
        <f t="shared" ref="GW41" ca="1" si="737">IF($Y40&lt;=$D$10,IF(COLUMN()&lt;27+$D$12,"",OFFSET(GW40,0,-$D$12,1,1)),"")</f>
        <v/>
      </c>
      <c r="GX41" s="988" t="str">
        <f t="shared" ref="GX41" ca="1" si="738">IF($Y40&lt;=$D$10,IF(COLUMN()&lt;27+$D$12,"",OFFSET(GX40,0,-$D$12,1,1)),"")</f>
        <v/>
      </c>
      <c r="GY41" s="988" t="str">
        <f t="shared" ref="GY41" ca="1" si="739">IF($Y40&lt;=$D$10,IF(COLUMN()&lt;27+$D$12,"",OFFSET(GY40,0,-$D$12,1,1)),"")</f>
        <v/>
      </c>
      <c r="GZ41" s="988" t="str">
        <f t="shared" ref="GZ41" ca="1" si="740">IF($Y40&lt;=$D$10,IF(COLUMN()&lt;27+$D$12,"",OFFSET(GZ40,0,-$D$12,1,1)),"")</f>
        <v/>
      </c>
      <c r="HA41" s="988" t="str">
        <f t="shared" ref="HA41" ca="1" si="741">IF($Y40&lt;=$D$10,IF(COLUMN()&lt;27+$D$12,"",OFFSET(HA40,0,-$D$12,1,1)),"")</f>
        <v/>
      </c>
      <c r="HB41" s="988" t="str">
        <f t="shared" ref="HB41" ca="1" si="742">IF($Y40&lt;=$D$10,IF(COLUMN()&lt;27+$D$12,"",OFFSET(HB40,0,-$D$12,1,1)),"")</f>
        <v/>
      </c>
      <c r="HC41" s="988" t="str">
        <f t="shared" ref="HC41" ca="1" si="743">IF($Y40&lt;=$D$10,IF(COLUMN()&lt;27+$D$12,"",OFFSET(HC40,0,-$D$12,1,1)),"")</f>
        <v/>
      </c>
      <c r="HD41" s="988" t="str">
        <f t="shared" ref="HD41" ca="1" si="744">IF($Y40&lt;=$D$10,IF(COLUMN()&lt;27+$D$12,"",OFFSET(HD40,0,-$D$12,1,1)),"")</f>
        <v/>
      </c>
      <c r="HE41" s="988" t="str">
        <f t="shared" ref="HE41" ca="1" si="745">IF($Y40&lt;=$D$10,IF(COLUMN()&lt;27+$D$12,"",OFFSET(HE40,0,-$D$12,1,1)),"")</f>
        <v/>
      </c>
      <c r="HF41" s="988" t="str">
        <f t="shared" ref="HF41" ca="1" si="746">IF($Y40&lt;=$D$10,IF(COLUMN()&lt;27+$D$12,"",OFFSET(HF40,0,-$D$12,1,1)),"")</f>
        <v/>
      </c>
      <c r="HG41" s="988" t="str">
        <f t="shared" ref="HG41" ca="1" si="747">IF($Y40&lt;=$D$10,IF(COLUMN()&lt;27+$D$12,"",OFFSET(HG40,0,-$D$12,1,1)),"")</f>
        <v/>
      </c>
      <c r="HH41" s="988" t="str">
        <f t="shared" ref="HH41" ca="1" si="748">IF($Y40&lt;=$D$10,IF(COLUMN()&lt;27+$D$12,"",OFFSET(HH40,0,-$D$12,1,1)),"")</f>
        <v/>
      </c>
      <c r="HI41" s="988" t="str">
        <f t="shared" ref="HI41" ca="1" si="749">IF($Y40&lt;=$D$10,IF(COLUMN()&lt;27+$D$12,"",OFFSET(HI40,0,-$D$12,1,1)),"")</f>
        <v/>
      </c>
      <c r="HJ41" s="988" t="str">
        <f t="shared" ref="HJ41" ca="1" si="750">IF($Y40&lt;=$D$10,IF(COLUMN()&lt;27+$D$12,"",OFFSET(HJ40,0,-$D$12,1,1)),"")</f>
        <v/>
      </c>
      <c r="HK41" s="988" t="str">
        <f t="shared" ref="HK41" ca="1" si="751">IF($Y40&lt;=$D$10,IF(COLUMN()&lt;27+$D$12,"",OFFSET(HK40,0,-$D$12,1,1)),"")</f>
        <v/>
      </c>
      <c r="HL41" s="988" t="str">
        <f t="shared" ref="HL41" ca="1" si="752">IF($Y40&lt;=$D$10,IF(COLUMN()&lt;27+$D$12,"",OFFSET(HL40,0,-$D$12,1,1)),"")</f>
        <v/>
      </c>
      <c r="HM41" s="988" t="str">
        <f t="shared" ref="HM41" ca="1" si="753">IF($Y40&lt;=$D$10,IF(COLUMN()&lt;27+$D$12,"",OFFSET(HM40,0,-$D$12,1,1)),"")</f>
        <v/>
      </c>
      <c r="HN41" s="988" t="str">
        <f t="shared" ref="HN41" ca="1" si="754">IF($Y40&lt;=$D$10,IF(COLUMN()&lt;27+$D$12,"",OFFSET(HN40,0,-$D$12,1,1)),"")</f>
        <v/>
      </c>
      <c r="HO41" s="988" t="str">
        <f t="shared" ref="HO41" ca="1" si="755">IF($Y40&lt;=$D$10,IF(COLUMN()&lt;27+$D$12,"",OFFSET(HO40,0,-$D$12,1,1)),"")</f>
        <v/>
      </c>
      <c r="HP41" s="988" t="str">
        <f t="shared" ref="HP41" ca="1" si="756">IF($Y40&lt;=$D$10,IF(COLUMN()&lt;27+$D$12,"",OFFSET(HP40,0,-$D$12,1,1)),"")</f>
        <v/>
      </c>
      <c r="HQ41" s="988" t="str">
        <f t="shared" ref="HQ41" ca="1" si="757">IF($Y40&lt;=$D$10,IF(COLUMN()&lt;27+$D$12,"",OFFSET(HQ40,0,-$D$12,1,1)),"")</f>
        <v/>
      </c>
    </row>
    <row r="42" spans="2:225" x14ac:dyDescent="0.15">
      <c r="W42" s="986"/>
      <c r="Y42" s="987">
        <v>39</v>
      </c>
      <c r="Z42" s="1150" t="s">
        <v>227</v>
      </c>
      <c r="AA42" s="1151"/>
      <c r="AB42" s="1151"/>
      <c r="AC42" s="1151"/>
      <c r="AD42" s="1151">
        <f>IF(D10="","",D10)</f>
        <v>4</v>
      </c>
      <c r="AE42" s="1152"/>
      <c r="AF42" s="988"/>
      <c r="AG42" s="988"/>
      <c r="AH42" s="988"/>
      <c r="AI42" s="988"/>
      <c r="AJ42" s="988"/>
      <c r="AK42" s="988"/>
      <c r="AL42" s="988"/>
      <c r="AM42" s="988"/>
      <c r="AN42" s="988"/>
      <c r="AO42" s="988"/>
      <c r="AP42" s="988"/>
      <c r="AQ42" s="988"/>
      <c r="AR42" s="988"/>
      <c r="AS42" s="988"/>
      <c r="AT42" s="988"/>
      <c r="AU42" s="988"/>
      <c r="AV42" s="988"/>
      <c r="AW42" s="988"/>
      <c r="AX42" s="988"/>
      <c r="AY42" s="988"/>
      <c r="AZ42" s="988"/>
      <c r="BA42" s="988"/>
      <c r="BB42" s="988"/>
      <c r="BC42" s="988"/>
      <c r="BD42" s="988"/>
      <c r="BE42" s="988"/>
      <c r="BF42" s="988"/>
      <c r="BG42" s="988"/>
      <c r="BH42" s="988"/>
      <c r="BI42" s="988"/>
      <c r="BJ42" s="988"/>
      <c r="BK42" s="988"/>
      <c r="BL42" s="988"/>
      <c r="BM42" s="988"/>
      <c r="BN42" s="988"/>
      <c r="BO42" s="988"/>
      <c r="BP42" s="988"/>
      <c r="BQ42" s="988"/>
      <c r="BR42" s="988"/>
      <c r="BS42" s="988"/>
      <c r="BT42" s="988"/>
      <c r="BU42" s="988"/>
      <c r="BV42" s="988"/>
      <c r="BW42" s="988"/>
      <c r="BX42" s="988"/>
      <c r="BY42" s="988"/>
      <c r="BZ42" s="988"/>
      <c r="CA42" s="988"/>
      <c r="CB42" s="988"/>
      <c r="CC42" s="988"/>
      <c r="CD42" s="988"/>
      <c r="CE42" s="988"/>
      <c r="CF42" s="988"/>
      <c r="CG42" s="988"/>
      <c r="CH42" s="988"/>
      <c r="CI42" s="988"/>
      <c r="CJ42" s="988"/>
      <c r="CK42" s="988"/>
      <c r="CL42" s="988"/>
      <c r="CM42" s="988"/>
      <c r="CN42" s="988"/>
      <c r="CO42" s="988"/>
      <c r="CP42" s="988"/>
      <c r="CQ42" s="988"/>
      <c r="CR42" s="988"/>
      <c r="CS42" s="988"/>
      <c r="CT42" s="988"/>
      <c r="CU42" s="988"/>
      <c r="CV42" s="988"/>
      <c r="CW42" s="988"/>
      <c r="CX42" s="988"/>
      <c r="CY42" s="988"/>
      <c r="CZ42" s="988"/>
      <c r="DA42" s="988"/>
      <c r="DB42" s="988"/>
      <c r="DC42" s="988"/>
      <c r="DD42" s="988"/>
      <c r="DE42" s="988"/>
      <c r="DF42" s="988"/>
      <c r="DG42" s="988"/>
      <c r="DH42" s="988"/>
      <c r="DI42" s="988"/>
      <c r="DJ42" s="988"/>
      <c r="DK42" s="988"/>
      <c r="DL42" s="988"/>
      <c r="DM42" s="988"/>
      <c r="DN42" s="988"/>
      <c r="DO42" s="988"/>
      <c r="DP42" s="988"/>
      <c r="DQ42" s="988"/>
      <c r="DR42" s="988"/>
      <c r="DS42" s="988"/>
      <c r="DT42" s="988"/>
      <c r="DU42" s="988"/>
      <c r="DV42" s="988"/>
      <c r="DW42" s="988"/>
      <c r="DX42" s="988"/>
      <c r="DY42" s="988"/>
      <c r="DZ42" s="988"/>
      <c r="EA42" s="988"/>
      <c r="EB42" s="988"/>
      <c r="EC42" s="988"/>
      <c r="ED42" s="988"/>
      <c r="EE42" s="988"/>
      <c r="EF42" s="988"/>
      <c r="EG42" s="988"/>
      <c r="EH42" s="988"/>
      <c r="EI42" s="988"/>
      <c r="EJ42" s="988"/>
      <c r="EK42" s="988"/>
      <c r="EL42" s="988"/>
      <c r="EM42" s="988"/>
      <c r="EN42" s="988"/>
      <c r="EO42" s="988"/>
      <c r="EP42" s="988"/>
      <c r="EQ42" s="988"/>
      <c r="ER42" s="988"/>
      <c r="ES42" s="988"/>
      <c r="ET42" s="988"/>
      <c r="EU42" s="988"/>
      <c r="EV42" s="988"/>
      <c r="EW42" s="988"/>
      <c r="EX42" s="988"/>
      <c r="EY42" s="988"/>
      <c r="EZ42" s="988"/>
      <c r="FA42" s="988"/>
      <c r="FB42" s="988"/>
      <c r="FC42" s="988"/>
      <c r="FD42" s="988"/>
      <c r="FE42" s="988"/>
      <c r="FF42" s="988"/>
      <c r="FG42" s="988"/>
      <c r="FH42" s="988"/>
      <c r="FI42" s="988"/>
      <c r="FJ42" s="988"/>
      <c r="FK42" s="988"/>
      <c r="FL42" s="988"/>
      <c r="FM42" s="988"/>
      <c r="FN42" s="988"/>
      <c r="FO42" s="988"/>
      <c r="FP42" s="988"/>
      <c r="FQ42" s="988"/>
      <c r="FR42" s="988"/>
      <c r="FS42" s="988"/>
      <c r="FT42" s="988"/>
      <c r="FU42" s="988"/>
      <c r="FV42" s="988"/>
      <c r="FW42" s="988"/>
      <c r="FX42" s="988"/>
      <c r="FY42" s="988"/>
      <c r="FZ42" s="988"/>
      <c r="GA42" s="988"/>
      <c r="GB42" s="988"/>
      <c r="GC42" s="988"/>
      <c r="GD42" s="988"/>
      <c r="GE42" s="988"/>
      <c r="GF42" s="988"/>
      <c r="GG42" s="988"/>
      <c r="GH42" s="988"/>
      <c r="GI42" s="988"/>
      <c r="GJ42" s="988"/>
      <c r="GK42" s="988"/>
      <c r="GL42" s="988"/>
      <c r="GM42" s="988"/>
      <c r="GN42" s="988"/>
      <c r="GO42" s="988"/>
      <c r="GP42" s="988"/>
      <c r="GQ42" s="988"/>
      <c r="GR42" s="988"/>
      <c r="GS42" s="988"/>
      <c r="GT42" s="988"/>
      <c r="GU42" s="988"/>
      <c r="GV42" s="988"/>
      <c r="GW42" s="988"/>
      <c r="GX42" s="988"/>
      <c r="GY42" s="988"/>
      <c r="GZ42" s="988"/>
      <c r="HA42" s="988"/>
      <c r="HB42" s="988"/>
      <c r="HC42" s="988"/>
      <c r="HD42" s="988"/>
      <c r="HE42" s="988"/>
      <c r="HF42" s="988"/>
      <c r="HG42" s="988"/>
      <c r="HH42" s="988"/>
      <c r="HI42" s="988"/>
      <c r="HJ42" s="988"/>
      <c r="HK42" s="988"/>
      <c r="HL42" s="988"/>
      <c r="HM42" s="988"/>
      <c r="HN42" s="988"/>
      <c r="HO42" s="988"/>
      <c r="HP42" s="988"/>
      <c r="HQ42" s="988"/>
    </row>
    <row r="43" spans="2:225" ht="15" thickBot="1" x14ac:dyDescent="0.2">
      <c r="W43" s="986"/>
      <c r="Y43" s="991">
        <v>40</v>
      </c>
      <c r="Z43" s="1138" t="s">
        <v>210</v>
      </c>
      <c r="AA43" s="1139"/>
      <c r="AB43" s="1139"/>
      <c r="AC43" s="1139"/>
      <c r="AD43" s="1139">
        <f>IF(D12="","",D12)</f>
        <v>5</v>
      </c>
      <c r="AE43" s="1140"/>
      <c r="AF43" s="988"/>
      <c r="AG43" s="988"/>
      <c r="AH43" s="988"/>
      <c r="AI43" s="988"/>
      <c r="AJ43" s="988"/>
      <c r="AK43" s="988"/>
      <c r="AL43" s="988"/>
      <c r="AM43" s="988"/>
      <c r="AN43" s="988"/>
      <c r="AO43" s="988"/>
      <c r="AP43" s="988"/>
      <c r="AQ43" s="988"/>
      <c r="AR43" s="988"/>
      <c r="AS43" s="988"/>
      <c r="AT43" s="988"/>
      <c r="AU43" s="988"/>
      <c r="AV43" s="988"/>
      <c r="AW43" s="988"/>
      <c r="AX43" s="988"/>
      <c r="AY43" s="988"/>
      <c r="AZ43" s="988"/>
      <c r="BA43" s="988"/>
      <c r="BB43" s="988"/>
      <c r="BC43" s="988"/>
      <c r="BD43" s="988"/>
      <c r="BE43" s="988"/>
      <c r="BF43" s="988"/>
      <c r="BG43" s="988"/>
      <c r="BH43" s="988"/>
      <c r="BI43" s="988"/>
      <c r="BJ43" s="988"/>
      <c r="BK43" s="988"/>
      <c r="BL43" s="988"/>
      <c r="BM43" s="988"/>
      <c r="BN43" s="988"/>
      <c r="BO43" s="988"/>
      <c r="BP43" s="988"/>
      <c r="BQ43" s="988"/>
      <c r="BR43" s="988"/>
      <c r="BS43" s="988"/>
      <c r="BT43" s="988"/>
      <c r="BU43" s="988"/>
      <c r="BV43" s="988"/>
      <c r="BW43" s="988"/>
      <c r="BX43" s="988"/>
      <c r="BY43" s="988"/>
      <c r="BZ43" s="988"/>
      <c r="CA43" s="988"/>
      <c r="CB43" s="988"/>
      <c r="CC43" s="988"/>
      <c r="CD43" s="988"/>
      <c r="CE43" s="988"/>
      <c r="CF43" s="988"/>
      <c r="CG43" s="988"/>
      <c r="CH43" s="988"/>
      <c r="CI43" s="988"/>
      <c r="CJ43" s="988"/>
      <c r="CK43" s="988"/>
      <c r="CL43" s="988"/>
      <c r="CM43" s="988"/>
      <c r="CN43" s="988"/>
      <c r="CO43" s="988"/>
      <c r="CP43" s="988"/>
      <c r="CQ43" s="988"/>
      <c r="CR43" s="988"/>
      <c r="CS43" s="988"/>
      <c r="CT43" s="988"/>
      <c r="CU43" s="988"/>
      <c r="CV43" s="988"/>
      <c r="CW43" s="988"/>
      <c r="CX43" s="988"/>
      <c r="CY43" s="988"/>
      <c r="CZ43" s="988"/>
      <c r="DA43" s="988"/>
      <c r="DB43" s="988"/>
      <c r="DC43" s="988"/>
      <c r="DD43" s="988"/>
      <c r="DE43" s="988"/>
      <c r="DF43" s="988"/>
      <c r="DG43" s="988"/>
      <c r="DH43" s="988"/>
      <c r="DI43" s="988"/>
      <c r="DJ43" s="988"/>
      <c r="DK43" s="988"/>
      <c r="DL43" s="988"/>
      <c r="DM43" s="988"/>
      <c r="DN43" s="988"/>
      <c r="DO43" s="988"/>
      <c r="DP43" s="988"/>
      <c r="DQ43" s="988"/>
      <c r="DR43" s="988"/>
      <c r="DS43" s="988"/>
      <c r="DT43" s="988"/>
      <c r="DU43" s="988"/>
      <c r="DV43" s="988"/>
      <c r="DW43" s="988"/>
      <c r="DX43" s="988"/>
      <c r="DY43" s="988"/>
      <c r="DZ43" s="988"/>
      <c r="EA43" s="988"/>
      <c r="EB43" s="988"/>
      <c r="EC43" s="988"/>
      <c r="ED43" s="988"/>
      <c r="EE43" s="988"/>
      <c r="EF43" s="988"/>
      <c r="EG43" s="988"/>
      <c r="EH43" s="988"/>
      <c r="EI43" s="988"/>
      <c r="EJ43" s="988"/>
      <c r="EK43" s="988"/>
      <c r="EL43" s="988"/>
      <c r="EM43" s="988"/>
      <c r="EN43" s="988"/>
      <c r="EO43" s="988"/>
      <c r="EP43" s="988"/>
      <c r="EQ43" s="988"/>
      <c r="ER43" s="988"/>
      <c r="ES43" s="988"/>
      <c r="ET43" s="988"/>
      <c r="EU43" s="988"/>
      <c r="EV43" s="988"/>
      <c r="EW43" s="988"/>
      <c r="EX43" s="988"/>
      <c r="EY43" s="988"/>
      <c r="EZ43" s="988"/>
      <c r="FA43" s="988"/>
      <c r="FB43" s="988"/>
      <c r="FC43" s="988"/>
      <c r="FD43" s="988"/>
      <c r="FE43" s="988"/>
      <c r="FF43" s="988"/>
      <c r="FG43" s="988"/>
      <c r="FH43" s="988"/>
      <c r="FI43" s="988"/>
      <c r="FJ43" s="988"/>
      <c r="FK43" s="988"/>
      <c r="FL43" s="988"/>
      <c r="FM43" s="988"/>
      <c r="FN43" s="988"/>
      <c r="FO43" s="988"/>
      <c r="FP43" s="988"/>
      <c r="FQ43" s="988"/>
      <c r="FR43" s="988"/>
      <c r="FS43" s="988"/>
      <c r="FT43" s="988"/>
      <c r="FU43" s="988"/>
      <c r="FV43" s="988"/>
      <c r="FW43" s="988"/>
      <c r="FX43" s="988"/>
      <c r="FY43" s="988"/>
      <c r="FZ43" s="988"/>
      <c r="GA43" s="988"/>
      <c r="GB43" s="988"/>
      <c r="GC43" s="988"/>
      <c r="GD43" s="988"/>
      <c r="GE43" s="988"/>
      <c r="GF43" s="988"/>
      <c r="GG43" s="988"/>
      <c r="GH43" s="988"/>
      <c r="GI43" s="988"/>
      <c r="GJ43" s="988"/>
      <c r="GK43" s="988"/>
      <c r="GL43" s="988"/>
      <c r="GM43" s="988"/>
      <c r="GN43" s="988"/>
      <c r="GO43" s="988"/>
      <c r="GP43" s="988"/>
      <c r="GQ43" s="988"/>
      <c r="GR43" s="988"/>
      <c r="GS43" s="988"/>
      <c r="GT43" s="988"/>
      <c r="GU43" s="988"/>
      <c r="GV43" s="988"/>
      <c r="GW43" s="988"/>
      <c r="GX43" s="988"/>
      <c r="GY43" s="988"/>
      <c r="GZ43" s="988"/>
      <c r="HA43" s="988"/>
      <c r="HB43" s="988"/>
      <c r="HC43" s="988"/>
      <c r="HD43" s="988"/>
      <c r="HE43" s="988"/>
      <c r="HF43" s="988"/>
      <c r="HG43" s="988"/>
      <c r="HH43" s="988"/>
      <c r="HI43" s="988"/>
      <c r="HJ43" s="988"/>
      <c r="HK43" s="988"/>
      <c r="HL43" s="988"/>
      <c r="HM43" s="988"/>
      <c r="HN43" s="988"/>
      <c r="HO43" s="988"/>
      <c r="HP43" s="988"/>
      <c r="HQ43" s="988"/>
    </row>
    <row r="44" spans="2:225" x14ac:dyDescent="0.15">
      <c r="W44" s="986"/>
    </row>
    <row r="45" spans="2:225" x14ac:dyDescent="0.15">
      <c r="W45" s="986"/>
    </row>
    <row r="46" spans="2:225" x14ac:dyDescent="0.15">
      <c r="W46" s="986"/>
      <c r="Y46" s="987"/>
      <c r="Z46" s="987">
        <v>1</v>
      </c>
      <c r="AA46" s="987">
        <v>2</v>
      </c>
      <c r="AB46" s="987">
        <v>3</v>
      </c>
      <c r="AC46" s="987">
        <v>4</v>
      </c>
      <c r="AD46" s="987">
        <v>5</v>
      </c>
      <c r="AE46" s="987">
        <v>6</v>
      </c>
      <c r="AF46" s="987">
        <v>7</v>
      </c>
      <c r="AG46" s="987">
        <v>8</v>
      </c>
      <c r="AH46" s="987">
        <v>9</v>
      </c>
      <c r="AI46" s="987">
        <v>10</v>
      </c>
      <c r="AJ46" s="987">
        <v>11</v>
      </c>
      <c r="AK46" s="987">
        <v>12</v>
      </c>
      <c r="AL46" s="987">
        <v>13</v>
      </c>
      <c r="AM46" s="987">
        <v>14</v>
      </c>
      <c r="AN46" s="987">
        <v>15</v>
      </c>
      <c r="AO46" s="987">
        <v>16</v>
      </c>
      <c r="AP46" s="987">
        <v>17</v>
      </c>
      <c r="AQ46" s="987">
        <v>18</v>
      </c>
      <c r="AR46" s="987">
        <v>19</v>
      </c>
      <c r="AS46" s="987">
        <v>20</v>
      </c>
      <c r="AT46" s="987">
        <v>21</v>
      </c>
      <c r="AU46" s="987">
        <v>22</v>
      </c>
      <c r="AV46" s="987">
        <v>23</v>
      </c>
      <c r="AW46" s="987">
        <v>24</v>
      </c>
      <c r="AX46" s="987">
        <v>25</v>
      </c>
      <c r="AY46" s="987">
        <v>26</v>
      </c>
      <c r="AZ46" s="987">
        <v>27</v>
      </c>
      <c r="BA46" s="987">
        <v>28</v>
      </c>
      <c r="BB46" s="987">
        <v>29</v>
      </c>
      <c r="BC46" s="987">
        <v>30</v>
      </c>
      <c r="BD46" s="987">
        <v>31</v>
      </c>
      <c r="BE46" s="987">
        <v>32</v>
      </c>
      <c r="BF46" s="987">
        <v>33</v>
      </c>
      <c r="BG46" s="987">
        <v>34</v>
      </c>
      <c r="BH46" s="987">
        <v>35</v>
      </c>
      <c r="BI46" s="987">
        <v>36</v>
      </c>
      <c r="BJ46" s="987">
        <v>37</v>
      </c>
      <c r="BK46" s="987">
        <v>38</v>
      </c>
      <c r="BL46" s="987">
        <v>39</v>
      </c>
      <c r="BM46" s="987">
        <v>40</v>
      </c>
      <c r="BN46" s="987">
        <v>41</v>
      </c>
      <c r="BO46" s="987">
        <v>42</v>
      </c>
      <c r="BP46" s="987">
        <v>43</v>
      </c>
      <c r="BQ46" s="987">
        <v>44</v>
      </c>
      <c r="BR46" s="987">
        <v>45</v>
      </c>
      <c r="BS46" s="987">
        <v>46</v>
      </c>
      <c r="BT46" s="987">
        <v>47</v>
      </c>
      <c r="BU46" s="987">
        <v>48</v>
      </c>
      <c r="BV46" s="987">
        <v>49</v>
      </c>
      <c r="BW46" s="987">
        <v>50</v>
      </c>
      <c r="BX46" s="987">
        <v>51</v>
      </c>
      <c r="BY46" s="987">
        <v>52</v>
      </c>
      <c r="BZ46" s="987">
        <v>53</v>
      </c>
      <c r="CA46" s="987">
        <v>54</v>
      </c>
      <c r="CB46" s="987">
        <v>55</v>
      </c>
      <c r="CC46" s="987">
        <v>56</v>
      </c>
      <c r="CD46" s="987">
        <v>57</v>
      </c>
      <c r="CE46" s="987">
        <v>58</v>
      </c>
      <c r="CF46" s="987">
        <v>59</v>
      </c>
      <c r="CG46" s="987">
        <v>60</v>
      </c>
      <c r="CH46" s="987">
        <v>61</v>
      </c>
      <c r="CI46" s="987">
        <v>62</v>
      </c>
      <c r="CJ46" s="987">
        <v>63</v>
      </c>
      <c r="CK46" s="987">
        <v>64</v>
      </c>
      <c r="CL46" s="987">
        <v>65</v>
      </c>
      <c r="CM46" s="987">
        <v>66</v>
      </c>
      <c r="CN46" s="987">
        <v>67</v>
      </c>
      <c r="CO46" s="987">
        <v>68</v>
      </c>
      <c r="CP46" s="987">
        <v>69</v>
      </c>
      <c r="CQ46" s="987">
        <v>70</v>
      </c>
      <c r="CR46" s="987">
        <v>71</v>
      </c>
      <c r="CS46" s="987">
        <v>72</v>
      </c>
      <c r="CT46" s="987">
        <v>73</v>
      </c>
      <c r="CU46" s="987">
        <v>74</v>
      </c>
      <c r="CV46" s="987">
        <v>75</v>
      </c>
      <c r="CW46" s="987">
        <v>76</v>
      </c>
      <c r="CX46" s="987">
        <v>77</v>
      </c>
      <c r="CY46" s="987">
        <v>78</v>
      </c>
      <c r="CZ46" s="987">
        <v>79</v>
      </c>
      <c r="DA46" s="987">
        <v>80</v>
      </c>
      <c r="DB46" s="987">
        <v>81</v>
      </c>
      <c r="DC46" s="987">
        <v>82</v>
      </c>
      <c r="DD46" s="987">
        <v>83</v>
      </c>
      <c r="DE46" s="987">
        <v>84</v>
      </c>
      <c r="DF46" s="987">
        <v>85</v>
      </c>
      <c r="DG46" s="987">
        <v>86</v>
      </c>
      <c r="DH46" s="987">
        <v>87</v>
      </c>
      <c r="DI46" s="987">
        <v>88</v>
      </c>
      <c r="DJ46" s="987">
        <v>89</v>
      </c>
      <c r="DK46" s="987">
        <v>90</v>
      </c>
      <c r="DL46" s="987">
        <v>91</v>
      </c>
      <c r="DM46" s="987">
        <v>92</v>
      </c>
      <c r="DN46" s="987">
        <v>93</v>
      </c>
      <c r="DO46" s="987">
        <v>94</v>
      </c>
      <c r="DP46" s="987">
        <v>95</v>
      </c>
      <c r="DQ46" s="987">
        <v>96</v>
      </c>
      <c r="DR46" s="987">
        <v>97</v>
      </c>
      <c r="DS46" s="987">
        <v>98</v>
      </c>
      <c r="DT46" s="987">
        <v>99</v>
      </c>
      <c r="DU46" s="987">
        <v>100</v>
      </c>
      <c r="DV46" s="987">
        <v>101</v>
      </c>
      <c r="DW46" s="987">
        <v>102</v>
      </c>
      <c r="DX46" s="987">
        <v>103</v>
      </c>
      <c r="DY46" s="987">
        <v>104</v>
      </c>
      <c r="DZ46" s="987">
        <v>105</v>
      </c>
      <c r="EA46" s="987">
        <v>106</v>
      </c>
      <c r="EB46" s="987">
        <v>107</v>
      </c>
      <c r="EC46" s="987">
        <v>108</v>
      </c>
      <c r="ED46" s="987">
        <v>109</v>
      </c>
      <c r="EE46" s="987">
        <v>110</v>
      </c>
      <c r="EF46" s="987">
        <v>111</v>
      </c>
      <c r="EG46" s="987">
        <v>112</v>
      </c>
      <c r="EH46" s="987">
        <v>113</v>
      </c>
      <c r="EI46" s="987">
        <v>114</v>
      </c>
      <c r="EJ46" s="987">
        <v>115</v>
      </c>
      <c r="EK46" s="987">
        <v>116</v>
      </c>
      <c r="EL46" s="987">
        <v>117</v>
      </c>
      <c r="EM46" s="987">
        <v>118</v>
      </c>
      <c r="EN46" s="987">
        <v>119</v>
      </c>
      <c r="EO46" s="987">
        <v>120</v>
      </c>
      <c r="EP46" s="987">
        <v>121</v>
      </c>
      <c r="EQ46" s="987">
        <v>122</v>
      </c>
      <c r="ER46" s="987">
        <v>123</v>
      </c>
      <c r="ES46" s="987">
        <v>124</v>
      </c>
      <c r="ET46" s="987">
        <v>125</v>
      </c>
      <c r="EU46" s="987">
        <v>126</v>
      </c>
      <c r="EV46" s="987">
        <v>127</v>
      </c>
      <c r="EW46" s="987">
        <v>128</v>
      </c>
      <c r="EX46" s="987">
        <v>129</v>
      </c>
      <c r="EY46" s="987">
        <v>130</v>
      </c>
      <c r="EZ46" s="987">
        <v>131</v>
      </c>
      <c r="FA46" s="987">
        <v>132</v>
      </c>
      <c r="FB46" s="987">
        <v>133</v>
      </c>
      <c r="FC46" s="987">
        <v>134</v>
      </c>
      <c r="FD46" s="987">
        <v>135</v>
      </c>
      <c r="FE46" s="987">
        <v>136</v>
      </c>
      <c r="FF46" s="987">
        <v>137</v>
      </c>
      <c r="FG46" s="987">
        <v>138</v>
      </c>
      <c r="FH46" s="987">
        <v>139</v>
      </c>
      <c r="FI46" s="987">
        <v>140</v>
      </c>
      <c r="FJ46" s="987">
        <v>141</v>
      </c>
      <c r="FK46" s="987">
        <v>142</v>
      </c>
      <c r="FL46" s="987">
        <v>143</v>
      </c>
      <c r="FM46" s="987">
        <v>144</v>
      </c>
      <c r="FN46" s="987">
        <v>145</v>
      </c>
      <c r="FO46" s="987">
        <v>146</v>
      </c>
      <c r="FP46" s="987">
        <v>147</v>
      </c>
      <c r="FQ46" s="987">
        <v>148</v>
      </c>
      <c r="FR46" s="987">
        <v>149</v>
      </c>
      <c r="FS46" s="987">
        <v>150</v>
      </c>
      <c r="FT46" s="987">
        <v>151</v>
      </c>
      <c r="FU46" s="987">
        <v>152</v>
      </c>
      <c r="FV46" s="987">
        <v>153</v>
      </c>
      <c r="FW46" s="987">
        <v>154</v>
      </c>
      <c r="FX46" s="987">
        <v>155</v>
      </c>
      <c r="FY46" s="987">
        <v>156</v>
      </c>
      <c r="FZ46" s="987">
        <v>157</v>
      </c>
      <c r="GA46" s="987">
        <v>158</v>
      </c>
      <c r="GB46" s="987">
        <v>159</v>
      </c>
      <c r="GC46" s="987">
        <v>160</v>
      </c>
      <c r="GD46" s="987">
        <v>161</v>
      </c>
      <c r="GE46" s="987">
        <v>162</v>
      </c>
      <c r="GF46" s="987">
        <v>163</v>
      </c>
      <c r="GG46" s="987">
        <v>164</v>
      </c>
      <c r="GH46" s="987">
        <v>165</v>
      </c>
      <c r="GI46" s="987">
        <v>166</v>
      </c>
      <c r="GJ46" s="987">
        <v>167</v>
      </c>
      <c r="GK46" s="987">
        <v>168</v>
      </c>
      <c r="GL46" s="987">
        <v>169</v>
      </c>
      <c r="GM46" s="987">
        <v>170</v>
      </c>
      <c r="GN46" s="987">
        <v>171</v>
      </c>
      <c r="GO46" s="987">
        <v>172</v>
      </c>
      <c r="GP46" s="987">
        <v>173</v>
      </c>
      <c r="GQ46" s="987">
        <v>174</v>
      </c>
      <c r="GR46" s="987">
        <v>175</v>
      </c>
      <c r="GS46" s="987">
        <v>176</v>
      </c>
      <c r="GT46" s="987">
        <v>177</v>
      </c>
      <c r="GU46" s="987">
        <v>178</v>
      </c>
      <c r="GV46" s="987">
        <v>179</v>
      </c>
      <c r="GW46" s="987">
        <v>180</v>
      </c>
      <c r="GX46" s="987">
        <v>181</v>
      </c>
      <c r="GY46" s="987">
        <v>182</v>
      </c>
      <c r="GZ46" s="987">
        <v>183</v>
      </c>
      <c r="HA46" s="987">
        <v>184</v>
      </c>
      <c r="HB46" s="987">
        <v>185</v>
      </c>
      <c r="HC46" s="987">
        <v>186</v>
      </c>
      <c r="HD46" s="987">
        <v>187</v>
      </c>
      <c r="HE46" s="987">
        <v>188</v>
      </c>
      <c r="HF46" s="987">
        <v>189</v>
      </c>
      <c r="HG46" s="987">
        <v>190</v>
      </c>
      <c r="HH46" s="987">
        <v>191</v>
      </c>
      <c r="HI46" s="987">
        <v>192</v>
      </c>
      <c r="HJ46" s="987">
        <v>193</v>
      </c>
      <c r="HK46" s="987">
        <v>194</v>
      </c>
      <c r="HL46" s="987">
        <v>195</v>
      </c>
      <c r="HM46" s="987">
        <v>196</v>
      </c>
      <c r="HN46" s="987">
        <v>197</v>
      </c>
      <c r="HO46" s="987">
        <v>198</v>
      </c>
      <c r="HP46" s="987">
        <v>199</v>
      </c>
      <c r="HQ46" s="987">
        <v>200</v>
      </c>
    </row>
    <row r="47" spans="2:225" x14ac:dyDescent="0.15">
      <c r="W47" s="986"/>
      <c r="Y47" s="987">
        <v>1</v>
      </c>
      <c r="Z47" s="988">
        <f>IFERROR(
  _xlfn.LET(
    _xlpm.val, $AD$86 / Z46,
    _xlpm.n, ROUNDUP(1 / _xlpm.val, 0),
    IF(_xlpm.n &gt; $AD$84, "", _xlpm.n)
  ),
"")</f>
        <v>1</v>
      </c>
      <c r="AA47" s="988">
        <f t="shared" ref="AA47:AO47" si="758">IFERROR(
  _xlfn.LET(
    _xlpm.val, $AD$86 / AA46,
    _xlpm.n, ROUNDUP(1 / _xlpm.val, 0),
    IF(_xlpm.n &gt; $AD$84, "", _xlpm.n)
  ),
"")</f>
        <v>2</v>
      </c>
      <c r="AB47" s="988">
        <f t="shared" si="758"/>
        <v>3</v>
      </c>
      <c r="AC47" s="988">
        <f t="shared" si="758"/>
        <v>4</v>
      </c>
      <c r="AD47" s="988">
        <f t="shared" si="758"/>
        <v>5</v>
      </c>
      <c r="AE47" s="988">
        <f t="shared" si="758"/>
        <v>6</v>
      </c>
      <c r="AF47" s="988">
        <f t="shared" si="758"/>
        <v>7</v>
      </c>
      <c r="AG47" s="988">
        <f t="shared" si="758"/>
        <v>8</v>
      </c>
      <c r="AH47" s="988">
        <f t="shared" si="758"/>
        <v>9</v>
      </c>
      <c r="AI47" s="988">
        <f t="shared" si="758"/>
        <v>10</v>
      </c>
      <c r="AJ47" s="988">
        <f t="shared" si="758"/>
        <v>11</v>
      </c>
      <c r="AK47" s="988">
        <f t="shared" si="758"/>
        <v>12</v>
      </c>
      <c r="AL47" s="988">
        <f t="shared" si="758"/>
        <v>13</v>
      </c>
      <c r="AM47" s="988">
        <f t="shared" si="758"/>
        <v>14</v>
      </c>
      <c r="AN47" s="988">
        <f t="shared" si="758"/>
        <v>15</v>
      </c>
      <c r="AO47" s="988" t="str">
        <f t="shared" si="758"/>
        <v/>
      </c>
      <c r="AP47" s="988" t="str">
        <f t="shared" ref="AP47" si="759">IFERROR(
  _xlfn.LET(
    _xlpm.val, $AD$86 / AP46,
    _xlpm.n, ROUNDUP(1 / _xlpm.val, 0),
    IF(_xlpm.n &gt; $AD$84, "", _xlpm.n)
  ),
"")</f>
        <v/>
      </c>
      <c r="AQ47" s="988" t="str">
        <f t="shared" ref="AQ47" si="760">IFERROR(
  _xlfn.LET(
    _xlpm.val, $AD$86 / AQ46,
    _xlpm.n, ROUNDUP(1 / _xlpm.val, 0),
    IF(_xlpm.n &gt; $AD$84, "", _xlpm.n)
  ),
"")</f>
        <v/>
      </c>
      <c r="AR47" s="988" t="str">
        <f t="shared" ref="AR47" si="761">IFERROR(
  _xlfn.LET(
    _xlpm.val, $AD$86 / AR46,
    _xlpm.n, ROUNDUP(1 / _xlpm.val, 0),
    IF(_xlpm.n &gt; $AD$84, "", _xlpm.n)
  ),
"")</f>
        <v/>
      </c>
      <c r="AS47" s="988" t="str">
        <f t="shared" ref="AS47" si="762">IFERROR(
  _xlfn.LET(
    _xlpm.val, $AD$86 / AS46,
    _xlpm.n, ROUNDUP(1 / _xlpm.val, 0),
    IF(_xlpm.n &gt; $AD$84, "", _xlpm.n)
  ),
"")</f>
        <v/>
      </c>
      <c r="AT47" s="988" t="str">
        <f t="shared" ref="AT47" si="763">IFERROR(
  _xlfn.LET(
    _xlpm.val, $AD$86 / AT46,
    _xlpm.n, ROUNDUP(1 / _xlpm.val, 0),
    IF(_xlpm.n &gt; $AD$84, "", _xlpm.n)
  ),
"")</f>
        <v/>
      </c>
      <c r="AU47" s="988" t="str">
        <f t="shared" ref="AU47" si="764">IFERROR(
  _xlfn.LET(
    _xlpm.val, $AD$86 / AU46,
    _xlpm.n, ROUNDUP(1 / _xlpm.val, 0),
    IF(_xlpm.n &gt; $AD$84, "", _xlpm.n)
  ),
"")</f>
        <v/>
      </c>
      <c r="AV47" s="988" t="str">
        <f t="shared" ref="AV47" si="765">IFERROR(
  _xlfn.LET(
    _xlpm.val, $AD$86 / AV46,
    _xlpm.n, ROUNDUP(1 / _xlpm.val, 0),
    IF(_xlpm.n &gt; $AD$84, "", _xlpm.n)
  ),
"")</f>
        <v/>
      </c>
      <c r="AW47" s="988" t="str">
        <f t="shared" ref="AW47" si="766">IFERROR(
  _xlfn.LET(
    _xlpm.val, $AD$86 / AW46,
    _xlpm.n, ROUNDUP(1 / _xlpm.val, 0),
    IF(_xlpm.n &gt; $AD$84, "", _xlpm.n)
  ),
"")</f>
        <v/>
      </c>
      <c r="AX47" s="988" t="str">
        <f t="shared" ref="AX47" si="767">IFERROR(
  _xlfn.LET(
    _xlpm.val, $AD$86 / AX46,
    _xlpm.n, ROUNDUP(1 / _xlpm.val, 0),
    IF(_xlpm.n &gt; $AD$84, "", _xlpm.n)
  ),
"")</f>
        <v/>
      </c>
      <c r="AY47" s="988" t="str">
        <f t="shared" ref="AY47" si="768">IFERROR(
  _xlfn.LET(
    _xlpm.val, $AD$86 / AY46,
    _xlpm.n, ROUNDUP(1 / _xlpm.val, 0),
    IF(_xlpm.n &gt; $AD$84, "", _xlpm.n)
  ),
"")</f>
        <v/>
      </c>
      <c r="AZ47" s="988" t="str">
        <f t="shared" ref="AZ47" si="769">IFERROR(
  _xlfn.LET(
    _xlpm.val, $AD$86 / AZ46,
    _xlpm.n, ROUNDUP(1 / _xlpm.val, 0),
    IF(_xlpm.n &gt; $AD$84, "", _xlpm.n)
  ),
"")</f>
        <v/>
      </c>
      <c r="BA47" s="988" t="str">
        <f t="shared" ref="BA47" si="770">IFERROR(
  _xlfn.LET(
    _xlpm.val, $AD$86 / BA46,
    _xlpm.n, ROUNDUP(1 / _xlpm.val, 0),
    IF(_xlpm.n &gt; $AD$84, "", _xlpm.n)
  ),
"")</f>
        <v/>
      </c>
      <c r="BB47" s="988" t="str">
        <f t="shared" ref="BB47" si="771">IFERROR(
  _xlfn.LET(
    _xlpm.val, $AD$86 / BB46,
    _xlpm.n, ROUNDUP(1 / _xlpm.val, 0),
    IF(_xlpm.n &gt; $AD$84, "", _xlpm.n)
  ),
"")</f>
        <v/>
      </c>
      <c r="BC47" s="988" t="str">
        <f t="shared" ref="BC47:BD47" si="772">IFERROR(
  _xlfn.LET(
    _xlpm.val, $AD$86 / BC46,
    _xlpm.n, ROUNDUP(1 / _xlpm.val, 0),
    IF(_xlpm.n &gt; $AD$84, "", _xlpm.n)
  ),
"")</f>
        <v/>
      </c>
      <c r="BD47" s="988" t="str">
        <f t="shared" si="772"/>
        <v/>
      </c>
      <c r="BE47" s="988" t="str">
        <f t="shared" ref="BE47" si="773">IFERROR(
  _xlfn.LET(
    _xlpm.val, $AD$86 / BE46,
    _xlpm.n, ROUNDUP(1 / _xlpm.val, 0),
    IF(_xlpm.n &gt; $AD$84, "", _xlpm.n)
  ),
"")</f>
        <v/>
      </c>
      <c r="BF47" s="988" t="str">
        <f t="shared" ref="BF47" si="774">IFERROR(
  _xlfn.LET(
    _xlpm.val, $AD$86 / BF46,
    _xlpm.n, ROUNDUP(1 / _xlpm.val, 0),
    IF(_xlpm.n &gt; $AD$84, "", _xlpm.n)
  ),
"")</f>
        <v/>
      </c>
      <c r="BG47" s="988" t="str">
        <f t="shared" ref="BG47" si="775">IFERROR(
  _xlfn.LET(
    _xlpm.val, $AD$86 / BG46,
    _xlpm.n, ROUNDUP(1 / _xlpm.val, 0),
    IF(_xlpm.n &gt; $AD$84, "", _xlpm.n)
  ),
"")</f>
        <v/>
      </c>
      <c r="BH47" s="988" t="str">
        <f t="shared" ref="BH47" si="776">IFERROR(
  _xlfn.LET(
    _xlpm.val, $AD$86 / BH46,
    _xlpm.n, ROUNDUP(1 / _xlpm.val, 0),
    IF(_xlpm.n &gt; $AD$84, "", _xlpm.n)
  ),
"")</f>
        <v/>
      </c>
      <c r="BI47" s="988" t="str">
        <f t="shared" ref="BI47" si="777">IFERROR(
  _xlfn.LET(
    _xlpm.val, $AD$86 / BI46,
    _xlpm.n, ROUNDUP(1 / _xlpm.val, 0),
    IF(_xlpm.n &gt; $AD$84, "", _xlpm.n)
  ),
"")</f>
        <v/>
      </c>
      <c r="BJ47" s="988" t="str">
        <f t="shared" ref="BJ47" si="778">IFERROR(
  _xlfn.LET(
    _xlpm.val, $AD$86 / BJ46,
    _xlpm.n, ROUNDUP(1 / _xlpm.val, 0),
    IF(_xlpm.n &gt; $AD$84, "", _xlpm.n)
  ),
"")</f>
        <v/>
      </c>
      <c r="BK47" s="988" t="str">
        <f t="shared" ref="BK47" si="779">IFERROR(
  _xlfn.LET(
    _xlpm.val, $AD$86 / BK46,
    _xlpm.n, ROUNDUP(1 / _xlpm.val, 0),
    IF(_xlpm.n &gt; $AD$84, "", _xlpm.n)
  ),
"")</f>
        <v/>
      </c>
      <c r="BL47" s="988" t="str">
        <f t="shared" ref="BL47" si="780">IFERROR(
  _xlfn.LET(
    _xlpm.val, $AD$86 / BL46,
    _xlpm.n, ROUNDUP(1 / _xlpm.val, 0),
    IF(_xlpm.n &gt; $AD$84, "", _xlpm.n)
  ),
"")</f>
        <v/>
      </c>
      <c r="BM47" s="988" t="str">
        <f t="shared" ref="BM47" si="781">IFERROR(
  _xlfn.LET(
    _xlpm.val, $AD$86 / BM46,
    _xlpm.n, ROUNDUP(1 / _xlpm.val, 0),
    IF(_xlpm.n &gt; $AD$84, "", _xlpm.n)
  ),
"")</f>
        <v/>
      </c>
      <c r="BN47" s="988" t="str">
        <f t="shared" ref="BN47" si="782">IFERROR(
  _xlfn.LET(
    _xlpm.val, $AD$86 / BN46,
    _xlpm.n, ROUNDUP(1 / _xlpm.val, 0),
    IF(_xlpm.n &gt; $AD$84, "", _xlpm.n)
  ),
"")</f>
        <v/>
      </c>
      <c r="BO47" s="988" t="str">
        <f t="shared" ref="BO47" si="783">IFERROR(
  _xlfn.LET(
    _xlpm.val, $AD$86 / BO46,
    _xlpm.n, ROUNDUP(1 / _xlpm.val, 0),
    IF(_xlpm.n &gt; $AD$84, "", _xlpm.n)
  ),
"")</f>
        <v/>
      </c>
      <c r="BP47" s="988" t="str">
        <f t="shared" ref="BP47" si="784">IFERROR(
  _xlfn.LET(
    _xlpm.val, $AD$86 / BP46,
    _xlpm.n, ROUNDUP(1 / _xlpm.val, 0),
    IF(_xlpm.n &gt; $AD$84, "", _xlpm.n)
  ),
"")</f>
        <v/>
      </c>
      <c r="BQ47" s="988" t="str">
        <f t="shared" ref="BQ47" si="785">IFERROR(
  _xlfn.LET(
    _xlpm.val, $AD$86 / BQ46,
    _xlpm.n, ROUNDUP(1 / _xlpm.val, 0),
    IF(_xlpm.n &gt; $AD$84, "", _xlpm.n)
  ),
"")</f>
        <v/>
      </c>
      <c r="BR47" s="988" t="str">
        <f t="shared" ref="BR47:BS47" si="786">IFERROR(
  _xlfn.LET(
    _xlpm.val, $AD$86 / BR46,
    _xlpm.n, ROUNDUP(1 / _xlpm.val, 0),
    IF(_xlpm.n &gt; $AD$84, "", _xlpm.n)
  ),
"")</f>
        <v/>
      </c>
      <c r="BS47" s="988" t="str">
        <f t="shared" si="786"/>
        <v/>
      </c>
      <c r="BT47" s="988" t="str">
        <f t="shared" ref="BT47" si="787">IFERROR(
  _xlfn.LET(
    _xlpm.val, $AD$86 / BT46,
    _xlpm.n, ROUNDUP(1 / _xlpm.val, 0),
    IF(_xlpm.n &gt; $AD$84, "", _xlpm.n)
  ),
"")</f>
        <v/>
      </c>
      <c r="BU47" s="988" t="str">
        <f t="shared" ref="BU47" si="788">IFERROR(
  _xlfn.LET(
    _xlpm.val, $AD$86 / BU46,
    _xlpm.n, ROUNDUP(1 / _xlpm.val, 0),
    IF(_xlpm.n &gt; $AD$84, "", _xlpm.n)
  ),
"")</f>
        <v/>
      </c>
      <c r="BV47" s="988" t="str">
        <f t="shared" ref="BV47" si="789">IFERROR(
  _xlfn.LET(
    _xlpm.val, $AD$86 / BV46,
    _xlpm.n, ROUNDUP(1 / _xlpm.val, 0),
    IF(_xlpm.n &gt; $AD$84, "", _xlpm.n)
  ),
"")</f>
        <v/>
      </c>
      <c r="BW47" s="988" t="str">
        <f t="shared" ref="BW47" si="790">IFERROR(
  _xlfn.LET(
    _xlpm.val, $AD$86 / BW46,
    _xlpm.n, ROUNDUP(1 / _xlpm.val, 0),
    IF(_xlpm.n &gt; $AD$84, "", _xlpm.n)
  ),
"")</f>
        <v/>
      </c>
      <c r="BX47" s="988" t="str">
        <f t="shared" ref="BX47" si="791">IFERROR(
  _xlfn.LET(
    _xlpm.val, $AD$86 / BX46,
    _xlpm.n, ROUNDUP(1 / _xlpm.val, 0),
    IF(_xlpm.n &gt; $AD$84, "", _xlpm.n)
  ),
"")</f>
        <v/>
      </c>
      <c r="BY47" s="988" t="str">
        <f t="shared" ref="BY47" si="792">IFERROR(
  _xlfn.LET(
    _xlpm.val, $AD$86 / BY46,
    _xlpm.n, ROUNDUP(1 / _xlpm.val, 0),
    IF(_xlpm.n &gt; $AD$84, "", _xlpm.n)
  ),
"")</f>
        <v/>
      </c>
      <c r="BZ47" s="988" t="str">
        <f t="shared" ref="BZ47" si="793">IFERROR(
  _xlfn.LET(
    _xlpm.val, $AD$86 / BZ46,
    _xlpm.n, ROUNDUP(1 / _xlpm.val, 0),
    IF(_xlpm.n &gt; $AD$84, "", _xlpm.n)
  ),
"")</f>
        <v/>
      </c>
      <c r="CA47" s="988" t="str">
        <f t="shared" ref="CA47" si="794">IFERROR(
  _xlfn.LET(
    _xlpm.val, $AD$86 / CA46,
    _xlpm.n, ROUNDUP(1 / _xlpm.val, 0),
    IF(_xlpm.n &gt; $AD$84, "", _xlpm.n)
  ),
"")</f>
        <v/>
      </c>
      <c r="CB47" s="988" t="str">
        <f t="shared" ref="CB47" si="795">IFERROR(
  _xlfn.LET(
    _xlpm.val, $AD$86 / CB46,
    _xlpm.n, ROUNDUP(1 / _xlpm.val, 0),
    IF(_xlpm.n &gt; $AD$84, "", _xlpm.n)
  ),
"")</f>
        <v/>
      </c>
      <c r="CC47" s="988" t="str">
        <f t="shared" ref="CC47" si="796">IFERROR(
  _xlfn.LET(
    _xlpm.val, $AD$86 / CC46,
    _xlpm.n, ROUNDUP(1 / _xlpm.val, 0),
    IF(_xlpm.n &gt; $AD$84, "", _xlpm.n)
  ),
"")</f>
        <v/>
      </c>
      <c r="CD47" s="988" t="str">
        <f t="shared" ref="CD47" si="797">IFERROR(
  _xlfn.LET(
    _xlpm.val, $AD$86 / CD46,
    _xlpm.n, ROUNDUP(1 / _xlpm.val, 0),
    IF(_xlpm.n &gt; $AD$84, "", _xlpm.n)
  ),
"")</f>
        <v/>
      </c>
      <c r="CE47" s="988" t="str">
        <f t="shared" ref="CE47" si="798">IFERROR(
  _xlfn.LET(
    _xlpm.val, $AD$86 / CE46,
    _xlpm.n, ROUNDUP(1 / _xlpm.val, 0),
    IF(_xlpm.n &gt; $AD$84, "", _xlpm.n)
  ),
"")</f>
        <v/>
      </c>
      <c r="CF47" s="988" t="str">
        <f t="shared" ref="CF47" si="799">IFERROR(
  _xlfn.LET(
    _xlpm.val, $AD$86 / CF46,
    _xlpm.n, ROUNDUP(1 / _xlpm.val, 0),
    IF(_xlpm.n &gt; $AD$84, "", _xlpm.n)
  ),
"")</f>
        <v/>
      </c>
      <c r="CG47" s="988" t="str">
        <f t="shared" ref="CG47:CH47" si="800">IFERROR(
  _xlfn.LET(
    _xlpm.val, $AD$86 / CG46,
    _xlpm.n, ROUNDUP(1 / _xlpm.val, 0),
    IF(_xlpm.n &gt; $AD$84, "", _xlpm.n)
  ),
"")</f>
        <v/>
      </c>
      <c r="CH47" s="988" t="str">
        <f t="shared" si="800"/>
        <v/>
      </c>
      <c r="CI47" s="988" t="str">
        <f t="shared" ref="CI47" si="801">IFERROR(
  _xlfn.LET(
    _xlpm.val, $AD$86 / CI46,
    _xlpm.n, ROUNDUP(1 / _xlpm.val, 0),
    IF(_xlpm.n &gt; $AD$84, "", _xlpm.n)
  ),
"")</f>
        <v/>
      </c>
      <c r="CJ47" s="988" t="str">
        <f t="shared" ref="CJ47" si="802">IFERROR(
  _xlfn.LET(
    _xlpm.val, $AD$86 / CJ46,
    _xlpm.n, ROUNDUP(1 / _xlpm.val, 0),
    IF(_xlpm.n &gt; $AD$84, "", _xlpm.n)
  ),
"")</f>
        <v/>
      </c>
      <c r="CK47" s="988" t="str">
        <f t="shared" ref="CK47" si="803">IFERROR(
  _xlfn.LET(
    _xlpm.val, $AD$86 / CK46,
    _xlpm.n, ROUNDUP(1 / _xlpm.val, 0),
    IF(_xlpm.n &gt; $AD$84, "", _xlpm.n)
  ),
"")</f>
        <v/>
      </c>
      <c r="CL47" s="988" t="str">
        <f t="shared" ref="CL47" si="804">IFERROR(
  _xlfn.LET(
    _xlpm.val, $AD$86 / CL46,
    _xlpm.n, ROUNDUP(1 / _xlpm.val, 0),
    IF(_xlpm.n &gt; $AD$84, "", _xlpm.n)
  ),
"")</f>
        <v/>
      </c>
      <c r="CM47" s="988" t="str">
        <f t="shared" ref="CM47" si="805">IFERROR(
  _xlfn.LET(
    _xlpm.val, $AD$86 / CM46,
    _xlpm.n, ROUNDUP(1 / _xlpm.val, 0),
    IF(_xlpm.n &gt; $AD$84, "", _xlpm.n)
  ),
"")</f>
        <v/>
      </c>
      <c r="CN47" s="988" t="str">
        <f t="shared" ref="CN47" si="806">IFERROR(
  _xlfn.LET(
    _xlpm.val, $AD$86 / CN46,
    _xlpm.n, ROUNDUP(1 / _xlpm.val, 0),
    IF(_xlpm.n &gt; $AD$84, "", _xlpm.n)
  ),
"")</f>
        <v/>
      </c>
      <c r="CO47" s="988" t="str">
        <f t="shared" ref="CO47" si="807">IFERROR(
  _xlfn.LET(
    _xlpm.val, $AD$86 / CO46,
    _xlpm.n, ROUNDUP(1 / _xlpm.val, 0),
    IF(_xlpm.n &gt; $AD$84, "", _xlpm.n)
  ),
"")</f>
        <v/>
      </c>
      <c r="CP47" s="988" t="str">
        <f t="shared" ref="CP47" si="808">IFERROR(
  _xlfn.LET(
    _xlpm.val, $AD$86 / CP46,
    _xlpm.n, ROUNDUP(1 / _xlpm.val, 0),
    IF(_xlpm.n &gt; $AD$84, "", _xlpm.n)
  ),
"")</f>
        <v/>
      </c>
      <c r="CQ47" s="988" t="str">
        <f t="shared" ref="CQ47" si="809">IFERROR(
  _xlfn.LET(
    _xlpm.val, $AD$86 / CQ46,
    _xlpm.n, ROUNDUP(1 / _xlpm.val, 0),
    IF(_xlpm.n &gt; $AD$84, "", _xlpm.n)
  ),
"")</f>
        <v/>
      </c>
      <c r="CR47" s="988" t="str">
        <f t="shared" ref="CR47" si="810">IFERROR(
  _xlfn.LET(
    _xlpm.val, $AD$86 / CR46,
    _xlpm.n, ROUNDUP(1 / _xlpm.val, 0),
    IF(_xlpm.n &gt; $AD$84, "", _xlpm.n)
  ),
"")</f>
        <v/>
      </c>
      <c r="CS47" s="988" t="str">
        <f t="shared" ref="CS47" si="811">IFERROR(
  _xlfn.LET(
    _xlpm.val, $AD$86 / CS46,
    _xlpm.n, ROUNDUP(1 / _xlpm.val, 0),
    IF(_xlpm.n &gt; $AD$84, "", _xlpm.n)
  ),
"")</f>
        <v/>
      </c>
      <c r="CT47" s="988" t="str">
        <f t="shared" ref="CT47" si="812">IFERROR(
  _xlfn.LET(
    _xlpm.val, $AD$86 / CT46,
    _xlpm.n, ROUNDUP(1 / _xlpm.val, 0),
    IF(_xlpm.n &gt; $AD$84, "", _xlpm.n)
  ),
"")</f>
        <v/>
      </c>
      <c r="CU47" s="988" t="str">
        <f t="shared" ref="CU47" si="813">IFERROR(
  _xlfn.LET(
    _xlpm.val, $AD$86 / CU46,
    _xlpm.n, ROUNDUP(1 / _xlpm.val, 0),
    IF(_xlpm.n &gt; $AD$84, "", _xlpm.n)
  ),
"")</f>
        <v/>
      </c>
      <c r="CV47" s="988" t="str">
        <f t="shared" ref="CV47:CW47" si="814">IFERROR(
  _xlfn.LET(
    _xlpm.val, $AD$86 / CV46,
    _xlpm.n, ROUNDUP(1 / _xlpm.val, 0),
    IF(_xlpm.n &gt; $AD$84, "", _xlpm.n)
  ),
"")</f>
        <v/>
      </c>
      <c r="CW47" s="988" t="str">
        <f t="shared" si="814"/>
        <v/>
      </c>
      <c r="CX47" s="988" t="str">
        <f t="shared" ref="CX47" si="815">IFERROR(
  _xlfn.LET(
    _xlpm.val, $AD$86 / CX46,
    _xlpm.n, ROUNDUP(1 / _xlpm.val, 0),
    IF(_xlpm.n &gt; $AD$84, "", _xlpm.n)
  ),
"")</f>
        <v/>
      </c>
      <c r="CY47" s="988" t="str">
        <f t="shared" ref="CY47" si="816">IFERROR(
  _xlfn.LET(
    _xlpm.val, $AD$86 / CY46,
    _xlpm.n, ROUNDUP(1 / _xlpm.val, 0),
    IF(_xlpm.n &gt; $AD$84, "", _xlpm.n)
  ),
"")</f>
        <v/>
      </c>
      <c r="CZ47" s="988" t="str">
        <f t="shared" ref="CZ47" si="817">IFERROR(
  _xlfn.LET(
    _xlpm.val, $AD$86 / CZ46,
    _xlpm.n, ROUNDUP(1 / _xlpm.val, 0),
    IF(_xlpm.n &gt; $AD$84, "", _xlpm.n)
  ),
"")</f>
        <v/>
      </c>
      <c r="DA47" s="988" t="str">
        <f t="shared" ref="DA47" si="818">IFERROR(
  _xlfn.LET(
    _xlpm.val, $AD$86 / DA46,
    _xlpm.n, ROUNDUP(1 / _xlpm.val, 0),
    IF(_xlpm.n &gt; $AD$84, "", _xlpm.n)
  ),
"")</f>
        <v/>
      </c>
      <c r="DB47" s="988" t="str">
        <f t="shared" ref="DB47" si="819">IFERROR(
  _xlfn.LET(
    _xlpm.val, $AD$86 / DB46,
    _xlpm.n, ROUNDUP(1 / _xlpm.val, 0),
    IF(_xlpm.n &gt; $AD$84, "", _xlpm.n)
  ),
"")</f>
        <v/>
      </c>
      <c r="DC47" s="988" t="str">
        <f t="shared" ref="DC47" si="820">IFERROR(
  _xlfn.LET(
    _xlpm.val, $AD$86 / DC46,
    _xlpm.n, ROUNDUP(1 / _xlpm.val, 0),
    IF(_xlpm.n &gt; $AD$84, "", _xlpm.n)
  ),
"")</f>
        <v/>
      </c>
      <c r="DD47" s="988" t="str">
        <f t="shared" ref="DD47" si="821">IFERROR(
  _xlfn.LET(
    _xlpm.val, $AD$86 / DD46,
    _xlpm.n, ROUNDUP(1 / _xlpm.val, 0),
    IF(_xlpm.n &gt; $AD$84, "", _xlpm.n)
  ),
"")</f>
        <v/>
      </c>
      <c r="DE47" s="988" t="str">
        <f t="shared" ref="DE47" si="822">IFERROR(
  _xlfn.LET(
    _xlpm.val, $AD$86 / DE46,
    _xlpm.n, ROUNDUP(1 / _xlpm.val, 0),
    IF(_xlpm.n &gt; $AD$84, "", _xlpm.n)
  ),
"")</f>
        <v/>
      </c>
      <c r="DF47" s="988" t="str">
        <f t="shared" ref="DF47" si="823">IFERROR(
  _xlfn.LET(
    _xlpm.val, $AD$86 / DF46,
    _xlpm.n, ROUNDUP(1 / _xlpm.val, 0),
    IF(_xlpm.n &gt; $AD$84, "", _xlpm.n)
  ),
"")</f>
        <v/>
      </c>
      <c r="DG47" s="988" t="str">
        <f t="shared" ref="DG47" si="824">IFERROR(
  _xlfn.LET(
    _xlpm.val, $AD$86 / DG46,
    _xlpm.n, ROUNDUP(1 / _xlpm.val, 0),
    IF(_xlpm.n &gt; $AD$84, "", _xlpm.n)
  ),
"")</f>
        <v/>
      </c>
      <c r="DH47" s="988" t="str">
        <f t="shared" ref="DH47" si="825">IFERROR(
  _xlfn.LET(
    _xlpm.val, $AD$86 / DH46,
    _xlpm.n, ROUNDUP(1 / _xlpm.val, 0),
    IF(_xlpm.n &gt; $AD$84, "", _xlpm.n)
  ),
"")</f>
        <v/>
      </c>
      <c r="DI47" s="988" t="str">
        <f t="shared" ref="DI47" si="826">IFERROR(
  _xlfn.LET(
    _xlpm.val, $AD$86 / DI46,
    _xlpm.n, ROUNDUP(1 / _xlpm.val, 0),
    IF(_xlpm.n &gt; $AD$84, "", _xlpm.n)
  ),
"")</f>
        <v/>
      </c>
      <c r="DJ47" s="988" t="str">
        <f t="shared" ref="DJ47" si="827">IFERROR(
  _xlfn.LET(
    _xlpm.val, $AD$86 / DJ46,
    _xlpm.n, ROUNDUP(1 / _xlpm.val, 0),
    IF(_xlpm.n &gt; $AD$84, "", _xlpm.n)
  ),
"")</f>
        <v/>
      </c>
      <c r="DK47" s="988" t="str">
        <f t="shared" ref="DK47:DL47" si="828">IFERROR(
  _xlfn.LET(
    _xlpm.val, $AD$86 / DK46,
    _xlpm.n, ROUNDUP(1 / _xlpm.val, 0),
    IF(_xlpm.n &gt; $AD$84, "", _xlpm.n)
  ),
"")</f>
        <v/>
      </c>
      <c r="DL47" s="988" t="str">
        <f t="shared" si="828"/>
        <v/>
      </c>
      <c r="DM47" s="988" t="str">
        <f t="shared" ref="DM47" si="829">IFERROR(
  _xlfn.LET(
    _xlpm.val, $AD$86 / DM46,
    _xlpm.n, ROUNDUP(1 / _xlpm.val, 0),
    IF(_xlpm.n &gt; $AD$84, "", _xlpm.n)
  ),
"")</f>
        <v/>
      </c>
      <c r="DN47" s="988" t="str">
        <f t="shared" ref="DN47" si="830">IFERROR(
  _xlfn.LET(
    _xlpm.val, $AD$86 / DN46,
    _xlpm.n, ROUNDUP(1 / _xlpm.val, 0),
    IF(_xlpm.n &gt; $AD$84, "", _xlpm.n)
  ),
"")</f>
        <v/>
      </c>
      <c r="DO47" s="988" t="str">
        <f t="shared" ref="DO47" si="831">IFERROR(
  _xlfn.LET(
    _xlpm.val, $AD$86 / DO46,
    _xlpm.n, ROUNDUP(1 / _xlpm.val, 0),
    IF(_xlpm.n &gt; $AD$84, "", _xlpm.n)
  ),
"")</f>
        <v/>
      </c>
      <c r="DP47" s="988" t="str">
        <f t="shared" ref="DP47" si="832">IFERROR(
  _xlfn.LET(
    _xlpm.val, $AD$86 / DP46,
    _xlpm.n, ROUNDUP(1 / _xlpm.val, 0),
    IF(_xlpm.n &gt; $AD$84, "", _xlpm.n)
  ),
"")</f>
        <v/>
      </c>
      <c r="DQ47" s="988" t="str">
        <f t="shared" ref="DQ47" si="833">IFERROR(
  _xlfn.LET(
    _xlpm.val, $AD$86 / DQ46,
    _xlpm.n, ROUNDUP(1 / _xlpm.val, 0),
    IF(_xlpm.n &gt; $AD$84, "", _xlpm.n)
  ),
"")</f>
        <v/>
      </c>
      <c r="DR47" s="988" t="str">
        <f t="shared" ref="DR47" si="834">IFERROR(
  _xlfn.LET(
    _xlpm.val, $AD$86 / DR46,
    _xlpm.n, ROUNDUP(1 / _xlpm.val, 0),
    IF(_xlpm.n &gt; $AD$84, "", _xlpm.n)
  ),
"")</f>
        <v/>
      </c>
      <c r="DS47" s="988" t="str">
        <f t="shared" ref="DS47" si="835">IFERROR(
  _xlfn.LET(
    _xlpm.val, $AD$86 / DS46,
    _xlpm.n, ROUNDUP(1 / _xlpm.val, 0),
    IF(_xlpm.n &gt; $AD$84, "", _xlpm.n)
  ),
"")</f>
        <v/>
      </c>
      <c r="DT47" s="988" t="str">
        <f t="shared" ref="DT47" si="836">IFERROR(
  _xlfn.LET(
    _xlpm.val, $AD$86 / DT46,
    _xlpm.n, ROUNDUP(1 / _xlpm.val, 0),
    IF(_xlpm.n &gt; $AD$84, "", _xlpm.n)
  ),
"")</f>
        <v/>
      </c>
      <c r="DU47" s="988" t="str">
        <f t="shared" ref="DU47" si="837">IFERROR(
  _xlfn.LET(
    _xlpm.val, $AD$86 / DU46,
    _xlpm.n, ROUNDUP(1 / _xlpm.val, 0),
    IF(_xlpm.n &gt; $AD$84, "", _xlpm.n)
  ),
"")</f>
        <v/>
      </c>
      <c r="DV47" s="988" t="str">
        <f t="shared" ref="DV47" si="838">IFERROR(
  _xlfn.LET(
    _xlpm.val, $AD$86 / DV46,
    _xlpm.n, ROUNDUP(1 / _xlpm.val, 0),
    IF(_xlpm.n &gt; $AD$84, "", _xlpm.n)
  ),
"")</f>
        <v/>
      </c>
      <c r="DW47" s="988" t="str">
        <f t="shared" ref="DW47" si="839">IFERROR(
  _xlfn.LET(
    _xlpm.val, $AD$86 / DW46,
    _xlpm.n, ROUNDUP(1 / _xlpm.val, 0),
    IF(_xlpm.n &gt; $AD$84, "", _xlpm.n)
  ),
"")</f>
        <v/>
      </c>
      <c r="DX47" s="988" t="str">
        <f t="shared" ref="DX47" si="840">IFERROR(
  _xlfn.LET(
    _xlpm.val, $AD$86 / DX46,
    _xlpm.n, ROUNDUP(1 / _xlpm.val, 0),
    IF(_xlpm.n &gt; $AD$84, "", _xlpm.n)
  ),
"")</f>
        <v/>
      </c>
      <c r="DY47" s="988" t="str">
        <f t="shared" ref="DY47" si="841">IFERROR(
  _xlfn.LET(
    _xlpm.val, $AD$86 / DY46,
    _xlpm.n, ROUNDUP(1 / _xlpm.val, 0),
    IF(_xlpm.n &gt; $AD$84, "", _xlpm.n)
  ),
"")</f>
        <v/>
      </c>
      <c r="DZ47" s="988" t="str">
        <f t="shared" ref="DZ47:EA47" si="842">IFERROR(
  _xlfn.LET(
    _xlpm.val, $AD$86 / DZ46,
    _xlpm.n, ROUNDUP(1 / _xlpm.val, 0),
    IF(_xlpm.n &gt; $AD$84, "", _xlpm.n)
  ),
"")</f>
        <v/>
      </c>
      <c r="EA47" s="988" t="str">
        <f t="shared" si="842"/>
        <v/>
      </c>
      <c r="EB47" s="988" t="str">
        <f t="shared" ref="EB47" si="843">IFERROR(
  _xlfn.LET(
    _xlpm.val, $AD$86 / EB46,
    _xlpm.n, ROUNDUP(1 / _xlpm.val, 0),
    IF(_xlpm.n &gt; $AD$84, "", _xlpm.n)
  ),
"")</f>
        <v/>
      </c>
      <c r="EC47" s="988" t="str">
        <f t="shared" ref="EC47" si="844">IFERROR(
  _xlfn.LET(
    _xlpm.val, $AD$86 / EC46,
    _xlpm.n, ROUNDUP(1 / _xlpm.val, 0),
    IF(_xlpm.n &gt; $AD$84, "", _xlpm.n)
  ),
"")</f>
        <v/>
      </c>
      <c r="ED47" s="988" t="str">
        <f t="shared" ref="ED47" si="845">IFERROR(
  _xlfn.LET(
    _xlpm.val, $AD$86 / ED46,
    _xlpm.n, ROUNDUP(1 / _xlpm.val, 0),
    IF(_xlpm.n &gt; $AD$84, "", _xlpm.n)
  ),
"")</f>
        <v/>
      </c>
      <c r="EE47" s="988" t="str">
        <f t="shared" ref="EE47" si="846">IFERROR(
  _xlfn.LET(
    _xlpm.val, $AD$86 / EE46,
    _xlpm.n, ROUNDUP(1 / _xlpm.val, 0),
    IF(_xlpm.n &gt; $AD$84, "", _xlpm.n)
  ),
"")</f>
        <v/>
      </c>
      <c r="EF47" s="988" t="str">
        <f t="shared" ref="EF47" si="847">IFERROR(
  _xlfn.LET(
    _xlpm.val, $AD$86 / EF46,
    _xlpm.n, ROUNDUP(1 / _xlpm.val, 0),
    IF(_xlpm.n &gt; $AD$84, "", _xlpm.n)
  ),
"")</f>
        <v/>
      </c>
      <c r="EG47" s="988" t="str">
        <f t="shared" ref="EG47" si="848">IFERROR(
  _xlfn.LET(
    _xlpm.val, $AD$86 / EG46,
    _xlpm.n, ROUNDUP(1 / _xlpm.val, 0),
    IF(_xlpm.n &gt; $AD$84, "", _xlpm.n)
  ),
"")</f>
        <v/>
      </c>
      <c r="EH47" s="988" t="str">
        <f t="shared" ref="EH47" si="849">IFERROR(
  _xlfn.LET(
    _xlpm.val, $AD$86 / EH46,
    _xlpm.n, ROUNDUP(1 / _xlpm.val, 0),
    IF(_xlpm.n &gt; $AD$84, "", _xlpm.n)
  ),
"")</f>
        <v/>
      </c>
      <c r="EI47" s="988" t="str">
        <f t="shared" ref="EI47" si="850">IFERROR(
  _xlfn.LET(
    _xlpm.val, $AD$86 / EI46,
    _xlpm.n, ROUNDUP(1 / _xlpm.val, 0),
    IF(_xlpm.n &gt; $AD$84, "", _xlpm.n)
  ),
"")</f>
        <v/>
      </c>
      <c r="EJ47" s="988" t="str">
        <f t="shared" ref="EJ47" si="851">IFERROR(
  _xlfn.LET(
    _xlpm.val, $AD$86 / EJ46,
    _xlpm.n, ROUNDUP(1 / _xlpm.val, 0),
    IF(_xlpm.n &gt; $AD$84, "", _xlpm.n)
  ),
"")</f>
        <v/>
      </c>
      <c r="EK47" s="988" t="str">
        <f t="shared" ref="EK47" si="852">IFERROR(
  _xlfn.LET(
    _xlpm.val, $AD$86 / EK46,
    _xlpm.n, ROUNDUP(1 / _xlpm.val, 0),
    IF(_xlpm.n &gt; $AD$84, "", _xlpm.n)
  ),
"")</f>
        <v/>
      </c>
      <c r="EL47" s="988" t="str">
        <f t="shared" ref="EL47" si="853">IFERROR(
  _xlfn.LET(
    _xlpm.val, $AD$86 / EL46,
    _xlpm.n, ROUNDUP(1 / _xlpm.val, 0),
    IF(_xlpm.n &gt; $AD$84, "", _xlpm.n)
  ),
"")</f>
        <v/>
      </c>
      <c r="EM47" s="988" t="str">
        <f t="shared" ref="EM47" si="854">IFERROR(
  _xlfn.LET(
    _xlpm.val, $AD$86 / EM46,
    _xlpm.n, ROUNDUP(1 / _xlpm.val, 0),
    IF(_xlpm.n &gt; $AD$84, "", _xlpm.n)
  ),
"")</f>
        <v/>
      </c>
      <c r="EN47" s="988" t="str">
        <f t="shared" ref="EN47" si="855">IFERROR(
  _xlfn.LET(
    _xlpm.val, $AD$86 / EN46,
    _xlpm.n, ROUNDUP(1 / _xlpm.val, 0),
    IF(_xlpm.n &gt; $AD$84, "", _xlpm.n)
  ),
"")</f>
        <v/>
      </c>
      <c r="EO47" s="988" t="str">
        <f t="shared" ref="EO47:EP47" si="856">IFERROR(
  _xlfn.LET(
    _xlpm.val, $AD$86 / EO46,
    _xlpm.n, ROUNDUP(1 / _xlpm.val, 0),
    IF(_xlpm.n &gt; $AD$84, "", _xlpm.n)
  ),
"")</f>
        <v/>
      </c>
      <c r="EP47" s="988" t="str">
        <f t="shared" si="856"/>
        <v/>
      </c>
      <c r="EQ47" s="988" t="str">
        <f t="shared" ref="EQ47" si="857">IFERROR(
  _xlfn.LET(
    _xlpm.val, $AD$86 / EQ46,
    _xlpm.n, ROUNDUP(1 / _xlpm.val, 0),
    IF(_xlpm.n &gt; $AD$84, "", _xlpm.n)
  ),
"")</f>
        <v/>
      </c>
      <c r="ER47" s="988" t="str">
        <f t="shared" ref="ER47" si="858">IFERROR(
  _xlfn.LET(
    _xlpm.val, $AD$86 / ER46,
    _xlpm.n, ROUNDUP(1 / _xlpm.val, 0),
    IF(_xlpm.n &gt; $AD$84, "", _xlpm.n)
  ),
"")</f>
        <v/>
      </c>
      <c r="ES47" s="988" t="str">
        <f t="shared" ref="ES47" si="859">IFERROR(
  _xlfn.LET(
    _xlpm.val, $AD$86 / ES46,
    _xlpm.n, ROUNDUP(1 / _xlpm.val, 0),
    IF(_xlpm.n &gt; $AD$84, "", _xlpm.n)
  ),
"")</f>
        <v/>
      </c>
      <c r="ET47" s="988" t="str">
        <f t="shared" ref="ET47" si="860">IFERROR(
  _xlfn.LET(
    _xlpm.val, $AD$86 / ET46,
    _xlpm.n, ROUNDUP(1 / _xlpm.val, 0),
    IF(_xlpm.n &gt; $AD$84, "", _xlpm.n)
  ),
"")</f>
        <v/>
      </c>
      <c r="EU47" s="988" t="str">
        <f t="shared" ref="EU47" si="861">IFERROR(
  _xlfn.LET(
    _xlpm.val, $AD$86 / EU46,
    _xlpm.n, ROUNDUP(1 / _xlpm.val, 0),
    IF(_xlpm.n &gt; $AD$84, "", _xlpm.n)
  ),
"")</f>
        <v/>
      </c>
      <c r="EV47" s="988" t="str">
        <f t="shared" ref="EV47" si="862">IFERROR(
  _xlfn.LET(
    _xlpm.val, $AD$86 / EV46,
    _xlpm.n, ROUNDUP(1 / _xlpm.val, 0),
    IF(_xlpm.n &gt; $AD$84, "", _xlpm.n)
  ),
"")</f>
        <v/>
      </c>
      <c r="EW47" s="988" t="str">
        <f t="shared" ref="EW47" si="863">IFERROR(
  _xlfn.LET(
    _xlpm.val, $AD$86 / EW46,
    _xlpm.n, ROUNDUP(1 / _xlpm.val, 0),
    IF(_xlpm.n &gt; $AD$84, "", _xlpm.n)
  ),
"")</f>
        <v/>
      </c>
      <c r="EX47" s="988" t="str">
        <f t="shared" ref="EX47" si="864">IFERROR(
  _xlfn.LET(
    _xlpm.val, $AD$86 / EX46,
    _xlpm.n, ROUNDUP(1 / _xlpm.val, 0),
    IF(_xlpm.n &gt; $AD$84, "", _xlpm.n)
  ),
"")</f>
        <v/>
      </c>
      <c r="EY47" s="988" t="str">
        <f t="shared" ref="EY47" si="865">IFERROR(
  _xlfn.LET(
    _xlpm.val, $AD$86 / EY46,
    _xlpm.n, ROUNDUP(1 / _xlpm.val, 0),
    IF(_xlpm.n &gt; $AD$84, "", _xlpm.n)
  ),
"")</f>
        <v/>
      </c>
      <c r="EZ47" s="988" t="str">
        <f t="shared" ref="EZ47" si="866">IFERROR(
  _xlfn.LET(
    _xlpm.val, $AD$86 / EZ46,
    _xlpm.n, ROUNDUP(1 / _xlpm.val, 0),
    IF(_xlpm.n &gt; $AD$84, "", _xlpm.n)
  ),
"")</f>
        <v/>
      </c>
      <c r="FA47" s="988" t="str">
        <f t="shared" ref="FA47" si="867">IFERROR(
  _xlfn.LET(
    _xlpm.val, $AD$86 / FA46,
    _xlpm.n, ROUNDUP(1 / _xlpm.val, 0),
    IF(_xlpm.n &gt; $AD$84, "", _xlpm.n)
  ),
"")</f>
        <v/>
      </c>
      <c r="FB47" s="988" t="str">
        <f t="shared" ref="FB47" si="868">IFERROR(
  _xlfn.LET(
    _xlpm.val, $AD$86 / FB46,
    _xlpm.n, ROUNDUP(1 / _xlpm.val, 0),
    IF(_xlpm.n &gt; $AD$84, "", _xlpm.n)
  ),
"")</f>
        <v/>
      </c>
      <c r="FC47" s="988" t="str">
        <f t="shared" ref="FC47" si="869">IFERROR(
  _xlfn.LET(
    _xlpm.val, $AD$86 / FC46,
    _xlpm.n, ROUNDUP(1 / _xlpm.val, 0),
    IF(_xlpm.n &gt; $AD$84, "", _xlpm.n)
  ),
"")</f>
        <v/>
      </c>
      <c r="FD47" s="988" t="str">
        <f t="shared" ref="FD47:FE47" si="870">IFERROR(
  _xlfn.LET(
    _xlpm.val, $AD$86 / FD46,
    _xlpm.n, ROUNDUP(1 / _xlpm.val, 0),
    IF(_xlpm.n &gt; $AD$84, "", _xlpm.n)
  ),
"")</f>
        <v/>
      </c>
      <c r="FE47" s="988" t="str">
        <f t="shared" si="870"/>
        <v/>
      </c>
      <c r="FF47" s="988" t="str">
        <f t="shared" ref="FF47" si="871">IFERROR(
  _xlfn.LET(
    _xlpm.val, $AD$86 / FF46,
    _xlpm.n, ROUNDUP(1 / _xlpm.val, 0),
    IF(_xlpm.n &gt; $AD$84, "", _xlpm.n)
  ),
"")</f>
        <v/>
      </c>
      <c r="FG47" s="988" t="str">
        <f t="shared" ref="FG47" si="872">IFERROR(
  _xlfn.LET(
    _xlpm.val, $AD$86 / FG46,
    _xlpm.n, ROUNDUP(1 / _xlpm.val, 0),
    IF(_xlpm.n &gt; $AD$84, "", _xlpm.n)
  ),
"")</f>
        <v/>
      </c>
      <c r="FH47" s="988" t="str">
        <f t="shared" ref="FH47" si="873">IFERROR(
  _xlfn.LET(
    _xlpm.val, $AD$86 / FH46,
    _xlpm.n, ROUNDUP(1 / _xlpm.val, 0),
    IF(_xlpm.n &gt; $AD$84, "", _xlpm.n)
  ),
"")</f>
        <v/>
      </c>
      <c r="FI47" s="988" t="str">
        <f t="shared" ref="FI47" si="874">IFERROR(
  _xlfn.LET(
    _xlpm.val, $AD$86 / FI46,
    _xlpm.n, ROUNDUP(1 / _xlpm.val, 0),
    IF(_xlpm.n &gt; $AD$84, "", _xlpm.n)
  ),
"")</f>
        <v/>
      </c>
      <c r="FJ47" s="988" t="str">
        <f t="shared" ref="FJ47" si="875">IFERROR(
  _xlfn.LET(
    _xlpm.val, $AD$86 / FJ46,
    _xlpm.n, ROUNDUP(1 / _xlpm.val, 0),
    IF(_xlpm.n &gt; $AD$84, "", _xlpm.n)
  ),
"")</f>
        <v/>
      </c>
      <c r="FK47" s="988" t="str">
        <f t="shared" ref="FK47" si="876">IFERROR(
  _xlfn.LET(
    _xlpm.val, $AD$86 / FK46,
    _xlpm.n, ROUNDUP(1 / _xlpm.val, 0),
    IF(_xlpm.n &gt; $AD$84, "", _xlpm.n)
  ),
"")</f>
        <v/>
      </c>
      <c r="FL47" s="988" t="str">
        <f t="shared" ref="FL47" si="877">IFERROR(
  _xlfn.LET(
    _xlpm.val, $AD$86 / FL46,
    _xlpm.n, ROUNDUP(1 / _xlpm.val, 0),
    IF(_xlpm.n &gt; $AD$84, "", _xlpm.n)
  ),
"")</f>
        <v/>
      </c>
      <c r="FM47" s="988" t="str">
        <f t="shared" ref="FM47" si="878">IFERROR(
  _xlfn.LET(
    _xlpm.val, $AD$86 / FM46,
    _xlpm.n, ROUNDUP(1 / _xlpm.val, 0),
    IF(_xlpm.n &gt; $AD$84, "", _xlpm.n)
  ),
"")</f>
        <v/>
      </c>
      <c r="FN47" s="988" t="str">
        <f t="shared" ref="FN47" si="879">IFERROR(
  _xlfn.LET(
    _xlpm.val, $AD$86 / FN46,
    _xlpm.n, ROUNDUP(1 / _xlpm.val, 0),
    IF(_xlpm.n &gt; $AD$84, "", _xlpm.n)
  ),
"")</f>
        <v/>
      </c>
      <c r="FO47" s="988" t="str">
        <f t="shared" ref="FO47" si="880">IFERROR(
  _xlfn.LET(
    _xlpm.val, $AD$86 / FO46,
    _xlpm.n, ROUNDUP(1 / _xlpm.val, 0),
    IF(_xlpm.n &gt; $AD$84, "", _xlpm.n)
  ),
"")</f>
        <v/>
      </c>
      <c r="FP47" s="988" t="str">
        <f t="shared" ref="FP47" si="881">IFERROR(
  _xlfn.LET(
    _xlpm.val, $AD$86 / FP46,
    _xlpm.n, ROUNDUP(1 / _xlpm.val, 0),
    IF(_xlpm.n &gt; $AD$84, "", _xlpm.n)
  ),
"")</f>
        <v/>
      </c>
      <c r="FQ47" s="988" t="str">
        <f t="shared" ref="FQ47" si="882">IFERROR(
  _xlfn.LET(
    _xlpm.val, $AD$86 / FQ46,
    _xlpm.n, ROUNDUP(1 / _xlpm.val, 0),
    IF(_xlpm.n &gt; $AD$84, "", _xlpm.n)
  ),
"")</f>
        <v/>
      </c>
      <c r="FR47" s="988" t="str">
        <f t="shared" ref="FR47" si="883">IFERROR(
  _xlfn.LET(
    _xlpm.val, $AD$86 / FR46,
    _xlpm.n, ROUNDUP(1 / _xlpm.val, 0),
    IF(_xlpm.n &gt; $AD$84, "", _xlpm.n)
  ),
"")</f>
        <v/>
      </c>
      <c r="FS47" s="988" t="str">
        <f t="shared" ref="FS47:FT47" si="884">IFERROR(
  _xlfn.LET(
    _xlpm.val, $AD$86 / FS46,
    _xlpm.n, ROUNDUP(1 / _xlpm.val, 0),
    IF(_xlpm.n &gt; $AD$84, "", _xlpm.n)
  ),
"")</f>
        <v/>
      </c>
      <c r="FT47" s="988" t="str">
        <f t="shared" si="884"/>
        <v/>
      </c>
      <c r="FU47" s="988" t="str">
        <f t="shared" ref="FU47" si="885">IFERROR(
  _xlfn.LET(
    _xlpm.val, $AD$86 / FU46,
    _xlpm.n, ROUNDUP(1 / _xlpm.val, 0),
    IF(_xlpm.n &gt; $AD$84, "", _xlpm.n)
  ),
"")</f>
        <v/>
      </c>
      <c r="FV47" s="988" t="str">
        <f t="shared" ref="FV47" si="886">IFERROR(
  _xlfn.LET(
    _xlpm.val, $AD$86 / FV46,
    _xlpm.n, ROUNDUP(1 / _xlpm.val, 0),
    IF(_xlpm.n &gt; $AD$84, "", _xlpm.n)
  ),
"")</f>
        <v/>
      </c>
      <c r="FW47" s="988" t="str">
        <f t="shared" ref="FW47" si="887">IFERROR(
  _xlfn.LET(
    _xlpm.val, $AD$86 / FW46,
    _xlpm.n, ROUNDUP(1 / _xlpm.val, 0),
    IF(_xlpm.n &gt; $AD$84, "", _xlpm.n)
  ),
"")</f>
        <v/>
      </c>
      <c r="FX47" s="988" t="str">
        <f t="shared" ref="FX47" si="888">IFERROR(
  _xlfn.LET(
    _xlpm.val, $AD$86 / FX46,
    _xlpm.n, ROUNDUP(1 / _xlpm.val, 0),
    IF(_xlpm.n &gt; $AD$84, "", _xlpm.n)
  ),
"")</f>
        <v/>
      </c>
      <c r="FY47" s="988" t="str">
        <f t="shared" ref="FY47" si="889">IFERROR(
  _xlfn.LET(
    _xlpm.val, $AD$86 / FY46,
    _xlpm.n, ROUNDUP(1 / _xlpm.val, 0),
    IF(_xlpm.n &gt; $AD$84, "", _xlpm.n)
  ),
"")</f>
        <v/>
      </c>
      <c r="FZ47" s="988" t="str">
        <f t="shared" ref="FZ47" si="890">IFERROR(
  _xlfn.LET(
    _xlpm.val, $AD$86 / FZ46,
    _xlpm.n, ROUNDUP(1 / _xlpm.val, 0),
    IF(_xlpm.n &gt; $AD$84, "", _xlpm.n)
  ),
"")</f>
        <v/>
      </c>
      <c r="GA47" s="988" t="str">
        <f t="shared" ref="GA47" si="891">IFERROR(
  _xlfn.LET(
    _xlpm.val, $AD$86 / GA46,
    _xlpm.n, ROUNDUP(1 / _xlpm.val, 0),
    IF(_xlpm.n &gt; $AD$84, "", _xlpm.n)
  ),
"")</f>
        <v/>
      </c>
      <c r="GB47" s="988" t="str">
        <f t="shared" ref="GB47" si="892">IFERROR(
  _xlfn.LET(
    _xlpm.val, $AD$86 / GB46,
    _xlpm.n, ROUNDUP(1 / _xlpm.val, 0),
    IF(_xlpm.n &gt; $AD$84, "", _xlpm.n)
  ),
"")</f>
        <v/>
      </c>
      <c r="GC47" s="988" t="str">
        <f t="shared" ref="GC47" si="893">IFERROR(
  _xlfn.LET(
    _xlpm.val, $AD$86 / GC46,
    _xlpm.n, ROUNDUP(1 / _xlpm.val, 0),
    IF(_xlpm.n &gt; $AD$84, "", _xlpm.n)
  ),
"")</f>
        <v/>
      </c>
      <c r="GD47" s="988" t="str">
        <f t="shared" ref="GD47" si="894">IFERROR(
  _xlfn.LET(
    _xlpm.val, $AD$86 / GD46,
    _xlpm.n, ROUNDUP(1 / _xlpm.val, 0),
    IF(_xlpm.n &gt; $AD$84, "", _xlpm.n)
  ),
"")</f>
        <v/>
      </c>
      <c r="GE47" s="988" t="str">
        <f t="shared" ref="GE47" si="895">IFERROR(
  _xlfn.LET(
    _xlpm.val, $AD$86 / GE46,
    _xlpm.n, ROUNDUP(1 / _xlpm.val, 0),
    IF(_xlpm.n &gt; $AD$84, "", _xlpm.n)
  ),
"")</f>
        <v/>
      </c>
      <c r="GF47" s="988" t="str">
        <f t="shared" ref="GF47" si="896">IFERROR(
  _xlfn.LET(
    _xlpm.val, $AD$86 / GF46,
    _xlpm.n, ROUNDUP(1 / _xlpm.val, 0),
    IF(_xlpm.n &gt; $AD$84, "", _xlpm.n)
  ),
"")</f>
        <v/>
      </c>
      <c r="GG47" s="988" t="str">
        <f t="shared" ref="GG47" si="897">IFERROR(
  _xlfn.LET(
    _xlpm.val, $AD$86 / GG46,
    _xlpm.n, ROUNDUP(1 / _xlpm.val, 0),
    IF(_xlpm.n &gt; $AD$84, "", _xlpm.n)
  ),
"")</f>
        <v/>
      </c>
      <c r="GH47" s="988" t="str">
        <f t="shared" ref="GH47:GI47" si="898">IFERROR(
  _xlfn.LET(
    _xlpm.val, $AD$86 / GH46,
    _xlpm.n, ROUNDUP(1 / _xlpm.val, 0),
    IF(_xlpm.n &gt; $AD$84, "", _xlpm.n)
  ),
"")</f>
        <v/>
      </c>
      <c r="GI47" s="988" t="str">
        <f t="shared" si="898"/>
        <v/>
      </c>
      <c r="GJ47" s="988" t="str">
        <f t="shared" ref="GJ47" si="899">IFERROR(
  _xlfn.LET(
    _xlpm.val, $AD$86 / GJ46,
    _xlpm.n, ROUNDUP(1 / _xlpm.val, 0),
    IF(_xlpm.n &gt; $AD$84, "", _xlpm.n)
  ),
"")</f>
        <v/>
      </c>
      <c r="GK47" s="988" t="str">
        <f t="shared" ref="GK47" si="900">IFERROR(
  _xlfn.LET(
    _xlpm.val, $AD$86 / GK46,
    _xlpm.n, ROUNDUP(1 / _xlpm.val, 0),
    IF(_xlpm.n &gt; $AD$84, "", _xlpm.n)
  ),
"")</f>
        <v/>
      </c>
      <c r="GL47" s="988" t="str">
        <f t="shared" ref="GL47" si="901">IFERROR(
  _xlfn.LET(
    _xlpm.val, $AD$86 / GL46,
    _xlpm.n, ROUNDUP(1 / _xlpm.val, 0),
    IF(_xlpm.n &gt; $AD$84, "", _xlpm.n)
  ),
"")</f>
        <v/>
      </c>
      <c r="GM47" s="988" t="str">
        <f t="shared" ref="GM47" si="902">IFERROR(
  _xlfn.LET(
    _xlpm.val, $AD$86 / GM46,
    _xlpm.n, ROUNDUP(1 / _xlpm.val, 0),
    IF(_xlpm.n &gt; $AD$84, "", _xlpm.n)
  ),
"")</f>
        <v/>
      </c>
      <c r="GN47" s="988" t="str">
        <f t="shared" ref="GN47" si="903">IFERROR(
  _xlfn.LET(
    _xlpm.val, $AD$86 / GN46,
    _xlpm.n, ROUNDUP(1 / _xlpm.val, 0),
    IF(_xlpm.n &gt; $AD$84, "", _xlpm.n)
  ),
"")</f>
        <v/>
      </c>
      <c r="GO47" s="988" t="str">
        <f t="shared" ref="GO47" si="904">IFERROR(
  _xlfn.LET(
    _xlpm.val, $AD$86 / GO46,
    _xlpm.n, ROUNDUP(1 / _xlpm.val, 0),
    IF(_xlpm.n &gt; $AD$84, "", _xlpm.n)
  ),
"")</f>
        <v/>
      </c>
      <c r="GP47" s="988" t="str">
        <f t="shared" ref="GP47" si="905">IFERROR(
  _xlfn.LET(
    _xlpm.val, $AD$86 / GP46,
    _xlpm.n, ROUNDUP(1 / _xlpm.val, 0),
    IF(_xlpm.n &gt; $AD$84, "", _xlpm.n)
  ),
"")</f>
        <v/>
      </c>
      <c r="GQ47" s="988" t="str">
        <f t="shared" ref="GQ47" si="906">IFERROR(
  _xlfn.LET(
    _xlpm.val, $AD$86 / GQ46,
    _xlpm.n, ROUNDUP(1 / _xlpm.val, 0),
    IF(_xlpm.n &gt; $AD$84, "", _xlpm.n)
  ),
"")</f>
        <v/>
      </c>
      <c r="GR47" s="988" t="str">
        <f t="shared" ref="GR47" si="907">IFERROR(
  _xlfn.LET(
    _xlpm.val, $AD$86 / GR46,
    _xlpm.n, ROUNDUP(1 / _xlpm.val, 0),
    IF(_xlpm.n &gt; $AD$84, "", _xlpm.n)
  ),
"")</f>
        <v/>
      </c>
      <c r="GS47" s="988" t="str">
        <f t="shared" ref="GS47" si="908">IFERROR(
  _xlfn.LET(
    _xlpm.val, $AD$86 / GS46,
    _xlpm.n, ROUNDUP(1 / _xlpm.val, 0),
    IF(_xlpm.n &gt; $AD$84, "", _xlpm.n)
  ),
"")</f>
        <v/>
      </c>
      <c r="GT47" s="988" t="str">
        <f t="shared" ref="GT47" si="909">IFERROR(
  _xlfn.LET(
    _xlpm.val, $AD$86 / GT46,
    _xlpm.n, ROUNDUP(1 / _xlpm.val, 0),
    IF(_xlpm.n &gt; $AD$84, "", _xlpm.n)
  ),
"")</f>
        <v/>
      </c>
      <c r="GU47" s="988" t="str">
        <f t="shared" ref="GU47" si="910">IFERROR(
  _xlfn.LET(
    _xlpm.val, $AD$86 / GU46,
    _xlpm.n, ROUNDUP(1 / _xlpm.val, 0),
    IF(_xlpm.n &gt; $AD$84, "", _xlpm.n)
  ),
"")</f>
        <v/>
      </c>
      <c r="GV47" s="988" t="str">
        <f t="shared" ref="GV47" si="911">IFERROR(
  _xlfn.LET(
    _xlpm.val, $AD$86 / GV46,
    _xlpm.n, ROUNDUP(1 / _xlpm.val, 0),
    IF(_xlpm.n &gt; $AD$84, "", _xlpm.n)
  ),
"")</f>
        <v/>
      </c>
      <c r="GW47" s="988" t="str">
        <f t="shared" ref="GW47:GX47" si="912">IFERROR(
  _xlfn.LET(
    _xlpm.val, $AD$86 / GW46,
    _xlpm.n, ROUNDUP(1 / _xlpm.val, 0),
    IF(_xlpm.n &gt; $AD$84, "", _xlpm.n)
  ),
"")</f>
        <v/>
      </c>
      <c r="GX47" s="988" t="str">
        <f t="shared" si="912"/>
        <v/>
      </c>
      <c r="GY47" s="988" t="str">
        <f t="shared" ref="GY47" si="913">IFERROR(
  _xlfn.LET(
    _xlpm.val, $AD$86 / GY46,
    _xlpm.n, ROUNDUP(1 / _xlpm.val, 0),
    IF(_xlpm.n &gt; $AD$84, "", _xlpm.n)
  ),
"")</f>
        <v/>
      </c>
      <c r="GZ47" s="988" t="str">
        <f t="shared" ref="GZ47" si="914">IFERROR(
  _xlfn.LET(
    _xlpm.val, $AD$86 / GZ46,
    _xlpm.n, ROUNDUP(1 / _xlpm.val, 0),
    IF(_xlpm.n &gt; $AD$84, "", _xlpm.n)
  ),
"")</f>
        <v/>
      </c>
      <c r="HA47" s="988" t="str">
        <f t="shared" ref="HA47" si="915">IFERROR(
  _xlfn.LET(
    _xlpm.val, $AD$86 / HA46,
    _xlpm.n, ROUNDUP(1 / _xlpm.val, 0),
    IF(_xlpm.n &gt; $AD$84, "", _xlpm.n)
  ),
"")</f>
        <v/>
      </c>
      <c r="HB47" s="988" t="str">
        <f t="shared" ref="HB47" si="916">IFERROR(
  _xlfn.LET(
    _xlpm.val, $AD$86 / HB46,
    _xlpm.n, ROUNDUP(1 / _xlpm.val, 0),
    IF(_xlpm.n &gt; $AD$84, "", _xlpm.n)
  ),
"")</f>
        <v/>
      </c>
      <c r="HC47" s="988" t="str">
        <f t="shared" ref="HC47" si="917">IFERROR(
  _xlfn.LET(
    _xlpm.val, $AD$86 / HC46,
    _xlpm.n, ROUNDUP(1 / _xlpm.val, 0),
    IF(_xlpm.n &gt; $AD$84, "", _xlpm.n)
  ),
"")</f>
        <v/>
      </c>
      <c r="HD47" s="988" t="str">
        <f t="shared" ref="HD47" si="918">IFERROR(
  _xlfn.LET(
    _xlpm.val, $AD$86 / HD46,
    _xlpm.n, ROUNDUP(1 / _xlpm.val, 0),
    IF(_xlpm.n &gt; $AD$84, "", _xlpm.n)
  ),
"")</f>
        <v/>
      </c>
      <c r="HE47" s="988" t="str">
        <f t="shared" ref="HE47" si="919">IFERROR(
  _xlfn.LET(
    _xlpm.val, $AD$86 / HE46,
    _xlpm.n, ROUNDUP(1 / _xlpm.val, 0),
    IF(_xlpm.n &gt; $AD$84, "", _xlpm.n)
  ),
"")</f>
        <v/>
      </c>
      <c r="HF47" s="988" t="str">
        <f t="shared" ref="HF47" si="920">IFERROR(
  _xlfn.LET(
    _xlpm.val, $AD$86 / HF46,
    _xlpm.n, ROUNDUP(1 / _xlpm.val, 0),
    IF(_xlpm.n &gt; $AD$84, "", _xlpm.n)
  ),
"")</f>
        <v/>
      </c>
      <c r="HG47" s="988" t="str">
        <f t="shared" ref="HG47" si="921">IFERROR(
  _xlfn.LET(
    _xlpm.val, $AD$86 / HG46,
    _xlpm.n, ROUNDUP(1 / _xlpm.val, 0),
    IF(_xlpm.n &gt; $AD$84, "", _xlpm.n)
  ),
"")</f>
        <v/>
      </c>
      <c r="HH47" s="988" t="str">
        <f t="shared" ref="HH47" si="922">IFERROR(
  _xlfn.LET(
    _xlpm.val, $AD$86 / HH46,
    _xlpm.n, ROUNDUP(1 / _xlpm.val, 0),
    IF(_xlpm.n &gt; $AD$84, "", _xlpm.n)
  ),
"")</f>
        <v/>
      </c>
      <c r="HI47" s="988" t="str">
        <f t="shared" ref="HI47" si="923">IFERROR(
  _xlfn.LET(
    _xlpm.val, $AD$86 / HI46,
    _xlpm.n, ROUNDUP(1 / _xlpm.val, 0),
    IF(_xlpm.n &gt; $AD$84, "", _xlpm.n)
  ),
"")</f>
        <v/>
      </c>
      <c r="HJ47" s="988" t="str">
        <f t="shared" ref="HJ47" si="924">IFERROR(
  _xlfn.LET(
    _xlpm.val, $AD$86 / HJ46,
    _xlpm.n, ROUNDUP(1 / _xlpm.val, 0),
    IF(_xlpm.n &gt; $AD$84, "", _xlpm.n)
  ),
"")</f>
        <v/>
      </c>
      <c r="HK47" s="988" t="str">
        <f t="shared" ref="HK47" si="925">IFERROR(
  _xlfn.LET(
    _xlpm.val, $AD$86 / HK46,
    _xlpm.n, ROUNDUP(1 / _xlpm.val, 0),
    IF(_xlpm.n &gt; $AD$84, "", _xlpm.n)
  ),
"")</f>
        <v/>
      </c>
      <c r="HL47" s="988" t="str">
        <f t="shared" ref="HL47:HM47" si="926">IFERROR(
  _xlfn.LET(
    _xlpm.val, $AD$86 / HL46,
    _xlpm.n, ROUNDUP(1 / _xlpm.val, 0),
    IF(_xlpm.n &gt; $AD$84, "", _xlpm.n)
  ),
"")</f>
        <v/>
      </c>
      <c r="HM47" s="988" t="str">
        <f t="shared" si="926"/>
        <v/>
      </c>
      <c r="HN47" s="988" t="str">
        <f t="shared" ref="HN47" si="927">IFERROR(
  _xlfn.LET(
    _xlpm.val, $AD$86 / HN46,
    _xlpm.n, ROUNDUP(1 / _xlpm.val, 0),
    IF(_xlpm.n &gt; $AD$84, "", _xlpm.n)
  ),
"")</f>
        <v/>
      </c>
      <c r="HO47" s="988" t="str">
        <f t="shared" ref="HO47" si="928">IFERROR(
  _xlfn.LET(
    _xlpm.val, $AD$86 / HO46,
    _xlpm.n, ROUNDUP(1 / _xlpm.val, 0),
    IF(_xlpm.n &gt; $AD$84, "", _xlpm.n)
  ),
"")</f>
        <v/>
      </c>
      <c r="HP47" s="988" t="str">
        <f t="shared" ref="HP47" si="929">IFERROR(
  _xlfn.LET(
    _xlpm.val, $AD$86 / HP46,
    _xlpm.n, ROUNDUP(1 / _xlpm.val, 0),
    IF(_xlpm.n &gt; $AD$84, "", _xlpm.n)
  ),
"")</f>
        <v/>
      </c>
      <c r="HQ47" s="988" t="str">
        <f t="shared" ref="HQ47" si="930">IFERROR(
  _xlfn.LET(
    _xlpm.val, $AD$86 / HQ46,
    _xlpm.n, ROUNDUP(1 / _xlpm.val, 0),
    IF(_xlpm.n &gt; $AD$84, "", _xlpm.n)
  ),
"")</f>
        <v/>
      </c>
    </row>
    <row r="48" spans="2:225" x14ac:dyDescent="0.15">
      <c r="W48" s="986"/>
      <c r="Y48" s="991">
        <v>2</v>
      </c>
      <c r="Z48" s="988" t="str">
        <f ca="1">IFERROR(IF($Y48&lt;=$AD$85,IF(COLUMN()&lt;26+$AD$86,"",OFFSET(Z47,0,-$AD$86,1,1)),""),"")</f>
        <v/>
      </c>
      <c r="AA48" s="988">
        <f t="shared" ref="AA48:AN48" ca="1" si="931">IFERROR(IF($Y48&lt;=$AD$85,IF(COLUMN()&lt;26+$AD$86,"",OFFSET(AA47,0,-$AD$86,1,1)),""),"")</f>
        <v>1</v>
      </c>
      <c r="AB48" s="988">
        <f t="shared" ca="1" si="931"/>
        <v>2</v>
      </c>
      <c r="AC48" s="988">
        <f t="shared" ca="1" si="931"/>
        <v>3</v>
      </c>
      <c r="AD48" s="988">
        <f t="shared" ca="1" si="931"/>
        <v>4</v>
      </c>
      <c r="AE48" s="988">
        <f t="shared" ca="1" si="931"/>
        <v>5</v>
      </c>
      <c r="AF48" s="988">
        <f t="shared" ca="1" si="931"/>
        <v>6</v>
      </c>
      <c r="AG48" s="988">
        <f t="shared" ca="1" si="931"/>
        <v>7</v>
      </c>
      <c r="AH48" s="988">
        <f t="shared" ca="1" si="931"/>
        <v>8</v>
      </c>
      <c r="AI48" s="988">
        <f t="shared" ca="1" si="931"/>
        <v>9</v>
      </c>
      <c r="AJ48" s="988">
        <f t="shared" ca="1" si="931"/>
        <v>10</v>
      </c>
      <c r="AK48" s="988">
        <f t="shared" ca="1" si="931"/>
        <v>11</v>
      </c>
      <c r="AL48" s="988">
        <f t="shared" ca="1" si="931"/>
        <v>12</v>
      </c>
      <c r="AM48" s="988">
        <f t="shared" ca="1" si="931"/>
        <v>13</v>
      </c>
      <c r="AN48" s="988">
        <f t="shared" ca="1" si="931"/>
        <v>14</v>
      </c>
      <c r="AO48" s="988">
        <f t="shared" ref="AO48" ca="1" si="932">IFERROR(IF($Y48&lt;=$AD$85,IF(COLUMN()&lt;26+$AD$86,"",OFFSET(AO47,0,-$AD$86,1,1)),""),"")</f>
        <v>15</v>
      </c>
      <c r="AP48" s="988" t="str">
        <f t="shared" ref="AP48" ca="1" si="933">IFERROR(IF($Y48&lt;=$AD$85,IF(COLUMN()&lt;26+$AD$86,"",OFFSET(AP47,0,-$AD$86,1,1)),""),"")</f>
        <v/>
      </c>
      <c r="AQ48" s="988" t="str">
        <f t="shared" ref="AQ48" ca="1" si="934">IFERROR(IF($Y48&lt;=$AD$85,IF(COLUMN()&lt;26+$AD$86,"",OFFSET(AQ47,0,-$AD$86,1,1)),""),"")</f>
        <v/>
      </c>
      <c r="AR48" s="988" t="str">
        <f t="shared" ref="AR48" ca="1" si="935">IFERROR(IF($Y48&lt;=$AD$85,IF(COLUMN()&lt;26+$AD$86,"",OFFSET(AR47,0,-$AD$86,1,1)),""),"")</f>
        <v/>
      </c>
      <c r="AS48" s="988" t="str">
        <f t="shared" ref="AS48" ca="1" si="936">IFERROR(IF($Y48&lt;=$AD$85,IF(COLUMN()&lt;26+$AD$86,"",OFFSET(AS47,0,-$AD$86,1,1)),""),"")</f>
        <v/>
      </c>
      <c r="AT48" s="988" t="str">
        <f t="shared" ref="AT48" ca="1" si="937">IFERROR(IF($Y48&lt;=$AD$85,IF(COLUMN()&lt;26+$AD$86,"",OFFSET(AT47,0,-$AD$86,1,1)),""),"")</f>
        <v/>
      </c>
      <c r="AU48" s="988" t="str">
        <f t="shared" ref="AU48" ca="1" si="938">IFERROR(IF($Y48&lt;=$AD$85,IF(COLUMN()&lt;26+$AD$86,"",OFFSET(AU47,0,-$AD$86,1,1)),""),"")</f>
        <v/>
      </c>
      <c r="AV48" s="988" t="str">
        <f t="shared" ref="AV48" ca="1" si="939">IFERROR(IF($Y48&lt;=$AD$85,IF(COLUMN()&lt;26+$AD$86,"",OFFSET(AV47,0,-$AD$86,1,1)),""),"")</f>
        <v/>
      </c>
      <c r="AW48" s="988" t="str">
        <f t="shared" ref="AW48" ca="1" si="940">IFERROR(IF($Y48&lt;=$AD$85,IF(COLUMN()&lt;26+$AD$86,"",OFFSET(AW47,0,-$AD$86,1,1)),""),"")</f>
        <v/>
      </c>
      <c r="AX48" s="988" t="str">
        <f t="shared" ref="AX48" ca="1" si="941">IFERROR(IF($Y48&lt;=$AD$85,IF(COLUMN()&lt;26+$AD$86,"",OFFSET(AX47,0,-$AD$86,1,1)),""),"")</f>
        <v/>
      </c>
      <c r="AY48" s="988" t="str">
        <f t="shared" ref="AY48" ca="1" si="942">IFERROR(IF($Y48&lt;=$AD$85,IF(COLUMN()&lt;26+$AD$86,"",OFFSET(AY47,0,-$AD$86,1,1)),""),"")</f>
        <v/>
      </c>
      <c r="AZ48" s="988" t="str">
        <f t="shared" ref="AZ48" ca="1" si="943">IFERROR(IF($Y48&lt;=$AD$85,IF(COLUMN()&lt;26+$AD$86,"",OFFSET(AZ47,0,-$AD$86,1,1)),""),"")</f>
        <v/>
      </c>
      <c r="BA48" s="988" t="str">
        <f t="shared" ref="BA48:BB48" ca="1" si="944">IFERROR(IF($Y48&lt;=$AD$85,IF(COLUMN()&lt;26+$AD$86,"",OFFSET(BA47,0,-$AD$86,1,1)),""),"")</f>
        <v/>
      </c>
      <c r="BB48" s="988" t="str">
        <f t="shared" ca="1" si="944"/>
        <v/>
      </c>
      <c r="BC48" s="988" t="str">
        <f t="shared" ref="BC48" ca="1" si="945">IFERROR(IF($Y48&lt;=$AD$85,IF(COLUMN()&lt;26+$AD$86,"",OFFSET(BC47,0,-$AD$86,1,1)),""),"")</f>
        <v/>
      </c>
      <c r="BD48" s="988" t="str">
        <f t="shared" ref="BD48" ca="1" si="946">IFERROR(IF($Y48&lt;=$AD$85,IF(COLUMN()&lt;26+$AD$86,"",OFFSET(BD47,0,-$AD$86,1,1)),""),"")</f>
        <v/>
      </c>
      <c r="BE48" s="988" t="str">
        <f t="shared" ref="BE48" ca="1" si="947">IFERROR(IF($Y48&lt;=$AD$85,IF(COLUMN()&lt;26+$AD$86,"",OFFSET(BE47,0,-$AD$86,1,1)),""),"")</f>
        <v/>
      </c>
      <c r="BF48" s="988" t="str">
        <f t="shared" ref="BF48" ca="1" si="948">IFERROR(IF($Y48&lt;=$AD$85,IF(COLUMN()&lt;26+$AD$86,"",OFFSET(BF47,0,-$AD$86,1,1)),""),"")</f>
        <v/>
      </c>
      <c r="BG48" s="988" t="str">
        <f t="shared" ref="BG48" ca="1" si="949">IFERROR(IF($Y48&lt;=$AD$85,IF(COLUMN()&lt;26+$AD$86,"",OFFSET(BG47,0,-$AD$86,1,1)),""),"")</f>
        <v/>
      </c>
      <c r="BH48" s="988" t="str">
        <f t="shared" ref="BH48" ca="1" si="950">IFERROR(IF($Y48&lt;=$AD$85,IF(COLUMN()&lt;26+$AD$86,"",OFFSET(BH47,0,-$AD$86,1,1)),""),"")</f>
        <v/>
      </c>
      <c r="BI48" s="988" t="str">
        <f t="shared" ref="BI48" ca="1" si="951">IFERROR(IF($Y48&lt;=$AD$85,IF(COLUMN()&lt;26+$AD$86,"",OFFSET(BI47,0,-$AD$86,1,1)),""),"")</f>
        <v/>
      </c>
      <c r="BJ48" s="988" t="str">
        <f t="shared" ref="BJ48" ca="1" si="952">IFERROR(IF($Y48&lt;=$AD$85,IF(COLUMN()&lt;26+$AD$86,"",OFFSET(BJ47,0,-$AD$86,1,1)),""),"")</f>
        <v/>
      </c>
      <c r="BK48" s="988" t="str">
        <f t="shared" ref="BK48" ca="1" si="953">IFERROR(IF($Y48&lt;=$AD$85,IF(COLUMN()&lt;26+$AD$86,"",OFFSET(BK47,0,-$AD$86,1,1)),""),"")</f>
        <v/>
      </c>
      <c r="BL48" s="988" t="str">
        <f t="shared" ref="BL48" ca="1" si="954">IFERROR(IF($Y48&lt;=$AD$85,IF(COLUMN()&lt;26+$AD$86,"",OFFSET(BL47,0,-$AD$86,1,1)),""),"")</f>
        <v/>
      </c>
      <c r="BM48" s="988" t="str">
        <f t="shared" ref="BM48" ca="1" si="955">IFERROR(IF($Y48&lt;=$AD$85,IF(COLUMN()&lt;26+$AD$86,"",OFFSET(BM47,0,-$AD$86,1,1)),""),"")</f>
        <v/>
      </c>
      <c r="BN48" s="988" t="str">
        <f t="shared" ref="BN48" ca="1" si="956">IFERROR(IF($Y48&lt;=$AD$85,IF(COLUMN()&lt;26+$AD$86,"",OFFSET(BN47,0,-$AD$86,1,1)),""),"")</f>
        <v/>
      </c>
      <c r="BO48" s="988" t="str">
        <f t="shared" ref="BO48:BP48" ca="1" si="957">IFERROR(IF($Y48&lt;=$AD$85,IF(COLUMN()&lt;26+$AD$86,"",OFFSET(BO47,0,-$AD$86,1,1)),""),"")</f>
        <v/>
      </c>
      <c r="BP48" s="988" t="str">
        <f t="shared" ca="1" si="957"/>
        <v/>
      </c>
      <c r="BQ48" s="988" t="str">
        <f t="shared" ref="BQ48" ca="1" si="958">IFERROR(IF($Y48&lt;=$AD$85,IF(COLUMN()&lt;26+$AD$86,"",OFFSET(BQ47,0,-$AD$86,1,1)),""),"")</f>
        <v/>
      </c>
      <c r="BR48" s="988" t="str">
        <f t="shared" ref="BR48" ca="1" si="959">IFERROR(IF($Y48&lt;=$AD$85,IF(COLUMN()&lt;26+$AD$86,"",OFFSET(BR47,0,-$AD$86,1,1)),""),"")</f>
        <v/>
      </c>
      <c r="BS48" s="988" t="str">
        <f t="shared" ref="BS48" ca="1" si="960">IFERROR(IF($Y48&lt;=$AD$85,IF(COLUMN()&lt;26+$AD$86,"",OFFSET(BS47,0,-$AD$86,1,1)),""),"")</f>
        <v/>
      </c>
      <c r="BT48" s="988" t="str">
        <f t="shared" ref="BT48" ca="1" si="961">IFERROR(IF($Y48&lt;=$AD$85,IF(COLUMN()&lt;26+$AD$86,"",OFFSET(BT47,0,-$AD$86,1,1)),""),"")</f>
        <v/>
      </c>
      <c r="BU48" s="988" t="str">
        <f t="shared" ref="BU48" ca="1" si="962">IFERROR(IF($Y48&lt;=$AD$85,IF(COLUMN()&lt;26+$AD$86,"",OFFSET(BU47,0,-$AD$86,1,1)),""),"")</f>
        <v/>
      </c>
      <c r="BV48" s="988" t="str">
        <f t="shared" ref="BV48" ca="1" si="963">IFERROR(IF($Y48&lt;=$AD$85,IF(COLUMN()&lt;26+$AD$86,"",OFFSET(BV47,0,-$AD$86,1,1)),""),"")</f>
        <v/>
      </c>
      <c r="BW48" s="988" t="str">
        <f t="shared" ref="BW48" ca="1" si="964">IFERROR(IF($Y48&lt;=$AD$85,IF(COLUMN()&lt;26+$AD$86,"",OFFSET(BW47,0,-$AD$86,1,1)),""),"")</f>
        <v/>
      </c>
      <c r="BX48" s="988" t="str">
        <f t="shared" ref="BX48" ca="1" si="965">IFERROR(IF($Y48&lt;=$AD$85,IF(COLUMN()&lt;26+$AD$86,"",OFFSET(BX47,0,-$AD$86,1,1)),""),"")</f>
        <v/>
      </c>
      <c r="BY48" s="988" t="str">
        <f t="shared" ref="BY48" ca="1" si="966">IFERROR(IF($Y48&lt;=$AD$85,IF(COLUMN()&lt;26+$AD$86,"",OFFSET(BY47,0,-$AD$86,1,1)),""),"")</f>
        <v/>
      </c>
      <c r="BZ48" s="988" t="str">
        <f t="shared" ref="BZ48" ca="1" si="967">IFERROR(IF($Y48&lt;=$AD$85,IF(COLUMN()&lt;26+$AD$86,"",OFFSET(BZ47,0,-$AD$86,1,1)),""),"")</f>
        <v/>
      </c>
      <c r="CA48" s="988" t="str">
        <f t="shared" ref="CA48" ca="1" si="968">IFERROR(IF($Y48&lt;=$AD$85,IF(COLUMN()&lt;26+$AD$86,"",OFFSET(CA47,0,-$AD$86,1,1)),""),"")</f>
        <v/>
      </c>
      <c r="CB48" s="988" t="str">
        <f t="shared" ref="CB48" ca="1" si="969">IFERROR(IF($Y48&lt;=$AD$85,IF(COLUMN()&lt;26+$AD$86,"",OFFSET(CB47,0,-$AD$86,1,1)),""),"")</f>
        <v/>
      </c>
      <c r="CC48" s="988" t="str">
        <f t="shared" ref="CC48:CD48" ca="1" si="970">IFERROR(IF($Y48&lt;=$AD$85,IF(COLUMN()&lt;26+$AD$86,"",OFFSET(CC47,0,-$AD$86,1,1)),""),"")</f>
        <v/>
      </c>
      <c r="CD48" s="988" t="str">
        <f t="shared" ca="1" si="970"/>
        <v/>
      </c>
      <c r="CE48" s="988" t="str">
        <f t="shared" ref="CE48" ca="1" si="971">IFERROR(IF($Y48&lt;=$AD$85,IF(COLUMN()&lt;26+$AD$86,"",OFFSET(CE47,0,-$AD$86,1,1)),""),"")</f>
        <v/>
      </c>
      <c r="CF48" s="988" t="str">
        <f t="shared" ref="CF48" ca="1" si="972">IFERROR(IF($Y48&lt;=$AD$85,IF(COLUMN()&lt;26+$AD$86,"",OFFSET(CF47,0,-$AD$86,1,1)),""),"")</f>
        <v/>
      </c>
      <c r="CG48" s="988" t="str">
        <f t="shared" ref="CG48" ca="1" si="973">IFERROR(IF($Y48&lt;=$AD$85,IF(COLUMN()&lt;26+$AD$86,"",OFFSET(CG47,0,-$AD$86,1,1)),""),"")</f>
        <v/>
      </c>
      <c r="CH48" s="988" t="str">
        <f t="shared" ref="CH48" ca="1" si="974">IFERROR(IF($Y48&lt;=$AD$85,IF(COLUMN()&lt;26+$AD$86,"",OFFSET(CH47,0,-$AD$86,1,1)),""),"")</f>
        <v/>
      </c>
      <c r="CI48" s="988" t="str">
        <f t="shared" ref="CI48" ca="1" si="975">IFERROR(IF($Y48&lt;=$AD$85,IF(COLUMN()&lt;26+$AD$86,"",OFFSET(CI47,0,-$AD$86,1,1)),""),"")</f>
        <v/>
      </c>
      <c r="CJ48" s="988" t="str">
        <f t="shared" ref="CJ48" ca="1" si="976">IFERROR(IF($Y48&lt;=$AD$85,IF(COLUMN()&lt;26+$AD$86,"",OFFSET(CJ47,0,-$AD$86,1,1)),""),"")</f>
        <v/>
      </c>
      <c r="CK48" s="988" t="str">
        <f t="shared" ref="CK48" ca="1" si="977">IFERROR(IF($Y48&lt;=$AD$85,IF(COLUMN()&lt;26+$AD$86,"",OFFSET(CK47,0,-$AD$86,1,1)),""),"")</f>
        <v/>
      </c>
      <c r="CL48" s="988" t="str">
        <f t="shared" ref="CL48" ca="1" si="978">IFERROR(IF($Y48&lt;=$AD$85,IF(COLUMN()&lt;26+$AD$86,"",OFFSET(CL47,0,-$AD$86,1,1)),""),"")</f>
        <v/>
      </c>
      <c r="CM48" s="988" t="str">
        <f t="shared" ref="CM48" ca="1" si="979">IFERROR(IF($Y48&lt;=$AD$85,IF(COLUMN()&lt;26+$AD$86,"",OFFSET(CM47,0,-$AD$86,1,1)),""),"")</f>
        <v/>
      </c>
      <c r="CN48" s="988" t="str">
        <f t="shared" ref="CN48" ca="1" si="980">IFERROR(IF($Y48&lt;=$AD$85,IF(COLUMN()&lt;26+$AD$86,"",OFFSET(CN47,0,-$AD$86,1,1)),""),"")</f>
        <v/>
      </c>
      <c r="CO48" s="988" t="str">
        <f t="shared" ref="CO48" ca="1" si="981">IFERROR(IF($Y48&lt;=$AD$85,IF(COLUMN()&lt;26+$AD$86,"",OFFSET(CO47,0,-$AD$86,1,1)),""),"")</f>
        <v/>
      </c>
      <c r="CP48" s="988" t="str">
        <f t="shared" ref="CP48" ca="1" si="982">IFERROR(IF($Y48&lt;=$AD$85,IF(COLUMN()&lt;26+$AD$86,"",OFFSET(CP47,0,-$AD$86,1,1)),""),"")</f>
        <v/>
      </c>
      <c r="CQ48" s="988" t="str">
        <f t="shared" ref="CQ48:CR48" ca="1" si="983">IFERROR(IF($Y48&lt;=$AD$85,IF(COLUMN()&lt;26+$AD$86,"",OFFSET(CQ47,0,-$AD$86,1,1)),""),"")</f>
        <v/>
      </c>
      <c r="CR48" s="988" t="str">
        <f t="shared" ca="1" si="983"/>
        <v/>
      </c>
      <c r="CS48" s="988" t="str">
        <f t="shared" ref="CS48" ca="1" si="984">IFERROR(IF($Y48&lt;=$AD$85,IF(COLUMN()&lt;26+$AD$86,"",OFFSET(CS47,0,-$AD$86,1,1)),""),"")</f>
        <v/>
      </c>
      <c r="CT48" s="988" t="str">
        <f t="shared" ref="CT48" ca="1" si="985">IFERROR(IF($Y48&lt;=$AD$85,IF(COLUMN()&lt;26+$AD$86,"",OFFSET(CT47,0,-$AD$86,1,1)),""),"")</f>
        <v/>
      </c>
      <c r="CU48" s="988" t="str">
        <f t="shared" ref="CU48" ca="1" si="986">IFERROR(IF($Y48&lt;=$AD$85,IF(COLUMN()&lt;26+$AD$86,"",OFFSET(CU47,0,-$AD$86,1,1)),""),"")</f>
        <v/>
      </c>
      <c r="CV48" s="988" t="str">
        <f t="shared" ref="CV48" ca="1" si="987">IFERROR(IF($Y48&lt;=$AD$85,IF(COLUMN()&lt;26+$AD$86,"",OFFSET(CV47,0,-$AD$86,1,1)),""),"")</f>
        <v/>
      </c>
      <c r="CW48" s="988" t="str">
        <f t="shared" ref="CW48" ca="1" si="988">IFERROR(IF($Y48&lt;=$AD$85,IF(COLUMN()&lt;26+$AD$86,"",OFFSET(CW47,0,-$AD$86,1,1)),""),"")</f>
        <v/>
      </c>
      <c r="CX48" s="988" t="str">
        <f t="shared" ref="CX48" ca="1" si="989">IFERROR(IF($Y48&lt;=$AD$85,IF(COLUMN()&lt;26+$AD$86,"",OFFSET(CX47,0,-$AD$86,1,1)),""),"")</f>
        <v/>
      </c>
      <c r="CY48" s="988" t="str">
        <f t="shared" ref="CY48" ca="1" si="990">IFERROR(IF($Y48&lt;=$AD$85,IF(COLUMN()&lt;26+$AD$86,"",OFFSET(CY47,0,-$AD$86,1,1)),""),"")</f>
        <v/>
      </c>
      <c r="CZ48" s="988" t="str">
        <f t="shared" ref="CZ48" ca="1" si="991">IFERROR(IF($Y48&lt;=$AD$85,IF(COLUMN()&lt;26+$AD$86,"",OFFSET(CZ47,0,-$AD$86,1,1)),""),"")</f>
        <v/>
      </c>
      <c r="DA48" s="988" t="str">
        <f t="shared" ref="DA48" ca="1" si="992">IFERROR(IF($Y48&lt;=$AD$85,IF(COLUMN()&lt;26+$AD$86,"",OFFSET(DA47,0,-$AD$86,1,1)),""),"")</f>
        <v/>
      </c>
      <c r="DB48" s="988" t="str">
        <f t="shared" ref="DB48" ca="1" si="993">IFERROR(IF($Y48&lt;=$AD$85,IF(COLUMN()&lt;26+$AD$86,"",OFFSET(DB47,0,-$AD$86,1,1)),""),"")</f>
        <v/>
      </c>
      <c r="DC48" s="988" t="str">
        <f t="shared" ref="DC48" ca="1" si="994">IFERROR(IF($Y48&lt;=$AD$85,IF(COLUMN()&lt;26+$AD$86,"",OFFSET(DC47,0,-$AD$86,1,1)),""),"")</f>
        <v/>
      </c>
      <c r="DD48" s="988" t="str">
        <f t="shared" ref="DD48" ca="1" si="995">IFERROR(IF($Y48&lt;=$AD$85,IF(COLUMN()&lt;26+$AD$86,"",OFFSET(DD47,0,-$AD$86,1,1)),""),"")</f>
        <v/>
      </c>
      <c r="DE48" s="988" t="str">
        <f t="shared" ref="DE48:DF48" ca="1" si="996">IFERROR(IF($Y48&lt;=$AD$85,IF(COLUMN()&lt;26+$AD$86,"",OFFSET(DE47,0,-$AD$86,1,1)),""),"")</f>
        <v/>
      </c>
      <c r="DF48" s="988" t="str">
        <f t="shared" ca="1" si="996"/>
        <v/>
      </c>
      <c r="DG48" s="988" t="str">
        <f t="shared" ref="DG48" ca="1" si="997">IFERROR(IF($Y48&lt;=$AD$85,IF(COLUMN()&lt;26+$AD$86,"",OFFSET(DG47,0,-$AD$86,1,1)),""),"")</f>
        <v/>
      </c>
      <c r="DH48" s="988" t="str">
        <f t="shared" ref="DH48" ca="1" si="998">IFERROR(IF($Y48&lt;=$AD$85,IF(COLUMN()&lt;26+$AD$86,"",OFFSET(DH47,0,-$AD$86,1,1)),""),"")</f>
        <v/>
      </c>
      <c r="DI48" s="988" t="str">
        <f t="shared" ref="DI48" ca="1" si="999">IFERROR(IF($Y48&lt;=$AD$85,IF(COLUMN()&lt;26+$AD$86,"",OFFSET(DI47,0,-$AD$86,1,1)),""),"")</f>
        <v/>
      </c>
      <c r="DJ48" s="988" t="str">
        <f t="shared" ref="DJ48" ca="1" si="1000">IFERROR(IF($Y48&lt;=$AD$85,IF(COLUMN()&lt;26+$AD$86,"",OFFSET(DJ47,0,-$AD$86,1,1)),""),"")</f>
        <v/>
      </c>
      <c r="DK48" s="988" t="str">
        <f t="shared" ref="DK48" ca="1" si="1001">IFERROR(IF($Y48&lt;=$AD$85,IF(COLUMN()&lt;26+$AD$86,"",OFFSET(DK47,0,-$AD$86,1,1)),""),"")</f>
        <v/>
      </c>
      <c r="DL48" s="988" t="str">
        <f t="shared" ref="DL48" ca="1" si="1002">IFERROR(IF($Y48&lt;=$AD$85,IF(COLUMN()&lt;26+$AD$86,"",OFFSET(DL47,0,-$AD$86,1,1)),""),"")</f>
        <v/>
      </c>
      <c r="DM48" s="988" t="str">
        <f t="shared" ref="DM48" ca="1" si="1003">IFERROR(IF($Y48&lt;=$AD$85,IF(COLUMN()&lt;26+$AD$86,"",OFFSET(DM47,0,-$AD$86,1,1)),""),"")</f>
        <v/>
      </c>
      <c r="DN48" s="988" t="str">
        <f t="shared" ref="DN48" ca="1" si="1004">IFERROR(IF($Y48&lt;=$AD$85,IF(COLUMN()&lt;26+$AD$86,"",OFFSET(DN47,0,-$AD$86,1,1)),""),"")</f>
        <v/>
      </c>
      <c r="DO48" s="988" t="str">
        <f t="shared" ref="DO48" ca="1" si="1005">IFERROR(IF($Y48&lt;=$AD$85,IF(COLUMN()&lt;26+$AD$86,"",OFFSET(DO47,0,-$AD$86,1,1)),""),"")</f>
        <v/>
      </c>
      <c r="DP48" s="988" t="str">
        <f t="shared" ref="DP48" ca="1" si="1006">IFERROR(IF($Y48&lt;=$AD$85,IF(COLUMN()&lt;26+$AD$86,"",OFFSET(DP47,0,-$AD$86,1,1)),""),"")</f>
        <v/>
      </c>
      <c r="DQ48" s="988" t="str">
        <f t="shared" ref="DQ48" ca="1" si="1007">IFERROR(IF($Y48&lt;=$AD$85,IF(COLUMN()&lt;26+$AD$86,"",OFFSET(DQ47,0,-$AD$86,1,1)),""),"")</f>
        <v/>
      </c>
      <c r="DR48" s="988" t="str">
        <f t="shared" ref="DR48" ca="1" si="1008">IFERROR(IF($Y48&lt;=$AD$85,IF(COLUMN()&lt;26+$AD$86,"",OFFSET(DR47,0,-$AD$86,1,1)),""),"")</f>
        <v/>
      </c>
      <c r="DS48" s="988" t="str">
        <f t="shared" ref="DS48:DT48" ca="1" si="1009">IFERROR(IF($Y48&lt;=$AD$85,IF(COLUMN()&lt;26+$AD$86,"",OFFSET(DS47,0,-$AD$86,1,1)),""),"")</f>
        <v/>
      </c>
      <c r="DT48" s="988" t="str">
        <f t="shared" ca="1" si="1009"/>
        <v/>
      </c>
      <c r="DU48" s="988" t="str">
        <f t="shared" ref="DU48" ca="1" si="1010">IFERROR(IF($Y48&lt;=$AD$85,IF(COLUMN()&lt;26+$AD$86,"",OFFSET(DU47,0,-$AD$86,1,1)),""),"")</f>
        <v/>
      </c>
      <c r="DV48" s="988" t="str">
        <f t="shared" ref="DV48" ca="1" si="1011">IFERROR(IF($Y48&lt;=$AD$85,IF(COLUMN()&lt;26+$AD$86,"",OFFSET(DV47,0,-$AD$86,1,1)),""),"")</f>
        <v/>
      </c>
      <c r="DW48" s="988" t="str">
        <f t="shared" ref="DW48" ca="1" si="1012">IFERROR(IF($Y48&lt;=$AD$85,IF(COLUMN()&lt;26+$AD$86,"",OFFSET(DW47,0,-$AD$86,1,1)),""),"")</f>
        <v/>
      </c>
      <c r="DX48" s="988" t="str">
        <f t="shared" ref="DX48" ca="1" si="1013">IFERROR(IF($Y48&lt;=$AD$85,IF(COLUMN()&lt;26+$AD$86,"",OFFSET(DX47,0,-$AD$86,1,1)),""),"")</f>
        <v/>
      </c>
      <c r="DY48" s="988" t="str">
        <f t="shared" ref="DY48" ca="1" si="1014">IFERROR(IF($Y48&lt;=$AD$85,IF(COLUMN()&lt;26+$AD$86,"",OFFSET(DY47,0,-$AD$86,1,1)),""),"")</f>
        <v/>
      </c>
      <c r="DZ48" s="988" t="str">
        <f t="shared" ref="DZ48" ca="1" si="1015">IFERROR(IF($Y48&lt;=$AD$85,IF(COLUMN()&lt;26+$AD$86,"",OFFSET(DZ47,0,-$AD$86,1,1)),""),"")</f>
        <v/>
      </c>
      <c r="EA48" s="988" t="str">
        <f t="shared" ref="EA48" ca="1" si="1016">IFERROR(IF($Y48&lt;=$AD$85,IF(COLUMN()&lt;26+$AD$86,"",OFFSET(EA47,0,-$AD$86,1,1)),""),"")</f>
        <v/>
      </c>
      <c r="EB48" s="988" t="str">
        <f t="shared" ref="EB48" ca="1" si="1017">IFERROR(IF($Y48&lt;=$AD$85,IF(COLUMN()&lt;26+$AD$86,"",OFFSET(EB47,0,-$AD$86,1,1)),""),"")</f>
        <v/>
      </c>
      <c r="EC48" s="988" t="str">
        <f t="shared" ref="EC48" ca="1" si="1018">IFERROR(IF($Y48&lt;=$AD$85,IF(COLUMN()&lt;26+$AD$86,"",OFFSET(EC47,0,-$AD$86,1,1)),""),"")</f>
        <v/>
      </c>
      <c r="ED48" s="988" t="str">
        <f t="shared" ref="ED48" ca="1" si="1019">IFERROR(IF($Y48&lt;=$AD$85,IF(COLUMN()&lt;26+$AD$86,"",OFFSET(ED47,0,-$AD$86,1,1)),""),"")</f>
        <v/>
      </c>
      <c r="EE48" s="988" t="str">
        <f t="shared" ref="EE48" ca="1" si="1020">IFERROR(IF($Y48&lt;=$AD$85,IF(COLUMN()&lt;26+$AD$86,"",OFFSET(EE47,0,-$AD$86,1,1)),""),"")</f>
        <v/>
      </c>
      <c r="EF48" s="988" t="str">
        <f t="shared" ref="EF48" ca="1" si="1021">IFERROR(IF($Y48&lt;=$AD$85,IF(COLUMN()&lt;26+$AD$86,"",OFFSET(EF47,0,-$AD$86,1,1)),""),"")</f>
        <v/>
      </c>
      <c r="EG48" s="988" t="str">
        <f t="shared" ref="EG48:EH48" ca="1" si="1022">IFERROR(IF($Y48&lt;=$AD$85,IF(COLUMN()&lt;26+$AD$86,"",OFFSET(EG47,0,-$AD$86,1,1)),""),"")</f>
        <v/>
      </c>
      <c r="EH48" s="988" t="str">
        <f t="shared" ca="1" si="1022"/>
        <v/>
      </c>
      <c r="EI48" s="988" t="str">
        <f t="shared" ref="EI48" ca="1" si="1023">IFERROR(IF($Y48&lt;=$AD$85,IF(COLUMN()&lt;26+$AD$86,"",OFFSET(EI47,0,-$AD$86,1,1)),""),"")</f>
        <v/>
      </c>
      <c r="EJ48" s="988" t="str">
        <f t="shared" ref="EJ48" ca="1" si="1024">IFERROR(IF($Y48&lt;=$AD$85,IF(COLUMN()&lt;26+$AD$86,"",OFFSET(EJ47,0,-$AD$86,1,1)),""),"")</f>
        <v/>
      </c>
      <c r="EK48" s="988" t="str">
        <f t="shared" ref="EK48" ca="1" si="1025">IFERROR(IF($Y48&lt;=$AD$85,IF(COLUMN()&lt;26+$AD$86,"",OFFSET(EK47,0,-$AD$86,1,1)),""),"")</f>
        <v/>
      </c>
      <c r="EL48" s="988" t="str">
        <f t="shared" ref="EL48" ca="1" si="1026">IFERROR(IF($Y48&lt;=$AD$85,IF(COLUMN()&lt;26+$AD$86,"",OFFSET(EL47,0,-$AD$86,1,1)),""),"")</f>
        <v/>
      </c>
      <c r="EM48" s="988" t="str">
        <f t="shared" ref="EM48" ca="1" si="1027">IFERROR(IF($Y48&lt;=$AD$85,IF(COLUMN()&lt;26+$AD$86,"",OFFSET(EM47,0,-$AD$86,1,1)),""),"")</f>
        <v/>
      </c>
      <c r="EN48" s="988" t="str">
        <f t="shared" ref="EN48" ca="1" si="1028">IFERROR(IF($Y48&lt;=$AD$85,IF(COLUMN()&lt;26+$AD$86,"",OFFSET(EN47,0,-$AD$86,1,1)),""),"")</f>
        <v/>
      </c>
      <c r="EO48" s="988" t="str">
        <f t="shared" ref="EO48" ca="1" si="1029">IFERROR(IF($Y48&lt;=$AD$85,IF(COLUMN()&lt;26+$AD$86,"",OFFSET(EO47,0,-$AD$86,1,1)),""),"")</f>
        <v/>
      </c>
      <c r="EP48" s="988" t="str">
        <f t="shared" ref="EP48" ca="1" si="1030">IFERROR(IF($Y48&lt;=$AD$85,IF(COLUMN()&lt;26+$AD$86,"",OFFSET(EP47,0,-$AD$86,1,1)),""),"")</f>
        <v/>
      </c>
      <c r="EQ48" s="988" t="str">
        <f t="shared" ref="EQ48" ca="1" si="1031">IFERROR(IF($Y48&lt;=$AD$85,IF(COLUMN()&lt;26+$AD$86,"",OFFSET(EQ47,0,-$AD$86,1,1)),""),"")</f>
        <v/>
      </c>
      <c r="ER48" s="988" t="str">
        <f t="shared" ref="ER48" ca="1" si="1032">IFERROR(IF($Y48&lt;=$AD$85,IF(COLUMN()&lt;26+$AD$86,"",OFFSET(ER47,0,-$AD$86,1,1)),""),"")</f>
        <v/>
      </c>
      <c r="ES48" s="988" t="str">
        <f t="shared" ref="ES48" ca="1" si="1033">IFERROR(IF($Y48&lt;=$AD$85,IF(COLUMN()&lt;26+$AD$86,"",OFFSET(ES47,0,-$AD$86,1,1)),""),"")</f>
        <v/>
      </c>
      <c r="ET48" s="988" t="str">
        <f t="shared" ref="ET48" ca="1" si="1034">IFERROR(IF($Y48&lt;=$AD$85,IF(COLUMN()&lt;26+$AD$86,"",OFFSET(ET47,0,-$AD$86,1,1)),""),"")</f>
        <v/>
      </c>
      <c r="EU48" s="988" t="str">
        <f t="shared" ref="EU48:EV48" ca="1" si="1035">IFERROR(IF($Y48&lt;=$AD$85,IF(COLUMN()&lt;26+$AD$86,"",OFFSET(EU47,0,-$AD$86,1,1)),""),"")</f>
        <v/>
      </c>
      <c r="EV48" s="988" t="str">
        <f t="shared" ca="1" si="1035"/>
        <v/>
      </c>
      <c r="EW48" s="988" t="str">
        <f t="shared" ref="EW48" ca="1" si="1036">IFERROR(IF($Y48&lt;=$AD$85,IF(COLUMN()&lt;26+$AD$86,"",OFFSET(EW47,0,-$AD$86,1,1)),""),"")</f>
        <v/>
      </c>
      <c r="EX48" s="988" t="str">
        <f t="shared" ref="EX48" ca="1" si="1037">IFERROR(IF($Y48&lt;=$AD$85,IF(COLUMN()&lt;26+$AD$86,"",OFFSET(EX47,0,-$AD$86,1,1)),""),"")</f>
        <v/>
      </c>
      <c r="EY48" s="988" t="str">
        <f t="shared" ref="EY48" ca="1" si="1038">IFERROR(IF($Y48&lt;=$AD$85,IF(COLUMN()&lt;26+$AD$86,"",OFFSET(EY47,0,-$AD$86,1,1)),""),"")</f>
        <v/>
      </c>
      <c r="EZ48" s="988" t="str">
        <f t="shared" ref="EZ48" ca="1" si="1039">IFERROR(IF($Y48&lt;=$AD$85,IF(COLUMN()&lt;26+$AD$86,"",OFFSET(EZ47,0,-$AD$86,1,1)),""),"")</f>
        <v/>
      </c>
      <c r="FA48" s="988" t="str">
        <f t="shared" ref="FA48" ca="1" si="1040">IFERROR(IF($Y48&lt;=$AD$85,IF(COLUMN()&lt;26+$AD$86,"",OFFSET(FA47,0,-$AD$86,1,1)),""),"")</f>
        <v/>
      </c>
      <c r="FB48" s="988" t="str">
        <f t="shared" ref="FB48" ca="1" si="1041">IFERROR(IF($Y48&lt;=$AD$85,IF(COLUMN()&lt;26+$AD$86,"",OFFSET(FB47,0,-$AD$86,1,1)),""),"")</f>
        <v/>
      </c>
      <c r="FC48" s="988" t="str">
        <f t="shared" ref="FC48" ca="1" si="1042">IFERROR(IF($Y48&lt;=$AD$85,IF(COLUMN()&lt;26+$AD$86,"",OFFSET(FC47,0,-$AD$86,1,1)),""),"")</f>
        <v/>
      </c>
      <c r="FD48" s="988" t="str">
        <f t="shared" ref="FD48" ca="1" si="1043">IFERROR(IF($Y48&lt;=$AD$85,IF(COLUMN()&lt;26+$AD$86,"",OFFSET(FD47,0,-$AD$86,1,1)),""),"")</f>
        <v/>
      </c>
      <c r="FE48" s="988" t="str">
        <f t="shared" ref="FE48" ca="1" si="1044">IFERROR(IF($Y48&lt;=$AD$85,IF(COLUMN()&lt;26+$AD$86,"",OFFSET(FE47,0,-$AD$86,1,1)),""),"")</f>
        <v/>
      </c>
      <c r="FF48" s="988" t="str">
        <f t="shared" ref="FF48" ca="1" si="1045">IFERROR(IF($Y48&lt;=$AD$85,IF(COLUMN()&lt;26+$AD$86,"",OFFSET(FF47,0,-$AD$86,1,1)),""),"")</f>
        <v/>
      </c>
      <c r="FG48" s="988" t="str">
        <f t="shared" ref="FG48" ca="1" si="1046">IFERROR(IF($Y48&lt;=$AD$85,IF(COLUMN()&lt;26+$AD$86,"",OFFSET(FG47,0,-$AD$86,1,1)),""),"")</f>
        <v/>
      </c>
      <c r="FH48" s="988" t="str">
        <f t="shared" ref="FH48" ca="1" si="1047">IFERROR(IF($Y48&lt;=$AD$85,IF(COLUMN()&lt;26+$AD$86,"",OFFSET(FH47,0,-$AD$86,1,1)),""),"")</f>
        <v/>
      </c>
      <c r="FI48" s="988" t="str">
        <f t="shared" ref="FI48:FJ48" ca="1" si="1048">IFERROR(IF($Y48&lt;=$AD$85,IF(COLUMN()&lt;26+$AD$86,"",OFFSET(FI47,0,-$AD$86,1,1)),""),"")</f>
        <v/>
      </c>
      <c r="FJ48" s="988" t="str">
        <f t="shared" ca="1" si="1048"/>
        <v/>
      </c>
      <c r="FK48" s="988" t="str">
        <f t="shared" ref="FK48" ca="1" si="1049">IFERROR(IF($Y48&lt;=$AD$85,IF(COLUMN()&lt;26+$AD$86,"",OFFSET(FK47,0,-$AD$86,1,1)),""),"")</f>
        <v/>
      </c>
      <c r="FL48" s="988" t="str">
        <f t="shared" ref="FL48" ca="1" si="1050">IFERROR(IF($Y48&lt;=$AD$85,IF(COLUMN()&lt;26+$AD$86,"",OFFSET(FL47,0,-$AD$86,1,1)),""),"")</f>
        <v/>
      </c>
      <c r="FM48" s="988" t="str">
        <f t="shared" ref="FM48" ca="1" si="1051">IFERROR(IF($Y48&lt;=$AD$85,IF(COLUMN()&lt;26+$AD$86,"",OFFSET(FM47,0,-$AD$86,1,1)),""),"")</f>
        <v/>
      </c>
      <c r="FN48" s="988" t="str">
        <f t="shared" ref="FN48" ca="1" si="1052">IFERROR(IF($Y48&lt;=$AD$85,IF(COLUMN()&lt;26+$AD$86,"",OFFSET(FN47,0,-$AD$86,1,1)),""),"")</f>
        <v/>
      </c>
      <c r="FO48" s="988" t="str">
        <f t="shared" ref="FO48" ca="1" si="1053">IFERROR(IF($Y48&lt;=$AD$85,IF(COLUMN()&lt;26+$AD$86,"",OFFSET(FO47,0,-$AD$86,1,1)),""),"")</f>
        <v/>
      </c>
      <c r="FP48" s="988" t="str">
        <f t="shared" ref="FP48" ca="1" si="1054">IFERROR(IF($Y48&lt;=$AD$85,IF(COLUMN()&lt;26+$AD$86,"",OFFSET(FP47,0,-$AD$86,1,1)),""),"")</f>
        <v/>
      </c>
      <c r="FQ48" s="988" t="str">
        <f t="shared" ref="FQ48" ca="1" si="1055">IFERROR(IF($Y48&lt;=$AD$85,IF(COLUMN()&lt;26+$AD$86,"",OFFSET(FQ47,0,-$AD$86,1,1)),""),"")</f>
        <v/>
      </c>
      <c r="FR48" s="988" t="str">
        <f t="shared" ref="FR48" ca="1" si="1056">IFERROR(IF($Y48&lt;=$AD$85,IF(COLUMN()&lt;26+$AD$86,"",OFFSET(FR47,0,-$AD$86,1,1)),""),"")</f>
        <v/>
      </c>
      <c r="FS48" s="988" t="str">
        <f t="shared" ref="FS48" ca="1" si="1057">IFERROR(IF($Y48&lt;=$AD$85,IF(COLUMN()&lt;26+$AD$86,"",OFFSET(FS47,0,-$AD$86,1,1)),""),"")</f>
        <v/>
      </c>
      <c r="FT48" s="988" t="str">
        <f t="shared" ref="FT48" ca="1" si="1058">IFERROR(IF($Y48&lt;=$AD$85,IF(COLUMN()&lt;26+$AD$86,"",OFFSET(FT47,0,-$AD$86,1,1)),""),"")</f>
        <v/>
      </c>
      <c r="FU48" s="988" t="str">
        <f t="shared" ref="FU48" ca="1" si="1059">IFERROR(IF($Y48&lt;=$AD$85,IF(COLUMN()&lt;26+$AD$86,"",OFFSET(FU47,0,-$AD$86,1,1)),""),"")</f>
        <v/>
      </c>
      <c r="FV48" s="988" t="str">
        <f t="shared" ref="FV48" ca="1" si="1060">IFERROR(IF($Y48&lt;=$AD$85,IF(COLUMN()&lt;26+$AD$86,"",OFFSET(FV47,0,-$AD$86,1,1)),""),"")</f>
        <v/>
      </c>
      <c r="FW48" s="988" t="str">
        <f t="shared" ref="FW48:FX48" ca="1" si="1061">IFERROR(IF($Y48&lt;=$AD$85,IF(COLUMN()&lt;26+$AD$86,"",OFFSET(FW47,0,-$AD$86,1,1)),""),"")</f>
        <v/>
      </c>
      <c r="FX48" s="988" t="str">
        <f t="shared" ca="1" si="1061"/>
        <v/>
      </c>
      <c r="FY48" s="988" t="str">
        <f t="shared" ref="FY48" ca="1" si="1062">IFERROR(IF($Y48&lt;=$AD$85,IF(COLUMN()&lt;26+$AD$86,"",OFFSET(FY47,0,-$AD$86,1,1)),""),"")</f>
        <v/>
      </c>
      <c r="FZ48" s="988" t="str">
        <f t="shared" ref="FZ48" ca="1" si="1063">IFERROR(IF($Y48&lt;=$AD$85,IF(COLUMN()&lt;26+$AD$86,"",OFFSET(FZ47,0,-$AD$86,1,1)),""),"")</f>
        <v/>
      </c>
      <c r="GA48" s="988" t="str">
        <f t="shared" ref="GA48" ca="1" si="1064">IFERROR(IF($Y48&lt;=$AD$85,IF(COLUMN()&lt;26+$AD$86,"",OFFSET(GA47,0,-$AD$86,1,1)),""),"")</f>
        <v/>
      </c>
      <c r="GB48" s="988" t="str">
        <f t="shared" ref="GB48" ca="1" si="1065">IFERROR(IF($Y48&lt;=$AD$85,IF(COLUMN()&lt;26+$AD$86,"",OFFSET(GB47,0,-$AD$86,1,1)),""),"")</f>
        <v/>
      </c>
      <c r="GC48" s="988" t="str">
        <f t="shared" ref="GC48" ca="1" si="1066">IFERROR(IF($Y48&lt;=$AD$85,IF(COLUMN()&lt;26+$AD$86,"",OFFSET(GC47,0,-$AD$86,1,1)),""),"")</f>
        <v/>
      </c>
      <c r="GD48" s="988" t="str">
        <f t="shared" ref="GD48" ca="1" si="1067">IFERROR(IF($Y48&lt;=$AD$85,IF(COLUMN()&lt;26+$AD$86,"",OFFSET(GD47,0,-$AD$86,1,1)),""),"")</f>
        <v/>
      </c>
      <c r="GE48" s="988" t="str">
        <f t="shared" ref="GE48" ca="1" si="1068">IFERROR(IF($Y48&lt;=$AD$85,IF(COLUMN()&lt;26+$AD$86,"",OFFSET(GE47,0,-$AD$86,1,1)),""),"")</f>
        <v/>
      </c>
      <c r="GF48" s="988" t="str">
        <f t="shared" ref="GF48" ca="1" si="1069">IFERROR(IF($Y48&lt;=$AD$85,IF(COLUMN()&lt;26+$AD$86,"",OFFSET(GF47,0,-$AD$86,1,1)),""),"")</f>
        <v/>
      </c>
      <c r="GG48" s="988" t="str">
        <f t="shared" ref="GG48" ca="1" si="1070">IFERROR(IF($Y48&lt;=$AD$85,IF(COLUMN()&lt;26+$AD$86,"",OFFSET(GG47,0,-$AD$86,1,1)),""),"")</f>
        <v/>
      </c>
      <c r="GH48" s="988" t="str">
        <f t="shared" ref="GH48" ca="1" si="1071">IFERROR(IF($Y48&lt;=$AD$85,IF(COLUMN()&lt;26+$AD$86,"",OFFSET(GH47,0,-$AD$86,1,1)),""),"")</f>
        <v/>
      </c>
      <c r="GI48" s="988" t="str">
        <f t="shared" ref="GI48" ca="1" si="1072">IFERROR(IF($Y48&lt;=$AD$85,IF(COLUMN()&lt;26+$AD$86,"",OFFSET(GI47,0,-$AD$86,1,1)),""),"")</f>
        <v/>
      </c>
      <c r="GJ48" s="988" t="str">
        <f t="shared" ref="GJ48" ca="1" si="1073">IFERROR(IF($Y48&lt;=$AD$85,IF(COLUMN()&lt;26+$AD$86,"",OFFSET(GJ47,0,-$AD$86,1,1)),""),"")</f>
        <v/>
      </c>
      <c r="GK48" s="988" t="str">
        <f t="shared" ref="GK48:GL48" ca="1" si="1074">IFERROR(IF($Y48&lt;=$AD$85,IF(COLUMN()&lt;26+$AD$86,"",OFFSET(GK47,0,-$AD$86,1,1)),""),"")</f>
        <v/>
      </c>
      <c r="GL48" s="988" t="str">
        <f t="shared" ca="1" si="1074"/>
        <v/>
      </c>
      <c r="GM48" s="988" t="str">
        <f t="shared" ref="GM48" ca="1" si="1075">IFERROR(IF($Y48&lt;=$AD$85,IF(COLUMN()&lt;26+$AD$86,"",OFFSET(GM47,0,-$AD$86,1,1)),""),"")</f>
        <v/>
      </c>
      <c r="GN48" s="988" t="str">
        <f t="shared" ref="GN48" ca="1" si="1076">IFERROR(IF($Y48&lt;=$AD$85,IF(COLUMN()&lt;26+$AD$86,"",OFFSET(GN47,0,-$AD$86,1,1)),""),"")</f>
        <v/>
      </c>
      <c r="GO48" s="988" t="str">
        <f t="shared" ref="GO48" ca="1" si="1077">IFERROR(IF($Y48&lt;=$AD$85,IF(COLUMN()&lt;26+$AD$86,"",OFFSET(GO47,0,-$AD$86,1,1)),""),"")</f>
        <v/>
      </c>
      <c r="GP48" s="988" t="str">
        <f t="shared" ref="GP48" ca="1" si="1078">IFERROR(IF($Y48&lt;=$AD$85,IF(COLUMN()&lt;26+$AD$86,"",OFFSET(GP47,0,-$AD$86,1,1)),""),"")</f>
        <v/>
      </c>
      <c r="GQ48" s="988" t="str">
        <f t="shared" ref="GQ48" ca="1" si="1079">IFERROR(IF($Y48&lt;=$AD$85,IF(COLUMN()&lt;26+$AD$86,"",OFFSET(GQ47,0,-$AD$86,1,1)),""),"")</f>
        <v/>
      </c>
      <c r="GR48" s="988" t="str">
        <f t="shared" ref="GR48" ca="1" si="1080">IFERROR(IF($Y48&lt;=$AD$85,IF(COLUMN()&lt;26+$AD$86,"",OFFSET(GR47,0,-$AD$86,1,1)),""),"")</f>
        <v/>
      </c>
      <c r="GS48" s="988" t="str">
        <f t="shared" ref="GS48" ca="1" si="1081">IFERROR(IF($Y48&lt;=$AD$85,IF(COLUMN()&lt;26+$AD$86,"",OFFSET(GS47,0,-$AD$86,1,1)),""),"")</f>
        <v/>
      </c>
      <c r="GT48" s="988" t="str">
        <f t="shared" ref="GT48" ca="1" si="1082">IFERROR(IF($Y48&lt;=$AD$85,IF(COLUMN()&lt;26+$AD$86,"",OFFSET(GT47,0,-$AD$86,1,1)),""),"")</f>
        <v/>
      </c>
      <c r="GU48" s="988" t="str">
        <f t="shared" ref="GU48" ca="1" si="1083">IFERROR(IF($Y48&lt;=$AD$85,IF(COLUMN()&lt;26+$AD$86,"",OFFSET(GU47,0,-$AD$86,1,1)),""),"")</f>
        <v/>
      </c>
      <c r="GV48" s="988" t="str">
        <f t="shared" ref="GV48" ca="1" si="1084">IFERROR(IF($Y48&lt;=$AD$85,IF(COLUMN()&lt;26+$AD$86,"",OFFSET(GV47,0,-$AD$86,1,1)),""),"")</f>
        <v/>
      </c>
      <c r="GW48" s="988" t="str">
        <f t="shared" ref="GW48" ca="1" si="1085">IFERROR(IF($Y48&lt;=$AD$85,IF(COLUMN()&lt;26+$AD$86,"",OFFSET(GW47,0,-$AD$86,1,1)),""),"")</f>
        <v/>
      </c>
      <c r="GX48" s="988" t="str">
        <f t="shared" ref="GX48" ca="1" si="1086">IFERROR(IF($Y48&lt;=$AD$85,IF(COLUMN()&lt;26+$AD$86,"",OFFSET(GX47,0,-$AD$86,1,1)),""),"")</f>
        <v/>
      </c>
      <c r="GY48" s="988" t="str">
        <f t="shared" ref="GY48:GZ48" ca="1" si="1087">IFERROR(IF($Y48&lt;=$AD$85,IF(COLUMN()&lt;26+$AD$86,"",OFFSET(GY47,0,-$AD$86,1,1)),""),"")</f>
        <v/>
      </c>
      <c r="GZ48" s="988" t="str">
        <f t="shared" ca="1" si="1087"/>
        <v/>
      </c>
      <c r="HA48" s="988" t="str">
        <f t="shared" ref="HA48" ca="1" si="1088">IFERROR(IF($Y48&lt;=$AD$85,IF(COLUMN()&lt;26+$AD$86,"",OFFSET(HA47,0,-$AD$86,1,1)),""),"")</f>
        <v/>
      </c>
      <c r="HB48" s="988" t="str">
        <f t="shared" ref="HB48" ca="1" si="1089">IFERROR(IF($Y48&lt;=$AD$85,IF(COLUMN()&lt;26+$AD$86,"",OFFSET(HB47,0,-$AD$86,1,1)),""),"")</f>
        <v/>
      </c>
      <c r="HC48" s="988" t="str">
        <f t="shared" ref="HC48" ca="1" si="1090">IFERROR(IF($Y48&lt;=$AD$85,IF(COLUMN()&lt;26+$AD$86,"",OFFSET(HC47,0,-$AD$86,1,1)),""),"")</f>
        <v/>
      </c>
      <c r="HD48" s="988" t="str">
        <f t="shared" ref="HD48" ca="1" si="1091">IFERROR(IF($Y48&lt;=$AD$85,IF(COLUMN()&lt;26+$AD$86,"",OFFSET(HD47,0,-$AD$86,1,1)),""),"")</f>
        <v/>
      </c>
      <c r="HE48" s="988" t="str">
        <f t="shared" ref="HE48" ca="1" si="1092">IFERROR(IF($Y48&lt;=$AD$85,IF(COLUMN()&lt;26+$AD$86,"",OFFSET(HE47,0,-$AD$86,1,1)),""),"")</f>
        <v/>
      </c>
      <c r="HF48" s="988" t="str">
        <f t="shared" ref="HF48" ca="1" si="1093">IFERROR(IF($Y48&lt;=$AD$85,IF(COLUMN()&lt;26+$AD$86,"",OFFSET(HF47,0,-$AD$86,1,1)),""),"")</f>
        <v/>
      </c>
      <c r="HG48" s="988" t="str">
        <f t="shared" ref="HG48" ca="1" si="1094">IFERROR(IF($Y48&lt;=$AD$85,IF(COLUMN()&lt;26+$AD$86,"",OFFSET(HG47,0,-$AD$86,1,1)),""),"")</f>
        <v/>
      </c>
      <c r="HH48" s="988" t="str">
        <f t="shared" ref="HH48" ca="1" si="1095">IFERROR(IF($Y48&lt;=$AD$85,IF(COLUMN()&lt;26+$AD$86,"",OFFSET(HH47,0,-$AD$86,1,1)),""),"")</f>
        <v/>
      </c>
      <c r="HI48" s="988" t="str">
        <f t="shared" ref="HI48" ca="1" si="1096">IFERROR(IF($Y48&lt;=$AD$85,IF(COLUMN()&lt;26+$AD$86,"",OFFSET(HI47,0,-$AD$86,1,1)),""),"")</f>
        <v/>
      </c>
      <c r="HJ48" s="988" t="str">
        <f t="shared" ref="HJ48" ca="1" si="1097">IFERROR(IF($Y48&lt;=$AD$85,IF(COLUMN()&lt;26+$AD$86,"",OFFSET(HJ47,0,-$AD$86,1,1)),""),"")</f>
        <v/>
      </c>
      <c r="HK48" s="988" t="str">
        <f t="shared" ref="HK48" ca="1" si="1098">IFERROR(IF($Y48&lt;=$AD$85,IF(COLUMN()&lt;26+$AD$86,"",OFFSET(HK47,0,-$AD$86,1,1)),""),"")</f>
        <v/>
      </c>
      <c r="HL48" s="988" t="str">
        <f t="shared" ref="HL48" ca="1" si="1099">IFERROR(IF($Y48&lt;=$AD$85,IF(COLUMN()&lt;26+$AD$86,"",OFFSET(HL47,0,-$AD$86,1,1)),""),"")</f>
        <v/>
      </c>
      <c r="HM48" s="988" t="str">
        <f t="shared" ref="HM48:HN48" ca="1" si="1100">IFERROR(IF($Y48&lt;=$AD$85,IF(COLUMN()&lt;26+$AD$86,"",OFFSET(HM47,0,-$AD$86,1,1)),""),"")</f>
        <v/>
      </c>
      <c r="HN48" s="988" t="str">
        <f t="shared" ca="1" si="1100"/>
        <v/>
      </c>
      <c r="HO48" s="988" t="str">
        <f t="shared" ref="HO48" ca="1" si="1101">IFERROR(IF($Y48&lt;=$AD$85,IF(COLUMN()&lt;26+$AD$86,"",OFFSET(HO47,0,-$AD$86,1,1)),""),"")</f>
        <v/>
      </c>
      <c r="HP48" s="988" t="str">
        <f t="shared" ref="HP48" ca="1" si="1102">IFERROR(IF($Y48&lt;=$AD$85,IF(COLUMN()&lt;26+$AD$86,"",OFFSET(HP47,0,-$AD$86,1,1)),""),"")</f>
        <v/>
      </c>
      <c r="HQ48" s="988" t="str">
        <f t="shared" ref="HQ48" ca="1" si="1103">IFERROR(IF($Y48&lt;=$AD$85,IF(COLUMN()&lt;26+$AD$86,"",OFFSET(HQ47,0,-$AD$86,1,1)),""),"")</f>
        <v/>
      </c>
    </row>
    <row r="49" spans="23:225" x14ac:dyDescent="0.15">
      <c r="W49" s="986"/>
      <c r="Y49" s="987">
        <v>3</v>
      </c>
      <c r="Z49" s="988" t="str">
        <f t="shared" ref="Z49:Z83" ca="1" si="1104">IFERROR(IF($Y49&lt;=$AD$85,IF(COLUMN()&lt;26+$AD$86,"",OFFSET(Z48,0,-$AD$86,1,1)),""),"")</f>
        <v/>
      </c>
      <c r="AA49" s="988" t="str">
        <f t="shared" ref="AA49:AA83" ca="1" si="1105">IFERROR(IF($Y49&lt;=$AD$85,IF(COLUMN()&lt;26+$AD$86,"",OFFSET(AA48,0,-$AD$86,1,1)),""),"")</f>
        <v/>
      </c>
      <c r="AB49" s="988">
        <f t="shared" ref="AB49:AB83" ca="1" si="1106">IFERROR(IF($Y49&lt;=$AD$85,IF(COLUMN()&lt;26+$AD$86,"",OFFSET(AB48,0,-$AD$86,1,1)),""),"")</f>
        <v>1</v>
      </c>
      <c r="AC49" s="988">
        <f t="shared" ref="AC49:AC83" ca="1" si="1107">IFERROR(IF($Y49&lt;=$AD$85,IF(COLUMN()&lt;26+$AD$86,"",OFFSET(AC48,0,-$AD$86,1,1)),""),"")</f>
        <v>2</v>
      </c>
      <c r="AD49" s="988">
        <f t="shared" ref="AD49:AD83" ca="1" si="1108">IFERROR(IF($Y49&lt;=$AD$85,IF(COLUMN()&lt;26+$AD$86,"",OFFSET(AD48,0,-$AD$86,1,1)),""),"")</f>
        <v>3</v>
      </c>
      <c r="AE49" s="988">
        <f t="shared" ref="AE49:AE83" ca="1" si="1109">IFERROR(IF($Y49&lt;=$AD$85,IF(COLUMN()&lt;26+$AD$86,"",OFFSET(AE48,0,-$AD$86,1,1)),""),"")</f>
        <v>4</v>
      </c>
      <c r="AF49" s="988">
        <f t="shared" ref="AF49:AF83" ca="1" si="1110">IFERROR(IF($Y49&lt;=$AD$85,IF(COLUMN()&lt;26+$AD$86,"",OFFSET(AF48,0,-$AD$86,1,1)),""),"")</f>
        <v>5</v>
      </c>
      <c r="AG49" s="988">
        <f t="shared" ref="AG49:AG83" ca="1" si="1111">IFERROR(IF($Y49&lt;=$AD$85,IF(COLUMN()&lt;26+$AD$86,"",OFFSET(AG48,0,-$AD$86,1,1)),""),"")</f>
        <v>6</v>
      </c>
      <c r="AH49" s="988">
        <f t="shared" ref="AH49:AH83" ca="1" si="1112">IFERROR(IF($Y49&lt;=$AD$85,IF(COLUMN()&lt;26+$AD$86,"",OFFSET(AH48,0,-$AD$86,1,1)),""),"")</f>
        <v>7</v>
      </c>
      <c r="AI49" s="988">
        <f t="shared" ref="AI49:AI83" ca="1" si="1113">IFERROR(IF($Y49&lt;=$AD$85,IF(COLUMN()&lt;26+$AD$86,"",OFFSET(AI48,0,-$AD$86,1,1)),""),"")</f>
        <v>8</v>
      </c>
      <c r="AJ49" s="988">
        <f t="shared" ref="AJ49:AJ83" ca="1" si="1114">IFERROR(IF($Y49&lt;=$AD$85,IF(COLUMN()&lt;26+$AD$86,"",OFFSET(AJ48,0,-$AD$86,1,1)),""),"")</f>
        <v>9</v>
      </c>
      <c r="AK49" s="988">
        <f t="shared" ref="AK49:AK83" ca="1" si="1115">IFERROR(IF($Y49&lt;=$AD$85,IF(COLUMN()&lt;26+$AD$86,"",OFFSET(AK48,0,-$AD$86,1,1)),""),"")</f>
        <v>10</v>
      </c>
      <c r="AL49" s="988">
        <f t="shared" ref="AL49:AL83" ca="1" si="1116">IFERROR(IF($Y49&lt;=$AD$85,IF(COLUMN()&lt;26+$AD$86,"",OFFSET(AL48,0,-$AD$86,1,1)),""),"")</f>
        <v>11</v>
      </c>
      <c r="AM49" s="988">
        <f t="shared" ref="AM49:AM83" ca="1" si="1117">IFERROR(IF($Y49&lt;=$AD$85,IF(COLUMN()&lt;26+$AD$86,"",OFFSET(AM48,0,-$AD$86,1,1)),""),"")</f>
        <v>12</v>
      </c>
      <c r="AN49" s="988">
        <f t="shared" ref="AN49:AN83" ca="1" si="1118">IFERROR(IF($Y49&lt;=$AD$85,IF(COLUMN()&lt;26+$AD$86,"",OFFSET(AN48,0,-$AD$86,1,1)),""),"")</f>
        <v>13</v>
      </c>
      <c r="AO49" s="988">
        <f t="shared" ref="AO49:AO83" ca="1" si="1119">IFERROR(IF($Y49&lt;=$AD$85,IF(COLUMN()&lt;26+$AD$86,"",OFFSET(AO48,0,-$AD$86,1,1)),""),"")</f>
        <v>14</v>
      </c>
      <c r="AP49" s="988">
        <f t="shared" ref="AP49:AP83" ca="1" si="1120">IFERROR(IF($Y49&lt;=$AD$85,IF(COLUMN()&lt;26+$AD$86,"",OFFSET(AP48,0,-$AD$86,1,1)),""),"")</f>
        <v>15</v>
      </c>
      <c r="AQ49" s="988" t="str">
        <f t="shared" ref="AQ49:AQ83" ca="1" si="1121">IFERROR(IF($Y49&lt;=$AD$85,IF(COLUMN()&lt;26+$AD$86,"",OFFSET(AQ48,0,-$AD$86,1,1)),""),"")</f>
        <v/>
      </c>
      <c r="AR49" s="988" t="str">
        <f t="shared" ref="AR49:AR83" ca="1" si="1122">IFERROR(IF($Y49&lt;=$AD$85,IF(COLUMN()&lt;26+$AD$86,"",OFFSET(AR48,0,-$AD$86,1,1)),""),"")</f>
        <v/>
      </c>
      <c r="AS49" s="988" t="str">
        <f t="shared" ref="AS49:AS83" ca="1" si="1123">IFERROR(IF($Y49&lt;=$AD$85,IF(COLUMN()&lt;26+$AD$86,"",OFFSET(AS48,0,-$AD$86,1,1)),""),"")</f>
        <v/>
      </c>
      <c r="AT49" s="988" t="str">
        <f t="shared" ref="AT49:AT83" ca="1" si="1124">IFERROR(IF($Y49&lt;=$AD$85,IF(COLUMN()&lt;26+$AD$86,"",OFFSET(AT48,0,-$AD$86,1,1)),""),"")</f>
        <v/>
      </c>
      <c r="AU49" s="988" t="str">
        <f t="shared" ref="AU49:AU83" ca="1" si="1125">IFERROR(IF($Y49&lt;=$AD$85,IF(COLUMN()&lt;26+$AD$86,"",OFFSET(AU48,0,-$AD$86,1,1)),""),"")</f>
        <v/>
      </c>
      <c r="AV49" s="988" t="str">
        <f t="shared" ref="AV49:AV83" ca="1" si="1126">IFERROR(IF($Y49&lt;=$AD$85,IF(COLUMN()&lt;26+$AD$86,"",OFFSET(AV48,0,-$AD$86,1,1)),""),"")</f>
        <v/>
      </c>
      <c r="AW49" s="988" t="str">
        <f t="shared" ref="AW49:AW83" ca="1" si="1127">IFERROR(IF($Y49&lt;=$AD$85,IF(COLUMN()&lt;26+$AD$86,"",OFFSET(AW48,0,-$AD$86,1,1)),""),"")</f>
        <v/>
      </c>
      <c r="AX49" s="988" t="str">
        <f t="shared" ref="AX49:AX83" ca="1" si="1128">IFERROR(IF($Y49&lt;=$AD$85,IF(COLUMN()&lt;26+$AD$86,"",OFFSET(AX48,0,-$AD$86,1,1)),""),"")</f>
        <v/>
      </c>
      <c r="AY49" s="988" t="str">
        <f t="shared" ref="AY49:AY83" ca="1" si="1129">IFERROR(IF($Y49&lt;=$AD$85,IF(COLUMN()&lt;26+$AD$86,"",OFFSET(AY48,0,-$AD$86,1,1)),""),"")</f>
        <v/>
      </c>
      <c r="AZ49" s="988" t="str">
        <f t="shared" ref="AZ49:AZ83" ca="1" si="1130">IFERROR(IF($Y49&lt;=$AD$85,IF(COLUMN()&lt;26+$AD$86,"",OFFSET(AZ48,0,-$AD$86,1,1)),""),"")</f>
        <v/>
      </c>
      <c r="BA49" s="988" t="str">
        <f t="shared" ref="BA49:BA83" ca="1" si="1131">IFERROR(IF($Y49&lt;=$AD$85,IF(COLUMN()&lt;26+$AD$86,"",OFFSET(BA48,0,-$AD$86,1,1)),""),"")</f>
        <v/>
      </c>
      <c r="BB49" s="988" t="str">
        <f t="shared" ref="BB49:BB83" ca="1" si="1132">IFERROR(IF($Y49&lt;=$AD$85,IF(COLUMN()&lt;26+$AD$86,"",OFFSET(BB48,0,-$AD$86,1,1)),""),"")</f>
        <v/>
      </c>
      <c r="BC49" s="988" t="str">
        <f t="shared" ref="BC49:BC83" ca="1" si="1133">IFERROR(IF($Y49&lt;=$AD$85,IF(COLUMN()&lt;26+$AD$86,"",OFFSET(BC48,0,-$AD$86,1,1)),""),"")</f>
        <v/>
      </c>
      <c r="BD49" s="988" t="str">
        <f t="shared" ref="BD49:BD83" ca="1" si="1134">IFERROR(IF($Y49&lt;=$AD$85,IF(COLUMN()&lt;26+$AD$86,"",OFFSET(BD48,0,-$AD$86,1,1)),""),"")</f>
        <v/>
      </c>
      <c r="BE49" s="988" t="str">
        <f t="shared" ref="BE49:BE83" ca="1" si="1135">IFERROR(IF($Y49&lt;=$AD$85,IF(COLUMN()&lt;26+$AD$86,"",OFFSET(BE48,0,-$AD$86,1,1)),""),"")</f>
        <v/>
      </c>
      <c r="BF49" s="988" t="str">
        <f t="shared" ref="BF49:BF83" ca="1" si="1136">IFERROR(IF($Y49&lt;=$AD$85,IF(COLUMN()&lt;26+$AD$86,"",OFFSET(BF48,0,-$AD$86,1,1)),""),"")</f>
        <v/>
      </c>
      <c r="BG49" s="988" t="str">
        <f t="shared" ref="BG49:BG83" ca="1" si="1137">IFERROR(IF($Y49&lt;=$AD$85,IF(COLUMN()&lt;26+$AD$86,"",OFFSET(BG48,0,-$AD$86,1,1)),""),"")</f>
        <v/>
      </c>
      <c r="BH49" s="988" t="str">
        <f t="shared" ref="BH49:BH83" ca="1" si="1138">IFERROR(IF($Y49&lt;=$AD$85,IF(COLUMN()&lt;26+$AD$86,"",OFFSET(BH48,0,-$AD$86,1,1)),""),"")</f>
        <v/>
      </c>
      <c r="BI49" s="988" t="str">
        <f t="shared" ref="BI49:BI83" ca="1" si="1139">IFERROR(IF($Y49&lt;=$AD$85,IF(COLUMN()&lt;26+$AD$86,"",OFFSET(BI48,0,-$AD$86,1,1)),""),"")</f>
        <v/>
      </c>
      <c r="BJ49" s="988" t="str">
        <f t="shared" ref="BJ49:BJ83" ca="1" si="1140">IFERROR(IF($Y49&lt;=$AD$85,IF(COLUMN()&lt;26+$AD$86,"",OFFSET(BJ48,0,-$AD$86,1,1)),""),"")</f>
        <v/>
      </c>
      <c r="BK49" s="988" t="str">
        <f t="shared" ref="BK49:BK83" ca="1" si="1141">IFERROR(IF($Y49&lt;=$AD$85,IF(COLUMN()&lt;26+$AD$86,"",OFFSET(BK48,0,-$AD$86,1,1)),""),"")</f>
        <v/>
      </c>
      <c r="BL49" s="988" t="str">
        <f t="shared" ref="BL49:BL83" ca="1" si="1142">IFERROR(IF($Y49&lt;=$AD$85,IF(COLUMN()&lt;26+$AD$86,"",OFFSET(BL48,0,-$AD$86,1,1)),""),"")</f>
        <v/>
      </c>
      <c r="BM49" s="988" t="str">
        <f t="shared" ref="BM49:BM83" ca="1" si="1143">IFERROR(IF($Y49&lt;=$AD$85,IF(COLUMN()&lt;26+$AD$86,"",OFFSET(BM48,0,-$AD$86,1,1)),""),"")</f>
        <v/>
      </c>
      <c r="BN49" s="988" t="str">
        <f t="shared" ref="BN49:BN83" ca="1" si="1144">IFERROR(IF($Y49&lt;=$AD$85,IF(COLUMN()&lt;26+$AD$86,"",OFFSET(BN48,0,-$AD$86,1,1)),""),"")</f>
        <v/>
      </c>
      <c r="BO49" s="988" t="str">
        <f t="shared" ref="BO49:BO83" ca="1" si="1145">IFERROR(IF($Y49&lt;=$AD$85,IF(COLUMN()&lt;26+$AD$86,"",OFFSET(BO48,0,-$AD$86,1,1)),""),"")</f>
        <v/>
      </c>
      <c r="BP49" s="988" t="str">
        <f t="shared" ref="BP49:BP83" ca="1" si="1146">IFERROR(IF($Y49&lt;=$AD$85,IF(COLUMN()&lt;26+$AD$86,"",OFFSET(BP48,0,-$AD$86,1,1)),""),"")</f>
        <v/>
      </c>
      <c r="BQ49" s="988" t="str">
        <f t="shared" ref="BQ49:BQ83" ca="1" si="1147">IFERROR(IF($Y49&lt;=$AD$85,IF(COLUMN()&lt;26+$AD$86,"",OFFSET(BQ48,0,-$AD$86,1,1)),""),"")</f>
        <v/>
      </c>
      <c r="BR49" s="988" t="str">
        <f t="shared" ref="BR49:BR83" ca="1" si="1148">IFERROR(IF($Y49&lt;=$AD$85,IF(COLUMN()&lt;26+$AD$86,"",OFFSET(BR48,0,-$AD$86,1,1)),""),"")</f>
        <v/>
      </c>
      <c r="BS49" s="988" t="str">
        <f t="shared" ref="BS49:BS83" ca="1" si="1149">IFERROR(IF($Y49&lt;=$AD$85,IF(COLUMN()&lt;26+$AD$86,"",OFFSET(BS48,0,-$AD$86,1,1)),""),"")</f>
        <v/>
      </c>
      <c r="BT49" s="988" t="str">
        <f t="shared" ref="BT49:BT83" ca="1" si="1150">IFERROR(IF($Y49&lt;=$AD$85,IF(COLUMN()&lt;26+$AD$86,"",OFFSET(BT48,0,-$AD$86,1,1)),""),"")</f>
        <v/>
      </c>
      <c r="BU49" s="988" t="str">
        <f t="shared" ref="BU49:BU83" ca="1" si="1151">IFERROR(IF($Y49&lt;=$AD$85,IF(COLUMN()&lt;26+$AD$86,"",OFFSET(BU48,0,-$AD$86,1,1)),""),"")</f>
        <v/>
      </c>
      <c r="BV49" s="988" t="str">
        <f t="shared" ref="BV49:BV83" ca="1" si="1152">IFERROR(IF($Y49&lt;=$AD$85,IF(COLUMN()&lt;26+$AD$86,"",OFFSET(BV48,0,-$AD$86,1,1)),""),"")</f>
        <v/>
      </c>
      <c r="BW49" s="988" t="str">
        <f t="shared" ref="BW49:BW83" ca="1" si="1153">IFERROR(IF($Y49&lt;=$AD$85,IF(COLUMN()&lt;26+$AD$86,"",OFFSET(BW48,0,-$AD$86,1,1)),""),"")</f>
        <v/>
      </c>
      <c r="BX49" s="988" t="str">
        <f t="shared" ref="BX49:BX83" ca="1" si="1154">IFERROR(IF($Y49&lt;=$AD$85,IF(COLUMN()&lt;26+$AD$86,"",OFFSET(BX48,0,-$AD$86,1,1)),""),"")</f>
        <v/>
      </c>
      <c r="BY49" s="988" t="str">
        <f t="shared" ref="BY49:BY83" ca="1" si="1155">IFERROR(IF($Y49&lt;=$AD$85,IF(COLUMN()&lt;26+$AD$86,"",OFFSET(BY48,0,-$AD$86,1,1)),""),"")</f>
        <v/>
      </c>
      <c r="BZ49" s="988" t="str">
        <f t="shared" ref="BZ49:BZ83" ca="1" si="1156">IFERROR(IF($Y49&lt;=$AD$85,IF(COLUMN()&lt;26+$AD$86,"",OFFSET(BZ48,0,-$AD$86,1,1)),""),"")</f>
        <v/>
      </c>
      <c r="CA49" s="988" t="str">
        <f t="shared" ref="CA49:CA83" ca="1" si="1157">IFERROR(IF($Y49&lt;=$AD$85,IF(COLUMN()&lt;26+$AD$86,"",OFFSET(CA48,0,-$AD$86,1,1)),""),"")</f>
        <v/>
      </c>
      <c r="CB49" s="988" t="str">
        <f t="shared" ref="CB49:CB83" ca="1" si="1158">IFERROR(IF($Y49&lt;=$AD$85,IF(COLUMN()&lt;26+$AD$86,"",OFFSET(CB48,0,-$AD$86,1,1)),""),"")</f>
        <v/>
      </c>
      <c r="CC49" s="988" t="str">
        <f t="shared" ref="CC49:CC83" ca="1" si="1159">IFERROR(IF($Y49&lt;=$AD$85,IF(COLUMN()&lt;26+$AD$86,"",OFFSET(CC48,0,-$AD$86,1,1)),""),"")</f>
        <v/>
      </c>
      <c r="CD49" s="988" t="str">
        <f t="shared" ref="CD49:CD83" ca="1" si="1160">IFERROR(IF($Y49&lt;=$AD$85,IF(COLUMN()&lt;26+$AD$86,"",OFFSET(CD48,0,-$AD$86,1,1)),""),"")</f>
        <v/>
      </c>
      <c r="CE49" s="988" t="str">
        <f t="shared" ref="CE49:CE83" ca="1" si="1161">IFERROR(IF($Y49&lt;=$AD$85,IF(COLUMN()&lt;26+$AD$86,"",OFFSET(CE48,0,-$AD$86,1,1)),""),"")</f>
        <v/>
      </c>
      <c r="CF49" s="988" t="str">
        <f t="shared" ref="CF49:CF83" ca="1" si="1162">IFERROR(IF($Y49&lt;=$AD$85,IF(COLUMN()&lt;26+$AD$86,"",OFFSET(CF48,0,-$AD$86,1,1)),""),"")</f>
        <v/>
      </c>
      <c r="CG49" s="988" t="str">
        <f t="shared" ref="CG49:CG83" ca="1" si="1163">IFERROR(IF($Y49&lt;=$AD$85,IF(COLUMN()&lt;26+$AD$86,"",OFFSET(CG48,0,-$AD$86,1,1)),""),"")</f>
        <v/>
      </c>
      <c r="CH49" s="988" t="str">
        <f t="shared" ref="CH49:CH83" ca="1" si="1164">IFERROR(IF($Y49&lt;=$AD$85,IF(COLUMN()&lt;26+$AD$86,"",OFFSET(CH48,0,-$AD$86,1,1)),""),"")</f>
        <v/>
      </c>
      <c r="CI49" s="988" t="str">
        <f t="shared" ref="CI49:CI83" ca="1" si="1165">IFERROR(IF($Y49&lt;=$AD$85,IF(COLUMN()&lt;26+$AD$86,"",OFFSET(CI48,0,-$AD$86,1,1)),""),"")</f>
        <v/>
      </c>
      <c r="CJ49" s="988" t="str">
        <f t="shared" ref="CJ49:CJ83" ca="1" si="1166">IFERROR(IF($Y49&lt;=$AD$85,IF(COLUMN()&lt;26+$AD$86,"",OFFSET(CJ48,0,-$AD$86,1,1)),""),"")</f>
        <v/>
      </c>
      <c r="CK49" s="988" t="str">
        <f t="shared" ref="CK49:CK83" ca="1" si="1167">IFERROR(IF($Y49&lt;=$AD$85,IF(COLUMN()&lt;26+$AD$86,"",OFFSET(CK48,0,-$AD$86,1,1)),""),"")</f>
        <v/>
      </c>
      <c r="CL49" s="988" t="str">
        <f t="shared" ref="CL49:CL83" ca="1" si="1168">IFERROR(IF($Y49&lt;=$AD$85,IF(COLUMN()&lt;26+$AD$86,"",OFFSET(CL48,0,-$AD$86,1,1)),""),"")</f>
        <v/>
      </c>
      <c r="CM49" s="988" t="str">
        <f t="shared" ref="CM49:CM83" ca="1" si="1169">IFERROR(IF($Y49&lt;=$AD$85,IF(COLUMN()&lt;26+$AD$86,"",OFFSET(CM48,0,-$AD$86,1,1)),""),"")</f>
        <v/>
      </c>
      <c r="CN49" s="988" t="str">
        <f t="shared" ref="CN49:CN83" ca="1" si="1170">IFERROR(IF($Y49&lt;=$AD$85,IF(COLUMN()&lt;26+$AD$86,"",OFFSET(CN48,0,-$AD$86,1,1)),""),"")</f>
        <v/>
      </c>
      <c r="CO49" s="988" t="str">
        <f t="shared" ref="CO49:CO83" ca="1" si="1171">IFERROR(IF($Y49&lt;=$AD$85,IF(COLUMN()&lt;26+$AD$86,"",OFFSET(CO48,0,-$AD$86,1,1)),""),"")</f>
        <v/>
      </c>
      <c r="CP49" s="988" t="str">
        <f t="shared" ref="CP49:CP83" ca="1" si="1172">IFERROR(IF($Y49&lt;=$AD$85,IF(COLUMN()&lt;26+$AD$86,"",OFFSET(CP48,0,-$AD$86,1,1)),""),"")</f>
        <v/>
      </c>
      <c r="CQ49" s="988" t="str">
        <f t="shared" ref="CQ49:CQ83" ca="1" si="1173">IFERROR(IF($Y49&lt;=$AD$85,IF(COLUMN()&lt;26+$AD$86,"",OFFSET(CQ48,0,-$AD$86,1,1)),""),"")</f>
        <v/>
      </c>
      <c r="CR49" s="988" t="str">
        <f t="shared" ref="CR49:CR83" ca="1" si="1174">IFERROR(IF($Y49&lt;=$AD$85,IF(COLUMN()&lt;26+$AD$86,"",OFFSET(CR48,0,-$AD$86,1,1)),""),"")</f>
        <v/>
      </c>
      <c r="CS49" s="988" t="str">
        <f t="shared" ref="CS49:CS83" ca="1" si="1175">IFERROR(IF($Y49&lt;=$AD$85,IF(COLUMN()&lt;26+$AD$86,"",OFFSET(CS48,0,-$AD$86,1,1)),""),"")</f>
        <v/>
      </c>
      <c r="CT49" s="988" t="str">
        <f t="shared" ref="CT49:CT83" ca="1" si="1176">IFERROR(IF($Y49&lt;=$AD$85,IF(COLUMN()&lt;26+$AD$86,"",OFFSET(CT48,0,-$AD$86,1,1)),""),"")</f>
        <v/>
      </c>
      <c r="CU49" s="988" t="str">
        <f t="shared" ref="CU49:CU83" ca="1" si="1177">IFERROR(IF($Y49&lt;=$AD$85,IF(COLUMN()&lt;26+$AD$86,"",OFFSET(CU48,0,-$AD$86,1,1)),""),"")</f>
        <v/>
      </c>
      <c r="CV49" s="988" t="str">
        <f t="shared" ref="CV49:CV83" ca="1" si="1178">IFERROR(IF($Y49&lt;=$AD$85,IF(COLUMN()&lt;26+$AD$86,"",OFFSET(CV48,0,-$AD$86,1,1)),""),"")</f>
        <v/>
      </c>
      <c r="CW49" s="988" t="str">
        <f t="shared" ref="CW49:CW83" ca="1" si="1179">IFERROR(IF($Y49&lt;=$AD$85,IF(COLUMN()&lt;26+$AD$86,"",OFFSET(CW48,0,-$AD$86,1,1)),""),"")</f>
        <v/>
      </c>
      <c r="CX49" s="988" t="str">
        <f t="shared" ref="CX49:CX83" ca="1" si="1180">IFERROR(IF($Y49&lt;=$AD$85,IF(COLUMN()&lt;26+$AD$86,"",OFFSET(CX48,0,-$AD$86,1,1)),""),"")</f>
        <v/>
      </c>
      <c r="CY49" s="988" t="str">
        <f t="shared" ref="CY49:CY83" ca="1" si="1181">IFERROR(IF($Y49&lt;=$AD$85,IF(COLUMN()&lt;26+$AD$86,"",OFFSET(CY48,0,-$AD$86,1,1)),""),"")</f>
        <v/>
      </c>
      <c r="CZ49" s="988" t="str">
        <f t="shared" ref="CZ49:CZ83" ca="1" si="1182">IFERROR(IF($Y49&lt;=$AD$85,IF(COLUMN()&lt;26+$AD$86,"",OFFSET(CZ48,0,-$AD$86,1,1)),""),"")</f>
        <v/>
      </c>
      <c r="DA49" s="988" t="str">
        <f t="shared" ref="DA49:DA83" ca="1" si="1183">IFERROR(IF($Y49&lt;=$AD$85,IF(COLUMN()&lt;26+$AD$86,"",OFFSET(DA48,0,-$AD$86,1,1)),""),"")</f>
        <v/>
      </c>
      <c r="DB49" s="988" t="str">
        <f t="shared" ref="DB49:DB83" ca="1" si="1184">IFERROR(IF($Y49&lt;=$AD$85,IF(COLUMN()&lt;26+$AD$86,"",OFFSET(DB48,0,-$AD$86,1,1)),""),"")</f>
        <v/>
      </c>
      <c r="DC49" s="988" t="str">
        <f t="shared" ref="DC49:DC83" ca="1" si="1185">IFERROR(IF($Y49&lt;=$AD$85,IF(COLUMN()&lt;26+$AD$86,"",OFFSET(DC48,0,-$AD$86,1,1)),""),"")</f>
        <v/>
      </c>
      <c r="DD49" s="988" t="str">
        <f t="shared" ref="DD49:DD83" ca="1" si="1186">IFERROR(IF($Y49&lt;=$AD$85,IF(COLUMN()&lt;26+$AD$86,"",OFFSET(DD48,0,-$AD$86,1,1)),""),"")</f>
        <v/>
      </c>
      <c r="DE49" s="988" t="str">
        <f t="shared" ref="DE49:DE83" ca="1" si="1187">IFERROR(IF($Y49&lt;=$AD$85,IF(COLUMN()&lt;26+$AD$86,"",OFFSET(DE48,0,-$AD$86,1,1)),""),"")</f>
        <v/>
      </c>
      <c r="DF49" s="988" t="str">
        <f t="shared" ref="DF49:DF83" ca="1" si="1188">IFERROR(IF($Y49&lt;=$AD$85,IF(COLUMN()&lt;26+$AD$86,"",OFFSET(DF48,0,-$AD$86,1,1)),""),"")</f>
        <v/>
      </c>
      <c r="DG49" s="988" t="str">
        <f t="shared" ref="DG49:DG83" ca="1" si="1189">IFERROR(IF($Y49&lt;=$AD$85,IF(COLUMN()&lt;26+$AD$86,"",OFFSET(DG48,0,-$AD$86,1,1)),""),"")</f>
        <v/>
      </c>
      <c r="DH49" s="988" t="str">
        <f t="shared" ref="DH49:DH83" ca="1" si="1190">IFERROR(IF($Y49&lt;=$AD$85,IF(COLUMN()&lt;26+$AD$86,"",OFFSET(DH48,0,-$AD$86,1,1)),""),"")</f>
        <v/>
      </c>
      <c r="DI49" s="988" t="str">
        <f t="shared" ref="DI49:DI83" ca="1" si="1191">IFERROR(IF($Y49&lt;=$AD$85,IF(COLUMN()&lt;26+$AD$86,"",OFFSET(DI48,0,-$AD$86,1,1)),""),"")</f>
        <v/>
      </c>
      <c r="DJ49" s="988" t="str">
        <f t="shared" ref="DJ49:DJ83" ca="1" si="1192">IFERROR(IF($Y49&lt;=$AD$85,IF(COLUMN()&lt;26+$AD$86,"",OFFSET(DJ48,0,-$AD$86,1,1)),""),"")</f>
        <v/>
      </c>
      <c r="DK49" s="988" t="str">
        <f t="shared" ref="DK49:DK83" ca="1" si="1193">IFERROR(IF($Y49&lt;=$AD$85,IF(COLUMN()&lt;26+$AD$86,"",OFFSET(DK48,0,-$AD$86,1,1)),""),"")</f>
        <v/>
      </c>
      <c r="DL49" s="988" t="str">
        <f t="shared" ref="DL49:DL83" ca="1" si="1194">IFERROR(IF($Y49&lt;=$AD$85,IF(COLUMN()&lt;26+$AD$86,"",OFFSET(DL48,0,-$AD$86,1,1)),""),"")</f>
        <v/>
      </c>
      <c r="DM49" s="988" t="str">
        <f t="shared" ref="DM49:DM83" ca="1" si="1195">IFERROR(IF($Y49&lt;=$AD$85,IF(COLUMN()&lt;26+$AD$86,"",OFFSET(DM48,0,-$AD$86,1,1)),""),"")</f>
        <v/>
      </c>
      <c r="DN49" s="988" t="str">
        <f t="shared" ref="DN49:DN83" ca="1" si="1196">IFERROR(IF($Y49&lt;=$AD$85,IF(COLUMN()&lt;26+$AD$86,"",OFFSET(DN48,0,-$AD$86,1,1)),""),"")</f>
        <v/>
      </c>
      <c r="DO49" s="988" t="str">
        <f t="shared" ref="DO49:DO83" ca="1" si="1197">IFERROR(IF($Y49&lt;=$AD$85,IF(COLUMN()&lt;26+$AD$86,"",OFFSET(DO48,0,-$AD$86,1,1)),""),"")</f>
        <v/>
      </c>
      <c r="DP49" s="988" t="str">
        <f t="shared" ref="DP49:DP83" ca="1" si="1198">IFERROR(IF($Y49&lt;=$AD$85,IF(COLUMN()&lt;26+$AD$86,"",OFFSET(DP48,0,-$AD$86,1,1)),""),"")</f>
        <v/>
      </c>
      <c r="DQ49" s="988" t="str">
        <f t="shared" ref="DQ49:DQ83" ca="1" si="1199">IFERROR(IF($Y49&lt;=$AD$85,IF(COLUMN()&lt;26+$AD$86,"",OFFSET(DQ48,0,-$AD$86,1,1)),""),"")</f>
        <v/>
      </c>
      <c r="DR49" s="988" t="str">
        <f t="shared" ref="DR49:DR83" ca="1" si="1200">IFERROR(IF($Y49&lt;=$AD$85,IF(COLUMN()&lt;26+$AD$86,"",OFFSET(DR48,0,-$AD$86,1,1)),""),"")</f>
        <v/>
      </c>
      <c r="DS49" s="988" t="str">
        <f t="shared" ref="DS49:DS83" ca="1" si="1201">IFERROR(IF($Y49&lt;=$AD$85,IF(COLUMN()&lt;26+$AD$86,"",OFFSET(DS48,0,-$AD$86,1,1)),""),"")</f>
        <v/>
      </c>
      <c r="DT49" s="988" t="str">
        <f t="shared" ref="DT49:DT83" ca="1" si="1202">IFERROR(IF($Y49&lt;=$AD$85,IF(COLUMN()&lt;26+$AD$86,"",OFFSET(DT48,0,-$AD$86,1,1)),""),"")</f>
        <v/>
      </c>
      <c r="DU49" s="988" t="str">
        <f t="shared" ref="DU49:DU83" ca="1" si="1203">IFERROR(IF($Y49&lt;=$AD$85,IF(COLUMN()&lt;26+$AD$86,"",OFFSET(DU48,0,-$AD$86,1,1)),""),"")</f>
        <v/>
      </c>
      <c r="DV49" s="988" t="str">
        <f t="shared" ref="DV49:DV83" ca="1" si="1204">IFERROR(IF($Y49&lt;=$AD$85,IF(COLUMN()&lt;26+$AD$86,"",OFFSET(DV48,0,-$AD$86,1,1)),""),"")</f>
        <v/>
      </c>
      <c r="DW49" s="988" t="str">
        <f t="shared" ref="DW49:DW83" ca="1" si="1205">IFERROR(IF($Y49&lt;=$AD$85,IF(COLUMN()&lt;26+$AD$86,"",OFFSET(DW48,0,-$AD$86,1,1)),""),"")</f>
        <v/>
      </c>
      <c r="DX49" s="988" t="str">
        <f t="shared" ref="DX49:DX83" ca="1" si="1206">IFERROR(IF($Y49&lt;=$AD$85,IF(COLUMN()&lt;26+$AD$86,"",OFFSET(DX48,0,-$AD$86,1,1)),""),"")</f>
        <v/>
      </c>
      <c r="DY49" s="988" t="str">
        <f t="shared" ref="DY49:DY83" ca="1" si="1207">IFERROR(IF($Y49&lt;=$AD$85,IF(COLUMN()&lt;26+$AD$86,"",OFFSET(DY48,0,-$AD$86,1,1)),""),"")</f>
        <v/>
      </c>
      <c r="DZ49" s="988" t="str">
        <f t="shared" ref="DZ49:DZ83" ca="1" si="1208">IFERROR(IF($Y49&lt;=$AD$85,IF(COLUMN()&lt;26+$AD$86,"",OFFSET(DZ48,0,-$AD$86,1,1)),""),"")</f>
        <v/>
      </c>
      <c r="EA49" s="988" t="str">
        <f t="shared" ref="EA49:EA83" ca="1" si="1209">IFERROR(IF($Y49&lt;=$AD$85,IF(COLUMN()&lt;26+$AD$86,"",OFFSET(EA48,0,-$AD$86,1,1)),""),"")</f>
        <v/>
      </c>
      <c r="EB49" s="988" t="str">
        <f t="shared" ref="EB49:EB83" ca="1" si="1210">IFERROR(IF($Y49&lt;=$AD$85,IF(COLUMN()&lt;26+$AD$86,"",OFFSET(EB48,0,-$AD$86,1,1)),""),"")</f>
        <v/>
      </c>
      <c r="EC49" s="988" t="str">
        <f t="shared" ref="EC49:EC83" ca="1" si="1211">IFERROR(IF($Y49&lt;=$AD$85,IF(COLUMN()&lt;26+$AD$86,"",OFFSET(EC48,0,-$AD$86,1,1)),""),"")</f>
        <v/>
      </c>
      <c r="ED49" s="988" t="str">
        <f t="shared" ref="ED49:ED83" ca="1" si="1212">IFERROR(IF($Y49&lt;=$AD$85,IF(COLUMN()&lt;26+$AD$86,"",OFFSET(ED48,0,-$AD$86,1,1)),""),"")</f>
        <v/>
      </c>
      <c r="EE49" s="988" t="str">
        <f t="shared" ref="EE49:EE83" ca="1" si="1213">IFERROR(IF($Y49&lt;=$AD$85,IF(COLUMN()&lt;26+$AD$86,"",OFFSET(EE48,0,-$AD$86,1,1)),""),"")</f>
        <v/>
      </c>
      <c r="EF49" s="988" t="str">
        <f t="shared" ref="EF49:EF83" ca="1" si="1214">IFERROR(IF($Y49&lt;=$AD$85,IF(COLUMN()&lt;26+$AD$86,"",OFFSET(EF48,0,-$AD$86,1,1)),""),"")</f>
        <v/>
      </c>
      <c r="EG49" s="988" t="str">
        <f t="shared" ref="EG49:EG83" ca="1" si="1215">IFERROR(IF($Y49&lt;=$AD$85,IF(COLUMN()&lt;26+$AD$86,"",OFFSET(EG48,0,-$AD$86,1,1)),""),"")</f>
        <v/>
      </c>
      <c r="EH49" s="988" t="str">
        <f t="shared" ref="EH49:EH83" ca="1" si="1216">IFERROR(IF($Y49&lt;=$AD$85,IF(COLUMN()&lt;26+$AD$86,"",OFFSET(EH48,0,-$AD$86,1,1)),""),"")</f>
        <v/>
      </c>
      <c r="EI49" s="988" t="str">
        <f t="shared" ref="EI49:EI83" ca="1" si="1217">IFERROR(IF($Y49&lt;=$AD$85,IF(COLUMN()&lt;26+$AD$86,"",OFFSET(EI48,0,-$AD$86,1,1)),""),"")</f>
        <v/>
      </c>
      <c r="EJ49" s="988" t="str">
        <f t="shared" ref="EJ49:EJ83" ca="1" si="1218">IFERROR(IF($Y49&lt;=$AD$85,IF(COLUMN()&lt;26+$AD$86,"",OFFSET(EJ48,0,-$AD$86,1,1)),""),"")</f>
        <v/>
      </c>
      <c r="EK49" s="988" t="str">
        <f t="shared" ref="EK49:EK83" ca="1" si="1219">IFERROR(IF($Y49&lt;=$AD$85,IF(COLUMN()&lt;26+$AD$86,"",OFFSET(EK48,0,-$AD$86,1,1)),""),"")</f>
        <v/>
      </c>
      <c r="EL49" s="988" t="str">
        <f t="shared" ref="EL49:EL83" ca="1" si="1220">IFERROR(IF($Y49&lt;=$AD$85,IF(COLUMN()&lt;26+$AD$86,"",OFFSET(EL48,0,-$AD$86,1,1)),""),"")</f>
        <v/>
      </c>
      <c r="EM49" s="988" t="str">
        <f t="shared" ref="EM49:EM83" ca="1" si="1221">IFERROR(IF($Y49&lt;=$AD$85,IF(COLUMN()&lt;26+$AD$86,"",OFFSET(EM48,0,-$AD$86,1,1)),""),"")</f>
        <v/>
      </c>
      <c r="EN49" s="988" t="str">
        <f t="shared" ref="EN49:EN83" ca="1" si="1222">IFERROR(IF($Y49&lt;=$AD$85,IF(COLUMN()&lt;26+$AD$86,"",OFFSET(EN48,0,-$AD$86,1,1)),""),"")</f>
        <v/>
      </c>
      <c r="EO49" s="988" t="str">
        <f t="shared" ref="EO49:EO83" ca="1" si="1223">IFERROR(IF($Y49&lt;=$AD$85,IF(COLUMN()&lt;26+$AD$86,"",OFFSET(EO48,0,-$AD$86,1,1)),""),"")</f>
        <v/>
      </c>
      <c r="EP49" s="988" t="str">
        <f t="shared" ref="EP49:EP83" ca="1" si="1224">IFERROR(IF($Y49&lt;=$AD$85,IF(COLUMN()&lt;26+$AD$86,"",OFFSET(EP48,0,-$AD$86,1,1)),""),"")</f>
        <v/>
      </c>
      <c r="EQ49" s="988" t="str">
        <f t="shared" ref="EQ49:EQ83" ca="1" si="1225">IFERROR(IF($Y49&lt;=$AD$85,IF(COLUMN()&lt;26+$AD$86,"",OFFSET(EQ48,0,-$AD$86,1,1)),""),"")</f>
        <v/>
      </c>
      <c r="ER49" s="988" t="str">
        <f t="shared" ref="ER49:ER83" ca="1" si="1226">IFERROR(IF($Y49&lt;=$AD$85,IF(COLUMN()&lt;26+$AD$86,"",OFFSET(ER48,0,-$AD$86,1,1)),""),"")</f>
        <v/>
      </c>
      <c r="ES49" s="988" t="str">
        <f t="shared" ref="ES49:ES83" ca="1" si="1227">IFERROR(IF($Y49&lt;=$AD$85,IF(COLUMN()&lt;26+$AD$86,"",OFFSET(ES48,0,-$AD$86,1,1)),""),"")</f>
        <v/>
      </c>
      <c r="ET49" s="988" t="str">
        <f t="shared" ref="ET49:ET83" ca="1" si="1228">IFERROR(IF($Y49&lt;=$AD$85,IF(COLUMN()&lt;26+$AD$86,"",OFFSET(ET48,0,-$AD$86,1,1)),""),"")</f>
        <v/>
      </c>
      <c r="EU49" s="988" t="str">
        <f t="shared" ref="EU49:EU83" ca="1" si="1229">IFERROR(IF($Y49&lt;=$AD$85,IF(COLUMN()&lt;26+$AD$86,"",OFFSET(EU48,0,-$AD$86,1,1)),""),"")</f>
        <v/>
      </c>
      <c r="EV49" s="988" t="str">
        <f t="shared" ref="EV49:EV83" ca="1" si="1230">IFERROR(IF($Y49&lt;=$AD$85,IF(COLUMN()&lt;26+$AD$86,"",OFFSET(EV48,0,-$AD$86,1,1)),""),"")</f>
        <v/>
      </c>
      <c r="EW49" s="988" t="str">
        <f t="shared" ref="EW49:EW83" ca="1" si="1231">IFERROR(IF($Y49&lt;=$AD$85,IF(COLUMN()&lt;26+$AD$86,"",OFFSET(EW48,0,-$AD$86,1,1)),""),"")</f>
        <v/>
      </c>
      <c r="EX49" s="988" t="str">
        <f t="shared" ref="EX49:EX83" ca="1" si="1232">IFERROR(IF($Y49&lt;=$AD$85,IF(COLUMN()&lt;26+$AD$86,"",OFFSET(EX48,0,-$AD$86,1,1)),""),"")</f>
        <v/>
      </c>
      <c r="EY49" s="988" t="str">
        <f t="shared" ref="EY49:EY83" ca="1" si="1233">IFERROR(IF($Y49&lt;=$AD$85,IF(COLUMN()&lt;26+$AD$86,"",OFFSET(EY48,0,-$AD$86,1,1)),""),"")</f>
        <v/>
      </c>
      <c r="EZ49" s="988" t="str">
        <f t="shared" ref="EZ49:EZ83" ca="1" si="1234">IFERROR(IF($Y49&lt;=$AD$85,IF(COLUMN()&lt;26+$AD$86,"",OFFSET(EZ48,0,-$AD$86,1,1)),""),"")</f>
        <v/>
      </c>
      <c r="FA49" s="988" t="str">
        <f t="shared" ref="FA49:FA83" ca="1" si="1235">IFERROR(IF($Y49&lt;=$AD$85,IF(COLUMN()&lt;26+$AD$86,"",OFFSET(FA48,0,-$AD$86,1,1)),""),"")</f>
        <v/>
      </c>
      <c r="FB49" s="988" t="str">
        <f t="shared" ref="FB49:FB83" ca="1" si="1236">IFERROR(IF($Y49&lt;=$AD$85,IF(COLUMN()&lt;26+$AD$86,"",OFFSET(FB48,0,-$AD$86,1,1)),""),"")</f>
        <v/>
      </c>
      <c r="FC49" s="988" t="str">
        <f t="shared" ref="FC49:FC83" ca="1" si="1237">IFERROR(IF($Y49&lt;=$AD$85,IF(COLUMN()&lt;26+$AD$86,"",OFFSET(FC48,0,-$AD$86,1,1)),""),"")</f>
        <v/>
      </c>
      <c r="FD49" s="988" t="str">
        <f t="shared" ref="FD49:FD83" ca="1" si="1238">IFERROR(IF($Y49&lt;=$AD$85,IF(COLUMN()&lt;26+$AD$86,"",OFFSET(FD48,0,-$AD$86,1,1)),""),"")</f>
        <v/>
      </c>
      <c r="FE49" s="988" t="str">
        <f t="shared" ref="FE49:FE83" ca="1" si="1239">IFERROR(IF($Y49&lt;=$AD$85,IF(COLUMN()&lt;26+$AD$86,"",OFFSET(FE48,0,-$AD$86,1,1)),""),"")</f>
        <v/>
      </c>
      <c r="FF49" s="988" t="str">
        <f t="shared" ref="FF49:FF83" ca="1" si="1240">IFERROR(IF($Y49&lt;=$AD$85,IF(COLUMN()&lt;26+$AD$86,"",OFFSET(FF48,0,-$AD$86,1,1)),""),"")</f>
        <v/>
      </c>
      <c r="FG49" s="988" t="str">
        <f t="shared" ref="FG49:FG83" ca="1" si="1241">IFERROR(IF($Y49&lt;=$AD$85,IF(COLUMN()&lt;26+$AD$86,"",OFFSET(FG48,0,-$AD$86,1,1)),""),"")</f>
        <v/>
      </c>
      <c r="FH49" s="988" t="str">
        <f t="shared" ref="FH49:FH83" ca="1" si="1242">IFERROR(IF($Y49&lt;=$AD$85,IF(COLUMN()&lt;26+$AD$86,"",OFFSET(FH48,0,-$AD$86,1,1)),""),"")</f>
        <v/>
      </c>
      <c r="FI49" s="988" t="str">
        <f t="shared" ref="FI49:FI83" ca="1" si="1243">IFERROR(IF($Y49&lt;=$AD$85,IF(COLUMN()&lt;26+$AD$86,"",OFFSET(FI48,0,-$AD$86,1,1)),""),"")</f>
        <v/>
      </c>
      <c r="FJ49" s="988" t="str">
        <f t="shared" ref="FJ49:FJ83" ca="1" si="1244">IFERROR(IF($Y49&lt;=$AD$85,IF(COLUMN()&lt;26+$AD$86,"",OFFSET(FJ48,0,-$AD$86,1,1)),""),"")</f>
        <v/>
      </c>
      <c r="FK49" s="988" t="str">
        <f t="shared" ref="FK49:FK83" ca="1" si="1245">IFERROR(IF($Y49&lt;=$AD$85,IF(COLUMN()&lt;26+$AD$86,"",OFFSET(FK48,0,-$AD$86,1,1)),""),"")</f>
        <v/>
      </c>
      <c r="FL49" s="988" t="str">
        <f t="shared" ref="FL49:FL83" ca="1" si="1246">IFERROR(IF($Y49&lt;=$AD$85,IF(COLUMN()&lt;26+$AD$86,"",OFFSET(FL48,0,-$AD$86,1,1)),""),"")</f>
        <v/>
      </c>
      <c r="FM49" s="988" t="str">
        <f t="shared" ref="FM49:FM83" ca="1" si="1247">IFERROR(IF($Y49&lt;=$AD$85,IF(COLUMN()&lt;26+$AD$86,"",OFFSET(FM48,0,-$AD$86,1,1)),""),"")</f>
        <v/>
      </c>
      <c r="FN49" s="988" t="str">
        <f t="shared" ref="FN49:FN83" ca="1" si="1248">IFERROR(IF($Y49&lt;=$AD$85,IF(COLUMN()&lt;26+$AD$86,"",OFFSET(FN48,0,-$AD$86,1,1)),""),"")</f>
        <v/>
      </c>
      <c r="FO49" s="988" t="str">
        <f t="shared" ref="FO49:FO83" ca="1" si="1249">IFERROR(IF($Y49&lt;=$AD$85,IF(COLUMN()&lt;26+$AD$86,"",OFFSET(FO48,0,-$AD$86,1,1)),""),"")</f>
        <v/>
      </c>
      <c r="FP49" s="988" t="str">
        <f t="shared" ref="FP49:FP83" ca="1" si="1250">IFERROR(IF($Y49&lt;=$AD$85,IF(COLUMN()&lt;26+$AD$86,"",OFFSET(FP48,0,-$AD$86,1,1)),""),"")</f>
        <v/>
      </c>
      <c r="FQ49" s="988" t="str">
        <f t="shared" ref="FQ49:FQ83" ca="1" si="1251">IFERROR(IF($Y49&lt;=$AD$85,IF(COLUMN()&lt;26+$AD$86,"",OFFSET(FQ48,0,-$AD$86,1,1)),""),"")</f>
        <v/>
      </c>
      <c r="FR49" s="988" t="str">
        <f t="shared" ref="FR49:FR83" ca="1" si="1252">IFERROR(IF($Y49&lt;=$AD$85,IF(COLUMN()&lt;26+$AD$86,"",OFFSET(FR48,0,-$AD$86,1,1)),""),"")</f>
        <v/>
      </c>
      <c r="FS49" s="988" t="str">
        <f t="shared" ref="FS49:FS83" ca="1" si="1253">IFERROR(IF($Y49&lt;=$AD$85,IF(COLUMN()&lt;26+$AD$86,"",OFFSET(FS48,0,-$AD$86,1,1)),""),"")</f>
        <v/>
      </c>
      <c r="FT49" s="988" t="str">
        <f t="shared" ref="FT49:FT83" ca="1" si="1254">IFERROR(IF($Y49&lt;=$AD$85,IF(COLUMN()&lt;26+$AD$86,"",OFFSET(FT48,0,-$AD$86,1,1)),""),"")</f>
        <v/>
      </c>
      <c r="FU49" s="988" t="str">
        <f t="shared" ref="FU49:FU83" ca="1" si="1255">IFERROR(IF($Y49&lt;=$AD$85,IF(COLUMN()&lt;26+$AD$86,"",OFFSET(FU48,0,-$AD$86,1,1)),""),"")</f>
        <v/>
      </c>
      <c r="FV49" s="988" t="str">
        <f t="shared" ref="FV49:FV83" ca="1" si="1256">IFERROR(IF($Y49&lt;=$AD$85,IF(COLUMN()&lt;26+$AD$86,"",OFFSET(FV48,0,-$AD$86,1,1)),""),"")</f>
        <v/>
      </c>
      <c r="FW49" s="988" t="str">
        <f t="shared" ref="FW49:FW83" ca="1" si="1257">IFERROR(IF($Y49&lt;=$AD$85,IF(COLUMN()&lt;26+$AD$86,"",OFFSET(FW48,0,-$AD$86,1,1)),""),"")</f>
        <v/>
      </c>
      <c r="FX49" s="988" t="str">
        <f t="shared" ref="FX49:FX83" ca="1" si="1258">IFERROR(IF($Y49&lt;=$AD$85,IF(COLUMN()&lt;26+$AD$86,"",OFFSET(FX48,0,-$AD$86,1,1)),""),"")</f>
        <v/>
      </c>
      <c r="FY49" s="988" t="str">
        <f t="shared" ref="FY49:FY83" ca="1" si="1259">IFERROR(IF($Y49&lt;=$AD$85,IF(COLUMN()&lt;26+$AD$86,"",OFFSET(FY48,0,-$AD$86,1,1)),""),"")</f>
        <v/>
      </c>
      <c r="FZ49" s="988" t="str">
        <f t="shared" ref="FZ49:FZ83" ca="1" si="1260">IFERROR(IF($Y49&lt;=$AD$85,IF(COLUMN()&lt;26+$AD$86,"",OFFSET(FZ48,0,-$AD$86,1,1)),""),"")</f>
        <v/>
      </c>
      <c r="GA49" s="988" t="str">
        <f t="shared" ref="GA49:GA83" ca="1" si="1261">IFERROR(IF($Y49&lt;=$AD$85,IF(COLUMN()&lt;26+$AD$86,"",OFFSET(GA48,0,-$AD$86,1,1)),""),"")</f>
        <v/>
      </c>
      <c r="GB49" s="988" t="str">
        <f t="shared" ref="GB49:GB83" ca="1" si="1262">IFERROR(IF($Y49&lt;=$AD$85,IF(COLUMN()&lt;26+$AD$86,"",OFFSET(GB48,0,-$AD$86,1,1)),""),"")</f>
        <v/>
      </c>
      <c r="GC49" s="988" t="str">
        <f t="shared" ref="GC49:GC83" ca="1" si="1263">IFERROR(IF($Y49&lt;=$AD$85,IF(COLUMN()&lt;26+$AD$86,"",OFFSET(GC48,0,-$AD$86,1,1)),""),"")</f>
        <v/>
      </c>
      <c r="GD49" s="988" t="str">
        <f t="shared" ref="GD49:GD83" ca="1" si="1264">IFERROR(IF($Y49&lt;=$AD$85,IF(COLUMN()&lt;26+$AD$86,"",OFFSET(GD48,0,-$AD$86,1,1)),""),"")</f>
        <v/>
      </c>
      <c r="GE49" s="988" t="str">
        <f t="shared" ref="GE49:GE83" ca="1" si="1265">IFERROR(IF($Y49&lt;=$AD$85,IF(COLUMN()&lt;26+$AD$86,"",OFFSET(GE48,0,-$AD$86,1,1)),""),"")</f>
        <v/>
      </c>
      <c r="GF49" s="988" t="str">
        <f t="shared" ref="GF49:GF83" ca="1" si="1266">IFERROR(IF($Y49&lt;=$AD$85,IF(COLUMN()&lt;26+$AD$86,"",OFFSET(GF48,0,-$AD$86,1,1)),""),"")</f>
        <v/>
      </c>
      <c r="GG49" s="988" t="str">
        <f t="shared" ref="GG49:GG83" ca="1" si="1267">IFERROR(IF($Y49&lt;=$AD$85,IF(COLUMN()&lt;26+$AD$86,"",OFFSET(GG48,0,-$AD$86,1,1)),""),"")</f>
        <v/>
      </c>
      <c r="GH49" s="988" t="str">
        <f t="shared" ref="GH49:GH83" ca="1" si="1268">IFERROR(IF($Y49&lt;=$AD$85,IF(COLUMN()&lt;26+$AD$86,"",OFFSET(GH48,0,-$AD$86,1,1)),""),"")</f>
        <v/>
      </c>
      <c r="GI49" s="988" t="str">
        <f t="shared" ref="GI49:GI83" ca="1" si="1269">IFERROR(IF($Y49&lt;=$AD$85,IF(COLUMN()&lt;26+$AD$86,"",OFFSET(GI48,0,-$AD$86,1,1)),""),"")</f>
        <v/>
      </c>
      <c r="GJ49" s="988" t="str">
        <f t="shared" ref="GJ49:GJ83" ca="1" si="1270">IFERROR(IF($Y49&lt;=$AD$85,IF(COLUMN()&lt;26+$AD$86,"",OFFSET(GJ48,0,-$AD$86,1,1)),""),"")</f>
        <v/>
      </c>
      <c r="GK49" s="988" t="str">
        <f t="shared" ref="GK49:GK83" ca="1" si="1271">IFERROR(IF($Y49&lt;=$AD$85,IF(COLUMN()&lt;26+$AD$86,"",OFFSET(GK48,0,-$AD$86,1,1)),""),"")</f>
        <v/>
      </c>
      <c r="GL49" s="988" t="str">
        <f t="shared" ref="GL49:GL83" ca="1" si="1272">IFERROR(IF($Y49&lt;=$AD$85,IF(COLUMN()&lt;26+$AD$86,"",OFFSET(GL48,0,-$AD$86,1,1)),""),"")</f>
        <v/>
      </c>
      <c r="GM49" s="988" t="str">
        <f t="shared" ref="GM49:GM83" ca="1" si="1273">IFERROR(IF($Y49&lt;=$AD$85,IF(COLUMN()&lt;26+$AD$86,"",OFFSET(GM48,0,-$AD$86,1,1)),""),"")</f>
        <v/>
      </c>
      <c r="GN49" s="988" t="str">
        <f t="shared" ref="GN49:GN83" ca="1" si="1274">IFERROR(IF($Y49&lt;=$AD$85,IF(COLUMN()&lt;26+$AD$86,"",OFFSET(GN48,0,-$AD$86,1,1)),""),"")</f>
        <v/>
      </c>
      <c r="GO49" s="988" t="str">
        <f t="shared" ref="GO49:GO83" ca="1" si="1275">IFERROR(IF($Y49&lt;=$AD$85,IF(COLUMN()&lt;26+$AD$86,"",OFFSET(GO48,0,-$AD$86,1,1)),""),"")</f>
        <v/>
      </c>
      <c r="GP49" s="988" t="str">
        <f t="shared" ref="GP49:GP83" ca="1" si="1276">IFERROR(IF($Y49&lt;=$AD$85,IF(COLUMN()&lt;26+$AD$86,"",OFFSET(GP48,0,-$AD$86,1,1)),""),"")</f>
        <v/>
      </c>
      <c r="GQ49" s="988" t="str">
        <f t="shared" ref="GQ49:GQ83" ca="1" si="1277">IFERROR(IF($Y49&lt;=$AD$85,IF(COLUMN()&lt;26+$AD$86,"",OFFSET(GQ48,0,-$AD$86,1,1)),""),"")</f>
        <v/>
      </c>
      <c r="GR49" s="988" t="str">
        <f t="shared" ref="GR49:GR83" ca="1" si="1278">IFERROR(IF($Y49&lt;=$AD$85,IF(COLUMN()&lt;26+$AD$86,"",OFFSET(GR48,0,-$AD$86,1,1)),""),"")</f>
        <v/>
      </c>
      <c r="GS49" s="988" t="str">
        <f t="shared" ref="GS49:GS83" ca="1" si="1279">IFERROR(IF($Y49&lt;=$AD$85,IF(COLUMN()&lt;26+$AD$86,"",OFFSET(GS48,0,-$AD$86,1,1)),""),"")</f>
        <v/>
      </c>
      <c r="GT49" s="988" t="str">
        <f t="shared" ref="GT49:GT83" ca="1" si="1280">IFERROR(IF($Y49&lt;=$AD$85,IF(COLUMN()&lt;26+$AD$86,"",OFFSET(GT48,0,-$AD$86,1,1)),""),"")</f>
        <v/>
      </c>
      <c r="GU49" s="988" t="str">
        <f t="shared" ref="GU49:GU83" ca="1" si="1281">IFERROR(IF($Y49&lt;=$AD$85,IF(COLUMN()&lt;26+$AD$86,"",OFFSET(GU48,0,-$AD$86,1,1)),""),"")</f>
        <v/>
      </c>
      <c r="GV49" s="988" t="str">
        <f t="shared" ref="GV49:GV83" ca="1" si="1282">IFERROR(IF($Y49&lt;=$AD$85,IF(COLUMN()&lt;26+$AD$86,"",OFFSET(GV48,0,-$AD$86,1,1)),""),"")</f>
        <v/>
      </c>
      <c r="GW49" s="988" t="str">
        <f t="shared" ref="GW49:GW83" ca="1" si="1283">IFERROR(IF($Y49&lt;=$AD$85,IF(COLUMN()&lt;26+$AD$86,"",OFFSET(GW48,0,-$AD$86,1,1)),""),"")</f>
        <v/>
      </c>
      <c r="GX49" s="988" t="str">
        <f t="shared" ref="GX49:GX83" ca="1" si="1284">IFERROR(IF($Y49&lt;=$AD$85,IF(COLUMN()&lt;26+$AD$86,"",OFFSET(GX48,0,-$AD$86,1,1)),""),"")</f>
        <v/>
      </c>
      <c r="GY49" s="988" t="str">
        <f t="shared" ref="GY49:GY83" ca="1" si="1285">IFERROR(IF($Y49&lt;=$AD$85,IF(COLUMN()&lt;26+$AD$86,"",OFFSET(GY48,0,-$AD$86,1,1)),""),"")</f>
        <v/>
      </c>
      <c r="GZ49" s="988" t="str">
        <f t="shared" ref="GZ49:GZ83" ca="1" si="1286">IFERROR(IF($Y49&lt;=$AD$85,IF(COLUMN()&lt;26+$AD$86,"",OFFSET(GZ48,0,-$AD$86,1,1)),""),"")</f>
        <v/>
      </c>
      <c r="HA49" s="988" t="str">
        <f t="shared" ref="HA49:HA83" ca="1" si="1287">IFERROR(IF($Y49&lt;=$AD$85,IF(COLUMN()&lt;26+$AD$86,"",OFFSET(HA48,0,-$AD$86,1,1)),""),"")</f>
        <v/>
      </c>
      <c r="HB49" s="988" t="str">
        <f t="shared" ref="HB49:HB83" ca="1" si="1288">IFERROR(IF($Y49&lt;=$AD$85,IF(COLUMN()&lt;26+$AD$86,"",OFFSET(HB48,0,-$AD$86,1,1)),""),"")</f>
        <v/>
      </c>
      <c r="HC49" s="988" t="str">
        <f t="shared" ref="HC49:HC83" ca="1" si="1289">IFERROR(IF($Y49&lt;=$AD$85,IF(COLUMN()&lt;26+$AD$86,"",OFFSET(HC48,0,-$AD$86,1,1)),""),"")</f>
        <v/>
      </c>
      <c r="HD49" s="988" t="str">
        <f t="shared" ref="HD49:HD83" ca="1" si="1290">IFERROR(IF($Y49&lt;=$AD$85,IF(COLUMN()&lt;26+$AD$86,"",OFFSET(HD48,0,-$AD$86,1,1)),""),"")</f>
        <v/>
      </c>
      <c r="HE49" s="988" t="str">
        <f t="shared" ref="HE49:HE83" ca="1" si="1291">IFERROR(IF($Y49&lt;=$AD$85,IF(COLUMN()&lt;26+$AD$86,"",OFFSET(HE48,0,-$AD$86,1,1)),""),"")</f>
        <v/>
      </c>
      <c r="HF49" s="988" t="str">
        <f t="shared" ref="HF49:HF83" ca="1" si="1292">IFERROR(IF($Y49&lt;=$AD$85,IF(COLUMN()&lt;26+$AD$86,"",OFFSET(HF48,0,-$AD$86,1,1)),""),"")</f>
        <v/>
      </c>
      <c r="HG49" s="988" t="str">
        <f t="shared" ref="HG49:HG83" ca="1" si="1293">IFERROR(IF($Y49&lt;=$AD$85,IF(COLUMN()&lt;26+$AD$86,"",OFFSET(HG48,0,-$AD$86,1,1)),""),"")</f>
        <v/>
      </c>
      <c r="HH49" s="988" t="str">
        <f t="shared" ref="HH49:HH83" ca="1" si="1294">IFERROR(IF($Y49&lt;=$AD$85,IF(COLUMN()&lt;26+$AD$86,"",OFFSET(HH48,0,-$AD$86,1,1)),""),"")</f>
        <v/>
      </c>
      <c r="HI49" s="988" t="str">
        <f t="shared" ref="HI49:HI83" ca="1" si="1295">IFERROR(IF($Y49&lt;=$AD$85,IF(COLUMN()&lt;26+$AD$86,"",OFFSET(HI48,0,-$AD$86,1,1)),""),"")</f>
        <v/>
      </c>
      <c r="HJ49" s="988" t="str">
        <f t="shared" ref="HJ49:HJ83" ca="1" si="1296">IFERROR(IF($Y49&lt;=$AD$85,IF(COLUMN()&lt;26+$AD$86,"",OFFSET(HJ48,0,-$AD$86,1,1)),""),"")</f>
        <v/>
      </c>
      <c r="HK49" s="988" t="str">
        <f t="shared" ref="HK49:HK83" ca="1" si="1297">IFERROR(IF($Y49&lt;=$AD$85,IF(COLUMN()&lt;26+$AD$86,"",OFFSET(HK48,0,-$AD$86,1,1)),""),"")</f>
        <v/>
      </c>
      <c r="HL49" s="988" t="str">
        <f t="shared" ref="HL49:HL83" ca="1" si="1298">IFERROR(IF($Y49&lt;=$AD$85,IF(COLUMN()&lt;26+$AD$86,"",OFFSET(HL48,0,-$AD$86,1,1)),""),"")</f>
        <v/>
      </c>
      <c r="HM49" s="988" t="str">
        <f t="shared" ref="HM49:HM83" ca="1" si="1299">IFERROR(IF($Y49&lt;=$AD$85,IF(COLUMN()&lt;26+$AD$86,"",OFFSET(HM48,0,-$AD$86,1,1)),""),"")</f>
        <v/>
      </c>
      <c r="HN49" s="988" t="str">
        <f t="shared" ref="HN49:HN83" ca="1" si="1300">IFERROR(IF($Y49&lt;=$AD$85,IF(COLUMN()&lt;26+$AD$86,"",OFFSET(HN48,0,-$AD$86,1,1)),""),"")</f>
        <v/>
      </c>
      <c r="HO49" s="988" t="str">
        <f t="shared" ref="HO49:HO83" ca="1" si="1301">IFERROR(IF($Y49&lt;=$AD$85,IF(COLUMN()&lt;26+$AD$86,"",OFFSET(HO48,0,-$AD$86,1,1)),""),"")</f>
        <v/>
      </c>
      <c r="HP49" s="988" t="str">
        <f t="shared" ref="HP49:HP83" ca="1" si="1302">IFERROR(IF($Y49&lt;=$AD$85,IF(COLUMN()&lt;26+$AD$86,"",OFFSET(HP48,0,-$AD$86,1,1)),""),"")</f>
        <v/>
      </c>
      <c r="HQ49" s="988" t="str">
        <f t="shared" ref="HQ49:HQ83" ca="1" si="1303">IFERROR(IF($Y49&lt;=$AD$85,IF(COLUMN()&lt;26+$AD$86,"",OFFSET(HQ48,0,-$AD$86,1,1)),""),"")</f>
        <v/>
      </c>
    </row>
    <row r="50" spans="23:225" x14ac:dyDescent="0.15">
      <c r="W50" s="986"/>
      <c r="Y50" s="991">
        <v>4</v>
      </c>
      <c r="Z50" s="988" t="str">
        <f t="shared" ca="1" si="1104"/>
        <v/>
      </c>
      <c r="AA50" s="988" t="str">
        <f t="shared" ca="1" si="1105"/>
        <v/>
      </c>
      <c r="AB50" s="988" t="str">
        <f t="shared" ca="1" si="1106"/>
        <v/>
      </c>
      <c r="AC50" s="988">
        <f t="shared" ca="1" si="1107"/>
        <v>1</v>
      </c>
      <c r="AD50" s="988">
        <f t="shared" ca="1" si="1108"/>
        <v>2</v>
      </c>
      <c r="AE50" s="988">
        <f t="shared" ca="1" si="1109"/>
        <v>3</v>
      </c>
      <c r="AF50" s="988">
        <f t="shared" ca="1" si="1110"/>
        <v>4</v>
      </c>
      <c r="AG50" s="988">
        <f t="shared" ca="1" si="1111"/>
        <v>5</v>
      </c>
      <c r="AH50" s="988">
        <f t="shared" ca="1" si="1112"/>
        <v>6</v>
      </c>
      <c r="AI50" s="988">
        <f t="shared" ca="1" si="1113"/>
        <v>7</v>
      </c>
      <c r="AJ50" s="988">
        <f t="shared" ca="1" si="1114"/>
        <v>8</v>
      </c>
      <c r="AK50" s="988">
        <f t="shared" ca="1" si="1115"/>
        <v>9</v>
      </c>
      <c r="AL50" s="988">
        <f t="shared" ca="1" si="1116"/>
        <v>10</v>
      </c>
      <c r="AM50" s="988">
        <f t="shared" ca="1" si="1117"/>
        <v>11</v>
      </c>
      <c r="AN50" s="988">
        <f t="shared" ca="1" si="1118"/>
        <v>12</v>
      </c>
      <c r="AO50" s="988">
        <f t="shared" ca="1" si="1119"/>
        <v>13</v>
      </c>
      <c r="AP50" s="988">
        <f t="shared" ca="1" si="1120"/>
        <v>14</v>
      </c>
      <c r="AQ50" s="988">
        <f t="shared" ca="1" si="1121"/>
        <v>15</v>
      </c>
      <c r="AR50" s="988" t="str">
        <f t="shared" ca="1" si="1122"/>
        <v/>
      </c>
      <c r="AS50" s="988" t="str">
        <f t="shared" ca="1" si="1123"/>
        <v/>
      </c>
      <c r="AT50" s="988" t="str">
        <f t="shared" ca="1" si="1124"/>
        <v/>
      </c>
      <c r="AU50" s="988" t="str">
        <f t="shared" ca="1" si="1125"/>
        <v/>
      </c>
      <c r="AV50" s="988" t="str">
        <f t="shared" ca="1" si="1126"/>
        <v/>
      </c>
      <c r="AW50" s="988" t="str">
        <f t="shared" ca="1" si="1127"/>
        <v/>
      </c>
      <c r="AX50" s="988" t="str">
        <f t="shared" ca="1" si="1128"/>
        <v/>
      </c>
      <c r="AY50" s="988" t="str">
        <f t="shared" ca="1" si="1129"/>
        <v/>
      </c>
      <c r="AZ50" s="988" t="str">
        <f t="shared" ca="1" si="1130"/>
        <v/>
      </c>
      <c r="BA50" s="988" t="str">
        <f t="shared" ca="1" si="1131"/>
        <v/>
      </c>
      <c r="BB50" s="988" t="str">
        <f t="shared" ca="1" si="1132"/>
        <v/>
      </c>
      <c r="BC50" s="988" t="str">
        <f t="shared" ca="1" si="1133"/>
        <v/>
      </c>
      <c r="BD50" s="988" t="str">
        <f t="shared" ca="1" si="1134"/>
        <v/>
      </c>
      <c r="BE50" s="988" t="str">
        <f t="shared" ca="1" si="1135"/>
        <v/>
      </c>
      <c r="BF50" s="988" t="str">
        <f t="shared" ca="1" si="1136"/>
        <v/>
      </c>
      <c r="BG50" s="988" t="str">
        <f t="shared" ca="1" si="1137"/>
        <v/>
      </c>
      <c r="BH50" s="988" t="str">
        <f t="shared" ca="1" si="1138"/>
        <v/>
      </c>
      <c r="BI50" s="988" t="str">
        <f t="shared" ca="1" si="1139"/>
        <v/>
      </c>
      <c r="BJ50" s="988" t="str">
        <f t="shared" ca="1" si="1140"/>
        <v/>
      </c>
      <c r="BK50" s="988" t="str">
        <f t="shared" ca="1" si="1141"/>
        <v/>
      </c>
      <c r="BL50" s="988" t="str">
        <f t="shared" ca="1" si="1142"/>
        <v/>
      </c>
      <c r="BM50" s="988" t="str">
        <f t="shared" ca="1" si="1143"/>
        <v/>
      </c>
      <c r="BN50" s="988" t="str">
        <f t="shared" ca="1" si="1144"/>
        <v/>
      </c>
      <c r="BO50" s="988" t="str">
        <f t="shared" ca="1" si="1145"/>
        <v/>
      </c>
      <c r="BP50" s="988" t="str">
        <f t="shared" ca="1" si="1146"/>
        <v/>
      </c>
      <c r="BQ50" s="988" t="str">
        <f t="shared" ca="1" si="1147"/>
        <v/>
      </c>
      <c r="BR50" s="988" t="str">
        <f t="shared" ca="1" si="1148"/>
        <v/>
      </c>
      <c r="BS50" s="988" t="str">
        <f t="shared" ca="1" si="1149"/>
        <v/>
      </c>
      <c r="BT50" s="988" t="str">
        <f t="shared" ca="1" si="1150"/>
        <v/>
      </c>
      <c r="BU50" s="988" t="str">
        <f t="shared" ca="1" si="1151"/>
        <v/>
      </c>
      <c r="BV50" s="988" t="str">
        <f t="shared" ca="1" si="1152"/>
        <v/>
      </c>
      <c r="BW50" s="988" t="str">
        <f t="shared" ca="1" si="1153"/>
        <v/>
      </c>
      <c r="BX50" s="988" t="str">
        <f t="shared" ca="1" si="1154"/>
        <v/>
      </c>
      <c r="BY50" s="988" t="str">
        <f t="shared" ca="1" si="1155"/>
        <v/>
      </c>
      <c r="BZ50" s="988" t="str">
        <f t="shared" ca="1" si="1156"/>
        <v/>
      </c>
      <c r="CA50" s="988" t="str">
        <f t="shared" ca="1" si="1157"/>
        <v/>
      </c>
      <c r="CB50" s="988" t="str">
        <f t="shared" ca="1" si="1158"/>
        <v/>
      </c>
      <c r="CC50" s="988" t="str">
        <f t="shared" ca="1" si="1159"/>
        <v/>
      </c>
      <c r="CD50" s="988" t="str">
        <f t="shared" ca="1" si="1160"/>
        <v/>
      </c>
      <c r="CE50" s="988" t="str">
        <f t="shared" ca="1" si="1161"/>
        <v/>
      </c>
      <c r="CF50" s="988" t="str">
        <f t="shared" ca="1" si="1162"/>
        <v/>
      </c>
      <c r="CG50" s="988" t="str">
        <f t="shared" ca="1" si="1163"/>
        <v/>
      </c>
      <c r="CH50" s="988" t="str">
        <f t="shared" ca="1" si="1164"/>
        <v/>
      </c>
      <c r="CI50" s="988" t="str">
        <f t="shared" ca="1" si="1165"/>
        <v/>
      </c>
      <c r="CJ50" s="988" t="str">
        <f t="shared" ca="1" si="1166"/>
        <v/>
      </c>
      <c r="CK50" s="988" t="str">
        <f t="shared" ca="1" si="1167"/>
        <v/>
      </c>
      <c r="CL50" s="988" t="str">
        <f t="shared" ca="1" si="1168"/>
        <v/>
      </c>
      <c r="CM50" s="988" t="str">
        <f t="shared" ca="1" si="1169"/>
        <v/>
      </c>
      <c r="CN50" s="988" t="str">
        <f t="shared" ca="1" si="1170"/>
        <v/>
      </c>
      <c r="CO50" s="988" t="str">
        <f t="shared" ca="1" si="1171"/>
        <v/>
      </c>
      <c r="CP50" s="988" t="str">
        <f t="shared" ca="1" si="1172"/>
        <v/>
      </c>
      <c r="CQ50" s="988" t="str">
        <f t="shared" ca="1" si="1173"/>
        <v/>
      </c>
      <c r="CR50" s="988" t="str">
        <f t="shared" ca="1" si="1174"/>
        <v/>
      </c>
      <c r="CS50" s="988" t="str">
        <f t="shared" ca="1" si="1175"/>
        <v/>
      </c>
      <c r="CT50" s="988" t="str">
        <f t="shared" ca="1" si="1176"/>
        <v/>
      </c>
      <c r="CU50" s="988" t="str">
        <f t="shared" ca="1" si="1177"/>
        <v/>
      </c>
      <c r="CV50" s="988" t="str">
        <f t="shared" ca="1" si="1178"/>
        <v/>
      </c>
      <c r="CW50" s="988" t="str">
        <f t="shared" ca="1" si="1179"/>
        <v/>
      </c>
      <c r="CX50" s="988" t="str">
        <f t="shared" ca="1" si="1180"/>
        <v/>
      </c>
      <c r="CY50" s="988" t="str">
        <f t="shared" ca="1" si="1181"/>
        <v/>
      </c>
      <c r="CZ50" s="988" t="str">
        <f t="shared" ca="1" si="1182"/>
        <v/>
      </c>
      <c r="DA50" s="988" t="str">
        <f t="shared" ca="1" si="1183"/>
        <v/>
      </c>
      <c r="DB50" s="988" t="str">
        <f t="shared" ca="1" si="1184"/>
        <v/>
      </c>
      <c r="DC50" s="988" t="str">
        <f t="shared" ca="1" si="1185"/>
        <v/>
      </c>
      <c r="DD50" s="988" t="str">
        <f t="shared" ca="1" si="1186"/>
        <v/>
      </c>
      <c r="DE50" s="988" t="str">
        <f t="shared" ca="1" si="1187"/>
        <v/>
      </c>
      <c r="DF50" s="988" t="str">
        <f t="shared" ca="1" si="1188"/>
        <v/>
      </c>
      <c r="DG50" s="988" t="str">
        <f t="shared" ca="1" si="1189"/>
        <v/>
      </c>
      <c r="DH50" s="988" t="str">
        <f t="shared" ca="1" si="1190"/>
        <v/>
      </c>
      <c r="DI50" s="988" t="str">
        <f t="shared" ca="1" si="1191"/>
        <v/>
      </c>
      <c r="DJ50" s="988" t="str">
        <f t="shared" ca="1" si="1192"/>
        <v/>
      </c>
      <c r="DK50" s="988" t="str">
        <f t="shared" ca="1" si="1193"/>
        <v/>
      </c>
      <c r="DL50" s="988" t="str">
        <f t="shared" ca="1" si="1194"/>
        <v/>
      </c>
      <c r="DM50" s="988" t="str">
        <f t="shared" ca="1" si="1195"/>
        <v/>
      </c>
      <c r="DN50" s="988" t="str">
        <f t="shared" ca="1" si="1196"/>
        <v/>
      </c>
      <c r="DO50" s="988" t="str">
        <f t="shared" ca="1" si="1197"/>
        <v/>
      </c>
      <c r="DP50" s="988" t="str">
        <f t="shared" ca="1" si="1198"/>
        <v/>
      </c>
      <c r="DQ50" s="988" t="str">
        <f t="shared" ca="1" si="1199"/>
        <v/>
      </c>
      <c r="DR50" s="988" t="str">
        <f t="shared" ca="1" si="1200"/>
        <v/>
      </c>
      <c r="DS50" s="988" t="str">
        <f t="shared" ca="1" si="1201"/>
        <v/>
      </c>
      <c r="DT50" s="988" t="str">
        <f t="shared" ca="1" si="1202"/>
        <v/>
      </c>
      <c r="DU50" s="988" t="str">
        <f t="shared" ca="1" si="1203"/>
        <v/>
      </c>
      <c r="DV50" s="988" t="str">
        <f t="shared" ca="1" si="1204"/>
        <v/>
      </c>
      <c r="DW50" s="988" t="str">
        <f t="shared" ca="1" si="1205"/>
        <v/>
      </c>
      <c r="DX50" s="988" t="str">
        <f t="shared" ca="1" si="1206"/>
        <v/>
      </c>
      <c r="DY50" s="988" t="str">
        <f t="shared" ca="1" si="1207"/>
        <v/>
      </c>
      <c r="DZ50" s="988" t="str">
        <f t="shared" ca="1" si="1208"/>
        <v/>
      </c>
      <c r="EA50" s="988" t="str">
        <f t="shared" ca="1" si="1209"/>
        <v/>
      </c>
      <c r="EB50" s="988" t="str">
        <f t="shared" ca="1" si="1210"/>
        <v/>
      </c>
      <c r="EC50" s="988" t="str">
        <f t="shared" ca="1" si="1211"/>
        <v/>
      </c>
      <c r="ED50" s="988" t="str">
        <f t="shared" ca="1" si="1212"/>
        <v/>
      </c>
      <c r="EE50" s="988" t="str">
        <f t="shared" ca="1" si="1213"/>
        <v/>
      </c>
      <c r="EF50" s="988" t="str">
        <f t="shared" ca="1" si="1214"/>
        <v/>
      </c>
      <c r="EG50" s="988" t="str">
        <f t="shared" ca="1" si="1215"/>
        <v/>
      </c>
      <c r="EH50" s="988" t="str">
        <f t="shared" ca="1" si="1216"/>
        <v/>
      </c>
      <c r="EI50" s="988" t="str">
        <f t="shared" ca="1" si="1217"/>
        <v/>
      </c>
      <c r="EJ50" s="988" t="str">
        <f t="shared" ca="1" si="1218"/>
        <v/>
      </c>
      <c r="EK50" s="988" t="str">
        <f t="shared" ca="1" si="1219"/>
        <v/>
      </c>
      <c r="EL50" s="988" t="str">
        <f t="shared" ca="1" si="1220"/>
        <v/>
      </c>
      <c r="EM50" s="988" t="str">
        <f t="shared" ca="1" si="1221"/>
        <v/>
      </c>
      <c r="EN50" s="988" t="str">
        <f t="shared" ca="1" si="1222"/>
        <v/>
      </c>
      <c r="EO50" s="988" t="str">
        <f t="shared" ca="1" si="1223"/>
        <v/>
      </c>
      <c r="EP50" s="988" t="str">
        <f t="shared" ca="1" si="1224"/>
        <v/>
      </c>
      <c r="EQ50" s="988" t="str">
        <f t="shared" ca="1" si="1225"/>
        <v/>
      </c>
      <c r="ER50" s="988" t="str">
        <f t="shared" ca="1" si="1226"/>
        <v/>
      </c>
      <c r="ES50" s="988" t="str">
        <f t="shared" ca="1" si="1227"/>
        <v/>
      </c>
      <c r="ET50" s="988" t="str">
        <f t="shared" ca="1" si="1228"/>
        <v/>
      </c>
      <c r="EU50" s="988" t="str">
        <f t="shared" ca="1" si="1229"/>
        <v/>
      </c>
      <c r="EV50" s="988" t="str">
        <f t="shared" ca="1" si="1230"/>
        <v/>
      </c>
      <c r="EW50" s="988" t="str">
        <f t="shared" ca="1" si="1231"/>
        <v/>
      </c>
      <c r="EX50" s="988" t="str">
        <f t="shared" ca="1" si="1232"/>
        <v/>
      </c>
      <c r="EY50" s="988" t="str">
        <f t="shared" ca="1" si="1233"/>
        <v/>
      </c>
      <c r="EZ50" s="988" t="str">
        <f t="shared" ca="1" si="1234"/>
        <v/>
      </c>
      <c r="FA50" s="988" t="str">
        <f t="shared" ca="1" si="1235"/>
        <v/>
      </c>
      <c r="FB50" s="988" t="str">
        <f t="shared" ca="1" si="1236"/>
        <v/>
      </c>
      <c r="FC50" s="988" t="str">
        <f t="shared" ca="1" si="1237"/>
        <v/>
      </c>
      <c r="FD50" s="988" t="str">
        <f t="shared" ca="1" si="1238"/>
        <v/>
      </c>
      <c r="FE50" s="988" t="str">
        <f t="shared" ca="1" si="1239"/>
        <v/>
      </c>
      <c r="FF50" s="988" t="str">
        <f t="shared" ca="1" si="1240"/>
        <v/>
      </c>
      <c r="FG50" s="988" t="str">
        <f t="shared" ca="1" si="1241"/>
        <v/>
      </c>
      <c r="FH50" s="988" t="str">
        <f t="shared" ca="1" si="1242"/>
        <v/>
      </c>
      <c r="FI50" s="988" t="str">
        <f t="shared" ca="1" si="1243"/>
        <v/>
      </c>
      <c r="FJ50" s="988" t="str">
        <f t="shared" ca="1" si="1244"/>
        <v/>
      </c>
      <c r="FK50" s="988" t="str">
        <f t="shared" ca="1" si="1245"/>
        <v/>
      </c>
      <c r="FL50" s="988" t="str">
        <f t="shared" ca="1" si="1246"/>
        <v/>
      </c>
      <c r="FM50" s="988" t="str">
        <f t="shared" ca="1" si="1247"/>
        <v/>
      </c>
      <c r="FN50" s="988" t="str">
        <f t="shared" ca="1" si="1248"/>
        <v/>
      </c>
      <c r="FO50" s="988" t="str">
        <f t="shared" ca="1" si="1249"/>
        <v/>
      </c>
      <c r="FP50" s="988" t="str">
        <f t="shared" ca="1" si="1250"/>
        <v/>
      </c>
      <c r="FQ50" s="988" t="str">
        <f t="shared" ca="1" si="1251"/>
        <v/>
      </c>
      <c r="FR50" s="988" t="str">
        <f t="shared" ca="1" si="1252"/>
        <v/>
      </c>
      <c r="FS50" s="988" t="str">
        <f t="shared" ca="1" si="1253"/>
        <v/>
      </c>
      <c r="FT50" s="988" t="str">
        <f t="shared" ca="1" si="1254"/>
        <v/>
      </c>
      <c r="FU50" s="988" t="str">
        <f t="shared" ca="1" si="1255"/>
        <v/>
      </c>
      <c r="FV50" s="988" t="str">
        <f t="shared" ca="1" si="1256"/>
        <v/>
      </c>
      <c r="FW50" s="988" t="str">
        <f t="shared" ca="1" si="1257"/>
        <v/>
      </c>
      <c r="FX50" s="988" t="str">
        <f t="shared" ca="1" si="1258"/>
        <v/>
      </c>
      <c r="FY50" s="988" t="str">
        <f t="shared" ca="1" si="1259"/>
        <v/>
      </c>
      <c r="FZ50" s="988" t="str">
        <f t="shared" ca="1" si="1260"/>
        <v/>
      </c>
      <c r="GA50" s="988" t="str">
        <f t="shared" ca="1" si="1261"/>
        <v/>
      </c>
      <c r="GB50" s="988" t="str">
        <f t="shared" ca="1" si="1262"/>
        <v/>
      </c>
      <c r="GC50" s="988" t="str">
        <f t="shared" ca="1" si="1263"/>
        <v/>
      </c>
      <c r="GD50" s="988" t="str">
        <f t="shared" ca="1" si="1264"/>
        <v/>
      </c>
      <c r="GE50" s="988" t="str">
        <f t="shared" ca="1" si="1265"/>
        <v/>
      </c>
      <c r="GF50" s="988" t="str">
        <f t="shared" ca="1" si="1266"/>
        <v/>
      </c>
      <c r="GG50" s="988" t="str">
        <f t="shared" ca="1" si="1267"/>
        <v/>
      </c>
      <c r="GH50" s="988" t="str">
        <f t="shared" ca="1" si="1268"/>
        <v/>
      </c>
      <c r="GI50" s="988" t="str">
        <f t="shared" ca="1" si="1269"/>
        <v/>
      </c>
      <c r="GJ50" s="988" t="str">
        <f t="shared" ca="1" si="1270"/>
        <v/>
      </c>
      <c r="GK50" s="988" t="str">
        <f t="shared" ca="1" si="1271"/>
        <v/>
      </c>
      <c r="GL50" s="988" t="str">
        <f t="shared" ca="1" si="1272"/>
        <v/>
      </c>
      <c r="GM50" s="988" t="str">
        <f t="shared" ca="1" si="1273"/>
        <v/>
      </c>
      <c r="GN50" s="988" t="str">
        <f t="shared" ca="1" si="1274"/>
        <v/>
      </c>
      <c r="GO50" s="988" t="str">
        <f t="shared" ca="1" si="1275"/>
        <v/>
      </c>
      <c r="GP50" s="988" t="str">
        <f t="shared" ca="1" si="1276"/>
        <v/>
      </c>
      <c r="GQ50" s="988" t="str">
        <f t="shared" ca="1" si="1277"/>
        <v/>
      </c>
      <c r="GR50" s="988" t="str">
        <f t="shared" ca="1" si="1278"/>
        <v/>
      </c>
      <c r="GS50" s="988" t="str">
        <f t="shared" ca="1" si="1279"/>
        <v/>
      </c>
      <c r="GT50" s="988" t="str">
        <f t="shared" ca="1" si="1280"/>
        <v/>
      </c>
      <c r="GU50" s="988" t="str">
        <f t="shared" ca="1" si="1281"/>
        <v/>
      </c>
      <c r="GV50" s="988" t="str">
        <f t="shared" ca="1" si="1282"/>
        <v/>
      </c>
      <c r="GW50" s="988" t="str">
        <f t="shared" ca="1" si="1283"/>
        <v/>
      </c>
      <c r="GX50" s="988" t="str">
        <f t="shared" ca="1" si="1284"/>
        <v/>
      </c>
      <c r="GY50" s="988" t="str">
        <f t="shared" ca="1" si="1285"/>
        <v/>
      </c>
      <c r="GZ50" s="988" t="str">
        <f t="shared" ca="1" si="1286"/>
        <v/>
      </c>
      <c r="HA50" s="988" t="str">
        <f t="shared" ca="1" si="1287"/>
        <v/>
      </c>
      <c r="HB50" s="988" t="str">
        <f t="shared" ca="1" si="1288"/>
        <v/>
      </c>
      <c r="HC50" s="988" t="str">
        <f t="shared" ca="1" si="1289"/>
        <v/>
      </c>
      <c r="HD50" s="988" t="str">
        <f t="shared" ca="1" si="1290"/>
        <v/>
      </c>
      <c r="HE50" s="988" t="str">
        <f t="shared" ca="1" si="1291"/>
        <v/>
      </c>
      <c r="HF50" s="988" t="str">
        <f t="shared" ca="1" si="1292"/>
        <v/>
      </c>
      <c r="HG50" s="988" t="str">
        <f t="shared" ca="1" si="1293"/>
        <v/>
      </c>
      <c r="HH50" s="988" t="str">
        <f t="shared" ca="1" si="1294"/>
        <v/>
      </c>
      <c r="HI50" s="988" t="str">
        <f t="shared" ca="1" si="1295"/>
        <v/>
      </c>
      <c r="HJ50" s="988" t="str">
        <f t="shared" ca="1" si="1296"/>
        <v/>
      </c>
      <c r="HK50" s="988" t="str">
        <f t="shared" ca="1" si="1297"/>
        <v/>
      </c>
      <c r="HL50" s="988" t="str">
        <f t="shared" ca="1" si="1298"/>
        <v/>
      </c>
      <c r="HM50" s="988" t="str">
        <f t="shared" ca="1" si="1299"/>
        <v/>
      </c>
      <c r="HN50" s="988" t="str">
        <f t="shared" ca="1" si="1300"/>
        <v/>
      </c>
      <c r="HO50" s="988" t="str">
        <f t="shared" ca="1" si="1301"/>
        <v/>
      </c>
      <c r="HP50" s="988" t="str">
        <f t="shared" ca="1" si="1302"/>
        <v/>
      </c>
      <c r="HQ50" s="988" t="str">
        <f t="shared" ca="1" si="1303"/>
        <v/>
      </c>
    </row>
    <row r="51" spans="23:225" x14ac:dyDescent="0.15">
      <c r="W51" s="986"/>
      <c r="Y51" s="987">
        <v>5</v>
      </c>
      <c r="Z51" s="988" t="str">
        <f t="shared" ca="1" si="1104"/>
        <v/>
      </c>
      <c r="AA51" s="988" t="str">
        <f t="shared" ca="1" si="1105"/>
        <v/>
      </c>
      <c r="AB51" s="988" t="str">
        <f t="shared" ca="1" si="1106"/>
        <v/>
      </c>
      <c r="AC51" s="988" t="str">
        <f t="shared" ca="1" si="1107"/>
        <v/>
      </c>
      <c r="AD51" s="988">
        <f t="shared" ca="1" si="1108"/>
        <v>1</v>
      </c>
      <c r="AE51" s="988">
        <f t="shared" ca="1" si="1109"/>
        <v>2</v>
      </c>
      <c r="AF51" s="988">
        <f t="shared" ca="1" si="1110"/>
        <v>3</v>
      </c>
      <c r="AG51" s="988">
        <f t="shared" ca="1" si="1111"/>
        <v>4</v>
      </c>
      <c r="AH51" s="988">
        <f t="shared" ca="1" si="1112"/>
        <v>5</v>
      </c>
      <c r="AI51" s="988">
        <f t="shared" ca="1" si="1113"/>
        <v>6</v>
      </c>
      <c r="AJ51" s="988">
        <f t="shared" ca="1" si="1114"/>
        <v>7</v>
      </c>
      <c r="AK51" s="988">
        <f t="shared" ca="1" si="1115"/>
        <v>8</v>
      </c>
      <c r="AL51" s="988">
        <f t="shared" ca="1" si="1116"/>
        <v>9</v>
      </c>
      <c r="AM51" s="988">
        <f t="shared" ca="1" si="1117"/>
        <v>10</v>
      </c>
      <c r="AN51" s="988">
        <f t="shared" ca="1" si="1118"/>
        <v>11</v>
      </c>
      <c r="AO51" s="988">
        <f t="shared" ca="1" si="1119"/>
        <v>12</v>
      </c>
      <c r="AP51" s="988">
        <f t="shared" ca="1" si="1120"/>
        <v>13</v>
      </c>
      <c r="AQ51" s="988">
        <f t="shared" ca="1" si="1121"/>
        <v>14</v>
      </c>
      <c r="AR51" s="988">
        <f t="shared" ca="1" si="1122"/>
        <v>15</v>
      </c>
      <c r="AS51" s="988" t="str">
        <f t="shared" ca="1" si="1123"/>
        <v/>
      </c>
      <c r="AT51" s="988" t="str">
        <f t="shared" ca="1" si="1124"/>
        <v/>
      </c>
      <c r="AU51" s="988" t="str">
        <f t="shared" ca="1" si="1125"/>
        <v/>
      </c>
      <c r="AV51" s="988" t="str">
        <f t="shared" ca="1" si="1126"/>
        <v/>
      </c>
      <c r="AW51" s="988" t="str">
        <f t="shared" ca="1" si="1127"/>
        <v/>
      </c>
      <c r="AX51" s="988" t="str">
        <f t="shared" ca="1" si="1128"/>
        <v/>
      </c>
      <c r="AY51" s="988" t="str">
        <f t="shared" ca="1" si="1129"/>
        <v/>
      </c>
      <c r="AZ51" s="988" t="str">
        <f t="shared" ca="1" si="1130"/>
        <v/>
      </c>
      <c r="BA51" s="988" t="str">
        <f t="shared" ca="1" si="1131"/>
        <v/>
      </c>
      <c r="BB51" s="988" t="str">
        <f t="shared" ca="1" si="1132"/>
        <v/>
      </c>
      <c r="BC51" s="988" t="str">
        <f t="shared" ca="1" si="1133"/>
        <v/>
      </c>
      <c r="BD51" s="988" t="str">
        <f t="shared" ca="1" si="1134"/>
        <v/>
      </c>
      <c r="BE51" s="988" t="str">
        <f t="shared" ca="1" si="1135"/>
        <v/>
      </c>
      <c r="BF51" s="988" t="str">
        <f t="shared" ca="1" si="1136"/>
        <v/>
      </c>
      <c r="BG51" s="988" t="str">
        <f t="shared" ca="1" si="1137"/>
        <v/>
      </c>
      <c r="BH51" s="988" t="str">
        <f t="shared" ca="1" si="1138"/>
        <v/>
      </c>
      <c r="BI51" s="988" t="str">
        <f t="shared" ca="1" si="1139"/>
        <v/>
      </c>
      <c r="BJ51" s="988" t="str">
        <f t="shared" ca="1" si="1140"/>
        <v/>
      </c>
      <c r="BK51" s="988" t="str">
        <f t="shared" ca="1" si="1141"/>
        <v/>
      </c>
      <c r="BL51" s="988" t="str">
        <f t="shared" ca="1" si="1142"/>
        <v/>
      </c>
      <c r="BM51" s="988" t="str">
        <f t="shared" ca="1" si="1143"/>
        <v/>
      </c>
      <c r="BN51" s="988" t="str">
        <f t="shared" ca="1" si="1144"/>
        <v/>
      </c>
      <c r="BO51" s="988" t="str">
        <f t="shared" ca="1" si="1145"/>
        <v/>
      </c>
      <c r="BP51" s="988" t="str">
        <f t="shared" ca="1" si="1146"/>
        <v/>
      </c>
      <c r="BQ51" s="988" t="str">
        <f t="shared" ca="1" si="1147"/>
        <v/>
      </c>
      <c r="BR51" s="988" t="str">
        <f t="shared" ca="1" si="1148"/>
        <v/>
      </c>
      <c r="BS51" s="988" t="str">
        <f t="shared" ca="1" si="1149"/>
        <v/>
      </c>
      <c r="BT51" s="988" t="str">
        <f t="shared" ca="1" si="1150"/>
        <v/>
      </c>
      <c r="BU51" s="988" t="str">
        <f t="shared" ca="1" si="1151"/>
        <v/>
      </c>
      <c r="BV51" s="988" t="str">
        <f t="shared" ca="1" si="1152"/>
        <v/>
      </c>
      <c r="BW51" s="988" t="str">
        <f t="shared" ca="1" si="1153"/>
        <v/>
      </c>
      <c r="BX51" s="988" t="str">
        <f t="shared" ca="1" si="1154"/>
        <v/>
      </c>
      <c r="BY51" s="988" t="str">
        <f t="shared" ca="1" si="1155"/>
        <v/>
      </c>
      <c r="BZ51" s="988" t="str">
        <f t="shared" ca="1" si="1156"/>
        <v/>
      </c>
      <c r="CA51" s="988" t="str">
        <f t="shared" ca="1" si="1157"/>
        <v/>
      </c>
      <c r="CB51" s="988" t="str">
        <f t="shared" ca="1" si="1158"/>
        <v/>
      </c>
      <c r="CC51" s="988" t="str">
        <f t="shared" ca="1" si="1159"/>
        <v/>
      </c>
      <c r="CD51" s="988" t="str">
        <f t="shared" ca="1" si="1160"/>
        <v/>
      </c>
      <c r="CE51" s="988" t="str">
        <f t="shared" ca="1" si="1161"/>
        <v/>
      </c>
      <c r="CF51" s="988" t="str">
        <f t="shared" ca="1" si="1162"/>
        <v/>
      </c>
      <c r="CG51" s="988" t="str">
        <f t="shared" ca="1" si="1163"/>
        <v/>
      </c>
      <c r="CH51" s="988" t="str">
        <f t="shared" ca="1" si="1164"/>
        <v/>
      </c>
      <c r="CI51" s="988" t="str">
        <f t="shared" ca="1" si="1165"/>
        <v/>
      </c>
      <c r="CJ51" s="988" t="str">
        <f t="shared" ca="1" si="1166"/>
        <v/>
      </c>
      <c r="CK51" s="988" t="str">
        <f t="shared" ca="1" si="1167"/>
        <v/>
      </c>
      <c r="CL51" s="988" t="str">
        <f t="shared" ca="1" si="1168"/>
        <v/>
      </c>
      <c r="CM51" s="988" t="str">
        <f t="shared" ca="1" si="1169"/>
        <v/>
      </c>
      <c r="CN51" s="988" t="str">
        <f t="shared" ca="1" si="1170"/>
        <v/>
      </c>
      <c r="CO51" s="988" t="str">
        <f t="shared" ca="1" si="1171"/>
        <v/>
      </c>
      <c r="CP51" s="988" t="str">
        <f t="shared" ca="1" si="1172"/>
        <v/>
      </c>
      <c r="CQ51" s="988" t="str">
        <f t="shared" ca="1" si="1173"/>
        <v/>
      </c>
      <c r="CR51" s="988" t="str">
        <f t="shared" ca="1" si="1174"/>
        <v/>
      </c>
      <c r="CS51" s="988" t="str">
        <f t="shared" ca="1" si="1175"/>
        <v/>
      </c>
      <c r="CT51" s="988" t="str">
        <f t="shared" ca="1" si="1176"/>
        <v/>
      </c>
      <c r="CU51" s="988" t="str">
        <f t="shared" ca="1" si="1177"/>
        <v/>
      </c>
      <c r="CV51" s="988" t="str">
        <f t="shared" ca="1" si="1178"/>
        <v/>
      </c>
      <c r="CW51" s="988" t="str">
        <f t="shared" ca="1" si="1179"/>
        <v/>
      </c>
      <c r="CX51" s="988" t="str">
        <f t="shared" ca="1" si="1180"/>
        <v/>
      </c>
      <c r="CY51" s="988" t="str">
        <f t="shared" ca="1" si="1181"/>
        <v/>
      </c>
      <c r="CZ51" s="988" t="str">
        <f t="shared" ca="1" si="1182"/>
        <v/>
      </c>
      <c r="DA51" s="988" t="str">
        <f t="shared" ca="1" si="1183"/>
        <v/>
      </c>
      <c r="DB51" s="988" t="str">
        <f t="shared" ca="1" si="1184"/>
        <v/>
      </c>
      <c r="DC51" s="988" t="str">
        <f t="shared" ca="1" si="1185"/>
        <v/>
      </c>
      <c r="DD51" s="988" t="str">
        <f t="shared" ca="1" si="1186"/>
        <v/>
      </c>
      <c r="DE51" s="988" t="str">
        <f t="shared" ca="1" si="1187"/>
        <v/>
      </c>
      <c r="DF51" s="988" t="str">
        <f t="shared" ca="1" si="1188"/>
        <v/>
      </c>
      <c r="DG51" s="988" t="str">
        <f t="shared" ca="1" si="1189"/>
        <v/>
      </c>
      <c r="DH51" s="988" t="str">
        <f t="shared" ca="1" si="1190"/>
        <v/>
      </c>
      <c r="DI51" s="988" t="str">
        <f t="shared" ca="1" si="1191"/>
        <v/>
      </c>
      <c r="DJ51" s="988" t="str">
        <f t="shared" ca="1" si="1192"/>
        <v/>
      </c>
      <c r="DK51" s="988" t="str">
        <f t="shared" ca="1" si="1193"/>
        <v/>
      </c>
      <c r="DL51" s="988" t="str">
        <f t="shared" ca="1" si="1194"/>
        <v/>
      </c>
      <c r="DM51" s="988" t="str">
        <f t="shared" ca="1" si="1195"/>
        <v/>
      </c>
      <c r="DN51" s="988" t="str">
        <f t="shared" ca="1" si="1196"/>
        <v/>
      </c>
      <c r="DO51" s="988" t="str">
        <f t="shared" ca="1" si="1197"/>
        <v/>
      </c>
      <c r="DP51" s="988" t="str">
        <f t="shared" ca="1" si="1198"/>
        <v/>
      </c>
      <c r="DQ51" s="988" t="str">
        <f t="shared" ca="1" si="1199"/>
        <v/>
      </c>
      <c r="DR51" s="988" t="str">
        <f t="shared" ca="1" si="1200"/>
        <v/>
      </c>
      <c r="DS51" s="988" t="str">
        <f t="shared" ca="1" si="1201"/>
        <v/>
      </c>
      <c r="DT51" s="988" t="str">
        <f t="shared" ca="1" si="1202"/>
        <v/>
      </c>
      <c r="DU51" s="988" t="str">
        <f t="shared" ca="1" si="1203"/>
        <v/>
      </c>
      <c r="DV51" s="988" t="str">
        <f t="shared" ca="1" si="1204"/>
        <v/>
      </c>
      <c r="DW51" s="988" t="str">
        <f t="shared" ca="1" si="1205"/>
        <v/>
      </c>
      <c r="DX51" s="988" t="str">
        <f t="shared" ca="1" si="1206"/>
        <v/>
      </c>
      <c r="DY51" s="988" t="str">
        <f t="shared" ca="1" si="1207"/>
        <v/>
      </c>
      <c r="DZ51" s="988" t="str">
        <f t="shared" ca="1" si="1208"/>
        <v/>
      </c>
      <c r="EA51" s="988" t="str">
        <f t="shared" ca="1" si="1209"/>
        <v/>
      </c>
      <c r="EB51" s="988" t="str">
        <f t="shared" ca="1" si="1210"/>
        <v/>
      </c>
      <c r="EC51" s="988" t="str">
        <f t="shared" ca="1" si="1211"/>
        <v/>
      </c>
      <c r="ED51" s="988" t="str">
        <f t="shared" ca="1" si="1212"/>
        <v/>
      </c>
      <c r="EE51" s="988" t="str">
        <f t="shared" ca="1" si="1213"/>
        <v/>
      </c>
      <c r="EF51" s="988" t="str">
        <f t="shared" ca="1" si="1214"/>
        <v/>
      </c>
      <c r="EG51" s="988" t="str">
        <f t="shared" ca="1" si="1215"/>
        <v/>
      </c>
      <c r="EH51" s="988" t="str">
        <f t="shared" ca="1" si="1216"/>
        <v/>
      </c>
      <c r="EI51" s="988" t="str">
        <f t="shared" ca="1" si="1217"/>
        <v/>
      </c>
      <c r="EJ51" s="988" t="str">
        <f t="shared" ca="1" si="1218"/>
        <v/>
      </c>
      <c r="EK51" s="988" t="str">
        <f t="shared" ca="1" si="1219"/>
        <v/>
      </c>
      <c r="EL51" s="988" t="str">
        <f t="shared" ca="1" si="1220"/>
        <v/>
      </c>
      <c r="EM51" s="988" t="str">
        <f t="shared" ca="1" si="1221"/>
        <v/>
      </c>
      <c r="EN51" s="988" t="str">
        <f t="shared" ca="1" si="1222"/>
        <v/>
      </c>
      <c r="EO51" s="988" t="str">
        <f t="shared" ca="1" si="1223"/>
        <v/>
      </c>
      <c r="EP51" s="988" t="str">
        <f t="shared" ca="1" si="1224"/>
        <v/>
      </c>
      <c r="EQ51" s="988" t="str">
        <f t="shared" ca="1" si="1225"/>
        <v/>
      </c>
      <c r="ER51" s="988" t="str">
        <f t="shared" ca="1" si="1226"/>
        <v/>
      </c>
      <c r="ES51" s="988" t="str">
        <f t="shared" ca="1" si="1227"/>
        <v/>
      </c>
      <c r="ET51" s="988" t="str">
        <f t="shared" ca="1" si="1228"/>
        <v/>
      </c>
      <c r="EU51" s="988" t="str">
        <f t="shared" ca="1" si="1229"/>
        <v/>
      </c>
      <c r="EV51" s="988" t="str">
        <f t="shared" ca="1" si="1230"/>
        <v/>
      </c>
      <c r="EW51" s="988" t="str">
        <f t="shared" ca="1" si="1231"/>
        <v/>
      </c>
      <c r="EX51" s="988" t="str">
        <f t="shared" ca="1" si="1232"/>
        <v/>
      </c>
      <c r="EY51" s="988" t="str">
        <f t="shared" ca="1" si="1233"/>
        <v/>
      </c>
      <c r="EZ51" s="988" t="str">
        <f t="shared" ca="1" si="1234"/>
        <v/>
      </c>
      <c r="FA51" s="988" t="str">
        <f t="shared" ca="1" si="1235"/>
        <v/>
      </c>
      <c r="FB51" s="988" t="str">
        <f t="shared" ca="1" si="1236"/>
        <v/>
      </c>
      <c r="FC51" s="988" t="str">
        <f t="shared" ca="1" si="1237"/>
        <v/>
      </c>
      <c r="FD51" s="988" t="str">
        <f t="shared" ca="1" si="1238"/>
        <v/>
      </c>
      <c r="FE51" s="988" t="str">
        <f t="shared" ca="1" si="1239"/>
        <v/>
      </c>
      <c r="FF51" s="988" t="str">
        <f t="shared" ca="1" si="1240"/>
        <v/>
      </c>
      <c r="FG51" s="988" t="str">
        <f t="shared" ca="1" si="1241"/>
        <v/>
      </c>
      <c r="FH51" s="988" t="str">
        <f t="shared" ca="1" si="1242"/>
        <v/>
      </c>
      <c r="FI51" s="988" t="str">
        <f t="shared" ca="1" si="1243"/>
        <v/>
      </c>
      <c r="FJ51" s="988" t="str">
        <f t="shared" ca="1" si="1244"/>
        <v/>
      </c>
      <c r="FK51" s="988" t="str">
        <f t="shared" ca="1" si="1245"/>
        <v/>
      </c>
      <c r="FL51" s="988" t="str">
        <f t="shared" ca="1" si="1246"/>
        <v/>
      </c>
      <c r="FM51" s="988" t="str">
        <f t="shared" ca="1" si="1247"/>
        <v/>
      </c>
      <c r="FN51" s="988" t="str">
        <f t="shared" ca="1" si="1248"/>
        <v/>
      </c>
      <c r="FO51" s="988" t="str">
        <f t="shared" ca="1" si="1249"/>
        <v/>
      </c>
      <c r="FP51" s="988" t="str">
        <f t="shared" ca="1" si="1250"/>
        <v/>
      </c>
      <c r="FQ51" s="988" t="str">
        <f t="shared" ca="1" si="1251"/>
        <v/>
      </c>
      <c r="FR51" s="988" t="str">
        <f t="shared" ca="1" si="1252"/>
        <v/>
      </c>
      <c r="FS51" s="988" t="str">
        <f t="shared" ca="1" si="1253"/>
        <v/>
      </c>
      <c r="FT51" s="988" t="str">
        <f t="shared" ca="1" si="1254"/>
        <v/>
      </c>
      <c r="FU51" s="988" t="str">
        <f t="shared" ca="1" si="1255"/>
        <v/>
      </c>
      <c r="FV51" s="988" t="str">
        <f t="shared" ca="1" si="1256"/>
        <v/>
      </c>
      <c r="FW51" s="988" t="str">
        <f t="shared" ca="1" si="1257"/>
        <v/>
      </c>
      <c r="FX51" s="988" t="str">
        <f t="shared" ca="1" si="1258"/>
        <v/>
      </c>
      <c r="FY51" s="988" t="str">
        <f t="shared" ca="1" si="1259"/>
        <v/>
      </c>
      <c r="FZ51" s="988" t="str">
        <f t="shared" ca="1" si="1260"/>
        <v/>
      </c>
      <c r="GA51" s="988" t="str">
        <f t="shared" ca="1" si="1261"/>
        <v/>
      </c>
      <c r="GB51" s="988" t="str">
        <f t="shared" ca="1" si="1262"/>
        <v/>
      </c>
      <c r="GC51" s="988" t="str">
        <f t="shared" ca="1" si="1263"/>
        <v/>
      </c>
      <c r="GD51" s="988" t="str">
        <f t="shared" ca="1" si="1264"/>
        <v/>
      </c>
      <c r="GE51" s="988" t="str">
        <f t="shared" ca="1" si="1265"/>
        <v/>
      </c>
      <c r="GF51" s="988" t="str">
        <f t="shared" ca="1" si="1266"/>
        <v/>
      </c>
      <c r="GG51" s="988" t="str">
        <f t="shared" ca="1" si="1267"/>
        <v/>
      </c>
      <c r="GH51" s="988" t="str">
        <f t="shared" ca="1" si="1268"/>
        <v/>
      </c>
      <c r="GI51" s="988" t="str">
        <f t="shared" ca="1" si="1269"/>
        <v/>
      </c>
      <c r="GJ51" s="988" t="str">
        <f t="shared" ca="1" si="1270"/>
        <v/>
      </c>
      <c r="GK51" s="988" t="str">
        <f t="shared" ca="1" si="1271"/>
        <v/>
      </c>
      <c r="GL51" s="988" t="str">
        <f t="shared" ca="1" si="1272"/>
        <v/>
      </c>
      <c r="GM51" s="988" t="str">
        <f t="shared" ca="1" si="1273"/>
        <v/>
      </c>
      <c r="GN51" s="988" t="str">
        <f t="shared" ca="1" si="1274"/>
        <v/>
      </c>
      <c r="GO51" s="988" t="str">
        <f t="shared" ca="1" si="1275"/>
        <v/>
      </c>
      <c r="GP51" s="988" t="str">
        <f t="shared" ca="1" si="1276"/>
        <v/>
      </c>
      <c r="GQ51" s="988" t="str">
        <f t="shared" ca="1" si="1277"/>
        <v/>
      </c>
      <c r="GR51" s="988" t="str">
        <f t="shared" ca="1" si="1278"/>
        <v/>
      </c>
      <c r="GS51" s="988" t="str">
        <f t="shared" ca="1" si="1279"/>
        <v/>
      </c>
      <c r="GT51" s="988" t="str">
        <f t="shared" ca="1" si="1280"/>
        <v/>
      </c>
      <c r="GU51" s="988" t="str">
        <f t="shared" ca="1" si="1281"/>
        <v/>
      </c>
      <c r="GV51" s="988" t="str">
        <f t="shared" ca="1" si="1282"/>
        <v/>
      </c>
      <c r="GW51" s="988" t="str">
        <f t="shared" ca="1" si="1283"/>
        <v/>
      </c>
      <c r="GX51" s="988" t="str">
        <f t="shared" ca="1" si="1284"/>
        <v/>
      </c>
      <c r="GY51" s="988" t="str">
        <f t="shared" ca="1" si="1285"/>
        <v/>
      </c>
      <c r="GZ51" s="988" t="str">
        <f t="shared" ca="1" si="1286"/>
        <v/>
      </c>
      <c r="HA51" s="988" t="str">
        <f t="shared" ca="1" si="1287"/>
        <v/>
      </c>
      <c r="HB51" s="988" t="str">
        <f t="shared" ca="1" si="1288"/>
        <v/>
      </c>
      <c r="HC51" s="988" t="str">
        <f t="shared" ca="1" si="1289"/>
        <v/>
      </c>
      <c r="HD51" s="988" t="str">
        <f t="shared" ca="1" si="1290"/>
        <v/>
      </c>
      <c r="HE51" s="988" t="str">
        <f t="shared" ca="1" si="1291"/>
        <v/>
      </c>
      <c r="HF51" s="988" t="str">
        <f t="shared" ca="1" si="1292"/>
        <v/>
      </c>
      <c r="HG51" s="988" t="str">
        <f t="shared" ca="1" si="1293"/>
        <v/>
      </c>
      <c r="HH51" s="988" t="str">
        <f t="shared" ca="1" si="1294"/>
        <v/>
      </c>
      <c r="HI51" s="988" t="str">
        <f t="shared" ca="1" si="1295"/>
        <v/>
      </c>
      <c r="HJ51" s="988" t="str">
        <f t="shared" ca="1" si="1296"/>
        <v/>
      </c>
      <c r="HK51" s="988" t="str">
        <f t="shared" ca="1" si="1297"/>
        <v/>
      </c>
      <c r="HL51" s="988" t="str">
        <f t="shared" ca="1" si="1298"/>
        <v/>
      </c>
      <c r="HM51" s="988" t="str">
        <f t="shared" ca="1" si="1299"/>
        <v/>
      </c>
      <c r="HN51" s="988" t="str">
        <f t="shared" ca="1" si="1300"/>
        <v/>
      </c>
      <c r="HO51" s="988" t="str">
        <f t="shared" ca="1" si="1301"/>
        <v/>
      </c>
      <c r="HP51" s="988" t="str">
        <f t="shared" ca="1" si="1302"/>
        <v/>
      </c>
      <c r="HQ51" s="988" t="str">
        <f t="shared" ca="1" si="1303"/>
        <v/>
      </c>
    </row>
    <row r="52" spans="23:225" x14ac:dyDescent="0.15">
      <c r="W52" s="986"/>
      <c r="Y52" s="991">
        <v>6</v>
      </c>
      <c r="Z52" s="988" t="str">
        <f t="shared" ca="1" si="1104"/>
        <v/>
      </c>
      <c r="AA52" s="988" t="str">
        <f t="shared" ca="1" si="1105"/>
        <v/>
      </c>
      <c r="AB52" s="988" t="str">
        <f t="shared" ca="1" si="1106"/>
        <v/>
      </c>
      <c r="AC52" s="988" t="str">
        <f t="shared" ca="1" si="1107"/>
        <v/>
      </c>
      <c r="AD52" s="988" t="str">
        <f t="shared" ca="1" si="1108"/>
        <v/>
      </c>
      <c r="AE52" s="988">
        <f t="shared" ca="1" si="1109"/>
        <v>1</v>
      </c>
      <c r="AF52" s="988">
        <f t="shared" ca="1" si="1110"/>
        <v>2</v>
      </c>
      <c r="AG52" s="988">
        <f t="shared" ca="1" si="1111"/>
        <v>3</v>
      </c>
      <c r="AH52" s="988">
        <f t="shared" ca="1" si="1112"/>
        <v>4</v>
      </c>
      <c r="AI52" s="988">
        <f t="shared" ca="1" si="1113"/>
        <v>5</v>
      </c>
      <c r="AJ52" s="988">
        <f t="shared" ca="1" si="1114"/>
        <v>6</v>
      </c>
      <c r="AK52" s="988">
        <f t="shared" ca="1" si="1115"/>
        <v>7</v>
      </c>
      <c r="AL52" s="988">
        <f t="shared" ca="1" si="1116"/>
        <v>8</v>
      </c>
      <c r="AM52" s="988">
        <f t="shared" ca="1" si="1117"/>
        <v>9</v>
      </c>
      <c r="AN52" s="988">
        <f t="shared" ca="1" si="1118"/>
        <v>10</v>
      </c>
      <c r="AO52" s="988">
        <f t="shared" ca="1" si="1119"/>
        <v>11</v>
      </c>
      <c r="AP52" s="988">
        <f t="shared" ca="1" si="1120"/>
        <v>12</v>
      </c>
      <c r="AQ52" s="988">
        <f t="shared" ca="1" si="1121"/>
        <v>13</v>
      </c>
      <c r="AR52" s="988">
        <f t="shared" ca="1" si="1122"/>
        <v>14</v>
      </c>
      <c r="AS52" s="988">
        <f t="shared" ca="1" si="1123"/>
        <v>15</v>
      </c>
      <c r="AT52" s="988" t="str">
        <f t="shared" ca="1" si="1124"/>
        <v/>
      </c>
      <c r="AU52" s="988" t="str">
        <f t="shared" ca="1" si="1125"/>
        <v/>
      </c>
      <c r="AV52" s="988" t="str">
        <f t="shared" ca="1" si="1126"/>
        <v/>
      </c>
      <c r="AW52" s="988" t="str">
        <f t="shared" ca="1" si="1127"/>
        <v/>
      </c>
      <c r="AX52" s="988" t="str">
        <f t="shared" ca="1" si="1128"/>
        <v/>
      </c>
      <c r="AY52" s="988" t="str">
        <f t="shared" ca="1" si="1129"/>
        <v/>
      </c>
      <c r="AZ52" s="988" t="str">
        <f t="shared" ca="1" si="1130"/>
        <v/>
      </c>
      <c r="BA52" s="988" t="str">
        <f t="shared" ca="1" si="1131"/>
        <v/>
      </c>
      <c r="BB52" s="988" t="str">
        <f t="shared" ca="1" si="1132"/>
        <v/>
      </c>
      <c r="BC52" s="988" t="str">
        <f t="shared" ca="1" si="1133"/>
        <v/>
      </c>
      <c r="BD52" s="988" t="str">
        <f t="shared" ca="1" si="1134"/>
        <v/>
      </c>
      <c r="BE52" s="988" t="str">
        <f t="shared" ca="1" si="1135"/>
        <v/>
      </c>
      <c r="BF52" s="988" t="str">
        <f t="shared" ca="1" si="1136"/>
        <v/>
      </c>
      <c r="BG52" s="988" t="str">
        <f t="shared" ca="1" si="1137"/>
        <v/>
      </c>
      <c r="BH52" s="988" t="str">
        <f t="shared" ca="1" si="1138"/>
        <v/>
      </c>
      <c r="BI52" s="988" t="str">
        <f t="shared" ca="1" si="1139"/>
        <v/>
      </c>
      <c r="BJ52" s="988" t="str">
        <f t="shared" ca="1" si="1140"/>
        <v/>
      </c>
      <c r="BK52" s="988" t="str">
        <f t="shared" ca="1" si="1141"/>
        <v/>
      </c>
      <c r="BL52" s="988" t="str">
        <f t="shared" ca="1" si="1142"/>
        <v/>
      </c>
      <c r="BM52" s="988" t="str">
        <f t="shared" ca="1" si="1143"/>
        <v/>
      </c>
      <c r="BN52" s="988" t="str">
        <f t="shared" ca="1" si="1144"/>
        <v/>
      </c>
      <c r="BO52" s="988" t="str">
        <f t="shared" ca="1" si="1145"/>
        <v/>
      </c>
      <c r="BP52" s="988" t="str">
        <f t="shared" ca="1" si="1146"/>
        <v/>
      </c>
      <c r="BQ52" s="988" t="str">
        <f t="shared" ca="1" si="1147"/>
        <v/>
      </c>
      <c r="BR52" s="988" t="str">
        <f t="shared" ca="1" si="1148"/>
        <v/>
      </c>
      <c r="BS52" s="988" t="str">
        <f t="shared" ca="1" si="1149"/>
        <v/>
      </c>
      <c r="BT52" s="988" t="str">
        <f t="shared" ca="1" si="1150"/>
        <v/>
      </c>
      <c r="BU52" s="988" t="str">
        <f t="shared" ca="1" si="1151"/>
        <v/>
      </c>
      <c r="BV52" s="988" t="str">
        <f t="shared" ca="1" si="1152"/>
        <v/>
      </c>
      <c r="BW52" s="988" t="str">
        <f t="shared" ca="1" si="1153"/>
        <v/>
      </c>
      <c r="BX52" s="988" t="str">
        <f t="shared" ca="1" si="1154"/>
        <v/>
      </c>
      <c r="BY52" s="988" t="str">
        <f t="shared" ca="1" si="1155"/>
        <v/>
      </c>
      <c r="BZ52" s="988" t="str">
        <f t="shared" ca="1" si="1156"/>
        <v/>
      </c>
      <c r="CA52" s="988" t="str">
        <f t="shared" ca="1" si="1157"/>
        <v/>
      </c>
      <c r="CB52" s="988" t="str">
        <f t="shared" ca="1" si="1158"/>
        <v/>
      </c>
      <c r="CC52" s="988" t="str">
        <f t="shared" ca="1" si="1159"/>
        <v/>
      </c>
      <c r="CD52" s="988" t="str">
        <f t="shared" ca="1" si="1160"/>
        <v/>
      </c>
      <c r="CE52" s="988" t="str">
        <f t="shared" ca="1" si="1161"/>
        <v/>
      </c>
      <c r="CF52" s="988" t="str">
        <f t="shared" ca="1" si="1162"/>
        <v/>
      </c>
      <c r="CG52" s="988" t="str">
        <f t="shared" ca="1" si="1163"/>
        <v/>
      </c>
      <c r="CH52" s="988" t="str">
        <f t="shared" ca="1" si="1164"/>
        <v/>
      </c>
      <c r="CI52" s="988" t="str">
        <f t="shared" ca="1" si="1165"/>
        <v/>
      </c>
      <c r="CJ52" s="988" t="str">
        <f t="shared" ca="1" si="1166"/>
        <v/>
      </c>
      <c r="CK52" s="988" t="str">
        <f t="shared" ca="1" si="1167"/>
        <v/>
      </c>
      <c r="CL52" s="988" t="str">
        <f t="shared" ca="1" si="1168"/>
        <v/>
      </c>
      <c r="CM52" s="988" t="str">
        <f t="shared" ca="1" si="1169"/>
        <v/>
      </c>
      <c r="CN52" s="988" t="str">
        <f t="shared" ca="1" si="1170"/>
        <v/>
      </c>
      <c r="CO52" s="988" t="str">
        <f t="shared" ca="1" si="1171"/>
        <v/>
      </c>
      <c r="CP52" s="988" t="str">
        <f t="shared" ca="1" si="1172"/>
        <v/>
      </c>
      <c r="CQ52" s="988" t="str">
        <f t="shared" ca="1" si="1173"/>
        <v/>
      </c>
      <c r="CR52" s="988" t="str">
        <f t="shared" ca="1" si="1174"/>
        <v/>
      </c>
      <c r="CS52" s="988" t="str">
        <f t="shared" ca="1" si="1175"/>
        <v/>
      </c>
      <c r="CT52" s="988" t="str">
        <f t="shared" ca="1" si="1176"/>
        <v/>
      </c>
      <c r="CU52" s="988" t="str">
        <f t="shared" ca="1" si="1177"/>
        <v/>
      </c>
      <c r="CV52" s="988" t="str">
        <f t="shared" ca="1" si="1178"/>
        <v/>
      </c>
      <c r="CW52" s="988" t="str">
        <f t="shared" ca="1" si="1179"/>
        <v/>
      </c>
      <c r="CX52" s="988" t="str">
        <f t="shared" ca="1" si="1180"/>
        <v/>
      </c>
      <c r="CY52" s="988" t="str">
        <f t="shared" ca="1" si="1181"/>
        <v/>
      </c>
      <c r="CZ52" s="988" t="str">
        <f t="shared" ca="1" si="1182"/>
        <v/>
      </c>
      <c r="DA52" s="988" t="str">
        <f t="shared" ca="1" si="1183"/>
        <v/>
      </c>
      <c r="DB52" s="988" t="str">
        <f t="shared" ca="1" si="1184"/>
        <v/>
      </c>
      <c r="DC52" s="988" t="str">
        <f t="shared" ca="1" si="1185"/>
        <v/>
      </c>
      <c r="DD52" s="988" t="str">
        <f t="shared" ca="1" si="1186"/>
        <v/>
      </c>
      <c r="DE52" s="988" t="str">
        <f t="shared" ca="1" si="1187"/>
        <v/>
      </c>
      <c r="DF52" s="988" t="str">
        <f t="shared" ca="1" si="1188"/>
        <v/>
      </c>
      <c r="DG52" s="988" t="str">
        <f t="shared" ca="1" si="1189"/>
        <v/>
      </c>
      <c r="DH52" s="988" t="str">
        <f t="shared" ca="1" si="1190"/>
        <v/>
      </c>
      <c r="DI52" s="988" t="str">
        <f t="shared" ca="1" si="1191"/>
        <v/>
      </c>
      <c r="DJ52" s="988" t="str">
        <f t="shared" ca="1" si="1192"/>
        <v/>
      </c>
      <c r="DK52" s="988" t="str">
        <f t="shared" ca="1" si="1193"/>
        <v/>
      </c>
      <c r="DL52" s="988" t="str">
        <f t="shared" ca="1" si="1194"/>
        <v/>
      </c>
      <c r="DM52" s="988" t="str">
        <f t="shared" ca="1" si="1195"/>
        <v/>
      </c>
      <c r="DN52" s="988" t="str">
        <f t="shared" ca="1" si="1196"/>
        <v/>
      </c>
      <c r="DO52" s="988" t="str">
        <f t="shared" ca="1" si="1197"/>
        <v/>
      </c>
      <c r="DP52" s="988" t="str">
        <f t="shared" ca="1" si="1198"/>
        <v/>
      </c>
      <c r="DQ52" s="988" t="str">
        <f t="shared" ca="1" si="1199"/>
        <v/>
      </c>
      <c r="DR52" s="988" t="str">
        <f t="shared" ca="1" si="1200"/>
        <v/>
      </c>
      <c r="DS52" s="988" t="str">
        <f t="shared" ca="1" si="1201"/>
        <v/>
      </c>
      <c r="DT52" s="988" t="str">
        <f t="shared" ca="1" si="1202"/>
        <v/>
      </c>
      <c r="DU52" s="988" t="str">
        <f t="shared" ca="1" si="1203"/>
        <v/>
      </c>
      <c r="DV52" s="988" t="str">
        <f t="shared" ca="1" si="1204"/>
        <v/>
      </c>
      <c r="DW52" s="988" t="str">
        <f t="shared" ca="1" si="1205"/>
        <v/>
      </c>
      <c r="DX52" s="988" t="str">
        <f t="shared" ca="1" si="1206"/>
        <v/>
      </c>
      <c r="DY52" s="988" t="str">
        <f t="shared" ca="1" si="1207"/>
        <v/>
      </c>
      <c r="DZ52" s="988" t="str">
        <f t="shared" ca="1" si="1208"/>
        <v/>
      </c>
      <c r="EA52" s="988" t="str">
        <f t="shared" ca="1" si="1209"/>
        <v/>
      </c>
      <c r="EB52" s="988" t="str">
        <f t="shared" ca="1" si="1210"/>
        <v/>
      </c>
      <c r="EC52" s="988" t="str">
        <f t="shared" ca="1" si="1211"/>
        <v/>
      </c>
      <c r="ED52" s="988" t="str">
        <f t="shared" ca="1" si="1212"/>
        <v/>
      </c>
      <c r="EE52" s="988" t="str">
        <f t="shared" ca="1" si="1213"/>
        <v/>
      </c>
      <c r="EF52" s="988" t="str">
        <f t="shared" ca="1" si="1214"/>
        <v/>
      </c>
      <c r="EG52" s="988" t="str">
        <f t="shared" ca="1" si="1215"/>
        <v/>
      </c>
      <c r="EH52" s="988" t="str">
        <f t="shared" ca="1" si="1216"/>
        <v/>
      </c>
      <c r="EI52" s="988" t="str">
        <f t="shared" ca="1" si="1217"/>
        <v/>
      </c>
      <c r="EJ52" s="988" t="str">
        <f t="shared" ca="1" si="1218"/>
        <v/>
      </c>
      <c r="EK52" s="988" t="str">
        <f t="shared" ca="1" si="1219"/>
        <v/>
      </c>
      <c r="EL52" s="988" t="str">
        <f t="shared" ca="1" si="1220"/>
        <v/>
      </c>
      <c r="EM52" s="988" t="str">
        <f t="shared" ca="1" si="1221"/>
        <v/>
      </c>
      <c r="EN52" s="988" t="str">
        <f t="shared" ca="1" si="1222"/>
        <v/>
      </c>
      <c r="EO52" s="988" t="str">
        <f t="shared" ca="1" si="1223"/>
        <v/>
      </c>
      <c r="EP52" s="988" t="str">
        <f t="shared" ca="1" si="1224"/>
        <v/>
      </c>
      <c r="EQ52" s="988" t="str">
        <f t="shared" ca="1" si="1225"/>
        <v/>
      </c>
      <c r="ER52" s="988" t="str">
        <f t="shared" ca="1" si="1226"/>
        <v/>
      </c>
      <c r="ES52" s="988" t="str">
        <f t="shared" ca="1" si="1227"/>
        <v/>
      </c>
      <c r="ET52" s="988" t="str">
        <f t="shared" ca="1" si="1228"/>
        <v/>
      </c>
      <c r="EU52" s="988" t="str">
        <f t="shared" ca="1" si="1229"/>
        <v/>
      </c>
      <c r="EV52" s="988" t="str">
        <f t="shared" ca="1" si="1230"/>
        <v/>
      </c>
      <c r="EW52" s="988" t="str">
        <f t="shared" ca="1" si="1231"/>
        <v/>
      </c>
      <c r="EX52" s="988" t="str">
        <f t="shared" ca="1" si="1232"/>
        <v/>
      </c>
      <c r="EY52" s="988" t="str">
        <f t="shared" ca="1" si="1233"/>
        <v/>
      </c>
      <c r="EZ52" s="988" t="str">
        <f t="shared" ca="1" si="1234"/>
        <v/>
      </c>
      <c r="FA52" s="988" t="str">
        <f t="shared" ca="1" si="1235"/>
        <v/>
      </c>
      <c r="FB52" s="988" t="str">
        <f t="shared" ca="1" si="1236"/>
        <v/>
      </c>
      <c r="FC52" s="988" t="str">
        <f t="shared" ca="1" si="1237"/>
        <v/>
      </c>
      <c r="FD52" s="988" t="str">
        <f t="shared" ca="1" si="1238"/>
        <v/>
      </c>
      <c r="FE52" s="988" t="str">
        <f t="shared" ca="1" si="1239"/>
        <v/>
      </c>
      <c r="FF52" s="988" t="str">
        <f t="shared" ca="1" si="1240"/>
        <v/>
      </c>
      <c r="FG52" s="988" t="str">
        <f t="shared" ca="1" si="1241"/>
        <v/>
      </c>
      <c r="FH52" s="988" t="str">
        <f t="shared" ca="1" si="1242"/>
        <v/>
      </c>
      <c r="FI52" s="988" t="str">
        <f t="shared" ca="1" si="1243"/>
        <v/>
      </c>
      <c r="FJ52" s="988" t="str">
        <f t="shared" ca="1" si="1244"/>
        <v/>
      </c>
      <c r="FK52" s="988" t="str">
        <f t="shared" ca="1" si="1245"/>
        <v/>
      </c>
      <c r="FL52" s="988" t="str">
        <f t="shared" ca="1" si="1246"/>
        <v/>
      </c>
      <c r="FM52" s="988" t="str">
        <f t="shared" ca="1" si="1247"/>
        <v/>
      </c>
      <c r="FN52" s="988" t="str">
        <f t="shared" ca="1" si="1248"/>
        <v/>
      </c>
      <c r="FO52" s="988" t="str">
        <f t="shared" ca="1" si="1249"/>
        <v/>
      </c>
      <c r="FP52" s="988" t="str">
        <f t="shared" ca="1" si="1250"/>
        <v/>
      </c>
      <c r="FQ52" s="988" t="str">
        <f t="shared" ca="1" si="1251"/>
        <v/>
      </c>
      <c r="FR52" s="988" t="str">
        <f t="shared" ca="1" si="1252"/>
        <v/>
      </c>
      <c r="FS52" s="988" t="str">
        <f t="shared" ca="1" si="1253"/>
        <v/>
      </c>
      <c r="FT52" s="988" t="str">
        <f t="shared" ca="1" si="1254"/>
        <v/>
      </c>
      <c r="FU52" s="988" t="str">
        <f t="shared" ca="1" si="1255"/>
        <v/>
      </c>
      <c r="FV52" s="988" t="str">
        <f t="shared" ca="1" si="1256"/>
        <v/>
      </c>
      <c r="FW52" s="988" t="str">
        <f t="shared" ca="1" si="1257"/>
        <v/>
      </c>
      <c r="FX52" s="988" t="str">
        <f t="shared" ca="1" si="1258"/>
        <v/>
      </c>
      <c r="FY52" s="988" t="str">
        <f t="shared" ca="1" si="1259"/>
        <v/>
      </c>
      <c r="FZ52" s="988" t="str">
        <f t="shared" ca="1" si="1260"/>
        <v/>
      </c>
      <c r="GA52" s="988" t="str">
        <f t="shared" ca="1" si="1261"/>
        <v/>
      </c>
      <c r="GB52" s="988" t="str">
        <f t="shared" ca="1" si="1262"/>
        <v/>
      </c>
      <c r="GC52" s="988" t="str">
        <f t="shared" ca="1" si="1263"/>
        <v/>
      </c>
      <c r="GD52" s="988" t="str">
        <f t="shared" ca="1" si="1264"/>
        <v/>
      </c>
      <c r="GE52" s="988" t="str">
        <f t="shared" ca="1" si="1265"/>
        <v/>
      </c>
      <c r="GF52" s="988" t="str">
        <f t="shared" ca="1" si="1266"/>
        <v/>
      </c>
      <c r="GG52" s="988" t="str">
        <f t="shared" ca="1" si="1267"/>
        <v/>
      </c>
      <c r="GH52" s="988" t="str">
        <f t="shared" ca="1" si="1268"/>
        <v/>
      </c>
      <c r="GI52" s="988" t="str">
        <f t="shared" ca="1" si="1269"/>
        <v/>
      </c>
      <c r="GJ52" s="988" t="str">
        <f t="shared" ca="1" si="1270"/>
        <v/>
      </c>
      <c r="GK52" s="988" t="str">
        <f t="shared" ca="1" si="1271"/>
        <v/>
      </c>
      <c r="GL52" s="988" t="str">
        <f t="shared" ca="1" si="1272"/>
        <v/>
      </c>
      <c r="GM52" s="988" t="str">
        <f t="shared" ca="1" si="1273"/>
        <v/>
      </c>
      <c r="GN52" s="988" t="str">
        <f t="shared" ca="1" si="1274"/>
        <v/>
      </c>
      <c r="GO52" s="988" t="str">
        <f t="shared" ca="1" si="1275"/>
        <v/>
      </c>
      <c r="GP52" s="988" t="str">
        <f t="shared" ca="1" si="1276"/>
        <v/>
      </c>
      <c r="GQ52" s="988" t="str">
        <f t="shared" ca="1" si="1277"/>
        <v/>
      </c>
      <c r="GR52" s="988" t="str">
        <f t="shared" ca="1" si="1278"/>
        <v/>
      </c>
      <c r="GS52" s="988" t="str">
        <f t="shared" ca="1" si="1279"/>
        <v/>
      </c>
      <c r="GT52" s="988" t="str">
        <f t="shared" ca="1" si="1280"/>
        <v/>
      </c>
      <c r="GU52" s="988" t="str">
        <f t="shared" ca="1" si="1281"/>
        <v/>
      </c>
      <c r="GV52" s="988" t="str">
        <f t="shared" ca="1" si="1282"/>
        <v/>
      </c>
      <c r="GW52" s="988" t="str">
        <f t="shared" ca="1" si="1283"/>
        <v/>
      </c>
      <c r="GX52" s="988" t="str">
        <f t="shared" ca="1" si="1284"/>
        <v/>
      </c>
      <c r="GY52" s="988" t="str">
        <f t="shared" ca="1" si="1285"/>
        <v/>
      </c>
      <c r="GZ52" s="988" t="str">
        <f t="shared" ca="1" si="1286"/>
        <v/>
      </c>
      <c r="HA52" s="988" t="str">
        <f t="shared" ca="1" si="1287"/>
        <v/>
      </c>
      <c r="HB52" s="988" t="str">
        <f t="shared" ca="1" si="1288"/>
        <v/>
      </c>
      <c r="HC52" s="988" t="str">
        <f t="shared" ca="1" si="1289"/>
        <v/>
      </c>
      <c r="HD52" s="988" t="str">
        <f t="shared" ca="1" si="1290"/>
        <v/>
      </c>
      <c r="HE52" s="988" t="str">
        <f t="shared" ca="1" si="1291"/>
        <v/>
      </c>
      <c r="HF52" s="988" t="str">
        <f t="shared" ca="1" si="1292"/>
        <v/>
      </c>
      <c r="HG52" s="988" t="str">
        <f t="shared" ca="1" si="1293"/>
        <v/>
      </c>
      <c r="HH52" s="988" t="str">
        <f t="shared" ca="1" si="1294"/>
        <v/>
      </c>
      <c r="HI52" s="988" t="str">
        <f t="shared" ca="1" si="1295"/>
        <v/>
      </c>
      <c r="HJ52" s="988" t="str">
        <f t="shared" ca="1" si="1296"/>
        <v/>
      </c>
      <c r="HK52" s="988" t="str">
        <f t="shared" ca="1" si="1297"/>
        <v/>
      </c>
      <c r="HL52" s="988" t="str">
        <f t="shared" ca="1" si="1298"/>
        <v/>
      </c>
      <c r="HM52" s="988" t="str">
        <f t="shared" ca="1" si="1299"/>
        <v/>
      </c>
      <c r="HN52" s="988" t="str">
        <f t="shared" ca="1" si="1300"/>
        <v/>
      </c>
      <c r="HO52" s="988" t="str">
        <f t="shared" ca="1" si="1301"/>
        <v/>
      </c>
      <c r="HP52" s="988" t="str">
        <f t="shared" ca="1" si="1302"/>
        <v/>
      </c>
      <c r="HQ52" s="988" t="str">
        <f t="shared" ca="1" si="1303"/>
        <v/>
      </c>
    </row>
    <row r="53" spans="23:225" x14ac:dyDescent="0.15">
      <c r="W53" s="986"/>
      <c r="Y53" s="987">
        <v>7</v>
      </c>
      <c r="Z53" s="988" t="str">
        <f t="shared" ca="1" si="1104"/>
        <v/>
      </c>
      <c r="AA53" s="988" t="str">
        <f t="shared" ca="1" si="1105"/>
        <v/>
      </c>
      <c r="AB53" s="988" t="str">
        <f t="shared" ca="1" si="1106"/>
        <v/>
      </c>
      <c r="AC53" s="988" t="str">
        <f t="shared" ca="1" si="1107"/>
        <v/>
      </c>
      <c r="AD53" s="988" t="str">
        <f t="shared" ca="1" si="1108"/>
        <v/>
      </c>
      <c r="AE53" s="988" t="str">
        <f t="shared" ca="1" si="1109"/>
        <v/>
      </c>
      <c r="AF53" s="988">
        <f t="shared" ca="1" si="1110"/>
        <v>1</v>
      </c>
      <c r="AG53" s="988">
        <f t="shared" ca="1" si="1111"/>
        <v>2</v>
      </c>
      <c r="AH53" s="988">
        <f t="shared" ca="1" si="1112"/>
        <v>3</v>
      </c>
      <c r="AI53" s="988">
        <f t="shared" ca="1" si="1113"/>
        <v>4</v>
      </c>
      <c r="AJ53" s="988">
        <f t="shared" ca="1" si="1114"/>
        <v>5</v>
      </c>
      <c r="AK53" s="988">
        <f t="shared" ca="1" si="1115"/>
        <v>6</v>
      </c>
      <c r="AL53" s="988">
        <f t="shared" ca="1" si="1116"/>
        <v>7</v>
      </c>
      <c r="AM53" s="988">
        <f t="shared" ca="1" si="1117"/>
        <v>8</v>
      </c>
      <c r="AN53" s="988">
        <f t="shared" ca="1" si="1118"/>
        <v>9</v>
      </c>
      <c r="AO53" s="988">
        <f t="shared" ca="1" si="1119"/>
        <v>10</v>
      </c>
      <c r="AP53" s="988">
        <f t="shared" ca="1" si="1120"/>
        <v>11</v>
      </c>
      <c r="AQ53" s="988">
        <f t="shared" ca="1" si="1121"/>
        <v>12</v>
      </c>
      <c r="AR53" s="988">
        <f t="shared" ca="1" si="1122"/>
        <v>13</v>
      </c>
      <c r="AS53" s="988">
        <f t="shared" ca="1" si="1123"/>
        <v>14</v>
      </c>
      <c r="AT53" s="988">
        <f t="shared" ca="1" si="1124"/>
        <v>15</v>
      </c>
      <c r="AU53" s="988" t="str">
        <f t="shared" ca="1" si="1125"/>
        <v/>
      </c>
      <c r="AV53" s="988" t="str">
        <f t="shared" ca="1" si="1126"/>
        <v/>
      </c>
      <c r="AW53" s="988" t="str">
        <f t="shared" ca="1" si="1127"/>
        <v/>
      </c>
      <c r="AX53" s="988" t="str">
        <f t="shared" ca="1" si="1128"/>
        <v/>
      </c>
      <c r="AY53" s="988" t="str">
        <f t="shared" ca="1" si="1129"/>
        <v/>
      </c>
      <c r="AZ53" s="988" t="str">
        <f t="shared" ca="1" si="1130"/>
        <v/>
      </c>
      <c r="BA53" s="988" t="str">
        <f t="shared" ca="1" si="1131"/>
        <v/>
      </c>
      <c r="BB53" s="988" t="str">
        <f t="shared" ca="1" si="1132"/>
        <v/>
      </c>
      <c r="BC53" s="988" t="str">
        <f t="shared" ca="1" si="1133"/>
        <v/>
      </c>
      <c r="BD53" s="988" t="str">
        <f t="shared" ca="1" si="1134"/>
        <v/>
      </c>
      <c r="BE53" s="988" t="str">
        <f t="shared" ca="1" si="1135"/>
        <v/>
      </c>
      <c r="BF53" s="988" t="str">
        <f t="shared" ca="1" si="1136"/>
        <v/>
      </c>
      <c r="BG53" s="988" t="str">
        <f t="shared" ca="1" si="1137"/>
        <v/>
      </c>
      <c r="BH53" s="988" t="str">
        <f t="shared" ca="1" si="1138"/>
        <v/>
      </c>
      <c r="BI53" s="988" t="str">
        <f t="shared" ca="1" si="1139"/>
        <v/>
      </c>
      <c r="BJ53" s="988" t="str">
        <f t="shared" ca="1" si="1140"/>
        <v/>
      </c>
      <c r="BK53" s="988" t="str">
        <f t="shared" ca="1" si="1141"/>
        <v/>
      </c>
      <c r="BL53" s="988" t="str">
        <f t="shared" ca="1" si="1142"/>
        <v/>
      </c>
      <c r="BM53" s="988" t="str">
        <f t="shared" ca="1" si="1143"/>
        <v/>
      </c>
      <c r="BN53" s="988" t="str">
        <f t="shared" ca="1" si="1144"/>
        <v/>
      </c>
      <c r="BO53" s="988" t="str">
        <f t="shared" ca="1" si="1145"/>
        <v/>
      </c>
      <c r="BP53" s="988" t="str">
        <f t="shared" ca="1" si="1146"/>
        <v/>
      </c>
      <c r="BQ53" s="988" t="str">
        <f t="shared" ca="1" si="1147"/>
        <v/>
      </c>
      <c r="BR53" s="988" t="str">
        <f t="shared" ca="1" si="1148"/>
        <v/>
      </c>
      <c r="BS53" s="988" t="str">
        <f t="shared" ca="1" si="1149"/>
        <v/>
      </c>
      <c r="BT53" s="988" t="str">
        <f t="shared" ca="1" si="1150"/>
        <v/>
      </c>
      <c r="BU53" s="988" t="str">
        <f t="shared" ca="1" si="1151"/>
        <v/>
      </c>
      <c r="BV53" s="988" t="str">
        <f t="shared" ca="1" si="1152"/>
        <v/>
      </c>
      <c r="BW53" s="988" t="str">
        <f t="shared" ca="1" si="1153"/>
        <v/>
      </c>
      <c r="BX53" s="988" t="str">
        <f t="shared" ca="1" si="1154"/>
        <v/>
      </c>
      <c r="BY53" s="988" t="str">
        <f t="shared" ca="1" si="1155"/>
        <v/>
      </c>
      <c r="BZ53" s="988" t="str">
        <f t="shared" ca="1" si="1156"/>
        <v/>
      </c>
      <c r="CA53" s="988" t="str">
        <f t="shared" ca="1" si="1157"/>
        <v/>
      </c>
      <c r="CB53" s="988" t="str">
        <f t="shared" ca="1" si="1158"/>
        <v/>
      </c>
      <c r="CC53" s="988" t="str">
        <f t="shared" ca="1" si="1159"/>
        <v/>
      </c>
      <c r="CD53" s="988" t="str">
        <f t="shared" ca="1" si="1160"/>
        <v/>
      </c>
      <c r="CE53" s="988" t="str">
        <f t="shared" ca="1" si="1161"/>
        <v/>
      </c>
      <c r="CF53" s="988" t="str">
        <f t="shared" ca="1" si="1162"/>
        <v/>
      </c>
      <c r="CG53" s="988" t="str">
        <f t="shared" ca="1" si="1163"/>
        <v/>
      </c>
      <c r="CH53" s="988" t="str">
        <f t="shared" ca="1" si="1164"/>
        <v/>
      </c>
      <c r="CI53" s="988" t="str">
        <f t="shared" ca="1" si="1165"/>
        <v/>
      </c>
      <c r="CJ53" s="988" t="str">
        <f t="shared" ca="1" si="1166"/>
        <v/>
      </c>
      <c r="CK53" s="988" t="str">
        <f t="shared" ca="1" si="1167"/>
        <v/>
      </c>
      <c r="CL53" s="988" t="str">
        <f t="shared" ca="1" si="1168"/>
        <v/>
      </c>
      <c r="CM53" s="988" t="str">
        <f t="shared" ca="1" si="1169"/>
        <v/>
      </c>
      <c r="CN53" s="988" t="str">
        <f t="shared" ca="1" si="1170"/>
        <v/>
      </c>
      <c r="CO53" s="988" t="str">
        <f t="shared" ca="1" si="1171"/>
        <v/>
      </c>
      <c r="CP53" s="988" t="str">
        <f t="shared" ca="1" si="1172"/>
        <v/>
      </c>
      <c r="CQ53" s="988" t="str">
        <f t="shared" ca="1" si="1173"/>
        <v/>
      </c>
      <c r="CR53" s="988" t="str">
        <f t="shared" ca="1" si="1174"/>
        <v/>
      </c>
      <c r="CS53" s="988" t="str">
        <f t="shared" ca="1" si="1175"/>
        <v/>
      </c>
      <c r="CT53" s="988" t="str">
        <f t="shared" ca="1" si="1176"/>
        <v/>
      </c>
      <c r="CU53" s="988" t="str">
        <f t="shared" ca="1" si="1177"/>
        <v/>
      </c>
      <c r="CV53" s="988" t="str">
        <f t="shared" ca="1" si="1178"/>
        <v/>
      </c>
      <c r="CW53" s="988" t="str">
        <f t="shared" ca="1" si="1179"/>
        <v/>
      </c>
      <c r="CX53" s="988" t="str">
        <f t="shared" ca="1" si="1180"/>
        <v/>
      </c>
      <c r="CY53" s="988" t="str">
        <f t="shared" ca="1" si="1181"/>
        <v/>
      </c>
      <c r="CZ53" s="988" t="str">
        <f t="shared" ca="1" si="1182"/>
        <v/>
      </c>
      <c r="DA53" s="988" t="str">
        <f t="shared" ca="1" si="1183"/>
        <v/>
      </c>
      <c r="DB53" s="988" t="str">
        <f t="shared" ca="1" si="1184"/>
        <v/>
      </c>
      <c r="DC53" s="988" t="str">
        <f t="shared" ca="1" si="1185"/>
        <v/>
      </c>
      <c r="DD53" s="988" t="str">
        <f t="shared" ca="1" si="1186"/>
        <v/>
      </c>
      <c r="DE53" s="988" t="str">
        <f t="shared" ca="1" si="1187"/>
        <v/>
      </c>
      <c r="DF53" s="988" t="str">
        <f t="shared" ca="1" si="1188"/>
        <v/>
      </c>
      <c r="DG53" s="988" t="str">
        <f t="shared" ca="1" si="1189"/>
        <v/>
      </c>
      <c r="DH53" s="988" t="str">
        <f t="shared" ca="1" si="1190"/>
        <v/>
      </c>
      <c r="DI53" s="988" t="str">
        <f t="shared" ca="1" si="1191"/>
        <v/>
      </c>
      <c r="DJ53" s="988" t="str">
        <f t="shared" ca="1" si="1192"/>
        <v/>
      </c>
      <c r="DK53" s="988" t="str">
        <f t="shared" ca="1" si="1193"/>
        <v/>
      </c>
      <c r="DL53" s="988" t="str">
        <f t="shared" ca="1" si="1194"/>
        <v/>
      </c>
      <c r="DM53" s="988" t="str">
        <f t="shared" ca="1" si="1195"/>
        <v/>
      </c>
      <c r="DN53" s="988" t="str">
        <f t="shared" ca="1" si="1196"/>
        <v/>
      </c>
      <c r="DO53" s="988" t="str">
        <f t="shared" ca="1" si="1197"/>
        <v/>
      </c>
      <c r="DP53" s="988" t="str">
        <f t="shared" ca="1" si="1198"/>
        <v/>
      </c>
      <c r="DQ53" s="988" t="str">
        <f t="shared" ca="1" si="1199"/>
        <v/>
      </c>
      <c r="DR53" s="988" t="str">
        <f t="shared" ca="1" si="1200"/>
        <v/>
      </c>
      <c r="DS53" s="988" t="str">
        <f t="shared" ca="1" si="1201"/>
        <v/>
      </c>
      <c r="DT53" s="988" t="str">
        <f t="shared" ca="1" si="1202"/>
        <v/>
      </c>
      <c r="DU53" s="988" t="str">
        <f t="shared" ca="1" si="1203"/>
        <v/>
      </c>
      <c r="DV53" s="988" t="str">
        <f t="shared" ca="1" si="1204"/>
        <v/>
      </c>
      <c r="DW53" s="988" t="str">
        <f t="shared" ca="1" si="1205"/>
        <v/>
      </c>
      <c r="DX53" s="988" t="str">
        <f t="shared" ca="1" si="1206"/>
        <v/>
      </c>
      <c r="DY53" s="988" t="str">
        <f t="shared" ca="1" si="1207"/>
        <v/>
      </c>
      <c r="DZ53" s="988" t="str">
        <f t="shared" ca="1" si="1208"/>
        <v/>
      </c>
      <c r="EA53" s="988" t="str">
        <f t="shared" ca="1" si="1209"/>
        <v/>
      </c>
      <c r="EB53" s="988" t="str">
        <f t="shared" ca="1" si="1210"/>
        <v/>
      </c>
      <c r="EC53" s="988" t="str">
        <f t="shared" ca="1" si="1211"/>
        <v/>
      </c>
      <c r="ED53" s="988" t="str">
        <f t="shared" ca="1" si="1212"/>
        <v/>
      </c>
      <c r="EE53" s="988" t="str">
        <f t="shared" ca="1" si="1213"/>
        <v/>
      </c>
      <c r="EF53" s="988" t="str">
        <f t="shared" ca="1" si="1214"/>
        <v/>
      </c>
      <c r="EG53" s="988" t="str">
        <f t="shared" ca="1" si="1215"/>
        <v/>
      </c>
      <c r="EH53" s="988" t="str">
        <f t="shared" ca="1" si="1216"/>
        <v/>
      </c>
      <c r="EI53" s="988" t="str">
        <f t="shared" ca="1" si="1217"/>
        <v/>
      </c>
      <c r="EJ53" s="988" t="str">
        <f t="shared" ca="1" si="1218"/>
        <v/>
      </c>
      <c r="EK53" s="988" t="str">
        <f t="shared" ca="1" si="1219"/>
        <v/>
      </c>
      <c r="EL53" s="988" t="str">
        <f t="shared" ca="1" si="1220"/>
        <v/>
      </c>
      <c r="EM53" s="988" t="str">
        <f t="shared" ca="1" si="1221"/>
        <v/>
      </c>
      <c r="EN53" s="988" t="str">
        <f t="shared" ca="1" si="1222"/>
        <v/>
      </c>
      <c r="EO53" s="988" t="str">
        <f t="shared" ca="1" si="1223"/>
        <v/>
      </c>
      <c r="EP53" s="988" t="str">
        <f t="shared" ca="1" si="1224"/>
        <v/>
      </c>
      <c r="EQ53" s="988" t="str">
        <f t="shared" ca="1" si="1225"/>
        <v/>
      </c>
      <c r="ER53" s="988" t="str">
        <f t="shared" ca="1" si="1226"/>
        <v/>
      </c>
      <c r="ES53" s="988" t="str">
        <f t="shared" ca="1" si="1227"/>
        <v/>
      </c>
      <c r="ET53" s="988" t="str">
        <f t="shared" ca="1" si="1228"/>
        <v/>
      </c>
      <c r="EU53" s="988" t="str">
        <f t="shared" ca="1" si="1229"/>
        <v/>
      </c>
      <c r="EV53" s="988" t="str">
        <f t="shared" ca="1" si="1230"/>
        <v/>
      </c>
      <c r="EW53" s="988" t="str">
        <f t="shared" ca="1" si="1231"/>
        <v/>
      </c>
      <c r="EX53" s="988" t="str">
        <f t="shared" ca="1" si="1232"/>
        <v/>
      </c>
      <c r="EY53" s="988" t="str">
        <f t="shared" ca="1" si="1233"/>
        <v/>
      </c>
      <c r="EZ53" s="988" t="str">
        <f t="shared" ca="1" si="1234"/>
        <v/>
      </c>
      <c r="FA53" s="988" t="str">
        <f t="shared" ca="1" si="1235"/>
        <v/>
      </c>
      <c r="FB53" s="988" t="str">
        <f t="shared" ca="1" si="1236"/>
        <v/>
      </c>
      <c r="FC53" s="988" t="str">
        <f t="shared" ca="1" si="1237"/>
        <v/>
      </c>
      <c r="FD53" s="988" t="str">
        <f t="shared" ca="1" si="1238"/>
        <v/>
      </c>
      <c r="FE53" s="988" t="str">
        <f t="shared" ca="1" si="1239"/>
        <v/>
      </c>
      <c r="FF53" s="988" t="str">
        <f t="shared" ca="1" si="1240"/>
        <v/>
      </c>
      <c r="FG53" s="988" t="str">
        <f t="shared" ca="1" si="1241"/>
        <v/>
      </c>
      <c r="FH53" s="988" t="str">
        <f t="shared" ca="1" si="1242"/>
        <v/>
      </c>
      <c r="FI53" s="988" t="str">
        <f t="shared" ca="1" si="1243"/>
        <v/>
      </c>
      <c r="FJ53" s="988" t="str">
        <f t="shared" ca="1" si="1244"/>
        <v/>
      </c>
      <c r="FK53" s="988" t="str">
        <f t="shared" ca="1" si="1245"/>
        <v/>
      </c>
      <c r="FL53" s="988" t="str">
        <f t="shared" ca="1" si="1246"/>
        <v/>
      </c>
      <c r="FM53" s="988" t="str">
        <f t="shared" ca="1" si="1247"/>
        <v/>
      </c>
      <c r="FN53" s="988" t="str">
        <f t="shared" ca="1" si="1248"/>
        <v/>
      </c>
      <c r="FO53" s="988" t="str">
        <f t="shared" ca="1" si="1249"/>
        <v/>
      </c>
      <c r="FP53" s="988" t="str">
        <f t="shared" ca="1" si="1250"/>
        <v/>
      </c>
      <c r="FQ53" s="988" t="str">
        <f t="shared" ca="1" si="1251"/>
        <v/>
      </c>
      <c r="FR53" s="988" t="str">
        <f t="shared" ca="1" si="1252"/>
        <v/>
      </c>
      <c r="FS53" s="988" t="str">
        <f t="shared" ca="1" si="1253"/>
        <v/>
      </c>
      <c r="FT53" s="988" t="str">
        <f t="shared" ca="1" si="1254"/>
        <v/>
      </c>
      <c r="FU53" s="988" t="str">
        <f t="shared" ca="1" si="1255"/>
        <v/>
      </c>
      <c r="FV53" s="988" t="str">
        <f t="shared" ca="1" si="1256"/>
        <v/>
      </c>
      <c r="FW53" s="988" t="str">
        <f t="shared" ca="1" si="1257"/>
        <v/>
      </c>
      <c r="FX53" s="988" t="str">
        <f t="shared" ca="1" si="1258"/>
        <v/>
      </c>
      <c r="FY53" s="988" t="str">
        <f t="shared" ca="1" si="1259"/>
        <v/>
      </c>
      <c r="FZ53" s="988" t="str">
        <f t="shared" ca="1" si="1260"/>
        <v/>
      </c>
      <c r="GA53" s="988" t="str">
        <f t="shared" ca="1" si="1261"/>
        <v/>
      </c>
      <c r="GB53" s="988" t="str">
        <f t="shared" ca="1" si="1262"/>
        <v/>
      </c>
      <c r="GC53" s="988" t="str">
        <f t="shared" ca="1" si="1263"/>
        <v/>
      </c>
      <c r="GD53" s="988" t="str">
        <f t="shared" ca="1" si="1264"/>
        <v/>
      </c>
      <c r="GE53" s="988" t="str">
        <f t="shared" ca="1" si="1265"/>
        <v/>
      </c>
      <c r="GF53" s="988" t="str">
        <f t="shared" ca="1" si="1266"/>
        <v/>
      </c>
      <c r="GG53" s="988" t="str">
        <f t="shared" ca="1" si="1267"/>
        <v/>
      </c>
      <c r="GH53" s="988" t="str">
        <f t="shared" ca="1" si="1268"/>
        <v/>
      </c>
      <c r="GI53" s="988" t="str">
        <f t="shared" ca="1" si="1269"/>
        <v/>
      </c>
      <c r="GJ53" s="988" t="str">
        <f t="shared" ca="1" si="1270"/>
        <v/>
      </c>
      <c r="GK53" s="988" t="str">
        <f t="shared" ca="1" si="1271"/>
        <v/>
      </c>
      <c r="GL53" s="988" t="str">
        <f t="shared" ca="1" si="1272"/>
        <v/>
      </c>
      <c r="GM53" s="988" t="str">
        <f t="shared" ca="1" si="1273"/>
        <v/>
      </c>
      <c r="GN53" s="988" t="str">
        <f t="shared" ca="1" si="1274"/>
        <v/>
      </c>
      <c r="GO53" s="988" t="str">
        <f t="shared" ca="1" si="1275"/>
        <v/>
      </c>
      <c r="GP53" s="988" t="str">
        <f t="shared" ca="1" si="1276"/>
        <v/>
      </c>
      <c r="GQ53" s="988" t="str">
        <f t="shared" ca="1" si="1277"/>
        <v/>
      </c>
      <c r="GR53" s="988" t="str">
        <f t="shared" ca="1" si="1278"/>
        <v/>
      </c>
      <c r="GS53" s="988" t="str">
        <f t="shared" ca="1" si="1279"/>
        <v/>
      </c>
      <c r="GT53" s="988" t="str">
        <f t="shared" ca="1" si="1280"/>
        <v/>
      </c>
      <c r="GU53" s="988" t="str">
        <f t="shared" ca="1" si="1281"/>
        <v/>
      </c>
      <c r="GV53" s="988" t="str">
        <f t="shared" ca="1" si="1282"/>
        <v/>
      </c>
      <c r="GW53" s="988" t="str">
        <f t="shared" ca="1" si="1283"/>
        <v/>
      </c>
      <c r="GX53" s="988" t="str">
        <f t="shared" ca="1" si="1284"/>
        <v/>
      </c>
      <c r="GY53" s="988" t="str">
        <f t="shared" ca="1" si="1285"/>
        <v/>
      </c>
      <c r="GZ53" s="988" t="str">
        <f t="shared" ca="1" si="1286"/>
        <v/>
      </c>
      <c r="HA53" s="988" t="str">
        <f t="shared" ca="1" si="1287"/>
        <v/>
      </c>
      <c r="HB53" s="988" t="str">
        <f t="shared" ca="1" si="1288"/>
        <v/>
      </c>
      <c r="HC53" s="988" t="str">
        <f t="shared" ca="1" si="1289"/>
        <v/>
      </c>
      <c r="HD53" s="988" t="str">
        <f t="shared" ca="1" si="1290"/>
        <v/>
      </c>
      <c r="HE53" s="988" t="str">
        <f t="shared" ca="1" si="1291"/>
        <v/>
      </c>
      <c r="HF53" s="988" t="str">
        <f t="shared" ca="1" si="1292"/>
        <v/>
      </c>
      <c r="HG53" s="988" t="str">
        <f t="shared" ca="1" si="1293"/>
        <v/>
      </c>
      <c r="HH53" s="988" t="str">
        <f t="shared" ca="1" si="1294"/>
        <v/>
      </c>
      <c r="HI53" s="988" t="str">
        <f t="shared" ca="1" si="1295"/>
        <v/>
      </c>
      <c r="HJ53" s="988" t="str">
        <f t="shared" ca="1" si="1296"/>
        <v/>
      </c>
      <c r="HK53" s="988" t="str">
        <f t="shared" ca="1" si="1297"/>
        <v/>
      </c>
      <c r="HL53" s="988" t="str">
        <f t="shared" ca="1" si="1298"/>
        <v/>
      </c>
      <c r="HM53" s="988" t="str">
        <f t="shared" ca="1" si="1299"/>
        <v/>
      </c>
      <c r="HN53" s="988" t="str">
        <f t="shared" ca="1" si="1300"/>
        <v/>
      </c>
      <c r="HO53" s="988" t="str">
        <f t="shared" ca="1" si="1301"/>
        <v/>
      </c>
      <c r="HP53" s="988" t="str">
        <f t="shared" ca="1" si="1302"/>
        <v/>
      </c>
      <c r="HQ53" s="988" t="str">
        <f t="shared" ca="1" si="1303"/>
        <v/>
      </c>
    </row>
    <row r="54" spans="23:225" x14ac:dyDescent="0.15">
      <c r="W54" s="986"/>
      <c r="Y54" s="991">
        <v>8</v>
      </c>
      <c r="Z54" s="988" t="str">
        <f t="shared" ca="1" si="1104"/>
        <v/>
      </c>
      <c r="AA54" s="988" t="str">
        <f t="shared" ca="1" si="1105"/>
        <v/>
      </c>
      <c r="AB54" s="988" t="str">
        <f t="shared" ca="1" si="1106"/>
        <v/>
      </c>
      <c r="AC54" s="988" t="str">
        <f t="shared" ca="1" si="1107"/>
        <v/>
      </c>
      <c r="AD54" s="988" t="str">
        <f t="shared" ca="1" si="1108"/>
        <v/>
      </c>
      <c r="AE54" s="988" t="str">
        <f t="shared" ca="1" si="1109"/>
        <v/>
      </c>
      <c r="AF54" s="988" t="str">
        <f t="shared" ca="1" si="1110"/>
        <v/>
      </c>
      <c r="AG54" s="988">
        <f t="shared" ca="1" si="1111"/>
        <v>1</v>
      </c>
      <c r="AH54" s="988">
        <f t="shared" ca="1" si="1112"/>
        <v>2</v>
      </c>
      <c r="AI54" s="988">
        <f t="shared" ca="1" si="1113"/>
        <v>3</v>
      </c>
      <c r="AJ54" s="988">
        <f t="shared" ca="1" si="1114"/>
        <v>4</v>
      </c>
      <c r="AK54" s="988">
        <f t="shared" ca="1" si="1115"/>
        <v>5</v>
      </c>
      <c r="AL54" s="988">
        <f t="shared" ca="1" si="1116"/>
        <v>6</v>
      </c>
      <c r="AM54" s="988">
        <f t="shared" ca="1" si="1117"/>
        <v>7</v>
      </c>
      <c r="AN54" s="988">
        <f t="shared" ca="1" si="1118"/>
        <v>8</v>
      </c>
      <c r="AO54" s="988">
        <f t="shared" ca="1" si="1119"/>
        <v>9</v>
      </c>
      <c r="AP54" s="988">
        <f t="shared" ca="1" si="1120"/>
        <v>10</v>
      </c>
      <c r="AQ54" s="988">
        <f t="shared" ca="1" si="1121"/>
        <v>11</v>
      </c>
      <c r="AR54" s="988">
        <f t="shared" ca="1" si="1122"/>
        <v>12</v>
      </c>
      <c r="AS54" s="988">
        <f t="shared" ca="1" si="1123"/>
        <v>13</v>
      </c>
      <c r="AT54" s="988">
        <f t="shared" ca="1" si="1124"/>
        <v>14</v>
      </c>
      <c r="AU54" s="988">
        <f t="shared" ca="1" si="1125"/>
        <v>15</v>
      </c>
      <c r="AV54" s="988" t="str">
        <f t="shared" ca="1" si="1126"/>
        <v/>
      </c>
      <c r="AW54" s="988" t="str">
        <f t="shared" ca="1" si="1127"/>
        <v/>
      </c>
      <c r="AX54" s="988" t="str">
        <f t="shared" ca="1" si="1128"/>
        <v/>
      </c>
      <c r="AY54" s="988" t="str">
        <f t="shared" ca="1" si="1129"/>
        <v/>
      </c>
      <c r="AZ54" s="988" t="str">
        <f t="shared" ca="1" si="1130"/>
        <v/>
      </c>
      <c r="BA54" s="988" t="str">
        <f t="shared" ca="1" si="1131"/>
        <v/>
      </c>
      <c r="BB54" s="988" t="str">
        <f t="shared" ca="1" si="1132"/>
        <v/>
      </c>
      <c r="BC54" s="988" t="str">
        <f t="shared" ca="1" si="1133"/>
        <v/>
      </c>
      <c r="BD54" s="988" t="str">
        <f t="shared" ca="1" si="1134"/>
        <v/>
      </c>
      <c r="BE54" s="988" t="str">
        <f t="shared" ca="1" si="1135"/>
        <v/>
      </c>
      <c r="BF54" s="988" t="str">
        <f t="shared" ca="1" si="1136"/>
        <v/>
      </c>
      <c r="BG54" s="988" t="str">
        <f t="shared" ca="1" si="1137"/>
        <v/>
      </c>
      <c r="BH54" s="988" t="str">
        <f t="shared" ca="1" si="1138"/>
        <v/>
      </c>
      <c r="BI54" s="988" t="str">
        <f t="shared" ca="1" si="1139"/>
        <v/>
      </c>
      <c r="BJ54" s="988" t="str">
        <f t="shared" ca="1" si="1140"/>
        <v/>
      </c>
      <c r="BK54" s="988" t="str">
        <f t="shared" ca="1" si="1141"/>
        <v/>
      </c>
      <c r="BL54" s="988" t="str">
        <f t="shared" ca="1" si="1142"/>
        <v/>
      </c>
      <c r="BM54" s="988" t="str">
        <f t="shared" ca="1" si="1143"/>
        <v/>
      </c>
      <c r="BN54" s="988" t="str">
        <f t="shared" ca="1" si="1144"/>
        <v/>
      </c>
      <c r="BO54" s="988" t="str">
        <f t="shared" ca="1" si="1145"/>
        <v/>
      </c>
      <c r="BP54" s="988" t="str">
        <f t="shared" ca="1" si="1146"/>
        <v/>
      </c>
      <c r="BQ54" s="988" t="str">
        <f t="shared" ca="1" si="1147"/>
        <v/>
      </c>
      <c r="BR54" s="988" t="str">
        <f t="shared" ca="1" si="1148"/>
        <v/>
      </c>
      <c r="BS54" s="988" t="str">
        <f t="shared" ca="1" si="1149"/>
        <v/>
      </c>
      <c r="BT54" s="988" t="str">
        <f t="shared" ca="1" si="1150"/>
        <v/>
      </c>
      <c r="BU54" s="988" t="str">
        <f t="shared" ca="1" si="1151"/>
        <v/>
      </c>
      <c r="BV54" s="988" t="str">
        <f t="shared" ca="1" si="1152"/>
        <v/>
      </c>
      <c r="BW54" s="988" t="str">
        <f t="shared" ca="1" si="1153"/>
        <v/>
      </c>
      <c r="BX54" s="988" t="str">
        <f t="shared" ca="1" si="1154"/>
        <v/>
      </c>
      <c r="BY54" s="988" t="str">
        <f t="shared" ca="1" si="1155"/>
        <v/>
      </c>
      <c r="BZ54" s="988" t="str">
        <f t="shared" ca="1" si="1156"/>
        <v/>
      </c>
      <c r="CA54" s="988" t="str">
        <f t="shared" ca="1" si="1157"/>
        <v/>
      </c>
      <c r="CB54" s="988" t="str">
        <f t="shared" ca="1" si="1158"/>
        <v/>
      </c>
      <c r="CC54" s="988" t="str">
        <f t="shared" ca="1" si="1159"/>
        <v/>
      </c>
      <c r="CD54" s="988" t="str">
        <f t="shared" ca="1" si="1160"/>
        <v/>
      </c>
      <c r="CE54" s="988" t="str">
        <f t="shared" ca="1" si="1161"/>
        <v/>
      </c>
      <c r="CF54" s="988" t="str">
        <f t="shared" ca="1" si="1162"/>
        <v/>
      </c>
      <c r="CG54" s="988" t="str">
        <f t="shared" ca="1" si="1163"/>
        <v/>
      </c>
      <c r="CH54" s="988" t="str">
        <f t="shared" ca="1" si="1164"/>
        <v/>
      </c>
      <c r="CI54" s="988" t="str">
        <f t="shared" ca="1" si="1165"/>
        <v/>
      </c>
      <c r="CJ54" s="988" t="str">
        <f t="shared" ca="1" si="1166"/>
        <v/>
      </c>
      <c r="CK54" s="988" t="str">
        <f t="shared" ca="1" si="1167"/>
        <v/>
      </c>
      <c r="CL54" s="988" t="str">
        <f t="shared" ca="1" si="1168"/>
        <v/>
      </c>
      <c r="CM54" s="988" t="str">
        <f t="shared" ca="1" si="1169"/>
        <v/>
      </c>
      <c r="CN54" s="988" t="str">
        <f t="shared" ca="1" si="1170"/>
        <v/>
      </c>
      <c r="CO54" s="988" t="str">
        <f t="shared" ca="1" si="1171"/>
        <v/>
      </c>
      <c r="CP54" s="988" t="str">
        <f t="shared" ca="1" si="1172"/>
        <v/>
      </c>
      <c r="CQ54" s="988" t="str">
        <f t="shared" ca="1" si="1173"/>
        <v/>
      </c>
      <c r="CR54" s="988" t="str">
        <f t="shared" ca="1" si="1174"/>
        <v/>
      </c>
      <c r="CS54" s="988" t="str">
        <f t="shared" ca="1" si="1175"/>
        <v/>
      </c>
      <c r="CT54" s="988" t="str">
        <f t="shared" ca="1" si="1176"/>
        <v/>
      </c>
      <c r="CU54" s="988" t="str">
        <f t="shared" ca="1" si="1177"/>
        <v/>
      </c>
      <c r="CV54" s="988" t="str">
        <f t="shared" ca="1" si="1178"/>
        <v/>
      </c>
      <c r="CW54" s="988" t="str">
        <f t="shared" ca="1" si="1179"/>
        <v/>
      </c>
      <c r="CX54" s="988" t="str">
        <f t="shared" ca="1" si="1180"/>
        <v/>
      </c>
      <c r="CY54" s="988" t="str">
        <f t="shared" ca="1" si="1181"/>
        <v/>
      </c>
      <c r="CZ54" s="988" t="str">
        <f t="shared" ca="1" si="1182"/>
        <v/>
      </c>
      <c r="DA54" s="988" t="str">
        <f t="shared" ca="1" si="1183"/>
        <v/>
      </c>
      <c r="DB54" s="988" t="str">
        <f t="shared" ca="1" si="1184"/>
        <v/>
      </c>
      <c r="DC54" s="988" t="str">
        <f t="shared" ca="1" si="1185"/>
        <v/>
      </c>
      <c r="DD54" s="988" t="str">
        <f t="shared" ca="1" si="1186"/>
        <v/>
      </c>
      <c r="DE54" s="988" t="str">
        <f t="shared" ca="1" si="1187"/>
        <v/>
      </c>
      <c r="DF54" s="988" t="str">
        <f t="shared" ca="1" si="1188"/>
        <v/>
      </c>
      <c r="DG54" s="988" t="str">
        <f t="shared" ca="1" si="1189"/>
        <v/>
      </c>
      <c r="DH54" s="988" t="str">
        <f t="shared" ca="1" si="1190"/>
        <v/>
      </c>
      <c r="DI54" s="988" t="str">
        <f t="shared" ca="1" si="1191"/>
        <v/>
      </c>
      <c r="DJ54" s="988" t="str">
        <f t="shared" ca="1" si="1192"/>
        <v/>
      </c>
      <c r="DK54" s="988" t="str">
        <f t="shared" ca="1" si="1193"/>
        <v/>
      </c>
      <c r="DL54" s="988" t="str">
        <f t="shared" ca="1" si="1194"/>
        <v/>
      </c>
      <c r="DM54" s="988" t="str">
        <f t="shared" ca="1" si="1195"/>
        <v/>
      </c>
      <c r="DN54" s="988" t="str">
        <f t="shared" ca="1" si="1196"/>
        <v/>
      </c>
      <c r="DO54" s="988" t="str">
        <f t="shared" ca="1" si="1197"/>
        <v/>
      </c>
      <c r="DP54" s="988" t="str">
        <f t="shared" ca="1" si="1198"/>
        <v/>
      </c>
      <c r="DQ54" s="988" t="str">
        <f t="shared" ca="1" si="1199"/>
        <v/>
      </c>
      <c r="DR54" s="988" t="str">
        <f t="shared" ca="1" si="1200"/>
        <v/>
      </c>
      <c r="DS54" s="988" t="str">
        <f t="shared" ca="1" si="1201"/>
        <v/>
      </c>
      <c r="DT54" s="988" t="str">
        <f t="shared" ca="1" si="1202"/>
        <v/>
      </c>
      <c r="DU54" s="988" t="str">
        <f t="shared" ca="1" si="1203"/>
        <v/>
      </c>
      <c r="DV54" s="988" t="str">
        <f t="shared" ca="1" si="1204"/>
        <v/>
      </c>
      <c r="DW54" s="988" t="str">
        <f t="shared" ca="1" si="1205"/>
        <v/>
      </c>
      <c r="DX54" s="988" t="str">
        <f t="shared" ca="1" si="1206"/>
        <v/>
      </c>
      <c r="DY54" s="988" t="str">
        <f t="shared" ca="1" si="1207"/>
        <v/>
      </c>
      <c r="DZ54" s="988" t="str">
        <f t="shared" ca="1" si="1208"/>
        <v/>
      </c>
      <c r="EA54" s="988" t="str">
        <f t="shared" ca="1" si="1209"/>
        <v/>
      </c>
      <c r="EB54" s="988" t="str">
        <f t="shared" ca="1" si="1210"/>
        <v/>
      </c>
      <c r="EC54" s="988" t="str">
        <f t="shared" ca="1" si="1211"/>
        <v/>
      </c>
      <c r="ED54" s="988" t="str">
        <f t="shared" ca="1" si="1212"/>
        <v/>
      </c>
      <c r="EE54" s="988" t="str">
        <f t="shared" ca="1" si="1213"/>
        <v/>
      </c>
      <c r="EF54" s="988" t="str">
        <f t="shared" ca="1" si="1214"/>
        <v/>
      </c>
      <c r="EG54" s="988" t="str">
        <f t="shared" ca="1" si="1215"/>
        <v/>
      </c>
      <c r="EH54" s="988" t="str">
        <f t="shared" ca="1" si="1216"/>
        <v/>
      </c>
      <c r="EI54" s="988" t="str">
        <f t="shared" ca="1" si="1217"/>
        <v/>
      </c>
      <c r="EJ54" s="988" t="str">
        <f t="shared" ca="1" si="1218"/>
        <v/>
      </c>
      <c r="EK54" s="988" t="str">
        <f t="shared" ca="1" si="1219"/>
        <v/>
      </c>
      <c r="EL54" s="988" t="str">
        <f t="shared" ca="1" si="1220"/>
        <v/>
      </c>
      <c r="EM54" s="988" t="str">
        <f t="shared" ca="1" si="1221"/>
        <v/>
      </c>
      <c r="EN54" s="988" t="str">
        <f t="shared" ca="1" si="1222"/>
        <v/>
      </c>
      <c r="EO54" s="988" t="str">
        <f t="shared" ca="1" si="1223"/>
        <v/>
      </c>
      <c r="EP54" s="988" t="str">
        <f t="shared" ca="1" si="1224"/>
        <v/>
      </c>
      <c r="EQ54" s="988" t="str">
        <f t="shared" ca="1" si="1225"/>
        <v/>
      </c>
      <c r="ER54" s="988" t="str">
        <f t="shared" ca="1" si="1226"/>
        <v/>
      </c>
      <c r="ES54" s="988" t="str">
        <f t="shared" ca="1" si="1227"/>
        <v/>
      </c>
      <c r="ET54" s="988" t="str">
        <f t="shared" ca="1" si="1228"/>
        <v/>
      </c>
      <c r="EU54" s="988" t="str">
        <f t="shared" ca="1" si="1229"/>
        <v/>
      </c>
      <c r="EV54" s="988" t="str">
        <f t="shared" ca="1" si="1230"/>
        <v/>
      </c>
      <c r="EW54" s="988" t="str">
        <f t="shared" ca="1" si="1231"/>
        <v/>
      </c>
      <c r="EX54" s="988" t="str">
        <f t="shared" ca="1" si="1232"/>
        <v/>
      </c>
      <c r="EY54" s="988" t="str">
        <f t="shared" ca="1" si="1233"/>
        <v/>
      </c>
      <c r="EZ54" s="988" t="str">
        <f t="shared" ca="1" si="1234"/>
        <v/>
      </c>
      <c r="FA54" s="988" t="str">
        <f t="shared" ca="1" si="1235"/>
        <v/>
      </c>
      <c r="FB54" s="988" t="str">
        <f t="shared" ca="1" si="1236"/>
        <v/>
      </c>
      <c r="FC54" s="988" t="str">
        <f t="shared" ca="1" si="1237"/>
        <v/>
      </c>
      <c r="FD54" s="988" t="str">
        <f t="shared" ca="1" si="1238"/>
        <v/>
      </c>
      <c r="FE54" s="988" t="str">
        <f t="shared" ca="1" si="1239"/>
        <v/>
      </c>
      <c r="FF54" s="988" t="str">
        <f t="shared" ca="1" si="1240"/>
        <v/>
      </c>
      <c r="FG54" s="988" t="str">
        <f t="shared" ca="1" si="1241"/>
        <v/>
      </c>
      <c r="FH54" s="988" t="str">
        <f t="shared" ca="1" si="1242"/>
        <v/>
      </c>
      <c r="FI54" s="988" t="str">
        <f t="shared" ca="1" si="1243"/>
        <v/>
      </c>
      <c r="FJ54" s="988" t="str">
        <f t="shared" ca="1" si="1244"/>
        <v/>
      </c>
      <c r="FK54" s="988" t="str">
        <f t="shared" ca="1" si="1245"/>
        <v/>
      </c>
      <c r="FL54" s="988" t="str">
        <f t="shared" ca="1" si="1246"/>
        <v/>
      </c>
      <c r="FM54" s="988" t="str">
        <f t="shared" ca="1" si="1247"/>
        <v/>
      </c>
      <c r="FN54" s="988" t="str">
        <f t="shared" ca="1" si="1248"/>
        <v/>
      </c>
      <c r="FO54" s="988" t="str">
        <f t="shared" ca="1" si="1249"/>
        <v/>
      </c>
      <c r="FP54" s="988" t="str">
        <f t="shared" ca="1" si="1250"/>
        <v/>
      </c>
      <c r="FQ54" s="988" t="str">
        <f t="shared" ca="1" si="1251"/>
        <v/>
      </c>
      <c r="FR54" s="988" t="str">
        <f t="shared" ca="1" si="1252"/>
        <v/>
      </c>
      <c r="FS54" s="988" t="str">
        <f t="shared" ca="1" si="1253"/>
        <v/>
      </c>
      <c r="FT54" s="988" t="str">
        <f t="shared" ca="1" si="1254"/>
        <v/>
      </c>
      <c r="FU54" s="988" t="str">
        <f t="shared" ca="1" si="1255"/>
        <v/>
      </c>
      <c r="FV54" s="988" t="str">
        <f t="shared" ca="1" si="1256"/>
        <v/>
      </c>
      <c r="FW54" s="988" t="str">
        <f t="shared" ca="1" si="1257"/>
        <v/>
      </c>
      <c r="FX54" s="988" t="str">
        <f t="shared" ca="1" si="1258"/>
        <v/>
      </c>
      <c r="FY54" s="988" t="str">
        <f t="shared" ca="1" si="1259"/>
        <v/>
      </c>
      <c r="FZ54" s="988" t="str">
        <f t="shared" ca="1" si="1260"/>
        <v/>
      </c>
      <c r="GA54" s="988" t="str">
        <f t="shared" ca="1" si="1261"/>
        <v/>
      </c>
      <c r="GB54" s="988" t="str">
        <f t="shared" ca="1" si="1262"/>
        <v/>
      </c>
      <c r="GC54" s="988" t="str">
        <f t="shared" ca="1" si="1263"/>
        <v/>
      </c>
      <c r="GD54" s="988" t="str">
        <f t="shared" ca="1" si="1264"/>
        <v/>
      </c>
      <c r="GE54" s="988" t="str">
        <f t="shared" ca="1" si="1265"/>
        <v/>
      </c>
      <c r="GF54" s="988" t="str">
        <f t="shared" ca="1" si="1266"/>
        <v/>
      </c>
      <c r="GG54" s="988" t="str">
        <f t="shared" ca="1" si="1267"/>
        <v/>
      </c>
      <c r="GH54" s="988" t="str">
        <f t="shared" ca="1" si="1268"/>
        <v/>
      </c>
      <c r="GI54" s="988" t="str">
        <f t="shared" ca="1" si="1269"/>
        <v/>
      </c>
      <c r="GJ54" s="988" t="str">
        <f t="shared" ca="1" si="1270"/>
        <v/>
      </c>
      <c r="GK54" s="988" t="str">
        <f t="shared" ca="1" si="1271"/>
        <v/>
      </c>
      <c r="GL54" s="988" t="str">
        <f t="shared" ca="1" si="1272"/>
        <v/>
      </c>
      <c r="GM54" s="988" t="str">
        <f t="shared" ca="1" si="1273"/>
        <v/>
      </c>
      <c r="GN54" s="988" t="str">
        <f t="shared" ca="1" si="1274"/>
        <v/>
      </c>
      <c r="GO54" s="988" t="str">
        <f t="shared" ca="1" si="1275"/>
        <v/>
      </c>
      <c r="GP54" s="988" t="str">
        <f t="shared" ca="1" si="1276"/>
        <v/>
      </c>
      <c r="GQ54" s="988" t="str">
        <f t="shared" ca="1" si="1277"/>
        <v/>
      </c>
      <c r="GR54" s="988" t="str">
        <f t="shared" ca="1" si="1278"/>
        <v/>
      </c>
      <c r="GS54" s="988" t="str">
        <f t="shared" ca="1" si="1279"/>
        <v/>
      </c>
      <c r="GT54" s="988" t="str">
        <f t="shared" ca="1" si="1280"/>
        <v/>
      </c>
      <c r="GU54" s="988" t="str">
        <f t="shared" ca="1" si="1281"/>
        <v/>
      </c>
      <c r="GV54" s="988" t="str">
        <f t="shared" ca="1" si="1282"/>
        <v/>
      </c>
      <c r="GW54" s="988" t="str">
        <f t="shared" ca="1" si="1283"/>
        <v/>
      </c>
      <c r="GX54" s="988" t="str">
        <f t="shared" ca="1" si="1284"/>
        <v/>
      </c>
      <c r="GY54" s="988" t="str">
        <f t="shared" ca="1" si="1285"/>
        <v/>
      </c>
      <c r="GZ54" s="988" t="str">
        <f t="shared" ca="1" si="1286"/>
        <v/>
      </c>
      <c r="HA54" s="988" t="str">
        <f t="shared" ca="1" si="1287"/>
        <v/>
      </c>
      <c r="HB54" s="988" t="str">
        <f t="shared" ca="1" si="1288"/>
        <v/>
      </c>
      <c r="HC54" s="988" t="str">
        <f t="shared" ca="1" si="1289"/>
        <v/>
      </c>
      <c r="HD54" s="988" t="str">
        <f t="shared" ca="1" si="1290"/>
        <v/>
      </c>
      <c r="HE54" s="988" t="str">
        <f t="shared" ca="1" si="1291"/>
        <v/>
      </c>
      <c r="HF54" s="988" t="str">
        <f t="shared" ca="1" si="1292"/>
        <v/>
      </c>
      <c r="HG54" s="988" t="str">
        <f t="shared" ca="1" si="1293"/>
        <v/>
      </c>
      <c r="HH54" s="988" t="str">
        <f t="shared" ca="1" si="1294"/>
        <v/>
      </c>
      <c r="HI54" s="988" t="str">
        <f t="shared" ca="1" si="1295"/>
        <v/>
      </c>
      <c r="HJ54" s="988" t="str">
        <f t="shared" ca="1" si="1296"/>
        <v/>
      </c>
      <c r="HK54" s="988" t="str">
        <f t="shared" ca="1" si="1297"/>
        <v/>
      </c>
      <c r="HL54" s="988" t="str">
        <f t="shared" ca="1" si="1298"/>
        <v/>
      </c>
      <c r="HM54" s="988" t="str">
        <f t="shared" ca="1" si="1299"/>
        <v/>
      </c>
      <c r="HN54" s="988" t="str">
        <f t="shared" ca="1" si="1300"/>
        <v/>
      </c>
      <c r="HO54" s="988" t="str">
        <f t="shared" ca="1" si="1301"/>
        <v/>
      </c>
      <c r="HP54" s="988" t="str">
        <f t="shared" ca="1" si="1302"/>
        <v/>
      </c>
      <c r="HQ54" s="988" t="str">
        <f t="shared" ca="1" si="1303"/>
        <v/>
      </c>
    </row>
    <row r="55" spans="23:225" x14ac:dyDescent="0.15">
      <c r="W55" s="986"/>
      <c r="Y55" s="987">
        <v>9</v>
      </c>
      <c r="Z55" s="988" t="str">
        <f t="shared" ca="1" si="1104"/>
        <v/>
      </c>
      <c r="AA55" s="988" t="str">
        <f t="shared" ca="1" si="1105"/>
        <v/>
      </c>
      <c r="AB55" s="988" t="str">
        <f t="shared" ca="1" si="1106"/>
        <v/>
      </c>
      <c r="AC55" s="988" t="str">
        <f t="shared" ca="1" si="1107"/>
        <v/>
      </c>
      <c r="AD55" s="988" t="str">
        <f t="shared" ca="1" si="1108"/>
        <v/>
      </c>
      <c r="AE55" s="988" t="str">
        <f t="shared" ca="1" si="1109"/>
        <v/>
      </c>
      <c r="AF55" s="988" t="str">
        <f t="shared" ca="1" si="1110"/>
        <v/>
      </c>
      <c r="AG55" s="988" t="str">
        <f t="shared" ca="1" si="1111"/>
        <v/>
      </c>
      <c r="AH55" s="988">
        <f t="shared" ca="1" si="1112"/>
        <v>1</v>
      </c>
      <c r="AI55" s="988">
        <f t="shared" ca="1" si="1113"/>
        <v>2</v>
      </c>
      <c r="AJ55" s="988">
        <f t="shared" ca="1" si="1114"/>
        <v>3</v>
      </c>
      <c r="AK55" s="988">
        <f t="shared" ca="1" si="1115"/>
        <v>4</v>
      </c>
      <c r="AL55" s="988">
        <f t="shared" ca="1" si="1116"/>
        <v>5</v>
      </c>
      <c r="AM55" s="988">
        <f t="shared" ca="1" si="1117"/>
        <v>6</v>
      </c>
      <c r="AN55" s="988">
        <f t="shared" ca="1" si="1118"/>
        <v>7</v>
      </c>
      <c r="AO55" s="988">
        <f t="shared" ca="1" si="1119"/>
        <v>8</v>
      </c>
      <c r="AP55" s="988">
        <f t="shared" ca="1" si="1120"/>
        <v>9</v>
      </c>
      <c r="AQ55" s="988">
        <f t="shared" ca="1" si="1121"/>
        <v>10</v>
      </c>
      <c r="AR55" s="988">
        <f t="shared" ca="1" si="1122"/>
        <v>11</v>
      </c>
      <c r="AS55" s="988">
        <f t="shared" ca="1" si="1123"/>
        <v>12</v>
      </c>
      <c r="AT55" s="988">
        <f t="shared" ca="1" si="1124"/>
        <v>13</v>
      </c>
      <c r="AU55" s="988">
        <f t="shared" ca="1" si="1125"/>
        <v>14</v>
      </c>
      <c r="AV55" s="988">
        <f t="shared" ca="1" si="1126"/>
        <v>15</v>
      </c>
      <c r="AW55" s="988" t="str">
        <f t="shared" ca="1" si="1127"/>
        <v/>
      </c>
      <c r="AX55" s="988" t="str">
        <f t="shared" ca="1" si="1128"/>
        <v/>
      </c>
      <c r="AY55" s="988" t="str">
        <f t="shared" ca="1" si="1129"/>
        <v/>
      </c>
      <c r="AZ55" s="988" t="str">
        <f t="shared" ca="1" si="1130"/>
        <v/>
      </c>
      <c r="BA55" s="988" t="str">
        <f t="shared" ca="1" si="1131"/>
        <v/>
      </c>
      <c r="BB55" s="988" t="str">
        <f t="shared" ca="1" si="1132"/>
        <v/>
      </c>
      <c r="BC55" s="988" t="str">
        <f t="shared" ca="1" si="1133"/>
        <v/>
      </c>
      <c r="BD55" s="988" t="str">
        <f t="shared" ca="1" si="1134"/>
        <v/>
      </c>
      <c r="BE55" s="988" t="str">
        <f t="shared" ca="1" si="1135"/>
        <v/>
      </c>
      <c r="BF55" s="988" t="str">
        <f t="shared" ca="1" si="1136"/>
        <v/>
      </c>
      <c r="BG55" s="988" t="str">
        <f t="shared" ca="1" si="1137"/>
        <v/>
      </c>
      <c r="BH55" s="988" t="str">
        <f t="shared" ca="1" si="1138"/>
        <v/>
      </c>
      <c r="BI55" s="988" t="str">
        <f t="shared" ca="1" si="1139"/>
        <v/>
      </c>
      <c r="BJ55" s="988" t="str">
        <f t="shared" ca="1" si="1140"/>
        <v/>
      </c>
      <c r="BK55" s="988" t="str">
        <f t="shared" ca="1" si="1141"/>
        <v/>
      </c>
      <c r="BL55" s="988" t="str">
        <f t="shared" ca="1" si="1142"/>
        <v/>
      </c>
      <c r="BM55" s="988" t="str">
        <f t="shared" ca="1" si="1143"/>
        <v/>
      </c>
      <c r="BN55" s="988" t="str">
        <f t="shared" ca="1" si="1144"/>
        <v/>
      </c>
      <c r="BO55" s="988" t="str">
        <f t="shared" ca="1" si="1145"/>
        <v/>
      </c>
      <c r="BP55" s="988" t="str">
        <f t="shared" ca="1" si="1146"/>
        <v/>
      </c>
      <c r="BQ55" s="988" t="str">
        <f t="shared" ca="1" si="1147"/>
        <v/>
      </c>
      <c r="BR55" s="988" t="str">
        <f t="shared" ca="1" si="1148"/>
        <v/>
      </c>
      <c r="BS55" s="988" t="str">
        <f t="shared" ca="1" si="1149"/>
        <v/>
      </c>
      <c r="BT55" s="988" t="str">
        <f t="shared" ca="1" si="1150"/>
        <v/>
      </c>
      <c r="BU55" s="988" t="str">
        <f t="shared" ca="1" si="1151"/>
        <v/>
      </c>
      <c r="BV55" s="988" t="str">
        <f t="shared" ca="1" si="1152"/>
        <v/>
      </c>
      <c r="BW55" s="988" t="str">
        <f t="shared" ca="1" si="1153"/>
        <v/>
      </c>
      <c r="BX55" s="988" t="str">
        <f t="shared" ca="1" si="1154"/>
        <v/>
      </c>
      <c r="BY55" s="988" t="str">
        <f t="shared" ca="1" si="1155"/>
        <v/>
      </c>
      <c r="BZ55" s="988" t="str">
        <f t="shared" ca="1" si="1156"/>
        <v/>
      </c>
      <c r="CA55" s="988" t="str">
        <f t="shared" ca="1" si="1157"/>
        <v/>
      </c>
      <c r="CB55" s="988" t="str">
        <f t="shared" ca="1" si="1158"/>
        <v/>
      </c>
      <c r="CC55" s="988" t="str">
        <f t="shared" ca="1" si="1159"/>
        <v/>
      </c>
      <c r="CD55" s="988" t="str">
        <f t="shared" ca="1" si="1160"/>
        <v/>
      </c>
      <c r="CE55" s="988" t="str">
        <f t="shared" ca="1" si="1161"/>
        <v/>
      </c>
      <c r="CF55" s="988" t="str">
        <f t="shared" ca="1" si="1162"/>
        <v/>
      </c>
      <c r="CG55" s="988" t="str">
        <f t="shared" ca="1" si="1163"/>
        <v/>
      </c>
      <c r="CH55" s="988" t="str">
        <f t="shared" ca="1" si="1164"/>
        <v/>
      </c>
      <c r="CI55" s="988" t="str">
        <f t="shared" ca="1" si="1165"/>
        <v/>
      </c>
      <c r="CJ55" s="988" t="str">
        <f t="shared" ca="1" si="1166"/>
        <v/>
      </c>
      <c r="CK55" s="988" t="str">
        <f t="shared" ca="1" si="1167"/>
        <v/>
      </c>
      <c r="CL55" s="988" t="str">
        <f t="shared" ca="1" si="1168"/>
        <v/>
      </c>
      <c r="CM55" s="988" t="str">
        <f t="shared" ca="1" si="1169"/>
        <v/>
      </c>
      <c r="CN55" s="988" t="str">
        <f t="shared" ca="1" si="1170"/>
        <v/>
      </c>
      <c r="CO55" s="988" t="str">
        <f t="shared" ca="1" si="1171"/>
        <v/>
      </c>
      <c r="CP55" s="988" t="str">
        <f t="shared" ca="1" si="1172"/>
        <v/>
      </c>
      <c r="CQ55" s="988" t="str">
        <f t="shared" ca="1" si="1173"/>
        <v/>
      </c>
      <c r="CR55" s="988" t="str">
        <f t="shared" ca="1" si="1174"/>
        <v/>
      </c>
      <c r="CS55" s="988" t="str">
        <f t="shared" ca="1" si="1175"/>
        <v/>
      </c>
      <c r="CT55" s="988" t="str">
        <f t="shared" ca="1" si="1176"/>
        <v/>
      </c>
      <c r="CU55" s="988" t="str">
        <f t="shared" ca="1" si="1177"/>
        <v/>
      </c>
      <c r="CV55" s="988" t="str">
        <f t="shared" ca="1" si="1178"/>
        <v/>
      </c>
      <c r="CW55" s="988" t="str">
        <f t="shared" ca="1" si="1179"/>
        <v/>
      </c>
      <c r="CX55" s="988" t="str">
        <f t="shared" ca="1" si="1180"/>
        <v/>
      </c>
      <c r="CY55" s="988" t="str">
        <f t="shared" ca="1" si="1181"/>
        <v/>
      </c>
      <c r="CZ55" s="988" t="str">
        <f t="shared" ca="1" si="1182"/>
        <v/>
      </c>
      <c r="DA55" s="988" t="str">
        <f t="shared" ca="1" si="1183"/>
        <v/>
      </c>
      <c r="DB55" s="988" t="str">
        <f t="shared" ca="1" si="1184"/>
        <v/>
      </c>
      <c r="DC55" s="988" t="str">
        <f t="shared" ca="1" si="1185"/>
        <v/>
      </c>
      <c r="DD55" s="988" t="str">
        <f t="shared" ca="1" si="1186"/>
        <v/>
      </c>
      <c r="DE55" s="988" t="str">
        <f t="shared" ca="1" si="1187"/>
        <v/>
      </c>
      <c r="DF55" s="988" t="str">
        <f t="shared" ca="1" si="1188"/>
        <v/>
      </c>
      <c r="DG55" s="988" t="str">
        <f t="shared" ca="1" si="1189"/>
        <v/>
      </c>
      <c r="DH55" s="988" t="str">
        <f t="shared" ca="1" si="1190"/>
        <v/>
      </c>
      <c r="DI55" s="988" t="str">
        <f t="shared" ca="1" si="1191"/>
        <v/>
      </c>
      <c r="DJ55" s="988" t="str">
        <f t="shared" ca="1" si="1192"/>
        <v/>
      </c>
      <c r="DK55" s="988" t="str">
        <f t="shared" ca="1" si="1193"/>
        <v/>
      </c>
      <c r="DL55" s="988" t="str">
        <f t="shared" ca="1" si="1194"/>
        <v/>
      </c>
      <c r="DM55" s="988" t="str">
        <f t="shared" ca="1" si="1195"/>
        <v/>
      </c>
      <c r="DN55" s="988" t="str">
        <f t="shared" ca="1" si="1196"/>
        <v/>
      </c>
      <c r="DO55" s="988" t="str">
        <f t="shared" ca="1" si="1197"/>
        <v/>
      </c>
      <c r="DP55" s="988" t="str">
        <f t="shared" ca="1" si="1198"/>
        <v/>
      </c>
      <c r="DQ55" s="988" t="str">
        <f t="shared" ca="1" si="1199"/>
        <v/>
      </c>
      <c r="DR55" s="988" t="str">
        <f t="shared" ca="1" si="1200"/>
        <v/>
      </c>
      <c r="DS55" s="988" t="str">
        <f t="shared" ca="1" si="1201"/>
        <v/>
      </c>
      <c r="DT55" s="988" t="str">
        <f t="shared" ca="1" si="1202"/>
        <v/>
      </c>
      <c r="DU55" s="988" t="str">
        <f t="shared" ca="1" si="1203"/>
        <v/>
      </c>
      <c r="DV55" s="988" t="str">
        <f t="shared" ca="1" si="1204"/>
        <v/>
      </c>
      <c r="DW55" s="988" t="str">
        <f t="shared" ca="1" si="1205"/>
        <v/>
      </c>
      <c r="DX55" s="988" t="str">
        <f t="shared" ca="1" si="1206"/>
        <v/>
      </c>
      <c r="DY55" s="988" t="str">
        <f t="shared" ca="1" si="1207"/>
        <v/>
      </c>
      <c r="DZ55" s="988" t="str">
        <f t="shared" ca="1" si="1208"/>
        <v/>
      </c>
      <c r="EA55" s="988" t="str">
        <f t="shared" ca="1" si="1209"/>
        <v/>
      </c>
      <c r="EB55" s="988" t="str">
        <f t="shared" ca="1" si="1210"/>
        <v/>
      </c>
      <c r="EC55" s="988" t="str">
        <f t="shared" ca="1" si="1211"/>
        <v/>
      </c>
      <c r="ED55" s="988" t="str">
        <f t="shared" ca="1" si="1212"/>
        <v/>
      </c>
      <c r="EE55" s="988" t="str">
        <f t="shared" ca="1" si="1213"/>
        <v/>
      </c>
      <c r="EF55" s="988" t="str">
        <f t="shared" ca="1" si="1214"/>
        <v/>
      </c>
      <c r="EG55" s="988" t="str">
        <f t="shared" ca="1" si="1215"/>
        <v/>
      </c>
      <c r="EH55" s="988" t="str">
        <f t="shared" ca="1" si="1216"/>
        <v/>
      </c>
      <c r="EI55" s="988" t="str">
        <f t="shared" ca="1" si="1217"/>
        <v/>
      </c>
      <c r="EJ55" s="988" t="str">
        <f t="shared" ca="1" si="1218"/>
        <v/>
      </c>
      <c r="EK55" s="988" t="str">
        <f t="shared" ca="1" si="1219"/>
        <v/>
      </c>
      <c r="EL55" s="988" t="str">
        <f t="shared" ca="1" si="1220"/>
        <v/>
      </c>
      <c r="EM55" s="988" t="str">
        <f t="shared" ca="1" si="1221"/>
        <v/>
      </c>
      <c r="EN55" s="988" t="str">
        <f t="shared" ca="1" si="1222"/>
        <v/>
      </c>
      <c r="EO55" s="988" t="str">
        <f t="shared" ca="1" si="1223"/>
        <v/>
      </c>
      <c r="EP55" s="988" t="str">
        <f t="shared" ca="1" si="1224"/>
        <v/>
      </c>
      <c r="EQ55" s="988" t="str">
        <f t="shared" ca="1" si="1225"/>
        <v/>
      </c>
      <c r="ER55" s="988" t="str">
        <f t="shared" ca="1" si="1226"/>
        <v/>
      </c>
      <c r="ES55" s="988" t="str">
        <f t="shared" ca="1" si="1227"/>
        <v/>
      </c>
      <c r="ET55" s="988" t="str">
        <f t="shared" ca="1" si="1228"/>
        <v/>
      </c>
      <c r="EU55" s="988" t="str">
        <f t="shared" ca="1" si="1229"/>
        <v/>
      </c>
      <c r="EV55" s="988" t="str">
        <f t="shared" ca="1" si="1230"/>
        <v/>
      </c>
      <c r="EW55" s="988" t="str">
        <f t="shared" ca="1" si="1231"/>
        <v/>
      </c>
      <c r="EX55" s="988" t="str">
        <f t="shared" ca="1" si="1232"/>
        <v/>
      </c>
      <c r="EY55" s="988" t="str">
        <f t="shared" ca="1" si="1233"/>
        <v/>
      </c>
      <c r="EZ55" s="988" t="str">
        <f t="shared" ca="1" si="1234"/>
        <v/>
      </c>
      <c r="FA55" s="988" t="str">
        <f t="shared" ca="1" si="1235"/>
        <v/>
      </c>
      <c r="FB55" s="988" t="str">
        <f t="shared" ca="1" si="1236"/>
        <v/>
      </c>
      <c r="FC55" s="988" t="str">
        <f t="shared" ca="1" si="1237"/>
        <v/>
      </c>
      <c r="FD55" s="988" t="str">
        <f t="shared" ca="1" si="1238"/>
        <v/>
      </c>
      <c r="FE55" s="988" t="str">
        <f t="shared" ca="1" si="1239"/>
        <v/>
      </c>
      <c r="FF55" s="988" t="str">
        <f t="shared" ca="1" si="1240"/>
        <v/>
      </c>
      <c r="FG55" s="988" t="str">
        <f t="shared" ca="1" si="1241"/>
        <v/>
      </c>
      <c r="FH55" s="988" t="str">
        <f t="shared" ca="1" si="1242"/>
        <v/>
      </c>
      <c r="FI55" s="988" t="str">
        <f t="shared" ca="1" si="1243"/>
        <v/>
      </c>
      <c r="FJ55" s="988" t="str">
        <f t="shared" ca="1" si="1244"/>
        <v/>
      </c>
      <c r="FK55" s="988" t="str">
        <f t="shared" ca="1" si="1245"/>
        <v/>
      </c>
      <c r="FL55" s="988" t="str">
        <f t="shared" ca="1" si="1246"/>
        <v/>
      </c>
      <c r="FM55" s="988" t="str">
        <f t="shared" ca="1" si="1247"/>
        <v/>
      </c>
      <c r="FN55" s="988" t="str">
        <f t="shared" ca="1" si="1248"/>
        <v/>
      </c>
      <c r="FO55" s="988" t="str">
        <f t="shared" ca="1" si="1249"/>
        <v/>
      </c>
      <c r="FP55" s="988" t="str">
        <f t="shared" ca="1" si="1250"/>
        <v/>
      </c>
      <c r="FQ55" s="988" t="str">
        <f t="shared" ca="1" si="1251"/>
        <v/>
      </c>
      <c r="FR55" s="988" t="str">
        <f t="shared" ca="1" si="1252"/>
        <v/>
      </c>
      <c r="FS55" s="988" t="str">
        <f t="shared" ca="1" si="1253"/>
        <v/>
      </c>
      <c r="FT55" s="988" t="str">
        <f t="shared" ca="1" si="1254"/>
        <v/>
      </c>
      <c r="FU55" s="988" t="str">
        <f t="shared" ca="1" si="1255"/>
        <v/>
      </c>
      <c r="FV55" s="988" t="str">
        <f t="shared" ca="1" si="1256"/>
        <v/>
      </c>
      <c r="FW55" s="988" t="str">
        <f t="shared" ca="1" si="1257"/>
        <v/>
      </c>
      <c r="FX55" s="988" t="str">
        <f t="shared" ca="1" si="1258"/>
        <v/>
      </c>
      <c r="FY55" s="988" t="str">
        <f t="shared" ca="1" si="1259"/>
        <v/>
      </c>
      <c r="FZ55" s="988" t="str">
        <f t="shared" ca="1" si="1260"/>
        <v/>
      </c>
      <c r="GA55" s="988" t="str">
        <f t="shared" ca="1" si="1261"/>
        <v/>
      </c>
      <c r="GB55" s="988" t="str">
        <f t="shared" ca="1" si="1262"/>
        <v/>
      </c>
      <c r="GC55" s="988" t="str">
        <f t="shared" ca="1" si="1263"/>
        <v/>
      </c>
      <c r="GD55" s="988" t="str">
        <f t="shared" ca="1" si="1264"/>
        <v/>
      </c>
      <c r="GE55" s="988" t="str">
        <f t="shared" ca="1" si="1265"/>
        <v/>
      </c>
      <c r="GF55" s="988" t="str">
        <f t="shared" ca="1" si="1266"/>
        <v/>
      </c>
      <c r="GG55" s="988" t="str">
        <f t="shared" ca="1" si="1267"/>
        <v/>
      </c>
      <c r="GH55" s="988" t="str">
        <f t="shared" ca="1" si="1268"/>
        <v/>
      </c>
      <c r="GI55" s="988" t="str">
        <f t="shared" ca="1" si="1269"/>
        <v/>
      </c>
      <c r="GJ55" s="988" t="str">
        <f t="shared" ca="1" si="1270"/>
        <v/>
      </c>
      <c r="GK55" s="988" t="str">
        <f t="shared" ca="1" si="1271"/>
        <v/>
      </c>
      <c r="GL55" s="988" t="str">
        <f t="shared" ca="1" si="1272"/>
        <v/>
      </c>
      <c r="GM55" s="988" t="str">
        <f t="shared" ca="1" si="1273"/>
        <v/>
      </c>
      <c r="GN55" s="988" t="str">
        <f t="shared" ca="1" si="1274"/>
        <v/>
      </c>
      <c r="GO55" s="988" t="str">
        <f t="shared" ca="1" si="1275"/>
        <v/>
      </c>
      <c r="GP55" s="988" t="str">
        <f t="shared" ca="1" si="1276"/>
        <v/>
      </c>
      <c r="GQ55" s="988" t="str">
        <f t="shared" ca="1" si="1277"/>
        <v/>
      </c>
      <c r="GR55" s="988" t="str">
        <f t="shared" ca="1" si="1278"/>
        <v/>
      </c>
      <c r="GS55" s="988" t="str">
        <f t="shared" ca="1" si="1279"/>
        <v/>
      </c>
      <c r="GT55" s="988" t="str">
        <f t="shared" ca="1" si="1280"/>
        <v/>
      </c>
      <c r="GU55" s="988" t="str">
        <f t="shared" ca="1" si="1281"/>
        <v/>
      </c>
      <c r="GV55" s="988" t="str">
        <f t="shared" ca="1" si="1282"/>
        <v/>
      </c>
      <c r="GW55" s="988" t="str">
        <f t="shared" ca="1" si="1283"/>
        <v/>
      </c>
      <c r="GX55" s="988" t="str">
        <f t="shared" ca="1" si="1284"/>
        <v/>
      </c>
      <c r="GY55" s="988" t="str">
        <f t="shared" ca="1" si="1285"/>
        <v/>
      </c>
      <c r="GZ55" s="988" t="str">
        <f t="shared" ca="1" si="1286"/>
        <v/>
      </c>
      <c r="HA55" s="988" t="str">
        <f t="shared" ca="1" si="1287"/>
        <v/>
      </c>
      <c r="HB55" s="988" t="str">
        <f t="shared" ca="1" si="1288"/>
        <v/>
      </c>
      <c r="HC55" s="988" t="str">
        <f t="shared" ca="1" si="1289"/>
        <v/>
      </c>
      <c r="HD55" s="988" t="str">
        <f t="shared" ca="1" si="1290"/>
        <v/>
      </c>
      <c r="HE55" s="988" t="str">
        <f t="shared" ca="1" si="1291"/>
        <v/>
      </c>
      <c r="HF55" s="988" t="str">
        <f t="shared" ca="1" si="1292"/>
        <v/>
      </c>
      <c r="HG55" s="988" t="str">
        <f t="shared" ca="1" si="1293"/>
        <v/>
      </c>
      <c r="HH55" s="988" t="str">
        <f t="shared" ca="1" si="1294"/>
        <v/>
      </c>
      <c r="HI55" s="988" t="str">
        <f t="shared" ca="1" si="1295"/>
        <v/>
      </c>
      <c r="HJ55" s="988" t="str">
        <f t="shared" ca="1" si="1296"/>
        <v/>
      </c>
      <c r="HK55" s="988" t="str">
        <f t="shared" ca="1" si="1297"/>
        <v/>
      </c>
      <c r="HL55" s="988" t="str">
        <f t="shared" ca="1" si="1298"/>
        <v/>
      </c>
      <c r="HM55" s="988" t="str">
        <f t="shared" ca="1" si="1299"/>
        <v/>
      </c>
      <c r="HN55" s="988" t="str">
        <f t="shared" ca="1" si="1300"/>
        <v/>
      </c>
      <c r="HO55" s="988" t="str">
        <f t="shared" ca="1" si="1301"/>
        <v/>
      </c>
      <c r="HP55" s="988" t="str">
        <f t="shared" ca="1" si="1302"/>
        <v/>
      </c>
      <c r="HQ55" s="988" t="str">
        <f t="shared" ca="1" si="1303"/>
        <v/>
      </c>
    </row>
    <row r="56" spans="23:225" x14ac:dyDescent="0.15">
      <c r="W56" s="986"/>
      <c r="Y56" s="991">
        <v>10</v>
      </c>
      <c r="Z56" s="988" t="str">
        <f t="shared" ca="1" si="1104"/>
        <v/>
      </c>
      <c r="AA56" s="988" t="str">
        <f t="shared" ca="1" si="1105"/>
        <v/>
      </c>
      <c r="AB56" s="988" t="str">
        <f t="shared" ca="1" si="1106"/>
        <v/>
      </c>
      <c r="AC56" s="988" t="str">
        <f t="shared" ca="1" si="1107"/>
        <v/>
      </c>
      <c r="AD56" s="988" t="str">
        <f t="shared" ca="1" si="1108"/>
        <v/>
      </c>
      <c r="AE56" s="988" t="str">
        <f t="shared" ca="1" si="1109"/>
        <v/>
      </c>
      <c r="AF56" s="988" t="str">
        <f t="shared" ca="1" si="1110"/>
        <v/>
      </c>
      <c r="AG56" s="988" t="str">
        <f t="shared" ca="1" si="1111"/>
        <v/>
      </c>
      <c r="AH56" s="988" t="str">
        <f t="shared" ca="1" si="1112"/>
        <v/>
      </c>
      <c r="AI56" s="988">
        <f t="shared" ca="1" si="1113"/>
        <v>1</v>
      </c>
      <c r="AJ56" s="988">
        <f t="shared" ca="1" si="1114"/>
        <v>2</v>
      </c>
      <c r="AK56" s="988">
        <f t="shared" ca="1" si="1115"/>
        <v>3</v>
      </c>
      <c r="AL56" s="988">
        <f t="shared" ca="1" si="1116"/>
        <v>4</v>
      </c>
      <c r="AM56" s="988">
        <f t="shared" ca="1" si="1117"/>
        <v>5</v>
      </c>
      <c r="AN56" s="988">
        <f t="shared" ca="1" si="1118"/>
        <v>6</v>
      </c>
      <c r="AO56" s="988">
        <f t="shared" ca="1" si="1119"/>
        <v>7</v>
      </c>
      <c r="AP56" s="988">
        <f t="shared" ca="1" si="1120"/>
        <v>8</v>
      </c>
      <c r="AQ56" s="988">
        <f t="shared" ca="1" si="1121"/>
        <v>9</v>
      </c>
      <c r="AR56" s="988">
        <f t="shared" ca="1" si="1122"/>
        <v>10</v>
      </c>
      <c r="AS56" s="988">
        <f t="shared" ca="1" si="1123"/>
        <v>11</v>
      </c>
      <c r="AT56" s="988">
        <f t="shared" ca="1" si="1124"/>
        <v>12</v>
      </c>
      <c r="AU56" s="988">
        <f t="shared" ca="1" si="1125"/>
        <v>13</v>
      </c>
      <c r="AV56" s="988">
        <f t="shared" ca="1" si="1126"/>
        <v>14</v>
      </c>
      <c r="AW56" s="988">
        <f t="shared" ca="1" si="1127"/>
        <v>15</v>
      </c>
      <c r="AX56" s="988" t="str">
        <f t="shared" ca="1" si="1128"/>
        <v/>
      </c>
      <c r="AY56" s="988" t="str">
        <f t="shared" ca="1" si="1129"/>
        <v/>
      </c>
      <c r="AZ56" s="988" t="str">
        <f t="shared" ca="1" si="1130"/>
        <v/>
      </c>
      <c r="BA56" s="988" t="str">
        <f t="shared" ca="1" si="1131"/>
        <v/>
      </c>
      <c r="BB56" s="988" t="str">
        <f t="shared" ca="1" si="1132"/>
        <v/>
      </c>
      <c r="BC56" s="988" t="str">
        <f t="shared" ca="1" si="1133"/>
        <v/>
      </c>
      <c r="BD56" s="988" t="str">
        <f t="shared" ca="1" si="1134"/>
        <v/>
      </c>
      <c r="BE56" s="988" t="str">
        <f t="shared" ca="1" si="1135"/>
        <v/>
      </c>
      <c r="BF56" s="988" t="str">
        <f t="shared" ca="1" si="1136"/>
        <v/>
      </c>
      <c r="BG56" s="988" t="str">
        <f t="shared" ca="1" si="1137"/>
        <v/>
      </c>
      <c r="BH56" s="988" t="str">
        <f t="shared" ca="1" si="1138"/>
        <v/>
      </c>
      <c r="BI56" s="988" t="str">
        <f t="shared" ca="1" si="1139"/>
        <v/>
      </c>
      <c r="BJ56" s="988" t="str">
        <f t="shared" ca="1" si="1140"/>
        <v/>
      </c>
      <c r="BK56" s="988" t="str">
        <f t="shared" ca="1" si="1141"/>
        <v/>
      </c>
      <c r="BL56" s="988" t="str">
        <f t="shared" ca="1" si="1142"/>
        <v/>
      </c>
      <c r="BM56" s="988" t="str">
        <f t="shared" ca="1" si="1143"/>
        <v/>
      </c>
      <c r="BN56" s="988" t="str">
        <f t="shared" ca="1" si="1144"/>
        <v/>
      </c>
      <c r="BO56" s="988" t="str">
        <f t="shared" ca="1" si="1145"/>
        <v/>
      </c>
      <c r="BP56" s="988" t="str">
        <f t="shared" ca="1" si="1146"/>
        <v/>
      </c>
      <c r="BQ56" s="988" t="str">
        <f t="shared" ca="1" si="1147"/>
        <v/>
      </c>
      <c r="BR56" s="988" t="str">
        <f t="shared" ca="1" si="1148"/>
        <v/>
      </c>
      <c r="BS56" s="988" t="str">
        <f t="shared" ca="1" si="1149"/>
        <v/>
      </c>
      <c r="BT56" s="988" t="str">
        <f t="shared" ca="1" si="1150"/>
        <v/>
      </c>
      <c r="BU56" s="988" t="str">
        <f t="shared" ca="1" si="1151"/>
        <v/>
      </c>
      <c r="BV56" s="988" t="str">
        <f t="shared" ca="1" si="1152"/>
        <v/>
      </c>
      <c r="BW56" s="988" t="str">
        <f t="shared" ca="1" si="1153"/>
        <v/>
      </c>
      <c r="BX56" s="988" t="str">
        <f t="shared" ca="1" si="1154"/>
        <v/>
      </c>
      <c r="BY56" s="988" t="str">
        <f t="shared" ca="1" si="1155"/>
        <v/>
      </c>
      <c r="BZ56" s="988" t="str">
        <f t="shared" ca="1" si="1156"/>
        <v/>
      </c>
      <c r="CA56" s="988" t="str">
        <f t="shared" ca="1" si="1157"/>
        <v/>
      </c>
      <c r="CB56" s="988" t="str">
        <f t="shared" ca="1" si="1158"/>
        <v/>
      </c>
      <c r="CC56" s="988" t="str">
        <f t="shared" ca="1" si="1159"/>
        <v/>
      </c>
      <c r="CD56" s="988" t="str">
        <f t="shared" ca="1" si="1160"/>
        <v/>
      </c>
      <c r="CE56" s="988" t="str">
        <f t="shared" ca="1" si="1161"/>
        <v/>
      </c>
      <c r="CF56" s="988" t="str">
        <f t="shared" ca="1" si="1162"/>
        <v/>
      </c>
      <c r="CG56" s="988" t="str">
        <f t="shared" ca="1" si="1163"/>
        <v/>
      </c>
      <c r="CH56" s="988" t="str">
        <f t="shared" ca="1" si="1164"/>
        <v/>
      </c>
      <c r="CI56" s="988" t="str">
        <f t="shared" ca="1" si="1165"/>
        <v/>
      </c>
      <c r="CJ56" s="988" t="str">
        <f t="shared" ca="1" si="1166"/>
        <v/>
      </c>
      <c r="CK56" s="988" t="str">
        <f t="shared" ca="1" si="1167"/>
        <v/>
      </c>
      <c r="CL56" s="988" t="str">
        <f t="shared" ca="1" si="1168"/>
        <v/>
      </c>
      <c r="CM56" s="988" t="str">
        <f t="shared" ca="1" si="1169"/>
        <v/>
      </c>
      <c r="CN56" s="988" t="str">
        <f t="shared" ca="1" si="1170"/>
        <v/>
      </c>
      <c r="CO56" s="988" t="str">
        <f t="shared" ca="1" si="1171"/>
        <v/>
      </c>
      <c r="CP56" s="988" t="str">
        <f t="shared" ca="1" si="1172"/>
        <v/>
      </c>
      <c r="CQ56" s="988" t="str">
        <f t="shared" ca="1" si="1173"/>
        <v/>
      </c>
      <c r="CR56" s="988" t="str">
        <f t="shared" ca="1" si="1174"/>
        <v/>
      </c>
      <c r="CS56" s="988" t="str">
        <f t="shared" ca="1" si="1175"/>
        <v/>
      </c>
      <c r="CT56" s="988" t="str">
        <f t="shared" ca="1" si="1176"/>
        <v/>
      </c>
      <c r="CU56" s="988" t="str">
        <f t="shared" ca="1" si="1177"/>
        <v/>
      </c>
      <c r="CV56" s="988" t="str">
        <f t="shared" ca="1" si="1178"/>
        <v/>
      </c>
      <c r="CW56" s="988" t="str">
        <f t="shared" ca="1" si="1179"/>
        <v/>
      </c>
      <c r="CX56" s="988" t="str">
        <f t="shared" ca="1" si="1180"/>
        <v/>
      </c>
      <c r="CY56" s="988" t="str">
        <f t="shared" ca="1" si="1181"/>
        <v/>
      </c>
      <c r="CZ56" s="988" t="str">
        <f t="shared" ca="1" si="1182"/>
        <v/>
      </c>
      <c r="DA56" s="988" t="str">
        <f t="shared" ca="1" si="1183"/>
        <v/>
      </c>
      <c r="DB56" s="988" t="str">
        <f t="shared" ca="1" si="1184"/>
        <v/>
      </c>
      <c r="DC56" s="988" t="str">
        <f t="shared" ca="1" si="1185"/>
        <v/>
      </c>
      <c r="DD56" s="988" t="str">
        <f t="shared" ca="1" si="1186"/>
        <v/>
      </c>
      <c r="DE56" s="988" t="str">
        <f t="shared" ca="1" si="1187"/>
        <v/>
      </c>
      <c r="DF56" s="988" t="str">
        <f t="shared" ca="1" si="1188"/>
        <v/>
      </c>
      <c r="DG56" s="988" t="str">
        <f t="shared" ca="1" si="1189"/>
        <v/>
      </c>
      <c r="DH56" s="988" t="str">
        <f t="shared" ca="1" si="1190"/>
        <v/>
      </c>
      <c r="DI56" s="988" t="str">
        <f t="shared" ca="1" si="1191"/>
        <v/>
      </c>
      <c r="DJ56" s="988" t="str">
        <f t="shared" ca="1" si="1192"/>
        <v/>
      </c>
      <c r="DK56" s="988" t="str">
        <f t="shared" ca="1" si="1193"/>
        <v/>
      </c>
      <c r="DL56" s="988" t="str">
        <f t="shared" ca="1" si="1194"/>
        <v/>
      </c>
      <c r="DM56" s="988" t="str">
        <f t="shared" ca="1" si="1195"/>
        <v/>
      </c>
      <c r="DN56" s="988" t="str">
        <f t="shared" ca="1" si="1196"/>
        <v/>
      </c>
      <c r="DO56" s="988" t="str">
        <f t="shared" ca="1" si="1197"/>
        <v/>
      </c>
      <c r="DP56" s="988" t="str">
        <f t="shared" ca="1" si="1198"/>
        <v/>
      </c>
      <c r="DQ56" s="988" t="str">
        <f t="shared" ca="1" si="1199"/>
        <v/>
      </c>
      <c r="DR56" s="988" t="str">
        <f t="shared" ca="1" si="1200"/>
        <v/>
      </c>
      <c r="DS56" s="988" t="str">
        <f t="shared" ca="1" si="1201"/>
        <v/>
      </c>
      <c r="DT56" s="988" t="str">
        <f t="shared" ca="1" si="1202"/>
        <v/>
      </c>
      <c r="DU56" s="988" t="str">
        <f t="shared" ca="1" si="1203"/>
        <v/>
      </c>
      <c r="DV56" s="988" t="str">
        <f t="shared" ca="1" si="1204"/>
        <v/>
      </c>
      <c r="DW56" s="988" t="str">
        <f t="shared" ca="1" si="1205"/>
        <v/>
      </c>
      <c r="DX56" s="988" t="str">
        <f t="shared" ca="1" si="1206"/>
        <v/>
      </c>
      <c r="DY56" s="988" t="str">
        <f t="shared" ca="1" si="1207"/>
        <v/>
      </c>
      <c r="DZ56" s="988" t="str">
        <f t="shared" ca="1" si="1208"/>
        <v/>
      </c>
      <c r="EA56" s="988" t="str">
        <f t="shared" ca="1" si="1209"/>
        <v/>
      </c>
      <c r="EB56" s="988" t="str">
        <f t="shared" ca="1" si="1210"/>
        <v/>
      </c>
      <c r="EC56" s="988" t="str">
        <f t="shared" ca="1" si="1211"/>
        <v/>
      </c>
      <c r="ED56" s="988" t="str">
        <f t="shared" ca="1" si="1212"/>
        <v/>
      </c>
      <c r="EE56" s="988" t="str">
        <f t="shared" ca="1" si="1213"/>
        <v/>
      </c>
      <c r="EF56" s="988" t="str">
        <f t="shared" ca="1" si="1214"/>
        <v/>
      </c>
      <c r="EG56" s="988" t="str">
        <f t="shared" ca="1" si="1215"/>
        <v/>
      </c>
      <c r="EH56" s="988" t="str">
        <f t="shared" ca="1" si="1216"/>
        <v/>
      </c>
      <c r="EI56" s="988" t="str">
        <f t="shared" ca="1" si="1217"/>
        <v/>
      </c>
      <c r="EJ56" s="988" t="str">
        <f t="shared" ca="1" si="1218"/>
        <v/>
      </c>
      <c r="EK56" s="988" t="str">
        <f t="shared" ca="1" si="1219"/>
        <v/>
      </c>
      <c r="EL56" s="988" t="str">
        <f t="shared" ca="1" si="1220"/>
        <v/>
      </c>
      <c r="EM56" s="988" t="str">
        <f t="shared" ca="1" si="1221"/>
        <v/>
      </c>
      <c r="EN56" s="988" t="str">
        <f t="shared" ca="1" si="1222"/>
        <v/>
      </c>
      <c r="EO56" s="988" t="str">
        <f t="shared" ca="1" si="1223"/>
        <v/>
      </c>
      <c r="EP56" s="988" t="str">
        <f t="shared" ca="1" si="1224"/>
        <v/>
      </c>
      <c r="EQ56" s="988" t="str">
        <f t="shared" ca="1" si="1225"/>
        <v/>
      </c>
      <c r="ER56" s="988" t="str">
        <f t="shared" ca="1" si="1226"/>
        <v/>
      </c>
      <c r="ES56" s="988" t="str">
        <f t="shared" ca="1" si="1227"/>
        <v/>
      </c>
      <c r="ET56" s="988" t="str">
        <f t="shared" ca="1" si="1228"/>
        <v/>
      </c>
      <c r="EU56" s="988" t="str">
        <f t="shared" ca="1" si="1229"/>
        <v/>
      </c>
      <c r="EV56" s="988" t="str">
        <f t="shared" ca="1" si="1230"/>
        <v/>
      </c>
      <c r="EW56" s="988" t="str">
        <f t="shared" ca="1" si="1231"/>
        <v/>
      </c>
      <c r="EX56" s="988" t="str">
        <f t="shared" ca="1" si="1232"/>
        <v/>
      </c>
      <c r="EY56" s="988" t="str">
        <f t="shared" ca="1" si="1233"/>
        <v/>
      </c>
      <c r="EZ56" s="988" t="str">
        <f t="shared" ca="1" si="1234"/>
        <v/>
      </c>
      <c r="FA56" s="988" t="str">
        <f t="shared" ca="1" si="1235"/>
        <v/>
      </c>
      <c r="FB56" s="988" t="str">
        <f t="shared" ca="1" si="1236"/>
        <v/>
      </c>
      <c r="FC56" s="988" t="str">
        <f t="shared" ca="1" si="1237"/>
        <v/>
      </c>
      <c r="FD56" s="988" t="str">
        <f t="shared" ca="1" si="1238"/>
        <v/>
      </c>
      <c r="FE56" s="988" t="str">
        <f t="shared" ca="1" si="1239"/>
        <v/>
      </c>
      <c r="FF56" s="988" t="str">
        <f t="shared" ca="1" si="1240"/>
        <v/>
      </c>
      <c r="FG56" s="988" t="str">
        <f t="shared" ca="1" si="1241"/>
        <v/>
      </c>
      <c r="FH56" s="988" t="str">
        <f t="shared" ca="1" si="1242"/>
        <v/>
      </c>
      <c r="FI56" s="988" t="str">
        <f t="shared" ca="1" si="1243"/>
        <v/>
      </c>
      <c r="FJ56" s="988" t="str">
        <f t="shared" ca="1" si="1244"/>
        <v/>
      </c>
      <c r="FK56" s="988" t="str">
        <f t="shared" ca="1" si="1245"/>
        <v/>
      </c>
      <c r="FL56" s="988" t="str">
        <f t="shared" ca="1" si="1246"/>
        <v/>
      </c>
      <c r="FM56" s="988" t="str">
        <f t="shared" ca="1" si="1247"/>
        <v/>
      </c>
      <c r="FN56" s="988" t="str">
        <f t="shared" ca="1" si="1248"/>
        <v/>
      </c>
      <c r="FO56" s="988" t="str">
        <f t="shared" ca="1" si="1249"/>
        <v/>
      </c>
      <c r="FP56" s="988" t="str">
        <f t="shared" ca="1" si="1250"/>
        <v/>
      </c>
      <c r="FQ56" s="988" t="str">
        <f t="shared" ca="1" si="1251"/>
        <v/>
      </c>
      <c r="FR56" s="988" t="str">
        <f t="shared" ca="1" si="1252"/>
        <v/>
      </c>
      <c r="FS56" s="988" t="str">
        <f t="shared" ca="1" si="1253"/>
        <v/>
      </c>
      <c r="FT56" s="988" t="str">
        <f t="shared" ca="1" si="1254"/>
        <v/>
      </c>
      <c r="FU56" s="988" t="str">
        <f t="shared" ca="1" si="1255"/>
        <v/>
      </c>
      <c r="FV56" s="988" t="str">
        <f t="shared" ca="1" si="1256"/>
        <v/>
      </c>
      <c r="FW56" s="988" t="str">
        <f t="shared" ca="1" si="1257"/>
        <v/>
      </c>
      <c r="FX56" s="988" t="str">
        <f t="shared" ca="1" si="1258"/>
        <v/>
      </c>
      <c r="FY56" s="988" t="str">
        <f t="shared" ca="1" si="1259"/>
        <v/>
      </c>
      <c r="FZ56" s="988" t="str">
        <f t="shared" ca="1" si="1260"/>
        <v/>
      </c>
      <c r="GA56" s="988" t="str">
        <f t="shared" ca="1" si="1261"/>
        <v/>
      </c>
      <c r="GB56" s="988" t="str">
        <f t="shared" ca="1" si="1262"/>
        <v/>
      </c>
      <c r="GC56" s="988" t="str">
        <f t="shared" ca="1" si="1263"/>
        <v/>
      </c>
      <c r="GD56" s="988" t="str">
        <f t="shared" ca="1" si="1264"/>
        <v/>
      </c>
      <c r="GE56" s="988" t="str">
        <f t="shared" ca="1" si="1265"/>
        <v/>
      </c>
      <c r="GF56" s="988" t="str">
        <f t="shared" ca="1" si="1266"/>
        <v/>
      </c>
      <c r="GG56" s="988" t="str">
        <f t="shared" ca="1" si="1267"/>
        <v/>
      </c>
      <c r="GH56" s="988" t="str">
        <f t="shared" ca="1" si="1268"/>
        <v/>
      </c>
      <c r="GI56" s="988" t="str">
        <f t="shared" ca="1" si="1269"/>
        <v/>
      </c>
      <c r="GJ56" s="988" t="str">
        <f t="shared" ca="1" si="1270"/>
        <v/>
      </c>
      <c r="GK56" s="988" t="str">
        <f t="shared" ca="1" si="1271"/>
        <v/>
      </c>
      <c r="GL56" s="988" t="str">
        <f t="shared" ca="1" si="1272"/>
        <v/>
      </c>
      <c r="GM56" s="988" t="str">
        <f t="shared" ca="1" si="1273"/>
        <v/>
      </c>
      <c r="GN56" s="988" t="str">
        <f t="shared" ca="1" si="1274"/>
        <v/>
      </c>
      <c r="GO56" s="988" t="str">
        <f t="shared" ca="1" si="1275"/>
        <v/>
      </c>
      <c r="GP56" s="988" t="str">
        <f t="shared" ca="1" si="1276"/>
        <v/>
      </c>
      <c r="GQ56" s="988" t="str">
        <f t="shared" ca="1" si="1277"/>
        <v/>
      </c>
      <c r="GR56" s="988" t="str">
        <f t="shared" ca="1" si="1278"/>
        <v/>
      </c>
      <c r="GS56" s="988" t="str">
        <f t="shared" ca="1" si="1279"/>
        <v/>
      </c>
      <c r="GT56" s="988" t="str">
        <f t="shared" ca="1" si="1280"/>
        <v/>
      </c>
      <c r="GU56" s="988" t="str">
        <f t="shared" ca="1" si="1281"/>
        <v/>
      </c>
      <c r="GV56" s="988" t="str">
        <f t="shared" ca="1" si="1282"/>
        <v/>
      </c>
      <c r="GW56" s="988" t="str">
        <f t="shared" ca="1" si="1283"/>
        <v/>
      </c>
      <c r="GX56" s="988" t="str">
        <f t="shared" ca="1" si="1284"/>
        <v/>
      </c>
      <c r="GY56" s="988" t="str">
        <f t="shared" ca="1" si="1285"/>
        <v/>
      </c>
      <c r="GZ56" s="988" t="str">
        <f t="shared" ca="1" si="1286"/>
        <v/>
      </c>
      <c r="HA56" s="988" t="str">
        <f t="shared" ca="1" si="1287"/>
        <v/>
      </c>
      <c r="HB56" s="988" t="str">
        <f t="shared" ca="1" si="1288"/>
        <v/>
      </c>
      <c r="HC56" s="988" t="str">
        <f t="shared" ca="1" si="1289"/>
        <v/>
      </c>
      <c r="HD56" s="988" t="str">
        <f t="shared" ca="1" si="1290"/>
        <v/>
      </c>
      <c r="HE56" s="988" t="str">
        <f t="shared" ca="1" si="1291"/>
        <v/>
      </c>
      <c r="HF56" s="988" t="str">
        <f t="shared" ca="1" si="1292"/>
        <v/>
      </c>
      <c r="HG56" s="988" t="str">
        <f t="shared" ca="1" si="1293"/>
        <v/>
      </c>
      <c r="HH56" s="988" t="str">
        <f t="shared" ca="1" si="1294"/>
        <v/>
      </c>
      <c r="HI56" s="988" t="str">
        <f t="shared" ca="1" si="1295"/>
        <v/>
      </c>
      <c r="HJ56" s="988" t="str">
        <f t="shared" ca="1" si="1296"/>
        <v/>
      </c>
      <c r="HK56" s="988" t="str">
        <f t="shared" ca="1" si="1297"/>
        <v/>
      </c>
      <c r="HL56" s="988" t="str">
        <f t="shared" ca="1" si="1298"/>
        <v/>
      </c>
      <c r="HM56" s="988" t="str">
        <f t="shared" ca="1" si="1299"/>
        <v/>
      </c>
      <c r="HN56" s="988" t="str">
        <f t="shared" ca="1" si="1300"/>
        <v/>
      </c>
      <c r="HO56" s="988" t="str">
        <f t="shared" ca="1" si="1301"/>
        <v/>
      </c>
      <c r="HP56" s="988" t="str">
        <f t="shared" ca="1" si="1302"/>
        <v/>
      </c>
      <c r="HQ56" s="988" t="str">
        <f t="shared" ca="1" si="1303"/>
        <v/>
      </c>
    </row>
    <row r="57" spans="23:225" x14ac:dyDescent="0.15">
      <c r="W57" s="986"/>
      <c r="Y57" s="987">
        <v>11</v>
      </c>
      <c r="Z57" s="988" t="str">
        <f t="shared" ca="1" si="1104"/>
        <v/>
      </c>
      <c r="AA57" s="988" t="str">
        <f t="shared" ca="1" si="1105"/>
        <v/>
      </c>
      <c r="AB57" s="988" t="str">
        <f t="shared" ca="1" si="1106"/>
        <v/>
      </c>
      <c r="AC57" s="988" t="str">
        <f t="shared" ca="1" si="1107"/>
        <v/>
      </c>
      <c r="AD57" s="988" t="str">
        <f t="shared" ca="1" si="1108"/>
        <v/>
      </c>
      <c r="AE57" s="988" t="str">
        <f t="shared" ca="1" si="1109"/>
        <v/>
      </c>
      <c r="AF57" s="988" t="str">
        <f t="shared" ca="1" si="1110"/>
        <v/>
      </c>
      <c r="AG57" s="988" t="str">
        <f t="shared" ca="1" si="1111"/>
        <v/>
      </c>
      <c r="AH57" s="988" t="str">
        <f t="shared" ca="1" si="1112"/>
        <v/>
      </c>
      <c r="AI57" s="988" t="str">
        <f t="shared" ca="1" si="1113"/>
        <v/>
      </c>
      <c r="AJ57" s="988">
        <f t="shared" ca="1" si="1114"/>
        <v>1</v>
      </c>
      <c r="AK57" s="988">
        <f t="shared" ca="1" si="1115"/>
        <v>2</v>
      </c>
      <c r="AL57" s="988">
        <f t="shared" ca="1" si="1116"/>
        <v>3</v>
      </c>
      <c r="AM57" s="988">
        <f t="shared" ca="1" si="1117"/>
        <v>4</v>
      </c>
      <c r="AN57" s="988">
        <f t="shared" ca="1" si="1118"/>
        <v>5</v>
      </c>
      <c r="AO57" s="988">
        <f t="shared" ca="1" si="1119"/>
        <v>6</v>
      </c>
      <c r="AP57" s="988">
        <f t="shared" ca="1" si="1120"/>
        <v>7</v>
      </c>
      <c r="AQ57" s="988">
        <f t="shared" ca="1" si="1121"/>
        <v>8</v>
      </c>
      <c r="AR57" s="988">
        <f t="shared" ca="1" si="1122"/>
        <v>9</v>
      </c>
      <c r="AS57" s="988">
        <f t="shared" ca="1" si="1123"/>
        <v>10</v>
      </c>
      <c r="AT57" s="988">
        <f t="shared" ca="1" si="1124"/>
        <v>11</v>
      </c>
      <c r="AU57" s="988">
        <f t="shared" ca="1" si="1125"/>
        <v>12</v>
      </c>
      <c r="AV57" s="988">
        <f t="shared" ca="1" si="1126"/>
        <v>13</v>
      </c>
      <c r="AW57" s="988">
        <f t="shared" ca="1" si="1127"/>
        <v>14</v>
      </c>
      <c r="AX57" s="988">
        <f t="shared" ca="1" si="1128"/>
        <v>15</v>
      </c>
      <c r="AY57" s="988" t="str">
        <f t="shared" ca="1" si="1129"/>
        <v/>
      </c>
      <c r="AZ57" s="988" t="str">
        <f t="shared" ca="1" si="1130"/>
        <v/>
      </c>
      <c r="BA57" s="988" t="str">
        <f t="shared" ca="1" si="1131"/>
        <v/>
      </c>
      <c r="BB57" s="988" t="str">
        <f t="shared" ca="1" si="1132"/>
        <v/>
      </c>
      <c r="BC57" s="988" t="str">
        <f t="shared" ca="1" si="1133"/>
        <v/>
      </c>
      <c r="BD57" s="988" t="str">
        <f t="shared" ca="1" si="1134"/>
        <v/>
      </c>
      <c r="BE57" s="988" t="str">
        <f t="shared" ca="1" si="1135"/>
        <v/>
      </c>
      <c r="BF57" s="988" t="str">
        <f t="shared" ca="1" si="1136"/>
        <v/>
      </c>
      <c r="BG57" s="988" t="str">
        <f t="shared" ca="1" si="1137"/>
        <v/>
      </c>
      <c r="BH57" s="988" t="str">
        <f t="shared" ca="1" si="1138"/>
        <v/>
      </c>
      <c r="BI57" s="988" t="str">
        <f t="shared" ca="1" si="1139"/>
        <v/>
      </c>
      <c r="BJ57" s="988" t="str">
        <f t="shared" ca="1" si="1140"/>
        <v/>
      </c>
      <c r="BK57" s="988" t="str">
        <f t="shared" ca="1" si="1141"/>
        <v/>
      </c>
      <c r="BL57" s="988" t="str">
        <f t="shared" ca="1" si="1142"/>
        <v/>
      </c>
      <c r="BM57" s="988" t="str">
        <f t="shared" ca="1" si="1143"/>
        <v/>
      </c>
      <c r="BN57" s="988" t="str">
        <f t="shared" ca="1" si="1144"/>
        <v/>
      </c>
      <c r="BO57" s="988" t="str">
        <f t="shared" ca="1" si="1145"/>
        <v/>
      </c>
      <c r="BP57" s="988" t="str">
        <f t="shared" ca="1" si="1146"/>
        <v/>
      </c>
      <c r="BQ57" s="988" t="str">
        <f t="shared" ca="1" si="1147"/>
        <v/>
      </c>
      <c r="BR57" s="988" t="str">
        <f t="shared" ca="1" si="1148"/>
        <v/>
      </c>
      <c r="BS57" s="988" t="str">
        <f t="shared" ca="1" si="1149"/>
        <v/>
      </c>
      <c r="BT57" s="988" t="str">
        <f t="shared" ca="1" si="1150"/>
        <v/>
      </c>
      <c r="BU57" s="988" t="str">
        <f t="shared" ca="1" si="1151"/>
        <v/>
      </c>
      <c r="BV57" s="988" t="str">
        <f t="shared" ca="1" si="1152"/>
        <v/>
      </c>
      <c r="BW57" s="988" t="str">
        <f t="shared" ca="1" si="1153"/>
        <v/>
      </c>
      <c r="BX57" s="988" t="str">
        <f t="shared" ca="1" si="1154"/>
        <v/>
      </c>
      <c r="BY57" s="988" t="str">
        <f t="shared" ca="1" si="1155"/>
        <v/>
      </c>
      <c r="BZ57" s="988" t="str">
        <f t="shared" ca="1" si="1156"/>
        <v/>
      </c>
      <c r="CA57" s="988" t="str">
        <f t="shared" ca="1" si="1157"/>
        <v/>
      </c>
      <c r="CB57" s="988" t="str">
        <f t="shared" ca="1" si="1158"/>
        <v/>
      </c>
      <c r="CC57" s="988" t="str">
        <f t="shared" ca="1" si="1159"/>
        <v/>
      </c>
      <c r="CD57" s="988" t="str">
        <f t="shared" ca="1" si="1160"/>
        <v/>
      </c>
      <c r="CE57" s="988" t="str">
        <f t="shared" ca="1" si="1161"/>
        <v/>
      </c>
      <c r="CF57" s="988" t="str">
        <f t="shared" ca="1" si="1162"/>
        <v/>
      </c>
      <c r="CG57" s="988" t="str">
        <f t="shared" ca="1" si="1163"/>
        <v/>
      </c>
      <c r="CH57" s="988" t="str">
        <f t="shared" ca="1" si="1164"/>
        <v/>
      </c>
      <c r="CI57" s="988" t="str">
        <f t="shared" ca="1" si="1165"/>
        <v/>
      </c>
      <c r="CJ57" s="988" t="str">
        <f t="shared" ca="1" si="1166"/>
        <v/>
      </c>
      <c r="CK57" s="988" t="str">
        <f t="shared" ca="1" si="1167"/>
        <v/>
      </c>
      <c r="CL57" s="988" t="str">
        <f t="shared" ca="1" si="1168"/>
        <v/>
      </c>
      <c r="CM57" s="988" t="str">
        <f t="shared" ca="1" si="1169"/>
        <v/>
      </c>
      <c r="CN57" s="988" t="str">
        <f t="shared" ca="1" si="1170"/>
        <v/>
      </c>
      <c r="CO57" s="988" t="str">
        <f t="shared" ca="1" si="1171"/>
        <v/>
      </c>
      <c r="CP57" s="988" t="str">
        <f t="shared" ca="1" si="1172"/>
        <v/>
      </c>
      <c r="CQ57" s="988" t="str">
        <f t="shared" ca="1" si="1173"/>
        <v/>
      </c>
      <c r="CR57" s="988" t="str">
        <f t="shared" ca="1" si="1174"/>
        <v/>
      </c>
      <c r="CS57" s="988" t="str">
        <f t="shared" ca="1" si="1175"/>
        <v/>
      </c>
      <c r="CT57" s="988" t="str">
        <f t="shared" ca="1" si="1176"/>
        <v/>
      </c>
      <c r="CU57" s="988" t="str">
        <f t="shared" ca="1" si="1177"/>
        <v/>
      </c>
      <c r="CV57" s="988" t="str">
        <f t="shared" ca="1" si="1178"/>
        <v/>
      </c>
      <c r="CW57" s="988" t="str">
        <f t="shared" ca="1" si="1179"/>
        <v/>
      </c>
      <c r="CX57" s="988" t="str">
        <f t="shared" ca="1" si="1180"/>
        <v/>
      </c>
      <c r="CY57" s="988" t="str">
        <f t="shared" ca="1" si="1181"/>
        <v/>
      </c>
      <c r="CZ57" s="988" t="str">
        <f t="shared" ca="1" si="1182"/>
        <v/>
      </c>
      <c r="DA57" s="988" t="str">
        <f t="shared" ca="1" si="1183"/>
        <v/>
      </c>
      <c r="DB57" s="988" t="str">
        <f t="shared" ca="1" si="1184"/>
        <v/>
      </c>
      <c r="DC57" s="988" t="str">
        <f t="shared" ca="1" si="1185"/>
        <v/>
      </c>
      <c r="DD57" s="988" t="str">
        <f t="shared" ca="1" si="1186"/>
        <v/>
      </c>
      <c r="DE57" s="988" t="str">
        <f t="shared" ca="1" si="1187"/>
        <v/>
      </c>
      <c r="DF57" s="988" t="str">
        <f t="shared" ca="1" si="1188"/>
        <v/>
      </c>
      <c r="DG57" s="988" t="str">
        <f t="shared" ca="1" si="1189"/>
        <v/>
      </c>
      <c r="DH57" s="988" t="str">
        <f t="shared" ca="1" si="1190"/>
        <v/>
      </c>
      <c r="DI57" s="988" t="str">
        <f t="shared" ca="1" si="1191"/>
        <v/>
      </c>
      <c r="DJ57" s="988" t="str">
        <f t="shared" ca="1" si="1192"/>
        <v/>
      </c>
      <c r="DK57" s="988" t="str">
        <f t="shared" ca="1" si="1193"/>
        <v/>
      </c>
      <c r="DL57" s="988" t="str">
        <f t="shared" ca="1" si="1194"/>
        <v/>
      </c>
      <c r="DM57" s="988" t="str">
        <f t="shared" ca="1" si="1195"/>
        <v/>
      </c>
      <c r="DN57" s="988" t="str">
        <f t="shared" ca="1" si="1196"/>
        <v/>
      </c>
      <c r="DO57" s="988" t="str">
        <f t="shared" ca="1" si="1197"/>
        <v/>
      </c>
      <c r="DP57" s="988" t="str">
        <f t="shared" ca="1" si="1198"/>
        <v/>
      </c>
      <c r="DQ57" s="988" t="str">
        <f t="shared" ca="1" si="1199"/>
        <v/>
      </c>
      <c r="DR57" s="988" t="str">
        <f t="shared" ca="1" si="1200"/>
        <v/>
      </c>
      <c r="DS57" s="988" t="str">
        <f t="shared" ca="1" si="1201"/>
        <v/>
      </c>
      <c r="DT57" s="988" t="str">
        <f t="shared" ca="1" si="1202"/>
        <v/>
      </c>
      <c r="DU57" s="988" t="str">
        <f t="shared" ca="1" si="1203"/>
        <v/>
      </c>
      <c r="DV57" s="988" t="str">
        <f t="shared" ca="1" si="1204"/>
        <v/>
      </c>
      <c r="DW57" s="988" t="str">
        <f t="shared" ca="1" si="1205"/>
        <v/>
      </c>
      <c r="DX57" s="988" t="str">
        <f t="shared" ca="1" si="1206"/>
        <v/>
      </c>
      <c r="DY57" s="988" t="str">
        <f t="shared" ca="1" si="1207"/>
        <v/>
      </c>
      <c r="DZ57" s="988" t="str">
        <f t="shared" ca="1" si="1208"/>
        <v/>
      </c>
      <c r="EA57" s="988" t="str">
        <f t="shared" ca="1" si="1209"/>
        <v/>
      </c>
      <c r="EB57" s="988" t="str">
        <f t="shared" ca="1" si="1210"/>
        <v/>
      </c>
      <c r="EC57" s="988" t="str">
        <f t="shared" ca="1" si="1211"/>
        <v/>
      </c>
      <c r="ED57" s="988" t="str">
        <f t="shared" ca="1" si="1212"/>
        <v/>
      </c>
      <c r="EE57" s="988" t="str">
        <f t="shared" ca="1" si="1213"/>
        <v/>
      </c>
      <c r="EF57" s="988" t="str">
        <f t="shared" ca="1" si="1214"/>
        <v/>
      </c>
      <c r="EG57" s="988" t="str">
        <f t="shared" ca="1" si="1215"/>
        <v/>
      </c>
      <c r="EH57" s="988" t="str">
        <f t="shared" ca="1" si="1216"/>
        <v/>
      </c>
      <c r="EI57" s="988" t="str">
        <f t="shared" ca="1" si="1217"/>
        <v/>
      </c>
      <c r="EJ57" s="988" t="str">
        <f t="shared" ca="1" si="1218"/>
        <v/>
      </c>
      <c r="EK57" s="988" t="str">
        <f t="shared" ca="1" si="1219"/>
        <v/>
      </c>
      <c r="EL57" s="988" t="str">
        <f t="shared" ca="1" si="1220"/>
        <v/>
      </c>
      <c r="EM57" s="988" t="str">
        <f t="shared" ca="1" si="1221"/>
        <v/>
      </c>
      <c r="EN57" s="988" t="str">
        <f t="shared" ca="1" si="1222"/>
        <v/>
      </c>
      <c r="EO57" s="988" t="str">
        <f t="shared" ca="1" si="1223"/>
        <v/>
      </c>
      <c r="EP57" s="988" t="str">
        <f t="shared" ca="1" si="1224"/>
        <v/>
      </c>
      <c r="EQ57" s="988" t="str">
        <f t="shared" ca="1" si="1225"/>
        <v/>
      </c>
      <c r="ER57" s="988" t="str">
        <f t="shared" ca="1" si="1226"/>
        <v/>
      </c>
      <c r="ES57" s="988" t="str">
        <f t="shared" ca="1" si="1227"/>
        <v/>
      </c>
      <c r="ET57" s="988" t="str">
        <f t="shared" ca="1" si="1228"/>
        <v/>
      </c>
      <c r="EU57" s="988" t="str">
        <f t="shared" ca="1" si="1229"/>
        <v/>
      </c>
      <c r="EV57" s="988" t="str">
        <f t="shared" ca="1" si="1230"/>
        <v/>
      </c>
      <c r="EW57" s="988" t="str">
        <f t="shared" ca="1" si="1231"/>
        <v/>
      </c>
      <c r="EX57" s="988" t="str">
        <f t="shared" ca="1" si="1232"/>
        <v/>
      </c>
      <c r="EY57" s="988" t="str">
        <f t="shared" ca="1" si="1233"/>
        <v/>
      </c>
      <c r="EZ57" s="988" t="str">
        <f t="shared" ca="1" si="1234"/>
        <v/>
      </c>
      <c r="FA57" s="988" t="str">
        <f t="shared" ca="1" si="1235"/>
        <v/>
      </c>
      <c r="FB57" s="988" t="str">
        <f t="shared" ca="1" si="1236"/>
        <v/>
      </c>
      <c r="FC57" s="988" t="str">
        <f t="shared" ca="1" si="1237"/>
        <v/>
      </c>
      <c r="FD57" s="988" t="str">
        <f t="shared" ca="1" si="1238"/>
        <v/>
      </c>
      <c r="FE57" s="988" t="str">
        <f t="shared" ca="1" si="1239"/>
        <v/>
      </c>
      <c r="FF57" s="988" t="str">
        <f t="shared" ca="1" si="1240"/>
        <v/>
      </c>
      <c r="FG57" s="988" t="str">
        <f t="shared" ca="1" si="1241"/>
        <v/>
      </c>
      <c r="FH57" s="988" t="str">
        <f t="shared" ca="1" si="1242"/>
        <v/>
      </c>
      <c r="FI57" s="988" t="str">
        <f t="shared" ca="1" si="1243"/>
        <v/>
      </c>
      <c r="FJ57" s="988" t="str">
        <f t="shared" ca="1" si="1244"/>
        <v/>
      </c>
      <c r="FK57" s="988" t="str">
        <f t="shared" ca="1" si="1245"/>
        <v/>
      </c>
      <c r="FL57" s="988" t="str">
        <f t="shared" ca="1" si="1246"/>
        <v/>
      </c>
      <c r="FM57" s="988" t="str">
        <f t="shared" ca="1" si="1247"/>
        <v/>
      </c>
      <c r="FN57" s="988" t="str">
        <f t="shared" ca="1" si="1248"/>
        <v/>
      </c>
      <c r="FO57" s="988" t="str">
        <f t="shared" ca="1" si="1249"/>
        <v/>
      </c>
      <c r="FP57" s="988" t="str">
        <f t="shared" ca="1" si="1250"/>
        <v/>
      </c>
      <c r="FQ57" s="988" t="str">
        <f t="shared" ca="1" si="1251"/>
        <v/>
      </c>
      <c r="FR57" s="988" t="str">
        <f t="shared" ca="1" si="1252"/>
        <v/>
      </c>
      <c r="FS57" s="988" t="str">
        <f t="shared" ca="1" si="1253"/>
        <v/>
      </c>
      <c r="FT57" s="988" t="str">
        <f t="shared" ca="1" si="1254"/>
        <v/>
      </c>
      <c r="FU57" s="988" t="str">
        <f t="shared" ca="1" si="1255"/>
        <v/>
      </c>
      <c r="FV57" s="988" t="str">
        <f t="shared" ca="1" si="1256"/>
        <v/>
      </c>
      <c r="FW57" s="988" t="str">
        <f t="shared" ca="1" si="1257"/>
        <v/>
      </c>
      <c r="FX57" s="988" t="str">
        <f t="shared" ca="1" si="1258"/>
        <v/>
      </c>
      <c r="FY57" s="988" t="str">
        <f t="shared" ca="1" si="1259"/>
        <v/>
      </c>
      <c r="FZ57" s="988" t="str">
        <f t="shared" ca="1" si="1260"/>
        <v/>
      </c>
      <c r="GA57" s="988" t="str">
        <f t="shared" ca="1" si="1261"/>
        <v/>
      </c>
      <c r="GB57" s="988" t="str">
        <f t="shared" ca="1" si="1262"/>
        <v/>
      </c>
      <c r="GC57" s="988" t="str">
        <f t="shared" ca="1" si="1263"/>
        <v/>
      </c>
      <c r="GD57" s="988" t="str">
        <f t="shared" ca="1" si="1264"/>
        <v/>
      </c>
      <c r="GE57" s="988" t="str">
        <f t="shared" ca="1" si="1265"/>
        <v/>
      </c>
      <c r="GF57" s="988" t="str">
        <f t="shared" ca="1" si="1266"/>
        <v/>
      </c>
      <c r="GG57" s="988" t="str">
        <f t="shared" ca="1" si="1267"/>
        <v/>
      </c>
      <c r="GH57" s="988" t="str">
        <f t="shared" ca="1" si="1268"/>
        <v/>
      </c>
      <c r="GI57" s="988" t="str">
        <f t="shared" ca="1" si="1269"/>
        <v/>
      </c>
      <c r="GJ57" s="988" t="str">
        <f t="shared" ca="1" si="1270"/>
        <v/>
      </c>
      <c r="GK57" s="988" t="str">
        <f t="shared" ca="1" si="1271"/>
        <v/>
      </c>
      <c r="GL57" s="988" t="str">
        <f t="shared" ca="1" si="1272"/>
        <v/>
      </c>
      <c r="GM57" s="988" t="str">
        <f t="shared" ca="1" si="1273"/>
        <v/>
      </c>
      <c r="GN57" s="988" t="str">
        <f t="shared" ca="1" si="1274"/>
        <v/>
      </c>
      <c r="GO57" s="988" t="str">
        <f t="shared" ca="1" si="1275"/>
        <v/>
      </c>
      <c r="GP57" s="988" t="str">
        <f t="shared" ca="1" si="1276"/>
        <v/>
      </c>
      <c r="GQ57" s="988" t="str">
        <f t="shared" ca="1" si="1277"/>
        <v/>
      </c>
      <c r="GR57" s="988" t="str">
        <f t="shared" ca="1" si="1278"/>
        <v/>
      </c>
      <c r="GS57" s="988" t="str">
        <f t="shared" ca="1" si="1279"/>
        <v/>
      </c>
      <c r="GT57" s="988" t="str">
        <f t="shared" ca="1" si="1280"/>
        <v/>
      </c>
      <c r="GU57" s="988" t="str">
        <f t="shared" ca="1" si="1281"/>
        <v/>
      </c>
      <c r="GV57" s="988" t="str">
        <f t="shared" ca="1" si="1282"/>
        <v/>
      </c>
      <c r="GW57" s="988" t="str">
        <f t="shared" ca="1" si="1283"/>
        <v/>
      </c>
      <c r="GX57" s="988" t="str">
        <f t="shared" ca="1" si="1284"/>
        <v/>
      </c>
      <c r="GY57" s="988" t="str">
        <f t="shared" ca="1" si="1285"/>
        <v/>
      </c>
      <c r="GZ57" s="988" t="str">
        <f t="shared" ca="1" si="1286"/>
        <v/>
      </c>
      <c r="HA57" s="988" t="str">
        <f t="shared" ca="1" si="1287"/>
        <v/>
      </c>
      <c r="HB57" s="988" t="str">
        <f t="shared" ca="1" si="1288"/>
        <v/>
      </c>
      <c r="HC57" s="988" t="str">
        <f t="shared" ca="1" si="1289"/>
        <v/>
      </c>
      <c r="HD57" s="988" t="str">
        <f t="shared" ca="1" si="1290"/>
        <v/>
      </c>
      <c r="HE57" s="988" t="str">
        <f t="shared" ca="1" si="1291"/>
        <v/>
      </c>
      <c r="HF57" s="988" t="str">
        <f t="shared" ca="1" si="1292"/>
        <v/>
      </c>
      <c r="HG57" s="988" t="str">
        <f t="shared" ca="1" si="1293"/>
        <v/>
      </c>
      <c r="HH57" s="988" t="str">
        <f t="shared" ca="1" si="1294"/>
        <v/>
      </c>
      <c r="HI57" s="988" t="str">
        <f t="shared" ca="1" si="1295"/>
        <v/>
      </c>
      <c r="HJ57" s="988" t="str">
        <f t="shared" ca="1" si="1296"/>
        <v/>
      </c>
      <c r="HK57" s="988" t="str">
        <f t="shared" ca="1" si="1297"/>
        <v/>
      </c>
      <c r="HL57" s="988" t="str">
        <f t="shared" ca="1" si="1298"/>
        <v/>
      </c>
      <c r="HM57" s="988" t="str">
        <f t="shared" ca="1" si="1299"/>
        <v/>
      </c>
      <c r="HN57" s="988" t="str">
        <f t="shared" ca="1" si="1300"/>
        <v/>
      </c>
      <c r="HO57" s="988" t="str">
        <f t="shared" ca="1" si="1301"/>
        <v/>
      </c>
      <c r="HP57" s="988" t="str">
        <f t="shared" ca="1" si="1302"/>
        <v/>
      </c>
      <c r="HQ57" s="988" t="str">
        <f t="shared" ca="1" si="1303"/>
        <v/>
      </c>
    </row>
    <row r="58" spans="23:225" x14ac:dyDescent="0.15">
      <c r="W58" s="986"/>
      <c r="Y58" s="991">
        <v>12</v>
      </c>
      <c r="Z58" s="988" t="str">
        <f t="shared" ca="1" si="1104"/>
        <v/>
      </c>
      <c r="AA58" s="988" t="str">
        <f t="shared" ca="1" si="1105"/>
        <v/>
      </c>
      <c r="AB58" s="988" t="str">
        <f t="shared" ca="1" si="1106"/>
        <v/>
      </c>
      <c r="AC58" s="988" t="str">
        <f t="shared" ca="1" si="1107"/>
        <v/>
      </c>
      <c r="AD58" s="988" t="str">
        <f t="shared" ca="1" si="1108"/>
        <v/>
      </c>
      <c r="AE58" s="988" t="str">
        <f t="shared" ca="1" si="1109"/>
        <v/>
      </c>
      <c r="AF58" s="988" t="str">
        <f t="shared" ca="1" si="1110"/>
        <v/>
      </c>
      <c r="AG58" s="988" t="str">
        <f t="shared" ca="1" si="1111"/>
        <v/>
      </c>
      <c r="AH58" s="988" t="str">
        <f t="shared" ca="1" si="1112"/>
        <v/>
      </c>
      <c r="AI58" s="988" t="str">
        <f t="shared" ca="1" si="1113"/>
        <v/>
      </c>
      <c r="AJ58" s="988" t="str">
        <f t="shared" ca="1" si="1114"/>
        <v/>
      </c>
      <c r="AK58" s="988">
        <f t="shared" ca="1" si="1115"/>
        <v>1</v>
      </c>
      <c r="AL58" s="988">
        <f t="shared" ca="1" si="1116"/>
        <v>2</v>
      </c>
      <c r="AM58" s="988">
        <f t="shared" ca="1" si="1117"/>
        <v>3</v>
      </c>
      <c r="AN58" s="988">
        <f t="shared" ca="1" si="1118"/>
        <v>4</v>
      </c>
      <c r="AO58" s="988">
        <f t="shared" ca="1" si="1119"/>
        <v>5</v>
      </c>
      <c r="AP58" s="988">
        <f t="shared" ca="1" si="1120"/>
        <v>6</v>
      </c>
      <c r="AQ58" s="988">
        <f t="shared" ca="1" si="1121"/>
        <v>7</v>
      </c>
      <c r="AR58" s="988">
        <f t="shared" ca="1" si="1122"/>
        <v>8</v>
      </c>
      <c r="AS58" s="988">
        <f t="shared" ca="1" si="1123"/>
        <v>9</v>
      </c>
      <c r="AT58" s="988">
        <f t="shared" ca="1" si="1124"/>
        <v>10</v>
      </c>
      <c r="AU58" s="988">
        <f t="shared" ca="1" si="1125"/>
        <v>11</v>
      </c>
      <c r="AV58" s="988">
        <f t="shared" ca="1" si="1126"/>
        <v>12</v>
      </c>
      <c r="AW58" s="988">
        <f t="shared" ca="1" si="1127"/>
        <v>13</v>
      </c>
      <c r="AX58" s="988">
        <f t="shared" ca="1" si="1128"/>
        <v>14</v>
      </c>
      <c r="AY58" s="988">
        <f t="shared" ca="1" si="1129"/>
        <v>15</v>
      </c>
      <c r="AZ58" s="988" t="str">
        <f t="shared" ca="1" si="1130"/>
        <v/>
      </c>
      <c r="BA58" s="988" t="str">
        <f t="shared" ca="1" si="1131"/>
        <v/>
      </c>
      <c r="BB58" s="988" t="str">
        <f t="shared" ca="1" si="1132"/>
        <v/>
      </c>
      <c r="BC58" s="988" t="str">
        <f t="shared" ca="1" si="1133"/>
        <v/>
      </c>
      <c r="BD58" s="988" t="str">
        <f t="shared" ca="1" si="1134"/>
        <v/>
      </c>
      <c r="BE58" s="988" t="str">
        <f t="shared" ca="1" si="1135"/>
        <v/>
      </c>
      <c r="BF58" s="988" t="str">
        <f t="shared" ca="1" si="1136"/>
        <v/>
      </c>
      <c r="BG58" s="988" t="str">
        <f t="shared" ca="1" si="1137"/>
        <v/>
      </c>
      <c r="BH58" s="988" t="str">
        <f t="shared" ca="1" si="1138"/>
        <v/>
      </c>
      <c r="BI58" s="988" t="str">
        <f t="shared" ca="1" si="1139"/>
        <v/>
      </c>
      <c r="BJ58" s="988" t="str">
        <f t="shared" ca="1" si="1140"/>
        <v/>
      </c>
      <c r="BK58" s="988" t="str">
        <f t="shared" ca="1" si="1141"/>
        <v/>
      </c>
      <c r="BL58" s="988" t="str">
        <f t="shared" ca="1" si="1142"/>
        <v/>
      </c>
      <c r="BM58" s="988" t="str">
        <f t="shared" ca="1" si="1143"/>
        <v/>
      </c>
      <c r="BN58" s="988" t="str">
        <f t="shared" ca="1" si="1144"/>
        <v/>
      </c>
      <c r="BO58" s="988" t="str">
        <f t="shared" ca="1" si="1145"/>
        <v/>
      </c>
      <c r="BP58" s="988" t="str">
        <f t="shared" ca="1" si="1146"/>
        <v/>
      </c>
      <c r="BQ58" s="988" t="str">
        <f t="shared" ca="1" si="1147"/>
        <v/>
      </c>
      <c r="BR58" s="988" t="str">
        <f t="shared" ca="1" si="1148"/>
        <v/>
      </c>
      <c r="BS58" s="988" t="str">
        <f t="shared" ca="1" si="1149"/>
        <v/>
      </c>
      <c r="BT58" s="988" t="str">
        <f t="shared" ca="1" si="1150"/>
        <v/>
      </c>
      <c r="BU58" s="988" t="str">
        <f t="shared" ca="1" si="1151"/>
        <v/>
      </c>
      <c r="BV58" s="988" t="str">
        <f t="shared" ca="1" si="1152"/>
        <v/>
      </c>
      <c r="BW58" s="988" t="str">
        <f t="shared" ca="1" si="1153"/>
        <v/>
      </c>
      <c r="BX58" s="988" t="str">
        <f t="shared" ca="1" si="1154"/>
        <v/>
      </c>
      <c r="BY58" s="988" t="str">
        <f t="shared" ca="1" si="1155"/>
        <v/>
      </c>
      <c r="BZ58" s="988" t="str">
        <f t="shared" ca="1" si="1156"/>
        <v/>
      </c>
      <c r="CA58" s="988" t="str">
        <f t="shared" ca="1" si="1157"/>
        <v/>
      </c>
      <c r="CB58" s="988" t="str">
        <f t="shared" ca="1" si="1158"/>
        <v/>
      </c>
      <c r="CC58" s="988" t="str">
        <f t="shared" ca="1" si="1159"/>
        <v/>
      </c>
      <c r="CD58" s="988" t="str">
        <f t="shared" ca="1" si="1160"/>
        <v/>
      </c>
      <c r="CE58" s="988" t="str">
        <f t="shared" ca="1" si="1161"/>
        <v/>
      </c>
      <c r="CF58" s="988" t="str">
        <f t="shared" ca="1" si="1162"/>
        <v/>
      </c>
      <c r="CG58" s="988" t="str">
        <f t="shared" ca="1" si="1163"/>
        <v/>
      </c>
      <c r="CH58" s="988" t="str">
        <f t="shared" ca="1" si="1164"/>
        <v/>
      </c>
      <c r="CI58" s="988" t="str">
        <f t="shared" ca="1" si="1165"/>
        <v/>
      </c>
      <c r="CJ58" s="988" t="str">
        <f t="shared" ca="1" si="1166"/>
        <v/>
      </c>
      <c r="CK58" s="988" t="str">
        <f t="shared" ca="1" si="1167"/>
        <v/>
      </c>
      <c r="CL58" s="988" t="str">
        <f t="shared" ca="1" si="1168"/>
        <v/>
      </c>
      <c r="CM58" s="988" t="str">
        <f t="shared" ca="1" si="1169"/>
        <v/>
      </c>
      <c r="CN58" s="988" t="str">
        <f t="shared" ca="1" si="1170"/>
        <v/>
      </c>
      <c r="CO58" s="988" t="str">
        <f t="shared" ca="1" si="1171"/>
        <v/>
      </c>
      <c r="CP58" s="988" t="str">
        <f t="shared" ca="1" si="1172"/>
        <v/>
      </c>
      <c r="CQ58" s="988" t="str">
        <f t="shared" ca="1" si="1173"/>
        <v/>
      </c>
      <c r="CR58" s="988" t="str">
        <f t="shared" ca="1" si="1174"/>
        <v/>
      </c>
      <c r="CS58" s="988" t="str">
        <f t="shared" ca="1" si="1175"/>
        <v/>
      </c>
      <c r="CT58" s="988" t="str">
        <f t="shared" ca="1" si="1176"/>
        <v/>
      </c>
      <c r="CU58" s="988" t="str">
        <f t="shared" ca="1" si="1177"/>
        <v/>
      </c>
      <c r="CV58" s="988" t="str">
        <f t="shared" ca="1" si="1178"/>
        <v/>
      </c>
      <c r="CW58" s="988" t="str">
        <f t="shared" ca="1" si="1179"/>
        <v/>
      </c>
      <c r="CX58" s="988" t="str">
        <f t="shared" ca="1" si="1180"/>
        <v/>
      </c>
      <c r="CY58" s="988" t="str">
        <f t="shared" ca="1" si="1181"/>
        <v/>
      </c>
      <c r="CZ58" s="988" t="str">
        <f t="shared" ca="1" si="1182"/>
        <v/>
      </c>
      <c r="DA58" s="988" t="str">
        <f t="shared" ca="1" si="1183"/>
        <v/>
      </c>
      <c r="DB58" s="988" t="str">
        <f t="shared" ca="1" si="1184"/>
        <v/>
      </c>
      <c r="DC58" s="988" t="str">
        <f t="shared" ca="1" si="1185"/>
        <v/>
      </c>
      <c r="DD58" s="988" t="str">
        <f t="shared" ca="1" si="1186"/>
        <v/>
      </c>
      <c r="DE58" s="988" t="str">
        <f t="shared" ca="1" si="1187"/>
        <v/>
      </c>
      <c r="DF58" s="988" t="str">
        <f t="shared" ca="1" si="1188"/>
        <v/>
      </c>
      <c r="DG58" s="988" t="str">
        <f t="shared" ca="1" si="1189"/>
        <v/>
      </c>
      <c r="DH58" s="988" t="str">
        <f t="shared" ca="1" si="1190"/>
        <v/>
      </c>
      <c r="DI58" s="988" t="str">
        <f t="shared" ca="1" si="1191"/>
        <v/>
      </c>
      <c r="DJ58" s="988" t="str">
        <f t="shared" ca="1" si="1192"/>
        <v/>
      </c>
      <c r="DK58" s="988" t="str">
        <f t="shared" ca="1" si="1193"/>
        <v/>
      </c>
      <c r="DL58" s="988" t="str">
        <f t="shared" ca="1" si="1194"/>
        <v/>
      </c>
      <c r="DM58" s="988" t="str">
        <f t="shared" ca="1" si="1195"/>
        <v/>
      </c>
      <c r="DN58" s="988" t="str">
        <f t="shared" ca="1" si="1196"/>
        <v/>
      </c>
      <c r="DO58" s="988" t="str">
        <f t="shared" ca="1" si="1197"/>
        <v/>
      </c>
      <c r="DP58" s="988" t="str">
        <f t="shared" ca="1" si="1198"/>
        <v/>
      </c>
      <c r="DQ58" s="988" t="str">
        <f t="shared" ca="1" si="1199"/>
        <v/>
      </c>
      <c r="DR58" s="988" t="str">
        <f t="shared" ca="1" si="1200"/>
        <v/>
      </c>
      <c r="DS58" s="988" t="str">
        <f t="shared" ca="1" si="1201"/>
        <v/>
      </c>
      <c r="DT58" s="988" t="str">
        <f t="shared" ca="1" si="1202"/>
        <v/>
      </c>
      <c r="DU58" s="988" t="str">
        <f t="shared" ca="1" si="1203"/>
        <v/>
      </c>
      <c r="DV58" s="988" t="str">
        <f t="shared" ca="1" si="1204"/>
        <v/>
      </c>
      <c r="DW58" s="988" t="str">
        <f t="shared" ca="1" si="1205"/>
        <v/>
      </c>
      <c r="DX58" s="988" t="str">
        <f t="shared" ca="1" si="1206"/>
        <v/>
      </c>
      <c r="DY58" s="988" t="str">
        <f t="shared" ca="1" si="1207"/>
        <v/>
      </c>
      <c r="DZ58" s="988" t="str">
        <f t="shared" ca="1" si="1208"/>
        <v/>
      </c>
      <c r="EA58" s="988" t="str">
        <f t="shared" ca="1" si="1209"/>
        <v/>
      </c>
      <c r="EB58" s="988" t="str">
        <f t="shared" ca="1" si="1210"/>
        <v/>
      </c>
      <c r="EC58" s="988" t="str">
        <f t="shared" ca="1" si="1211"/>
        <v/>
      </c>
      <c r="ED58" s="988" t="str">
        <f t="shared" ca="1" si="1212"/>
        <v/>
      </c>
      <c r="EE58" s="988" t="str">
        <f t="shared" ca="1" si="1213"/>
        <v/>
      </c>
      <c r="EF58" s="988" t="str">
        <f t="shared" ca="1" si="1214"/>
        <v/>
      </c>
      <c r="EG58" s="988" t="str">
        <f t="shared" ca="1" si="1215"/>
        <v/>
      </c>
      <c r="EH58" s="988" t="str">
        <f t="shared" ca="1" si="1216"/>
        <v/>
      </c>
      <c r="EI58" s="988" t="str">
        <f t="shared" ca="1" si="1217"/>
        <v/>
      </c>
      <c r="EJ58" s="988" t="str">
        <f t="shared" ca="1" si="1218"/>
        <v/>
      </c>
      <c r="EK58" s="988" t="str">
        <f t="shared" ca="1" si="1219"/>
        <v/>
      </c>
      <c r="EL58" s="988" t="str">
        <f t="shared" ca="1" si="1220"/>
        <v/>
      </c>
      <c r="EM58" s="988" t="str">
        <f t="shared" ca="1" si="1221"/>
        <v/>
      </c>
      <c r="EN58" s="988" t="str">
        <f t="shared" ca="1" si="1222"/>
        <v/>
      </c>
      <c r="EO58" s="988" t="str">
        <f t="shared" ca="1" si="1223"/>
        <v/>
      </c>
      <c r="EP58" s="988" t="str">
        <f t="shared" ca="1" si="1224"/>
        <v/>
      </c>
      <c r="EQ58" s="988" t="str">
        <f t="shared" ca="1" si="1225"/>
        <v/>
      </c>
      <c r="ER58" s="988" t="str">
        <f t="shared" ca="1" si="1226"/>
        <v/>
      </c>
      <c r="ES58" s="988" t="str">
        <f t="shared" ca="1" si="1227"/>
        <v/>
      </c>
      <c r="ET58" s="988" t="str">
        <f t="shared" ca="1" si="1228"/>
        <v/>
      </c>
      <c r="EU58" s="988" t="str">
        <f t="shared" ca="1" si="1229"/>
        <v/>
      </c>
      <c r="EV58" s="988" t="str">
        <f t="shared" ca="1" si="1230"/>
        <v/>
      </c>
      <c r="EW58" s="988" t="str">
        <f t="shared" ca="1" si="1231"/>
        <v/>
      </c>
      <c r="EX58" s="988" t="str">
        <f t="shared" ca="1" si="1232"/>
        <v/>
      </c>
      <c r="EY58" s="988" t="str">
        <f t="shared" ca="1" si="1233"/>
        <v/>
      </c>
      <c r="EZ58" s="988" t="str">
        <f t="shared" ca="1" si="1234"/>
        <v/>
      </c>
      <c r="FA58" s="988" t="str">
        <f t="shared" ca="1" si="1235"/>
        <v/>
      </c>
      <c r="FB58" s="988" t="str">
        <f t="shared" ca="1" si="1236"/>
        <v/>
      </c>
      <c r="FC58" s="988" t="str">
        <f t="shared" ca="1" si="1237"/>
        <v/>
      </c>
      <c r="FD58" s="988" t="str">
        <f t="shared" ca="1" si="1238"/>
        <v/>
      </c>
      <c r="FE58" s="988" t="str">
        <f t="shared" ca="1" si="1239"/>
        <v/>
      </c>
      <c r="FF58" s="988" t="str">
        <f t="shared" ca="1" si="1240"/>
        <v/>
      </c>
      <c r="FG58" s="988" t="str">
        <f t="shared" ca="1" si="1241"/>
        <v/>
      </c>
      <c r="FH58" s="988" t="str">
        <f t="shared" ca="1" si="1242"/>
        <v/>
      </c>
      <c r="FI58" s="988" t="str">
        <f t="shared" ca="1" si="1243"/>
        <v/>
      </c>
      <c r="FJ58" s="988" t="str">
        <f t="shared" ca="1" si="1244"/>
        <v/>
      </c>
      <c r="FK58" s="988" t="str">
        <f t="shared" ca="1" si="1245"/>
        <v/>
      </c>
      <c r="FL58" s="988" t="str">
        <f t="shared" ca="1" si="1246"/>
        <v/>
      </c>
      <c r="FM58" s="988" t="str">
        <f t="shared" ca="1" si="1247"/>
        <v/>
      </c>
      <c r="FN58" s="988" t="str">
        <f t="shared" ca="1" si="1248"/>
        <v/>
      </c>
      <c r="FO58" s="988" t="str">
        <f t="shared" ca="1" si="1249"/>
        <v/>
      </c>
      <c r="FP58" s="988" t="str">
        <f t="shared" ca="1" si="1250"/>
        <v/>
      </c>
      <c r="FQ58" s="988" t="str">
        <f t="shared" ca="1" si="1251"/>
        <v/>
      </c>
      <c r="FR58" s="988" t="str">
        <f t="shared" ca="1" si="1252"/>
        <v/>
      </c>
      <c r="FS58" s="988" t="str">
        <f t="shared" ca="1" si="1253"/>
        <v/>
      </c>
      <c r="FT58" s="988" t="str">
        <f t="shared" ca="1" si="1254"/>
        <v/>
      </c>
      <c r="FU58" s="988" t="str">
        <f t="shared" ca="1" si="1255"/>
        <v/>
      </c>
      <c r="FV58" s="988" t="str">
        <f t="shared" ca="1" si="1256"/>
        <v/>
      </c>
      <c r="FW58" s="988" t="str">
        <f t="shared" ca="1" si="1257"/>
        <v/>
      </c>
      <c r="FX58" s="988" t="str">
        <f t="shared" ca="1" si="1258"/>
        <v/>
      </c>
      <c r="FY58" s="988" t="str">
        <f t="shared" ca="1" si="1259"/>
        <v/>
      </c>
      <c r="FZ58" s="988" t="str">
        <f t="shared" ca="1" si="1260"/>
        <v/>
      </c>
      <c r="GA58" s="988" t="str">
        <f t="shared" ca="1" si="1261"/>
        <v/>
      </c>
      <c r="GB58" s="988" t="str">
        <f t="shared" ca="1" si="1262"/>
        <v/>
      </c>
      <c r="GC58" s="988" t="str">
        <f t="shared" ca="1" si="1263"/>
        <v/>
      </c>
      <c r="GD58" s="988" t="str">
        <f t="shared" ca="1" si="1264"/>
        <v/>
      </c>
      <c r="GE58" s="988" t="str">
        <f t="shared" ca="1" si="1265"/>
        <v/>
      </c>
      <c r="GF58" s="988" t="str">
        <f t="shared" ca="1" si="1266"/>
        <v/>
      </c>
      <c r="GG58" s="988" t="str">
        <f t="shared" ca="1" si="1267"/>
        <v/>
      </c>
      <c r="GH58" s="988" t="str">
        <f t="shared" ca="1" si="1268"/>
        <v/>
      </c>
      <c r="GI58" s="988" t="str">
        <f t="shared" ca="1" si="1269"/>
        <v/>
      </c>
      <c r="GJ58" s="988" t="str">
        <f t="shared" ca="1" si="1270"/>
        <v/>
      </c>
      <c r="GK58" s="988" t="str">
        <f t="shared" ca="1" si="1271"/>
        <v/>
      </c>
      <c r="GL58" s="988" t="str">
        <f t="shared" ca="1" si="1272"/>
        <v/>
      </c>
      <c r="GM58" s="988" t="str">
        <f t="shared" ca="1" si="1273"/>
        <v/>
      </c>
      <c r="GN58" s="988" t="str">
        <f t="shared" ca="1" si="1274"/>
        <v/>
      </c>
      <c r="GO58" s="988" t="str">
        <f t="shared" ca="1" si="1275"/>
        <v/>
      </c>
      <c r="GP58" s="988" t="str">
        <f t="shared" ca="1" si="1276"/>
        <v/>
      </c>
      <c r="GQ58" s="988" t="str">
        <f t="shared" ca="1" si="1277"/>
        <v/>
      </c>
      <c r="GR58" s="988" t="str">
        <f t="shared" ca="1" si="1278"/>
        <v/>
      </c>
      <c r="GS58" s="988" t="str">
        <f t="shared" ca="1" si="1279"/>
        <v/>
      </c>
      <c r="GT58" s="988" t="str">
        <f t="shared" ca="1" si="1280"/>
        <v/>
      </c>
      <c r="GU58" s="988" t="str">
        <f t="shared" ca="1" si="1281"/>
        <v/>
      </c>
      <c r="GV58" s="988" t="str">
        <f t="shared" ca="1" si="1282"/>
        <v/>
      </c>
      <c r="GW58" s="988" t="str">
        <f t="shared" ca="1" si="1283"/>
        <v/>
      </c>
      <c r="GX58" s="988" t="str">
        <f t="shared" ca="1" si="1284"/>
        <v/>
      </c>
      <c r="GY58" s="988" t="str">
        <f t="shared" ca="1" si="1285"/>
        <v/>
      </c>
      <c r="GZ58" s="988" t="str">
        <f t="shared" ca="1" si="1286"/>
        <v/>
      </c>
      <c r="HA58" s="988" t="str">
        <f t="shared" ca="1" si="1287"/>
        <v/>
      </c>
      <c r="HB58" s="988" t="str">
        <f t="shared" ca="1" si="1288"/>
        <v/>
      </c>
      <c r="HC58" s="988" t="str">
        <f t="shared" ca="1" si="1289"/>
        <v/>
      </c>
      <c r="HD58" s="988" t="str">
        <f t="shared" ca="1" si="1290"/>
        <v/>
      </c>
      <c r="HE58" s="988" t="str">
        <f t="shared" ca="1" si="1291"/>
        <v/>
      </c>
      <c r="HF58" s="988" t="str">
        <f t="shared" ca="1" si="1292"/>
        <v/>
      </c>
      <c r="HG58" s="988" t="str">
        <f t="shared" ca="1" si="1293"/>
        <v/>
      </c>
      <c r="HH58" s="988" t="str">
        <f t="shared" ca="1" si="1294"/>
        <v/>
      </c>
      <c r="HI58" s="988" t="str">
        <f t="shared" ca="1" si="1295"/>
        <v/>
      </c>
      <c r="HJ58" s="988" t="str">
        <f t="shared" ca="1" si="1296"/>
        <v/>
      </c>
      <c r="HK58" s="988" t="str">
        <f t="shared" ca="1" si="1297"/>
        <v/>
      </c>
      <c r="HL58" s="988" t="str">
        <f t="shared" ca="1" si="1298"/>
        <v/>
      </c>
      <c r="HM58" s="988" t="str">
        <f t="shared" ca="1" si="1299"/>
        <v/>
      </c>
      <c r="HN58" s="988" t="str">
        <f t="shared" ca="1" si="1300"/>
        <v/>
      </c>
      <c r="HO58" s="988" t="str">
        <f t="shared" ca="1" si="1301"/>
        <v/>
      </c>
      <c r="HP58" s="988" t="str">
        <f t="shared" ca="1" si="1302"/>
        <v/>
      </c>
      <c r="HQ58" s="988" t="str">
        <f t="shared" ca="1" si="1303"/>
        <v/>
      </c>
    </row>
    <row r="59" spans="23:225" x14ac:dyDescent="0.15">
      <c r="W59" s="986"/>
      <c r="Y59" s="987">
        <v>13</v>
      </c>
      <c r="Z59" s="988" t="str">
        <f t="shared" ca="1" si="1104"/>
        <v/>
      </c>
      <c r="AA59" s="988" t="str">
        <f t="shared" ca="1" si="1105"/>
        <v/>
      </c>
      <c r="AB59" s="988" t="str">
        <f t="shared" ca="1" si="1106"/>
        <v/>
      </c>
      <c r="AC59" s="988" t="str">
        <f t="shared" ca="1" si="1107"/>
        <v/>
      </c>
      <c r="AD59" s="988" t="str">
        <f t="shared" ca="1" si="1108"/>
        <v/>
      </c>
      <c r="AE59" s="988" t="str">
        <f t="shared" ca="1" si="1109"/>
        <v/>
      </c>
      <c r="AF59" s="988" t="str">
        <f t="shared" ca="1" si="1110"/>
        <v/>
      </c>
      <c r="AG59" s="988" t="str">
        <f t="shared" ca="1" si="1111"/>
        <v/>
      </c>
      <c r="AH59" s="988" t="str">
        <f t="shared" ca="1" si="1112"/>
        <v/>
      </c>
      <c r="AI59" s="988" t="str">
        <f t="shared" ca="1" si="1113"/>
        <v/>
      </c>
      <c r="AJ59" s="988" t="str">
        <f t="shared" ca="1" si="1114"/>
        <v/>
      </c>
      <c r="AK59" s="988" t="str">
        <f t="shared" ca="1" si="1115"/>
        <v/>
      </c>
      <c r="AL59" s="988">
        <f t="shared" ca="1" si="1116"/>
        <v>1</v>
      </c>
      <c r="AM59" s="988">
        <f t="shared" ca="1" si="1117"/>
        <v>2</v>
      </c>
      <c r="AN59" s="988">
        <f t="shared" ca="1" si="1118"/>
        <v>3</v>
      </c>
      <c r="AO59" s="988">
        <f t="shared" ca="1" si="1119"/>
        <v>4</v>
      </c>
      <c r="AP59" s="988">
        <f t="shared" ca="1" si="1120"/>
        <v>5</v>
      </c>
      <c r="AQ59" s="988">
        <f t="shared" ca="1" si="1121"/>
        <v>6</v>
      </c>
      <c r="AR59" s="988">
        <f t="shared" ca="1" si="1122"/>
        <v>7</v>
      </c>
      <c r="AS59" s="988">
        <f t="shared" ca="1" si="1123"/>
        <v>8</v>
      </c>
      <c r="AT59" s="988">
        <f t="shared" ca="1" si="1124"/>
        <v>9</v>
      </c>
      <c r="AU59" s="988">
        <f t="shared" ca="1" si="1125"/>
        <v>10</v>
      </c>
      <c r="AV59" s="988">
        <f t="shared" ca="1" si="1126"/>
        <v>11</v>
      </c>
      <c r="AW59" s="988">
        <f t="shared" ca="1" si="1127"/>
        <v>12</v>
      </c>
      <c r="AX59" s="988">
        <f t="shared" ca="1" si="1128"/>
        <v>13</v>
      </c>
      <c r="AY59" s="988">
        <f t="shared" ca="1" si="1129"/>
        <v>14</v>
      </c>
      <c r="AZ59" s="988">
        <f t="shared" ca="1" si="1130"/>
        <v>15</v>
      </c>
      <c r="BA59" s="988" t="str">
        <f t="shared" ca="1" si="1131"/>
        <v/>
      </c>
      <c r="BB59" s="988" t="str">
        <f t="shared" ca="1" si="1132"/>
        <v/>
      </c>
      <c r="BC59" s="988" t="str">
        <f t="shared" ca="1" si="1133"/>
        <v/>
      </c>
      <c r="BD59" s="988" t="str">
        <f t="shared" ca="1" si="1134"/>
        <v/>
      </c>
      <c r="BE59" s="988" t="str">
        <f t="shared" ca="1" si="1135"/>
        <v/>
      </c>
      <c r="BF59" s="988" t="str">
        <f t="shared" ca="1" si="1136"/>
        <v/>
      </c>
      <c r="BG59" s="988" t="str">
        <f t="shared" ca="1" si="1137"/>
        <v/>
      </c>
      <c r="BH59" s="988" t="str">
        <f t="shared" ca="1" si="1138"/>
        <v/>
      </c>
      <c r="BI59" s="988" t="str">
        <f t="shared" ca="1" si="1139"/>
        <v/>
      </c>
      <c r="BJ59" s="988" t="str">
        <f t="shared" ca="1" si="1140"/>
        <v/>
      </c>
      <c r="BK59" s="988" t="str">
        <f t="shared" ca="1" si="1141"/>
        <v/>
      </c>
      <c r="BL59" s="988" t="str">
        <f t="shared" ca="1" si="1142"/>
        <v/>
      </c>
      <c r="BM59" s="988" t="str">
        <f t="shared" ca="1" si="1143"/>
        <v/>
      </c>
      <c r="BN59" s="988" t="str">
        <f t="shared" ca="1" si="1144"/>
        <v/>
      </c>
      <c r="BO59" s="988" t="str">
        <f t="shared" ca="1" si="1145"/>
        <v/>
      </c>
      <c r="BP59" s="988" t="str">
        <f t="shared" ca="1" si="1146"/>
        <v/>
      </c>
      <c r="BQ59" s="988" t="str">
        <f t="shared" ca="1" si="1147"/>
        <v/>
      </c>
      <c r="BR59" s="988" t="str">
        <f t="shared" ca="1" si="1148"/>
        <v/>
      </c>
      <c r="BS59" s="988" t="str">
        <f t="shared" ca="1" si="1149"/>
        <v/>
      </c>
      <c r="BT59" s="988" t="str">
        <f t="shared" ca="1" si="1150"/>
        <v/>
      </c>
      <c r="BU59" s="988" t="str">
        <f t="shared" ca="1" si="1151"/>
        <v/>
      </c>
      <c r="BV59" s="988" t="str">
        <f t="shared" ca="1" si="1152"/>
        <v/>
      </c>
      <c r="BW59" s="988" t="str">
        <f t="shared" ca="1" si="1153"/>
        <v/>
      </c>
      <c r="BX59" s="988" t="str">
        <f t="shared" ca="1" si="1154"/>
        <v/>
      </c>
      <c r="BY59" s="988" t="str">
        <f t="shared" ca="1" si="1155"/>
        <v/>
      </c>
      <c r="BZ59" s="988" t="str">
        <f t="shared" ca="1" si="1156"/>
        <v/>
      </c>
      <c r="CA59" s="988" t="str">
        <f t="shared" ca="1" si="1157"/>
        <v/>
      </c>
      <c r="CB59" s="988" t="str">
        <f t="shared" ca="1" si="1158"/>
        <v/>
      </c>
      <c r="CC59" s="988" t="str">
        <f t="shared" ca="1" si="1159"/>
        <v/>
      </c>
      <c r="CD59" s="988" t="str">
        <f t="shared" ca="1" si="1160"/>
        <v/>
      </c>
      <c r="CE59" s="988" t="str">
        <f t="shared" ca="1" si="1161"/>
        <v/>
      </c>
      <c r="CF59" s="988" t="str">
        <f t="shared" ca="1" si="1162"/>
        <v/>
      </c>
      <c r="CG59" s="988" t="str">
        <f t="shared" ca="1" si="1163"/>
        <v/>
      </c>
      <c r="CH59" s="988" t="str">
        <f t="shared" ca="1" si="1164"/>
        <v/>
      </c>
      <c r="CI59" s="988" t="str">
        <f t="shared" ca="1" si="1165"/>
        <v/>
      </c>
      <c r="CJ59" s="988" t="str">
        <f t="shared" ca="1" si="1166"/>
        <v/>
      </c>
      <c r="CK59" s="988" t="str">
        <f t="shared" ca="1" si="1167"/>
        <v/>
      </c>
      <c r="CL59" s="988" t="str">
        <f t="shared" ca="1" si="1168"/>
        <v/>
      </c>
      <c r="CM59" s="988" t="str">
        <f t="shared" ca="1" si="1169"/>
        <v/>
      </c>
      <c r="CN59" s="988" t="str">
        <f t="shared" ca="1" si="1170"/>
        <v/>
      </c>
      <c r="CO59" s="988" t="str">
        <f t="shared" ca="1" si="1171"/>
        <v/>
      </c>
      <c r="CP59" s="988" t="str">
        <f t="shared" ca="1" si="1172"/>
        <v/>
      </c>
      <c r="CQ59" s="988" t="str">
        <f t="shared" ca="1" si="1173"/>
        <v/>
      </c>
      <c r="CR59" s="988" t="str">
        <f t="shared" ca="1" si="1174"/>
        <v/>
      </c>
      <c r="CS59" s="988" t="str">
        <f t="shared" ca="1" si="1175"/>
        <v/>
      </c>
      <c r="CT59" s="988" t="str">
        <f t="shared" ca="1" si="1176"/>
        <v/>
      </c>
      <c r="CU59" s="988" t="str">
        <f t="shared" ca="1" si="1177"/>
        <v/>
      </c>
      <c r="CV59" s="988" t="str">
        <f t="shared" ca="1" si="1178"/>
        <v/>
      </c>
      <c r="CW59" s="988" t="str">
        <f t="shared" ca="1" si="1179"/>
        <v/>
      </c>
      <c r="CX59" s="988" t="str">
        <f t="shared" ca="1" si="1180"/>
        <v/>
      </c>
      <c r="CY59" s="988" t="str">
        <f t="shared" ca="1" si="1181"/>
        <v/>
      </c>
      <c r="CZ59" s="988" t="str">
        <f t="shared" ca="1" si="1182"/>
        <v/>
      </c>
      <c r="DA59" s="988" t="str">
        <f t="shared" ca="1" si="1183"/>
        <v/>
      </c>
      <c r="DB59" s="988" t="str">
        <f t="shared" ca="1" si="1184"/>
        <v/>
      </c>
      <c r="DC59" s="988" t="str">
        <f t="shared" ca="1" si="1185"/>
        <v/>
      </c>
      <c r="DD59" s="988" t="str">
        <f t="shared" ca="1" si="1186"/>
        <v/>
      </c>
      <c r="DE59" s="988" t="str">
        <f t="shared" ca="1" si="1187"/>
        <v/>
      </c>
      <c r="DF59" s="988" t="str">
        <f t="shared" ca="1" si="1188"/>
        <v/>
      </c>
      <c r="DG59" s="988" t="str">
        <f t="shared" ca="1" si="1189"/>
        <v/>
      </c>
      <c r="DH59" s="988" t="str">
        <f t="shared" ca="1" si="1190"/>
        <v/>
      </c>
      <c r="DI59" s="988" t="str">
        <f t="shared" ca="1" si="1191"/>
        <v/>
      </c>
      <c r="DJ59" s="988" t="str">
        <f t="shared" ca="1" si="1192"/>
        <v/>
      </c>
      <c r="DK59" s="988" t="str">
        <f t="shared" ca="1" si="1193"/>
        <v/>
      </c>
      <c r="DL59" s="988" t="str">
        <f t="shared" ca="1" si="1194"/>
        <v/>
      </c>
      <c r="DM59" s="988" t="str">
        <f t="shared" ca="1" si="1195"/>
        <v/>
      </c>
      <c r="DN59" s="988" t="str">
        <f t="shared" ca="1" si="1196"/>
        <v/>
      </c>
      <c r="DO59" s="988" t="str">
        <f t="shared" ca="1" si="1197"/>
        <v/>
      </c>
      <c r="DP59" s="988" t="str">
        <f t="shared" ca="1" si="1198"/>
        <v/>
      </c>
      <c r="DQ59" s="988" t="str">
        <f t="shared" ca="1" si="1199"/>
        <v/>
      </c>
      <c r="DR59" s="988" t="str">
        <f t="shared" ca="1" si="1200"/>
        <v/>
      </c>
      <c r="DS59" s="988" t="str">
        <f t="shared" ca="1" si="1201"/>
        <v/>
      </c>
      <c r="DT59" s="988" t="str">
        <f t="shared" ca="1" si="1202"/>
        <v/>
      </c>
      <c r="DU59" s="988" t="str">
        <f t="shared" ca="1" si="1203"/>
        <v/>
      </c>
      <c r="DV59" s="988" t="str">
        <f t="shared" ca="1" si="1204"/>
        <v/>
      </c>
      <c r="DW59" s="988" t="str">
        <f t="shared" ca="1" si="1205"/>
        <v/>
      </c>
      <c r="DX59" s="988" t="str">
        <f t="shared" ca="1" si="1206"/>
        <v/>
      </c>
      <c r="DY59" s="988" t="str">
        <f t="shared" ca="1" si="1207"/>
        <v/>
      </c>
      <c r="DZ59" s="988" t="str">
        <f t="shared" ca="1" si="1208"/>
        <v/>
      </c>
      <c r="EA59" s="988" t="str">
        <f t="shared" ca="1" si="1209"/>
        <v/>
      </c>
      <c r="EB59" s="988" t="str">
        <f t="shared" ca="1" si="1210"/>
        <v/>
      </c>
      <c r="EC59" s="988" t="str">
        <f t="shared" ca="1" si="1211"/>
        <v/>
      </c>
      <c r="ED59" s="988" t="str">
        <f t="shared" ca="1" si="1212"/>
        <v/>
      </c>
      <c r="EE59" s="988" t="str">
        <f t="shared" ca="1" si="1213"/>
        <v/>
      </c>
      <c r="EF59" s="988" t="str">
        <f t="shared" ca="1" si="1214"/>
        <v/>
      </c>
      <c r="EG59" s="988" t="str">
        <f t="shared" ca="1" si="1215"/>
        <v/>
      </c>
      <c r="EH59" s="988" t="str">
        <f t="shared" ca="1" si="1216"/>
        <v/>
      </c>
      <c r="EI59" s="988" t="str">
        <f t="shared" ca="1" si="1217"/>
        <v/>
      </c>
      <c r="EJ59" s="988" t="str">
        <f t="shared" ca="1" si="1218"/>
        <v/>
      </c>
      <c r="EK59" s="988" t="str">
        <f t="shared" ca="1" si="1219"/>
        <v/>
      </c>
      <c r="EL59" s="988" t="str">
        <f t="shared" ca="1" si="1220"/>
        <v/>
      </c>
      <c r="EM59" s="988" t="str">
        <f t="shared" ca="1" si="1221"/>
        <v/>
      </c>
      <c r="EN59" s="988" t="str">
        <f t="shared" ca="1" si="1222"/>
        <v/>
      </c>
      <c r="EO59" s="988" t="str">
        <f t="shared" ca="1" si="1223"/>
        <v/>
      </c>
      <c r="EP59" s="988" t="str">
        <f t="shared" ca="1" si="1224"/>
        <v/>
      </c>
      <c r="EQ59" s="988" t="str">
        <f t="shared" ca="1" si="1225"/>
        <v/>
      </c>
      <c r="ER59" s="988" t="str">
        <f t="shared" ca="1" si="1226"/>
        <v/>
      </c>
      <c r="ES59" s="988" t="str">
        <f t="shared" ca="1" si="1227"/>
        <v/>
      </c>
      <c r="ET59" s="988" t="str">
        <f t="shared" ca="1" si="1228"/>
        <v/>
      </c>
      <c r="EU59" s="988" t="str">
        <f t="shared" ca="1" si="1229"/>
        <v/>
      </c>
      <c r="EV59" s="988" t="str">
        <f t="shared" ca="1" si="1230"/>
        <v/>
      </c>
      <c r="EW59" s="988" t="str">
        <f t="shared" ca="1" si="1231"/>
        <v/>
      </c>
      <c r="EX59" s="988" t="str">
        <f t="shared" ca="1" si="1232"/>
        <v/>
      </c>
      <c r="EY59" s="988" t="str">
        <f t="shared" ca="1" si="1233"/>
        <v/>
      </c>
      <c r="EZ59" s="988" t="str">
        <f t="shared" ca="1" si="1234"/>
        <v/>
      </c>
      <c r="FA59" s="988" t="str">
        <f t="shared" ca="1" si="1235"/>
        <v/>
      </c>
      <c r="FB59" s="988" t="str">
        <f t="shared" ca="1" si="1236"/>
        <v/>
      </c>
      <c r="FC59" s="988" t="str">
        <f t="shared" ca="1" si="1237"/>
        <v/>
      </c>
      <c r="FD59" s="988" t="str">
        <f t="shared" ca="1" si="1238"/>
        <v/>
      </c>
      <c r="FE59" s="988" t="str">
        <f t="shared" ca="1" si="1239"/>
        <v/>
      </c>
      <c r="FF59" s="988" t="str">
        <f t="shared" ca="1" si="1240"/>
        <v/>
      </c>
      <c r="FG59" s="988" t="str">
        <f t="shared" ca="1" si="1241"/>
        <v/>
      </c>
      <c r="FH59" s="988" t="str">
        <f t="shared" ca="1" si="1242"/>
        <v/>
      </c>
      <c r="FI59" s="988" t="str">
        <f t="shared" ca="1" si="1243"/>
        <v/>
      </c>
      <c r="FJ59" s="988" t="str">
        <f t="shared" ca="1" si="1244"/>
        <v/>
      </c>
      <c r="FK59" s="988" t="str">
        <f t="shared" ca="1" si="1245"/>
        <v/>
      </c>
      <c r="FL59" s="988" t="str">
        <f t="shared" ca="1" si="1246"/>
        <v/>
      </c>
      <c r="FM59" s="988" t="str">
        <f t="shared" ca="1" si="1247"/>
        <v/>
      </c>
      <c r="FN59" s="988" t="str">
        <f t="shared" ca="1" si="1248"/>
        <v/>
      </c>
      <c r="FO59" s="988" t="str">
        <f t="shared" ca="1" si="1249"/>
        <v/>
      </c>
      <c r="FP59" s="988" t="str">
        <f t="shared" ca="1" si="1250"/>
        <v/>
      </c>
      <c r="FQ59" s="988" t="str">
        <f t="shared" ca="1" si="1251"/>
        <v/>
      </c>
      <c r="FR59" s="988" t="str">
        <f t="shared" ca="1" si="1252"/>
        <v/>
      </c>
      <c r="FS59" s="988" t="str">
        <f t="shared" ca="1" si="1253"/>
        <v/>
      </c>
      <c r="FT59" s="988" t="str">
        <f t="shared" ca="1" si="1254"/>
        <v/>
      </c>
      <c r="FU59" s="988" t="str">
        <f t="shared" ca="1" si="1255"/>
        <v/>
      </c>
      <c r="FV59" s="988" t="str">
        <f t="shared" ca="1" si="1256"/>
        <v/>
      </c>
      <c r="FW59" s="988" t="str">
        <f t="shared" ca="1" si="1257"/>
        <v/>
      </c>
      <c r="FX59" s="988" t="str">
        <f t="shared" ca="1" si="1258"/>
        <v/>
      </c>
      <c r="FY59" s="988" t="str">
        <f t="shared" ca="1" si="1259"/>
        <v/>
      </c>
      <c r="FZ59" s="988" t="str">
        <f t="shared" ca="1" si="1260"/>
        <v/>
      </c>
      <c r="GA59" s="988" t="str">
        <f t="shared" ca="1" si="1261"/>
        <v/>
      </c>
      <c r="GB59" s="988" t="str">
        <f t="shared" ca="1" si="1262"/>
        <v/>
      </c>
      <c r="GC59" s="988" t="str">
        <f t="shared" ca="1" si="1263"/>
        <v/>
      </c>
      <c r="GD59" s="988" t="str">
        <f t="shared" ca="1" si="1264"/>
        <v/>
      </c>
      <c r="GE59" s="988" t="str">
        <f t="shared" ca="1" si="1265"/>
        <v/>
      </c>
      <c r="GF59" s="988" t="str">
        <f t="shared" ca="1" si="1266"/>
        <v/>
      </c>
      <c r="GG59" s="988" t="str">
        <f t="shared" ca="1" si="1267"/>
        <v/>
      </c>
      <c r="GH59" s="988" t="str">
        <f t="shared" ca="1" si="1268"/>
        <v/>
      </c>
      <c r="GI59" s="988" t="str">
        <f t="shared" ca="1" si="1269"/>
        <v/>
      </c>
      <c r="GJ59" s="988" t="str">
        <f t="shared" ca="1" si="1270"/>
        <v/>
      </c>
      <c r="GK59" s="988" t="str">
        <f t="shared" ca="1" si="1271"/>
        <v/>
      </c>
      <c r="GL59" s="988" t="str">
        <f t="shared" ca="1" si="1272"/>
        <v/>
      </c>
      <c r="GM59" s="988" t="str">
        <f t="shared" ca="1" si="1273"/>
        <v/>
      </c>
      <c r="GN59" s="988" t="str">
        <f t="shared" ca="1" si="1274"/>
        <v/>
      </c>
      <c r="GO59" s="988" t="str">
        <f t="shared" ca="1" si="1275"/>
        <v/>
      </c>
      <c r="GP59" s="988" t="str">
        <f t="shared" ca="1" si="1276"/>
        <v/>
      </c>
      <c r="GQ59" s="988" t="str">
        <f t="shared" ca="1" si="1277"/>
        <v/>
      </c>
      <c r="GR59" s="988" t="str">
        <f t="shared" ca="1" si="1278"/>
        <v/>
      </c>
      <c r="GS59" s="988" t="str">
        <f t="shared" ca="1" si="1279"/>
        <v/>
      </c>
      <c r="GT59" s="988" t="str">
        <f t="shared" ca="1" si="1280"/>
        <v/>
      </c>
      <c r="GU59" s="988" t="str">
        <f t="shared" ca="1" si="1281"/>
        <v/>
      </c>
      <c r="GV59" s="988" t="str">
        <f t="shared" ca="1" si="1282"/>
        <v/>
      </c>
      <c r="GW59" s="988" t="str">
        <f t="shared" ca="1" si="1283"/>
        <v/>
      </c>
      <c r="GX59" s="988" t="str">
        <f t="shared" ca="1" si="1284"/>
        <v/>
      </c>
      <c r="GY59" s="988" t="str">
        <f t="shared" ca="1" si="1285"/>
        <v/>
      </c>
      <c r="GZ59" s="988" t="str">
        <f t="shared" ca="1" si="1286"/>
        <v/>
      </c>
      <c r="HA59" s="988" t="str">
        <f t="shared" ca="1" si="1287"/>
        <v/>
      </c>
      <c r="HB59" s="988" t="str">
        <f t="shared" ca="1" si="1288"/>
        <v/>
      </c>
      <c r="HC59" s="988" t="str">
        <f t="shared" ca="1" si="1289"/>
        <v/>
      </c>
      <c r="HD59" s="988" t="str">
        <f t="shared" ca="1" si="1290"/>
        <v/>
      </c>
      <c r="HE59" s="988" t="str">
        <f t="shared" ca="1" si="1291"/>
        <v/>
      </c>
      <c r="HF59" s="988" t="str">
        <f t="shared" ca="1" si="1292"/>
        <v/>
      </c>
      <c r="HG59" s="988" t="str">
        <f t="shared" ca="1" si="1293"/>
        <v/>
      </c>
      <c r="HH59" s="988" t="str">
        <f t="shared" ca="1" si="1294"/>
        <v/>
      </c>
      <c r="HI59" s="988" t="str">
        <f t="shared" ca="1" si="1295"/>
        <v/>
      </c>
      <c r="HJ59" s="988" t="str">
        <f t="shared" ca="1" si="1296"/>
        <v/>
      </c>
      <c r="HK59" s="988" t="str">
        <f t="shared" ca="1" si="1297"/>
        <v/>
      </c>
      <c r="HL59" s="988" t="str">
        <f t="shared" ca="1" si="1298"/>
        <v/>
      </c>
      <c r="HM59" s="988" t="str">
        <f t="shared" ca="1" si="1299"/>
        <v/>
      </c>
      <c r="HN59" s="988" t="str">
        <f t="shared" ca="1" si="1300"/>
        <v/>
      </c>
      <c r="HO59" s="988" t="str">
        <f t="shared" ca="1" si="1301"/>
        <v/>
      </c>
      <c r="HP59" s="988" t="str">
        <f t="shared" ca="1" si="1302"/>
        <v/>
      </c>
      <c r="HQ59" s="988" t="str">
        <f t="shared" ca="1" si="1303"/>
        <v/>
      </c>
    </row>
    <row r="60" spans="23:225" x14ac:dyDescent="0.15">
      <c r="W60" s="986"/>
      <c r="Y60" s="991">
        <v>14</v>
      </c>
      <c r="Z60" s="988" t="str">
        <f t="shared" ca="1" si="1104"/>
        <v/>
      </c>
      <c r="AA60" s="988" t="str">
        <f t="shared" ca="1" si="1105"/>
        <v/>
      </c>
      <c r="AB60" s="988" t="str">
        <f t="shared" ca="1" si="1106"/>
        <v/>
      </c>
      <c r="AC60" s="988" t="str">
        <f t="shared" ca="1" si="1107"/>
        <v/>
      </c>
      <c r="AD60" s="988" t="str">
        <f t="shared" ca="1" si="1108"/>
        <v/>
      </c>
      <c r="AE60" s="988" t="str">
        <f t="shared" ca="1" si="1109"/>
        <v/>
      </c>
      <c r="AF60" s="988" t="str">
        <f t="shared" ca="1" si="1110"/>
        <v/>
      </c>
      <c r="AG60" s="988" t="str">
        <f t="shared" ca="1" si="1111"/>
        <v/>
      </c>
      <c r="AH60" s="988" t="str">
        <f t="shared" ca="1" si="1112"/>
        <v/>
      </c>
      <c r="AI60" s="988" t="str">
        <f t="shared" ca="1" si="1113"/>
        <v/>
      </c>
      <c r="AJ60" s="988" t="str">
        <f t="shared" ca="1" si="1114"/>
        <v/>
      </c>
      <c r="AK60" s="988" t="str">
        <f t="shared" ca="1" si="1115"/>
        <v/>
      </c>
      <c r="AL60" s="988" t="str">
        <f t="shared" ca="1" si="1116"/>
        <v/>
      </c>
      <c r="AM60" s="988">
        <f t="shared" ca="1" si="1117"/>
        <v>1</v>
      </c>
      <c r="AN60" s="988">
        <f t="shared" ca="1" si="1118"/>
        <v>2</v>
      </c>
      <c r="AO60" s="988">
        <f t="shared" ca="1" si="1119"/>
        <v>3</v>
      </c>
      <c r="AP60" s="988">
        <f t="shared" ca="1" si="1120"/>
        <v>4</v>
      </c>
      <c r="AQ60" s="988">
        <f t="shared" ca="1" si="1121"/>
        <v>5</v>
      </c>
      <c r="AR60" s="988">
        <f t="shared" ca="1" si="1122"/>
        <v>6</v>
      </c>
      <c r="AS60" s="988">
        <f t="shared" ca="1" si="1123"/>
        <v>7</v>
      </c>
      <c r="AT60" s="988">
        <f t="shared" ca="1" si="1124"/>
        <v>8</v>
      </c>
      <c r="AU60" s="988">
        <f t="shared" ca="1" si="1125"/>
        <v>9</v>
      </c>
      <c r="AV60" s="988">
        <f t="shared" ca="1" si="1126"/>
        <v>10</v>
      </c>
      <c r="AW60" s="988">
        <f t="shared" ca="1" si="1127"/>
        <v>11</v>
      </c>
      <c r="AX60" s="988">
        <f t="shared" ca="1" si="1128"/>
        <v>12</v>
      </c>
      <c r="AY60" s="988">
        <f t="shared" ca="1" si="1129"/>
        <v>13</v>
      </c>
      <c r="AZ60" s="988">
        <f t="shared" ca="1" si="1130"/>
        <v>14</v>
      </c>
      <c r="BA60" s="988">
        <f t="shared" ca="1" si="1131"/>
        <v>15</v>
      </c>
      <c r="BB60" s="988" t="str">
        <f t="shared" ca="1" si="1132"/>
        <v/>
      </c>
      <c r="BC60" s="988" t="str">
        <f t="shared" ca="1" si="1133"/>
        <v/>
      </c>
      <c r="BD60" s="988" t="str">
        <f t="shared" ca="1" si="1134"/>
        <v/>
      </c>
      <c r="BE60" s="988" t="str">
        <f t="shared" ca="1" si="1135"/>
        <v/>
      </c>
      <c r="BF60" s="988" t="str">
        <f t="shared" ca="1" si="1136"/>
        <v/>
      </c>
      <c r="BG60" s="988" t="str">
        <f t="shared" ca="1" si="1137"/>
        <v/>
      </c>
      <c r="BH60" s="988" t="str">
        <f t="shared" ca="1" si="1138"/>
        <v/>
      </c>
      <c r="BI60" s="988" t="str">
        <f t="shared" ca="1" si="1139"/>
        <v/>
      </c>
      <c r="BJ60" s="988" t="str">
        <f t="shared" ca="1" si="1140"/>
        <v/>
      </c>
      <c r="BK60" s="988" t="str">
        <f t="shared" ca="1" si="1141"/>
        <v/>
      </c>
      <c r="BL60" s="988" t="str">
        <f t="shared" ca="1" si="1142"/>
        <v/>
      </c>
      <c r="BM60" s="988" t="str">
        <f t="shared" ca="1" si="1143"/>
        <v/>
      </c>
      <c r="BN60" s="988" t="str">
        <f t="shared" ca="1" si="1144"/>
        <v/>
      </c>
      <c r="BO60" s="988" t="str">
        <f t="shared" ca="1" si="1145"/>
        <v/>
      </c>
      <c r="BP60" s="988" t="str">
        <f t="shared" ca="1" si="1146"/>
        <v/>
      </c>
      <c r="BQ60" s="988" t="str">
        <f t="shared" ca="1" si="1147"/>
        <v/>
      </c>
      <c r="BR60" s="988" t="str">
        <f t="shared" ca="1" si="1148"/>
        <v/>
      </c>
      <c r="BS60" s="988" t="str">
        <f t="shared" ca="1" si="1149"/>
        <v/>
      </c>
      <c r="BT60" s="988" t="str">
        <f t="shared" ca="1" si="1150"/>
        <v/>
      </c>
      <c r="BU60" s="988" t="str">
        <f t="shared" ca="1" si="1151"/>
        <v/>
      </c>
      <c r="BV60" s="988" t="str">
        <f t="shared" ca="1" si="1152"/>
        <v/>
      </c>
      <c r="BW60" s="988" t="str">
        <f t="shared" ca="1" si="1153"/>
        <v/>
      </c>
      <c r="BX60" s="988" t="str">
        <f t="shared" ca="1" si="1154"/>
        <v/>
      </c>
      <c r="BY60" s="988" t="str">
        <f t="shared" ca="1" si="1155"/>
        <v/>
      </c>
      <c r="BZ60" s="988" t="str">
        <f t="shared" ca="1" si="1156"/>
        <v/>
      </c>
      <c r="CA60" s="988" t="str">
        <f t="shared" ca="1" si="1157"/>
        <v/>
      </c>
      <c r="CB60" s="988" t="str">
        <f t="shared" ca="1" si="1158"/>
        <v/>
      </c>
      <c r="CC60" s="988" t="str">
        <f t="shared" ca="1" si="1159"/>
        <v/>
      </c>
      <c r="CD60" s="988" t="str">
        <f t="shared" ca="1" si="1160"/>
        <v/>
      </c>
      <c r="CE60" s="988" t="str">
        <f t="shared" ca="1" si="1161"/>
        <v/>
      </c>
      <c r="CF60" s="988" t="str">
        <f t="shared" ca="1" si="1162"/>
        <v/>
      </c>
      <c r="CG60" s="988" t="str">
        <f t="shared" ca="1" si="1163"/>
        <v/>
      </c>
      <c r="CH60" s="988" t="str">
        <f t="shared" ca="1" si="1164"/>
        <v/>
      </c>
      <c r="CI60" s="988" t="str">
        <f t="shared" ca="1" si="1165"/>
        <v/>
      </c>
      <c r="CJ60" s="988" t="str">
        <f t="shared" ca="1" si="1166"/>
        <v/>
      </c>
      <c r="CK60" s="988" t="str">
        <f t="shared" ca="1" si="1167"/>
        <v/>
      </c>
      <c r="CL60" s="988" t="str">
        <f t="shared" ca="1" si="1168"/>
        <v/>
      </c>
      <c r="CM60" s="988" t="str">
        <f t="shared" ca="1" si="1169"/>
        <v/>
      </c>
      <c r="CN60" s="988" t="str">
        <f t="shared" ca="1" si="1170"/>
        <v/>
      </c>
      <c r="CO60" s="988" t="str">
        <f t="shared" ca="1" si="1171"/>
        <v/>
      </c>
      <c r="CP60" s="988" t="str">
        <f t="shared" ca="1" si="1172"/>
        <v/>
      </c>
      <c r="CQ60" s="988" t="str">
        <f t="shared" ca="1" si="1173"/>
        <v/>
      </c>
      <c r="CR60" s="988" t="str">
        <f t="shared" ca="1" si="1174"/>
        <v/>
      </c>
      <c r="CS60" s="988" t="str">
        <f t="shared" ca="1" si="1175"/>
        <v/>
      </c>
      <c r="CT60" s="988" t="str">
        <f t="shared" ca="1" si="1176"/>
        <v/>
      </c>
      <c r="CU60" s="988" t="str">
        <f t="shared" ca="1" si="1177"/>
        <v/>
      </c>
      <c r="CV60" s="988" t="str">
        <f t="shared" ca="1" si="1178"/>
        <v/>
      </c>
      <c r="CW60" s="988" t="str">
        <f t="shared" ca="1" si="1179"/>
        <v/>
      </c>
      <c r="CX60" s="988" t="str">
        <f t="shared" ca="1" si="1180"/>
        <v/>
      </c>
      <c r="CY60" s="988" t="str">
        <f t="shared" ca="1" si="1181"/>
        <v/>
      </c>
      <c r="CZ60" s="988" t="str">
        <f t="shared" ca="1" si="1182"/>
        <v/>
      </c>
      <c r="DA60" s="988" t="str">
        <f t="shared" ca="1" si="1183"/>
        <v/>
      </c>
      <c r="DB60" s="988" t="str">
        <f t="shared" ca="1" si="1184"/>
        <v/>
      </c>
      <c r="DC60" s="988" t="str">
        <f t="shared" ca="1" si="1185"/>
        <v/>
      </c>
      <c r="DD60" s="988" t="str">
        <f t="shared" ca="1" si="1186"/>
        <v/>
      </c>
      <c r="DE60" s="988" t="str">
        <f t="shared" ca="1" si="1187"/>
        <v/>
      </c>
      <c r="DF60" s="988" t="str">
        <f t="shared" ca="1" si="1188"/>
        <v/>
      </c>
      <c r="DG60" s="988" t="str">
        <f t="shared" ca="1" si="1189"/>
        <v/>
      </c>
      <c r="DH60" s="988" t="str">
        <f t="shared" ca="1" si="1190"/>
        <v/>
      </c>
      <c r="DI60" s="988" t="str">
        <f t="shared" ca="1" si="1191"/>
        <v/>
      </c>
      <c r="DJ60" s="988" t="str">
        <f t="shared" ca="1" si="1192"/>
        <v/>
      </c>
      <c r="DK60" s="988" t="str">
        <f t="shared" ca="1" si="1193"/>
        <v/>
      </c>
      <c r="DL60" s="988" t="str">
        <f t="shared" ca="1" si="1194"/>
        <v/>
      </c>
      <c r="DM60" s="988" t="str">
        <f t="shared" ca="1" si="1195"/>
        <v/>
      </c>
      <c r="DN60" s="988" t="str">
        <f t="shared" ca="1" si="1196"/>
        <v/>
      </c>
      <c r="DO60" s="988" t="str">
        <f t="shared" ca="1" si="1197"/>
        <v/>
      </c>
      <c r="DP60" s="988" t="str">
        <f t="shared" ca="1" si="1198"/>
        <v/>
      </c>
      <c r="DQ60" s="988" t="str">
        <f t="shared" ca="1" si="1199"/>
        <v/>
      </c>
      <c r="DR60" s="988" t="str">
        <f t="shared" ca="1" si="1200"/>
        <v/>
      </c>
      <c r="DS60" s="988" t="str">
        <f t="shared" ca="1" si="1201"/>
        <v/>
      </c>
      <c r="DT60" s="988" t="str">
        <f t="shared" ca="1" si="1202"/>
        <v/>
      </c>
      <c r="DU60" s="988" t="str">
        <f t="shared" ca="1" si="1203"/>
        <v/>
      </c>
      <c r="DV60" s="988" t="str">
        <f t="shared" ca="1" si="1204"/>
        <v/>
      </c>
      <c r="DW60" s="988" t="str">
        <f t="shared" ca="1" si="1205"/>
        <v/>
      </c>
      <c r="DX60" s="988" t="str">
        <f t="shared" ca="1" si="1206"/>
        <v/>
      </c>
      <c r="DY60" s="988" t="str">
        <f t="shared" ca="1" si="1207"/>
        <v/>
      </c>
      <c r="DZ60" s="988" t="str">
        <f t="shared" ca="1" si="1208"/>
        <v/>
      </c>
      <c r="EA60" s="988" t="str">
        <f t="shared" ca="1" si="1209"/>
        <v/>
      </c>
      <c r="EB60" s="988" t="str">
        <f t="shared" ca="1" si="1210"/>
        <v/>
      </c>
      <c r="EC60" s="988" t="str">
        <f t="shared" ca="1" si="1211"/>
        <v/>
      </c>
      <c r="ED60" s="988" t="str">
        <f t="shared" ca="1" si="1212"/>
        <v/>
      </c>
      <c r="EE60" s="988" t="str">
        <f t="shared" ca="1" si="1213"/>
        <v/>
      </c>
      <c r="EF60" s="988" t="str">
        <f t="shared" ca="1" si="1214"/>
        <v/>
      </c>
      <c r="EG60" s="988" t="str">
        <f t="shared" ca="1" si="1215"/>
        <v/>
      </c>
      <c r="EH60" s="988" t="str">
        <f t="shared" ca="1" si="1216"/>
        <v/>
      </c>
      <c r="EI60" s="988" t="str">
        <f t="shared" ca="1" si="1217"/>
        <v/>
      </c>
      <c r="EJ60" s="988" t="str">
        <f t="shared" ca="1" si="1218"/>
        <v/>
      </c>
      <c r="EK60" s="988" t="str">
        <f t="shared" ca="1" si="1219"/>
        <v/>
      </c>
      <c r="EL60" s="988" t="str">
        <f t="shared" ca="1" si="1220"/>
        <v/>
      </c>
      <c r="EM60" s="988" t="str">
        <f t="shared" ca="1" si="1221"/>
        <v/>
      </c>
      <c r="EN60" s="988" t="str">
        <f t="shared" ca="1" si="1222"/>
        <v/>
      </c>
      <c r="EO60" s="988" t="str">
        <f t="shared" ca="1" si="1223"/>
        <v/>
      </c>
      <c r="EP60" s="988" t="str">
        <f t="shared" ca="1" si="1224"/>
        <v/>
      </c>
      <c r="EQ60" s="988" t="str">
        <f t="shared" ca="1" si="1225"/>
        <v/>
      </c>
      <c r="ER60" s="988" t="str">
        <f t="shared" ca="1" si="1226"/>
        <v/>
      </c>
      <c r="ES60" s="988" t="str">
        <f t="shared" ca="1" si="1227"/>
        <v/>
      </c>
      <c r="ET60" s="988" t="str">
        <f t="shared" ca="1" si="1228"/>
        <v/>
      </c>
      <c r="EU60" s="988" t="str">
        <f t="shared" ca="1" si="1229"/>
        <v/>
      </c>
      <c r="EV60" s="988" t="str">
        <f t="shared" ca="1" si="1230"/>
        <v/>
      </c>
      <c r="EW60" s="988" t="str">
        <f t="shared" ca="1" si="1231"/>
        <v/>
      </c>
      <c r="EX60" s="988" t="str">
        <f t="shared" ca="1" si="1232"/>
        <v/>
      </c>
      <c r="EY60" s="988" t="str">
        <f t="shared" ca="1" si="1233"/>
        <v/>
      </c>
      <c r="EZ60" s="988" t="str">
        <f t="shared" ca="1" si="1234"/>
        <v/>
      </c>
      <c r="FA60" s="988" t="str">
        <f t="shared" ca="1" si="1235"/>
        <v/>
      </c>
      <c r="FB60" s="988" t="str">
        <f t="shared" ca="1" si="1236"/>
        <v/>
      </c>
      <c r="FC60" s="988" t="str">
        <f t="shared" ca="1" si="1237"/>
        <v/>
      </c>
      <c r="FD60" s="988" t="str">
        <f t="shared" ca="1" si="1238"/>
        <v/>
      </c>
      <c r="FE60" s="988" t="str">
        <f t="shared" ca="1" si="1239"/>
        <v/>
      </c>
      <c r="FF60" s="988" t="str">
        <f t="shared" ca="1" si="1240"/>
        <v/>
      </c>
      <c r="FG60" s="988" t="str">
        <f t="shared" ca="1" si="1241"/>
        <v/>
      </c>
      <c r="FH60" s="988" t="str">
        <f t="shared" ca="1" si="1242"/>
        <v/>
      </c>
      <c r="FI60" s="988" t="str">
        <f t="shared" ca="1" si="1243"/>
        <v/>
      </c>
      <c r="FJ60" s="988" t="str">
        <f t="shared" ca="1" si="1244"/>
        <v/>
      </c>
      <c r="FK60" s="988" t="str">
        <f t="shared" ca="1" si="1245"/>
        <v/>
      </c>
      <c r="FL60" s="988" t="str">
        <f t="shared" ca="1" si="1246"/>
        <v/>
      </c>
      <c r="FM60" s="988" t="str">
        <f t="shared" ca="1" si="1247"/>
        <v/>
      </c>
      <c r="FN60" s="988" t="str">
        <f t="shared" ca="1" si="1248"/>
        <v/>
      </c>
      <c r="FO60" s="988" t="str">
        <f t="shared" ca="1" si="1249"/>
        <v/>
      </c>
      <c r="FP60" s="988" t="str">
        <f t="shared" ca="1" si="1250"/>
        <v/>
      </c>
      <c r="FQ60" s="988" t="str">
        <f t="shared" ca="1" si="1251"/>
        <v/>
      </c>
      <c r="FR60" s="988" t="str">
        <f t="shared" ca="1" si="1252"/>
        <v/>
      </c>
      <c r="FS60" s="988" t="str">
        <f t="shared" ca="1" si="1253"/>
        <v/>
      </c>
      <c r="FT60" s="988" t="str">
        <f t="shared" ca="1" si="1254"/>
        <v/>
      </c>
      <c r="FU60" s="988" t="str">
        <f t="shared" ca="1" si="1255"/>
        <v/>
      </c>
      <c r="FV60" s="988" t="str">
        <f t="shared" ca="1" si="1256"/>
        <v/>
      </c>
      <c r="FW60" s="988" t="str">
        <f t="shared" ca="1" si="1257"/>
        <v/>
      </c>
      <c r="FX60" s="988" t="str">
        <f t="shared" ca="1" si="1258"/>
        <v/>
      </c>
      <c r="FY60" s="988" t="str">
        <f t="shared" ca="1" si="1259"/>
        <v/>
      </c>
      <c r="FZ60" s="988" t="str">
        <f t="shared" ca="1" si="1260"/>
        <v/>
      </c>
      <c r="GA60" s="988" t="str">
        <f t="shared" ca="1" si="1261"/>
        <v/>
      </c>
      <c r="GB60" s="988" t="str">
        <f t="shared" ca="1" si="1262"/>
        <v/>
      </c>
      <c r="GC60" s="988" t="str">
        <f t="shared" ca="1" si="1263"/>
        <v/>
      </c>
      <c r="GD60" s="988" t="str">
        <f t="shared" ca="1" si="1264"/>
        <v/>
      </c>
      <c r="GE60" s="988" t="str">
        <f t="shared" ca="1" si="1265"/>
        <v/>
      </c>
      <c r="GF60" s="988" t="str">
        <f t="shared" ca="1" si="1266"/>
        <v/>
      </c>
      <c r="GG60" s="988" t="str">
        <f t="shared" ca="1" si="1267"/>
        <v/>
      </c>
      <c r="GH60" s="988" t="str">
        <f t="shared" ca="1" si="1268"/>
        <v/>
      </c>
      <c r="GI60" s="988" t="str">
        <f t="shared" ca="1" si="1269"/>
        <v/>
      </c>
      <c r="GJ60" s="988" t="str">
        <f t="shared" ca="1" si="1270"/>
        <v/>
      </c>
      <c r="GK60" s="988" t="str">
        <f t="shared" ca="1" si="1271"/>
        <v/>
      </c>
      <c r="GL60" s="988" t="str">
        <f t="shared" ca="1" si="1272"/>
        <v/>
      </c>
      <c r="GM60" s="988" t="str">
        <f t="shared" ca="1" si="1273"/>
        <v/>
      </c>
      <c r="GN60" s="988" t="str">
        <f t="shared" ca="1" si="1274"/>
        <v/>
      </c>
      <c r="GO60" s="988" t="str">
        <f t="shared" ca="1" si="1275"/>
        <v/>
      </c>
      <c r="GP60" s="988" t="str">
        <f t="shared" ca="1" si="1276"/>
        <v/>
      </c>
      <c r="GQ60" s="988" t="str">
        <f t="shared" ca="1" si="1277"/>
        <v/>
      </c>
      <c r="GR60" s="988" t="str">
        <f t="shared" ca="1" si="1278"/>
        <v/>
      </c>
      <c r="GS60" s="988" t="str">
        <f t="shared" ca="1" si="1279"/>
        <v/>
      </c>
      <c r="GT60" s="988" t="str">
        <f t="shared" ca="1" si="1280"/>
        <v/>
      </c>
      <c r="GU60" s="988" t="str">
        <f t="shared" ca="1" si="1281"/>
        <v/>
      </c>
      <c r="GV60" s="988" t="str">
        <f t="shared" ca="1" si="1282"/>
        <v/>
      </c>
      <c r="GW60" s="988" t="str">
        <f t="shared" ca="1" si="1283"/>
        <v/>
      </c>
      <c r="GX60" s="988" t="str">
        <f t="shared" ca="1" si="1284"/>
        <v/>
      </c>
      <c r="GY60" s="988" t="str">
        <f t="shared" ca="1" si="1285"/>
        <v/>
      </c>
      <c r="GZ60" s="988" t="str">
        <f t="shared" ca="1" si="1286"/>
        <v/>
      </c>
      <c r="HA60" s="988" t="str">
        <f t="shared" ca="1" si="1287"/>
        <v/>
      </c>
      <c r="HB60" s="988" t="str">
        <f t="shared" ca="1" si="1288"/>
        <v/>
      </c>
      <c r="HC60" s="988" t="str">
        <f t="shared" ca="1" si="1289"/>
        <v/>
      </c>
      <c r="HD60" s="988" t="str">
        <f t="shared" ca="1" si="1290"/>
        <v/>
      </c>
      <c r="HE60" s="988" t="str">
        <f t="shared" ca="1" si="1291"/>
        <v/>
      </c>
      <c r="HF60" s="988" t="str">
        <f t="shared" ca="1" si="1292"/>
        <v/>
      </c>
      <c r="HG60" s="988" t="str">
        <f t="shared" ca="1" si="1293"/>
        <v/>
      </c>
      <c r="HH60" s="988" t="str">
        <f t="shared" ca="1" si="1294"/>
        <v/>
      </c>
      <c r="HI60" s="988" t="str">
        <f t="shared" ca="1" si="1295"/>
        <v/>
      </c>
      <c r="HJ60" s="988" t="str">
        <f t="shared" ca="1" si="1296"/>
        <v/>
      </c>
      <c r="HK60" s="988" t="str">
        <f t="shared" ca="1" si="1297"/>
        <v/>
      </c>
      <c r="HL60" s="988" t="str">
        <f t="shared" ca="1" si="1298"/>
        <v/>
      </c>
      <c r="HM60" s="988" t="str">
        <f t="shared" ca="1" si="1299"/>
        <v/>
      </c>
      <c r="HN60" s="988" t="str">
        <f t="shared" ca="1" si="1300"/>
        <v/>
      </c>
      <c r="HO60" s="988" t="str">
        <f t="shared" ca="1" si="1301"/>
        <v/>
      </c>
      <c r="HP60" s="988" t="str">
        <f t="shared" ca="1" si="1302"/>
        <v/>
      </c>
      <c r="HQ60" s="988" t="str">
        <f t="shared" ca="1" si="1303"/>
        <v/>
      </c>
    </row>
    <row r="61" spans="23:225" x14ac:dyDescent="0.15">
      <c r="W61" s="986"/>
      <c r="Y61" s="987">
        <v>15</v>
      </c>
      <c r="Z61" s="988" t="str">
        <f t="shared" ca="1" si="1104"/>
        <v/>
      </c>
      <c r="AA61" s="988" t="str">
        <f t="shared" ca="1" si="1105"/>
        <v/>
      </c>
      <c r="AB61" s="988" t="str">
        <f t="shared" ca="1" si="1106"/>
        <v/>
      </c>
      <c r="AC61" s="988" t="str">
        <f t="shared" ca="1" si="1107"/>
        <v/>
      </c>
      <c r="AD61" s="988" t="str">
        <f t="shared" ca="1" si="1108"/>
        <v/>
      </c>
      <c r="AE61" s="988" t="str">
        <f t="shared" ca="1" si="1109"/>
        <v/>
      </c>
      <c r="AF61" s="988" t="str">
        <f t="shared" ca="1" si="1110"/>
        <v/>
      </c>
      <c r="AG61" s="988" t="str">
        <f t="shared" ca="1" si="1111"/>
        <v/>
      </c>
      <c r="AH61" s="988" t="str">
        <f t="shared" ca="1" si="1112"/>
        <v/>
      </c>
      <c r="AI61" s="988" t="str">
        <f t="shared" ca="1" si="1113"/>
        <v/>
      </c>
      <c r="AJ61" s="988" t="str">
        <f t="shared" ca="1" si="1114"/>
        <v/>
      </c>
      <c r="AK61" s="988" t="str">
        <f t="shared" ca="1" si="1115"/>
        <v/>
      </c>
      <c r="AL61" s="988" t="str">
        <f t="shared" ca="1" si="1116"/>
        <v/>
      </c>
      <c r="AM61" s="988" t="str">
        <f t="shared" ca="1" si="1117"/>
        <v/>
      </c>
      <c r="AN61" s="988">
        <f t="shared" ca="1" si="1118"/>
        <v>1</v>
      </c>
      <c r="AO61" s="988">
        <f t="shared" ca="1" si="1119"/>
        <v>2</v>
      </c>
      <c r="AP61" s="988">
        <f t="shared" ca="1" si="1120"/>
        <v>3</v>
      </c>
      <c r="AQ61" s="988">
        <f t="shared" ca="1" si="1121"/>
        <v>4</v>
      </c>
      <c r="AR61" s="988">
        <f t="shared" ca="1" si="1122"/>
        <v>5</v>
      </c>
      <c r="AS61" s="988">
        <f t="shared" ca="1" si="1123"/>
        <v>6</v>
      </c>
      <c r="AT61" s="988">
        <f t="shared" ca="1" si="1124"/>
        <v>7</v>
      </c>
      <c r="AU61" s="988">
        <f t="shared" ca="1" si="1125"/>
        <v>8</v>
      </c>
      <c r="AV61" s="988">
        <f t="shared" ca="1" si="1126"/>
        <v>9</v>
      </c>
      <c r="AW61" s="988">
        <f t="shared" ca="1" si="1127"/>
        <v>10</v>
      </c>
      <c r="AX61" s="988">
        <f t="shared" ca="1" si="1128"/>
        <v>11</v>
      </c>
      <c r="AY61" s="988">
        <f t="shared" ca="1" si="1129"/>
        <v>12</v>
      </c>
      <c r="AZ61" s="988">
        <f t="shared" ca="1" si="1130"/>
        <v>13</v>
      </c>
      <c r="BA61" s="988">
        <f t="shared" ca="1" si="1131"/>
        <v>14</v>
      </c>
      <c r="BB61" s="988">
        <f t="shared" ca="1" si="1132"/>
        <v>15</v>
      </c>
      <c r="BC61" s="988" t="str">
        <f t="shared" ca="1" si="1133"/>
        <v/>
      </c>
      <c r="BD61" s="988" t="str">
        <f t="shared" ca="1" si="1134"/>
        <v/>
      </c>
      <c r="BE61" s="988" t="str">
        <f t="shared" ca="1" si="1135"/>
        <v/>
      </c>
      <c r="BF61" s="988" t="str">
        <f t="shared" ca="1" si="1136"/>
        <v/>
      </c>
      <c r="BG61" s="988" t="str">
        <f t="shared" ca="1" si="1137"/>
        <v/>
      </c>
      <c r="BH61" s="988" t="str">
        <f t="shared" ca="1" si="1138"/>
        <v/>
      </c>
      <c r="BI61" s="988" t="str">
        <f t="shared" ca="1" si="1139"/>
        <v/>
      </c>
      <c r="BJ61" s="988" t="str">
        <f t="shared" ca="1" si="1140"/>
        <v/>
      </c>
      <c r="BK61" s="988" t="str">
        <f t="shared" ca="1" si="1141"/>
        <v/>
      </c>
      <c r="BL61" s="988" t="str">
        <f t="shared" ca="1" si="1142"/>
        <v/>
      </c>
      <c r="BM61" s="988" t="str">
        <f t="shared" ca="1" si="1143"/>
        <v/>
      </c>
      <c r="BN61" s="988" t="str">
        <f t="shared" ca="1" si="1144"/>
        <v/>
      </c>
      <c r="BO61" s="988" t="str">
        <f t="shared" ca="1" si="1145"/>
        <v/>
      </c>
      <c r="BP61" s="988" t="str">
        <f t="shared" ca="1" si="1146"/>
        <v/>
      </c>
      <c r="BQ61" s="988" t="str">
        <f t="shared" ca="1" si="1147"/>
        <v/>
      </c>
      <c r="BR61" s="988" t="str">
        <f t="shared" ca="1" si="1148"/>
        <v/>
      </c>
      <c r="BS61" s="988" t="str">
        <f t="shared" ca="1" si="1149"/>
        <v/>
      </c>
      <c r="BT61" s="988" t="str">
        <f t="shared" ca="1" si="1150"/>
        <v/>
      </c>
      <c r="BU61" s="988" t="str">
        <f t="shared" ca="1" si="1151"/>
        <v/>
      </c>
      <c r="BV61" s="988" t="str">
        <f t="shared" ca="1" si="1152"/>
        <v/>
      </c>
      <c r="BW61" s="988" t="str">
        <f t="shared" ca="1" si="1153"/>
        <v/>
      </c>
      <c r="BX61" s="988" t="str">
        <f t="shared" ca="1" si="1154"/>
        <v/>
      </c>
      <c r="BY61" s="988" t="str">
        <f t="shared" ca="1" si="1155"/>
        <v/>
      </c>
      <c r="BZ61" s="988" t="str">
        <f t="shared" ca="1" si="1156"/>
        <v/>
      </c>
      <c r="CA61" s="988" t="str">
        <f t="shared" ca="1" si="1157"/>
        <v/>
      </c>
      <c r="CB61" s="988" t="str">
        <f t="shared" ca="1" si="1158"/>
        <v/>
      </c>
      <c r="CC61" s="988" t="str">
        <f t="shared" ca="1" si="1159"/>
        <v/>
      </c>
      <c r="CD61" s="988" t="str">
        <f t="shared" ca="1" si="1160"/>
        <v/>
      </c>
      <c r="CE61" s="988" t="str">
        <f t="shared" ca="1" si="1161"/>
        <v/>
      </c>
      <c r="CF61" s="988" t="str">
        <f t="shared" ca="1" si="1162"/>
        <v/>
      </c>
      <c r="CG61" s="988" t="str">
        <f t="shared" ca="1" si="1163"/>
        <v/>
      </c>
      <c r="CH61" s="988" t="str">
        <f t="shared" ca="1" si="1164"/>
        <v/>
      </c>
      <c r="CI61" s="988" t="str">
        <f t="shared" ca="1" si="1165"/>
        <v/>
      </c>
      <c r="CJ61" s="988" t="str">
        <f t="shared" ca="1" si="1166"/>
        <v/>
      </c>
      <c r="CK61" s="988" t="str">
        <f t="shared" ca="1" si="1167"/>
        <v/>
      </c>
      <c r="CL61" s="988" t="str">
        <f t="shared" ca="1" si="1168"/>
        <v/>
      </c>
      <c r="CM61" s="988" t="str">
        <f t="shared" ca="1" si="1169"/>
        <v/>
      </c>
      <c r="CN61" s="988" t="str">
        <f t="shared" ca="1" si="1170"/>
        <v/>
      </c>
      <c r="CO61" s="988" t="str">
        <f t="shared" ca="1" si="1171"/>
        <v/>
      </c>
      <c r="CP61" s="988" t="str">
        <f t="shared" ca="1" si="1172"/>
        <v/>
      </c>
      <c r="CQ61" s="988" t="str">
        <f t="shared" ca="1" si="1173"/>
        <v/>
      </c>
      <c r="CR61" s="988" t="str">
        <f t="shared" ca="1" si="1174"/>
        <v/>
      </c>
      <c r="CS61" s="988" t="str">
        <f t="shared" ca="1" si="1175"/>
        <v/>
      </c>
      <c r="CT61" s="988" t="str">
        <f t="shared" ca="1" si="1176"/>
        <v/>
      </c>
      <c r="CU61" s="988" t="str">
        <f t="shared" ca="1" si="1177"/>
        <v/>
      </c>
      <c r="CV61" s="988" t="str">
        <f t="shared" ca="1" si="1178"/>
        <v/>
      </c>
      <c r="CW61" s="988" t="str">
        <f t="shared" ca="1" si="1179"/>
        <v/>
      </c>
      <c r="CX61" s="988" t="str">
        <f t="shared" ca="1" si="1180"/>
        <v/>
      </c>
      <c r="CY61" s="988" t="str">
        <f t="shared" ca="1" si="1181"/>
        <v/>
      </c>
      <c r="CZ61" s="988" t="str">
        <f t="shared" ca="1" si="1182"/>
        <v/>
      </c>
      <c r="DA61" s="988" t="str">
        <f t="shared" ca="1" si="1183"/>
        <v/>
      </c>
      <c r="DB61" s="988" t="str">
        <f t="shared" ca="1" si="1184"/>
        <v/>
      </c>
      <c r="DC61" s="988" t="str">
        <f t="shared" ca="1" si="1185"/>
        <v/>
      </c>
      <c r="DD61" s="988" t="str">
        <f t="shared" ca="1" si="1186"/>
        <v/>
      </c>
      <c r="DE61" s="988" t="str">
        <f t="shared" ca="1" si="1187"/>
        <v/>
      </c>
      <c r="DF61" s="988" t="str">
        <f t="shared" ca="1" si="1188"/>
        <v/>
      </c>
      <c r="DG61" s="988" t="str">
        <f t="shared" ca="1" si="1189"/>
        <v/>
      </c>
      <c r="DH61" s="988" t="str">
        <f t="shared" ca="1" si="1190"/>
        <v/>
      </c>
      <c r="DI61" s="988" t="str">
        <f t="shared" ca="1" si="1191"/>
        <v/>
      </c>
      <c r="DJ61" s="988" t="str">
        <f t="shared" ca="1" si="1192"/>
        <v/>
      </c>
      <c r="DK61" s="988" t="str">
        <f t="shared" ca="1" si="1193"/>
        <v/>
      </c>
      <c r="DL61" s="988" t="str">
        <f t="shared" ca="1" si="1194"/>
        <v/>
      </c>
      <c r="DM61" s="988" t="str">
        <f t="shared" ca="1" si="1195"/>
        <v/>
      </c>
      <c r="DN61" s="988" t="str">
        <f t="shared" ca="1" si="1196"/>
        <v/>
      </c>
      <c r="DO61" s="988" t="str">
        <f t="shared" ca="1" si="1197"/>
        <v/>
      </c>
      <c r="DP61" s="988" t="str">
        <f t="shared" ca="1" si="1198"/>
        <v/>
      </c>
      <c r="DQ61" s="988" t="str">
        <f t="shared" ca="1" si="1199"/>
        <v/>
      </c>
      <c r="DR61" s="988" t="str">
        <f t="shared" ca="1" si="1200"/>
        <v/>
      </c>
      <c r="DS61" s="988" t="str">
        <f t="shared" ca="1" si="1201"/>
        <v/>
      </c>
      <c r="DT61" s="988" t="str">
        <f t="shared" ca="1" si="1202"/>
        <v/>
      </c>
      <c r="DU61" s="988" t="str">
        <f t="shared" ca="1" si="1203"/>
        <v/>
      </c>
      <c r="DV61" s="988" t="str">
        <f t="shared" ca="1" si="1204"/>
        <v/>
      </c>
      <c r="DW61" s="988" t="str">
        <f t="shared" ca="1" si="1205"/>
        <v/>
      </c>
      <c r="DX61" s="988" t="str">
        <f t="shared" ca="1" si="1206"/>
        <v/>
      </c>
      <c r="DY61" s="988" t="str">
        <f t="shared" ca="1" si="1207"/>
        <v/>
      </c>
      <c r="DZ61" s="988" t="str">
        <f t="shared" ca="1" si="1208"/>
        <v/>
      </c>
      <c r="EA61" s="988" t="str">
        <f t="shared" ca="1" si="1209"/>
        <v/>
      </c>
      <c r="EB61" s="988" t="str">
        <f t="shared" ca="1" si="1210"/>
        <v/>
      </c>
      <c r="EC61" s="988" t="str">
        <f t="shared" ca="1" si="1211"/>
        <v/>
      </c>
      <c r="ED61" s="988" t="str">
        <f t="shared" ca="1" si="1212"/>
        <v/>
      </c>
      <c r="EE61" s="988" t="str">
        <f t="shared" ca="1" si="1213"/>
        <v/>
      </c>
      <c r="EF61" s="988" t="str">
        <f t="shared" ca="1" si="1214"/>
        <v/>
      </c>
      <c r="EG61" s="988" t="str">
        <f t="shared" ca="1" si="1215"/>
        <v/>
      </c>
      <c r="EH61" s="988" t="str">
        <f t="shared" ca="1" si="1216"/>
        <v/>
      </c>
      <c r="EI61" s="988" t="str">
        <f t="shared" ca="1" si="1217"/>
        <v/>
      </c>
      <c r="EJ61" s="988" t="str">
        <f t="shared" ca="1" si="1218"/>
        <v/>
      </c>
      <c r="EK61" s="988" t="str">
        <f t="shared" ca="1" si="1219"/>
        <v/>
      </c>
      <c r="EL61" s="988" t="str">
        <f t="shared" ca="1" si="1220"/>
        <v/>
      </c>
      <c r="EM61" s="988" t="str">
        <f t="shared" ca="1" si="1221"/>
        <v/>
      </c>
      <c r="EN61" s="988" t="str">
        <f t="shared" ca="1" si="1222"/>
        <v/>
      </c>
      <c r="EO61" s="988" t="str">
        <f t="shared" ca="1" si="1223"/>
        <v/>
      </c>
      <c r="EP61" s="988" t="str">
        <f t="shared" ca="1" si="1224"/>
        <v/>
      </c>
      <c r="EQ61" s="988" t="str">
        <f t="shared" ca="1" si="1225"/>
        <v/>
      </c>
      <c r="ER61" s="988" t="str">
        <f t="shared" ca="1" si="1226"/>
        <v/>
      </c>
      <c r="ES61" s="988" t="str">
        <f t="shared" ca="1" si="1227"/>
        <v/>
      </c>
      <c r="ET61" s="988" t="str">
        <f t="shared" ca="1" si="1228"/>
        <v/>
      </c>
      <c r="EU61" s="988" t="str">
        <f t="shared" ca="1" si="1229"/>
        <v/>
      </c>
      <c r="EV61" s="988" t="str">
        <f t="shared" ca="1" si="1230"/>
        <v/>
      </c>
      <c r="EW61" s="988" t="str">
        <f t="shared" ca="1" si="1231"/>
        <v/>
      </c>
      <c r="EX61" s="988" t="str">
        <f t="shared" ca="1" si="1232"/>
        <v/>
      </c>
      <c r="EY61" s="988" t="str">
        <f t="shared" ca="1" si="1233"/>
        <v/>
      </c>
      <c r="EZ61" s="988" t="str">
        <f t="shared" ca="1" si="1234"/>
        <v/>
      </c>
      <c r="FA61" s="988" t="str">
        <f t="shared" ca="1" si="1235"/>
        <v/>
      </c>
      <c r="FB61" s="988" t="str">
        <f t="shared" ca="1" si="1236"/>
        <v/>
      </c>
      <c r="FC61" s="988" t="str">
        <f t="shared" ca="1" si="1237"/>
        <v/>
      </c>
      <c r="FD61" s="988" t="str">
        <f t="shared" ca="1" si="1238"/>
        <v/>
      </c>
      <c r="FE61" s="988" t="str">
        <f t="shared" ca="1" si="1239"/>
        <v/>
      </c>
      <c r="FF61" s="988" t="str">
        <f t="shared" ca="1" si="1240"/>
        <v/>
      </c>
      <c r="FG61" s="988" t="str">
        <f t="shared" ca="1" si="1241"/>
        <v/>
      </c>
      <c r="FH61" s="988" t="str">
        <f t="shared" ca="1" si="1242"/>
        <v/>
      </c>
      <c r="FI61" s="988" t="str">
        <f t="shared" ca="1" si="1243"/>
        <v/>
      </c>
      <c r="FJ61" s="988" t="str">
        <f t="shared" ca="1" si="1244"/>
        <v/>
      </c>
      <c r="FK61" s="988" t="str">
        <f t="shared" ca="1" si="1245"/>
        <v/>
      </c>
      <c r="FL61" s="988" t="str">
        <f t="shared" ca="1" si="1246"/>
        <v/>
      </c>
      <c r="FM61" s="988" t="str">
        <f t="shared" ca="1" si="1247"/>
        <v/>
      </c>
      <c r="FN61" s="988" t="str">
        <f t="shared" ca="1" si="1248"/>
        <v/>
      </c>
      <c r="FO61" s="988" t="str">
        <f t="shared" ca="1" si="1249"/>
        <v/>
      </c>
      <c r="FP61" s="988" t="str">
        <f t="shared" ca="1" si="1250"/>
        <v/>
      </c>
      <c r="FQ61" s="988" t="str">
        <f t="shared" ca="1" si="1251"/>
        <v/>
      </c>
      <c r="FR61" s="988" t="str">
        <f t="shared" ca="1" si="1252"/>
        <v/>
      </c>
      <c r="FS61" s="988" t="str">
        <f t="shared" ca="1" si="1253"/>
        <v/>
      </c>
      <c r="FT61" s="988" t="str">
        <f t="shared" ca="1" si="1254"/>
        <v/>
      </c>
      <c r="FU61" s="988" t="str">
        <f t="shared" ca="1" si="1255"/>
        <v/>
      </c>
      <c r="FV61" s="988" t="str">
        <f t="shared" ca="1" si="1256"/>
        <v/>
      </c>
      <c r="FW61" s="988" t="str">
        <f t="shared" ca="1" si="1257"/>
        <v/>
      </c>
      <c r="FX61" s="988" t="str">
        <f t="shared" ca="1" si="1258"/>
        <v/>
      </c>
      <c r="FY61" s="988" t="str">
        <f t="shared" ca="1" si="1259"/>
        <v/>
      </c>
      <c r="FZ61" s="988" t="str">
        <f t="shared" ca="1" si="1260"/>
        <v/>
      </c>
      <c r="GA61" s="988" t="str">
        <f t="shared" ca="1" si="1261"/>
        <v/>
      </c>
      <c r="GB61" s="988" t="str">
        <f t="shared" ca="1" si="1262"/>
        <v/>
      </c>
      <c r="GC61" s="988" t="str">
        <f t="shared" ca="1" si="1263"/>
        <v/>
      </c>
      <c r="GD61" s="988" t="str">
        <f t="shared" ca="1" si="1264"/>
        <v/>
      </c>
      <c r="GE61" s="988" t="str">
        <f t="shared" ca="1" si="1265"/>
        <v/>
      </c>
      <c r="GF61" s="988" t="str">
        <f t="shared" ca="1" si="1266"/>
        <v/>
      </c>
      <c r="GG61" s="988" t="str">
        <f t="shared" ca="1" si="1267"/>
        <v/>
      </c>
      <c r="GH61" s="988" t="str">
        <f t="shared" ca="1" si="1268"/>
        <v/>
      </c>
      <c r="GI61" s="988" t="str">
        <f t="shared" ca="1" si="1269"/>
        <v/>
      </c>
      <c r="GJ61" s="988" t="str">
        <f t="shared" ca="1" si="1270"/>
        <v/>
      </c>
      <c r="GK61" s="988" t="str">
        <f t="shared" ca="1" si="1271"/>
        <v/>
      </c>
      <c r="GL61" s="988" t="str">
        <f t="shared" ca="1" si="1272"/>
        <v/>
      </c>
      <c r="GM61" s="988" t="str">
        <f t="shared" ca="1" si="1273"/>
        <v/>
      </c>
      <c r="GN61" s="988" t="str">
        <f t="shared" ca="1" si="1274"/>
        <v/>
      </c>
      <c r="GO61" s="988" t="str">
        <f t="shared" ca="1" si="1275"/>
        <v/>
      </c>
      <c r="GP61" s="988" t="str">
        <f t="shared" ca="1" si="1276"/>
        <v/>
      </c>
      <c r="GQ61" s="988" t="str">
        <f t="shared" ca="1" si="1277"/>
        <v/>
      </c>
      <c r="GR61" s="988" t="str">
        <f t="shared" ca="1" si="1278"/>
        <v/>
      </c>
      <c r="GS61" s="988" t="str">
        <f t="shared" ca="1" si="1279"/>
        <v/>
      </c>
      <c r="GT61" s="988" t="str">
        <f t="shared" ca="1" si="1280"/>
        <v/>
      </c>
      <c r="GU61" s="988" t="str">
        <f t="shared" ca="1" si="1281"/>
        <v/>
      </c>
      <c r="GV61" s="988" t="str">
        <f t="shared" ca="1" si="1282"/>
        <v/>
      </c>
      <c r="GW61" s="988" t="str">
        <f t="shared" ca="1" si="1283"/>
        <v/>
      </c>
      <c r="GX61" s="988" t="str">
        <f t="shared" ca="1" si="1284"/>
        <v/>
      </c>
      <c r="GY61" s="988" t="str">
        <f t="shared" ca="1" si="1285"/>
        <v/>
      </c>
      <c r="GZ61" s="988" t="str">
        <f t="shared" ca="1" si="1286"/>
        <v/>
      </c>
      <c r="HA61" s="988" t="str">
        <f t="shared" ca="1" si="1287"/>
        <v/>
      </c>
      <c r="HB61" s="988" t="str">
        <f t="shared" ca="1" si="1288"/>
        <v/>
      </c>
      <c r="HC61" s="988" t="str">
        <f t="shared" ca="1" si="1289"/>
        <v/>
      </c>
      <c r="HD61" s="988" t="str">
        <f t="shared" ca="1" si="1290"/>
        <v/>
      </c>
      <c r="HE61" s="988" t="str">
        <f t="shared" ca="1" si="1291"/>
        <v/>
      </c>
      <c r="HF61" s="988" t="str">
        <f t="shared" ca="1" si="1292"/>
        <v/>
      </c>
      <c r="HG61" s="988" t="str">
        <f t="shared" ca="1" si="1293"/>
        <v/>
      </c>
      <c r="HH61" s="988" t="str">
        <f t="shared" ca="1" si="1294"/>
        <v/>
      </c>
      <c r="HI61" s="988" t="str">
        <f t="shared" ca="1" si="1295"/>
        <v/>
      </c>
      <c r="HJ61" s="988" t="str">
        <f t="shared" ca="1" si="1296"/>
        <v/>
      </c>
      <c r="HK61" s="988" t="str">
        <f t="shared" ca="1" si="1297"/>
        <v/>
      </c>
      <c r="HL61" s="988" t="str">
        <f t="shared" ca="1" si="1298"/>
        <v/>
      </c>
      <c r="HM61" s="988" t="str">
        <f t="shared" ca="1" si="1299"/>
        <v/>
      </c>
      <c r="HN61" s="988" t="str">
        <f t="shared" ca="1" si="1300"/>
        <v/>
      </c>
      <c r="HO61" s="988" t="str">
        <f t="shared" ca="1" si="1301"/>
        <v/>
      </c>
      <c r="HP61" s="988" t="str">
        <f t="shared" ca="1" si="1302"/>
        <v/>
      </c>
      <c r="HQ61" s="988" t="str">
        <f t="shared" ca="1" si="1303"/>
        <v/>
      </c>
    </row>
    <row r="62" spans="23:225" x14ac:dyDescent="0.15">
      <c r="W62" s="986"/>
      <c r="Y62" s="991">
        <v>16</v>
      </c>
      <c r="Z62" s="988" t="str">
        <f t="shared" ca="1" si="1104"/>
        <v/>
      </c>
      <c r="AA62" s="988" t="str">
        <f t="shared" ca="1" si="1105"/>
        <v/>
      </c>
      <c r="AB62" s="988" t="str">
        <f t="shared" ca="1" si="1106"/>
        <v/>
      </c>
      <c r="AC62" s="988" t="str">
        <f t="shared" ca="1" si="1107"/>
        <v/>
      </c>
      <c r="AD62" s="988" t="str">
        <f t="shared" ca="1" si="1108"/>
        <v/>
      </c>
      <c r="AE62" s="988" t="str">
        <f t="shared" ca="1" si="1109"/>
        <v/>
      </c>
      <c r="AF62" s="988" t="str">
        <f t="shared" ca="1" si="1110"/>
        <v/>
      </c>
      <c r="AG62" s="988" t="str">
        <f t="shared" ca="1" si="1111"/>
        <v/>
      </c>
      <c r="AH62" s="988" t="str">
        <f t="shared" ca="1" si="1112"/>
        <v/>
      </c>
      <c r="AI62" s="988" t="str">
        <f t="shared" ca="1" si="1113"/>
        <v/>
      </c>
      <c r="AJ62" s="988" t="str">
        <f t="shared" ca="1" si="1114"/>
        <v/>
      </c>
      <c r="AK62" s="988" t="str">
        <f t="shared" ca="1" si="1115"/>
        <v/>
      </c>
      <c r="AL62" s="988" t="str">
        <f t="shared" ca="1" si="1116"/>
        <v/>
      </c>
      <c r="AM62" s="988" t="str">
        <f t="shared" ca="1" si="1117"/>
        <v/>
      </c>
      <c r="AN62" s="988" t="str">
        <f t="shared" ca="1" si="1118"/>
        <v/>
      </c>
      <c r="AO62" s="988">
        <f t="shared" ca="1" si="1119"/>
        <v>1</v>
      </c>
      <c r="AP62" s="988">
        <f t="shared" ca="1" si="1120"/>
        <v>2</v>
      </c>
      <c r="AQ62" s="988">
        <f t="shared" ca="1" si="1121"/>
        <v>3</v>
      </c>
      <c r="AR62" s="988">
        <f t="shared" ca="1" si="1122"/>
        <v>4</v>
      </c>
      <c r="AS62" s="988">
        <f t="shared" ca="1" si="1123"/>
        <v>5</v>
      </c>
      <c r="AT62" s="988">
        <f t="shared" ca="1" si="1124"/>
        <v>6</v>
      </c>
      <c r="AU62" s="988">
        <f t="shared" ca="1" si="1125"/>
        <v>7</v>
      </c>
      <c r="AV62" s="988">
        <f t="shared" ca="1" si="1126"/>
        <v>8</v>
      </c>
      <c r="AW62" s="988">
        <f t="shared" ca="1" si="1127"/>
        <v>9</v>
      </c>
      <c r="AX62" s="988">
        <f t="shared" ca="1" si="1128"/>
        <v>10</v>
      </c>
      <c r="AY62" s="988">
        <f t="shared" ca="1" si="1129"/>
        <v>11</v>
      </c>
      <c r="AZ62" s="988">
        <f t="shared" ca="1" si="1130"/>
        <v>12</v>
      </c>
      <c r="BA62" s="988">
        <f t="shared" ca="1" si="1131"/>
        <v>13</v>
      </c>
      <c r="BB62" s="988">
        <f t="shared" ca="1" si="1132"/>
        <v>14</v>
      </c>
      <c r="BC62" s="988">
        <f t="shared" ca="1" si="1133"/>
        <v>15</v>
      </c>
      <c r="BD62" s="988" t="str">
        <f t="shared" ca="1" si="1134"/>
        <v/>
      </c>
      <c r="BE62" s="988" t="str">
        <f t="shared" ca="1" si="1135"/>
        <v/>
      </c>
      <c r="BF62" s="988" t="str">
        <f t="shared" ca="1" si="1136"/>
        <v/>
      </c>
      <c r="BG62" s="988" t="str">
        <f t="shared" ca="1" si="1137"/>
        <v/>
      </c>
      <c r="BH62" s="988" t="str">
        <f t="shared" ca="1" si="1138"/>
        <v/>
      </c>
      <c r="BI62" s="988" t="str">
        <f t="shared" ca="1" si="1139"/>
        <v/>
      </c>
      <c r="BJ62" s="988" t="str">
        <f t="shared" ca="1" si="1140"/>
        <v/>
      </c>
      <c r="BK62" s="988" t="str">
        <f t="shared" ca="1" si="1141"/>
        <v/>
      </c>
      <c r="BL62" s="988" t="str">
        <f t="shared" ca="1" si="1142"/>
        <v/>
      </c>
      <c r="BM62" s="988" t="str">
        <f t="shared" ca="1" si="1143"/>
        <v/>
      </c>
      <c r="BN62" s="988" t="str">
        <f t="shared" ca="1" si="1144"/>
        <v/>
      </c>
      <c r="BO62" s="988" t="str">
        <f t="shared" ca="1" si="1145"/>
        <v/>
      </c>
      <c r="BP62" s="988" t="str">
        <f t="shared" ca="1" si="1146"/>
        <v/>
      </c>
      <c r="BQ62" s="988" t="str">
        <f t="shared" ca="1" si="1147"/>
        <v/>
      </c>
      <c r="BR62" s="988" t="str">
        <f t="shared" ca="1" si="1148"/>
        <v/>
      </c>
      <c r="BS62" s="988" t="str">
        <f t="shared" ca="1" si="1149"/>
        <v/>
      </c>
      <c r="BT62" s="988" t="str">
        <f t="shared" ca="1" si="1150"/>
        <v/>
      </c>
      <c r="BU62" s="988" t="str">
        <f t="shared" ca="1" si="1151"/>
        <v/>
      </c>
      <c r="BV62" s="988" t="str">
        <f t="shared" ca="1" si="1152"/>
        <v/>
      </c>
      <c r="BW62" s="988" t="str">
        <f t="shared" ca="1" si="1153"/>
        <v/>
      </c>
      <c r="BX62" s="988" t="str">
        <f t="shared" ca="1" si="1154"/>
        <v/>
      </c>
      <c r="BY62" s="988" t="str">
        <f t="shared" ca="1" si="1155"/>
        <v/>
      </c>
      <c r="BZ62" s="988" t="str">
        <f t="shared" ca="1" si="1156"/>
        <v/>
      </c>
      <c r="CA62" s="988" t="str">
        <f t="shared" ca="1" si="1157"/>
        <v/>
      </c>
      <c r="CB62" s="988" t="str">
        <f t="shared" ca="1" si="1158"/>
        <v/>
      </c>
      <c r="CC62" s="988" t="str">
        <f t="shared" ca="1" si="1159"/>
        <v/>
      </c>
      <c r="CD62" s="988" t="str">
        <f t="shared" ca="1" si="1160"/>
        <v/>
      </c>
      <c r="CE62" s="988" t="str">
        <f t="shared" ca="1" si="1161"/>
        <v/>
      </c>
      <c r="CF62" s="988" t="str">
        <f t="shared" ca="1" si="1162"/>
        <v/>
      </c>
      <c r="CG62" s="988" t="str">
        <f t="shared" ca="1" si="1163"/>
        <v/>
      </c>
      <c r="CH62" s="988" t="str">
        <f t="shared" ca="1" si="1164"/>
        <v/>
      </c>
      <c r="CI62" s="988" t="str">
        <f t="shared" ca="1" si="1165"/>
        <v/>
      </c>
      <c r="CJ62" s="988" t="str">
        <f t="shared" ca="1" si="1166"/>
        <v/>
      </c>
      <c r="CK62" s="988" t="str">
        <f t="shared" ca="1" si="1167"/>
        <v/>
      </c>
      <c r="CL62" s="988" t="str">
        <f t="shared" ca="1" si="1168"/>
        <v/>
      </c>
      <c r="CM62" s="988" t="str">
        <f t="shared" ca="1" si="1169"/>
        <v/>
      </c>
      <c r="CN62" s="988" t="str">
        <f t="shared" ca="1" si="1170"/>
        <v/>
      </c>
      <c r="CO62" s="988" t="str">
        <f t="shared" ca="1" si="1171"/>
        <v/>
      </c>
      <c r="CP62" s="988" t="str">
        <f t="shared" ca="1" si="1172"/>
        <v/>
      </c>
      <c r="CQ62" s="988" t="str">
        <f t="shared" ca="1" si="1173"/>
        <v/>
      </c>
      <c r="CR62" s="988" t="str">
        <f t="shared" ca="1" si="1174"/>
        <v/>
      </c>
      <c r="CS62" s="988" t="str">
        <f t="shared" ca="1" si="1175"/>
        <v/>
      </c>
      <c r="CT62" s="988" t="str">
        <f t="shared" ca="1" si="1176"/>
        <v/>
      </c>
      <c r="CU62" s="988" t="str">
        <f t="shared" ca="1" si="1177"/>
        <v/>
      </c>
      <c r="CV62" s="988" t="str">
        <f t="shared" ca="1" si="1178"/>
        <v/>
      </c>
      <c r="CW62" s="988" t="str">
        <f t="shared" ca="1" si="1179"/>
        <v/>
      </c>
      <c r="CX62" s="988" t="str">
        <f t="shared" ca="1" si="1180"/>
        <v/>
      </c>
      <c r="CY62" s="988" t="str">
        <f t="shared" ca="1" si="1181"/>
        <v/>
      </c>
      <c r="CZ62" s="988" t="str">
        <f t="shared" ca="1" si="1182"/>
        <v/>
      </c>
      <c r="DA62" s="988" t="str">
        <f t="shared" ca="1" si="1183"/>
        <v/>
      </c>
      <c r="DB62" s="988" t="str">
        <f t="shared" ca="1" si="1184"/>
        <v/>
      </c>
      <c r="DC62" s="988" t="str">
        <f t="shared" ca="1" si="1185"/>
        <v/>
      </c>
      <c r="DD62" s="988" t="str">
        <f t="shared" ca="1" si="1186"/>
        <v/>
      </c>
      <c r="DE62" s="988" t="str">
        <f t="shared" ca="1" si="1187"/>
        <v/>
      </c>
      <c r="DF62" s="988" t="str">
        <f t="shared" ca="1" si="1188"/>
        <v/>
      </c>
      <c r="DG62" s="988" t="str">
        <f t="shared" ca="1" si="1189"/>
        <v/>
      </c>
      <c r="DH62" s="988" t="str">
        <f t="shared" ca="1" si="1190"/>
        <v/>
      </c>
      <c r="DI62" s="988" t="str">
        <f t="shared" ca="1" si="1191"/>
        <v/>
      </c>
      <c r="DJ62" s="988" t="str">
        <f t="shared" ca="1" si="1192"/>
        <v/>
      </c>
      <c r="DK62" s="988" t="str">
        <f t="shared" ca="1" si="1193"/>
        <v/>
      </c>
      <c r="DL62" s="988" t="str">
        <f t="shared" ca="1" si="1194"/>
        <v/>
      </c>
      <c r="DM62" s="988" t="str">
        <f t="shared" ca="1" si="1195"/>
        <v/>
      </c>
      <c r="DN62" s="988" t="str">
        <f t="shared" ca="1" si="1196"/>
        <v/>
      </c>
      <c r="DO62" s="988" t="str">
        <f t="shared" ca="1" si="1197"/>
        <v/>
      </c>
      <c r="DP62" s="988" t="str">
        <f t="shared" ca="1" si="1198"/>
        <v/>
      </c>
      <c r="DQ62" s="988" t="str">
        <f t="shared" ca="1" si="1199"/>
        <v/>
      </c>
      <c r="DR62" s="988" t="str">
        <f t="shared" ca="1" si="1200"/>
        <v/>
      </c>
      <c r="DS62" s="988" t="str">
        <f t="shared" ca="1" si="1201"/>
        <v/>
      </c>
      <c r="DT62" s="988" t="str">
        <f t="shared" ca="1" si="1202"/>
        <v/>
      </c>
      <c r="DU62" s="988" t="str">
        <f t="shared" ca="1" si="1203"/>
        <v/>
      </c>
      <c r="DV62" s="988" t="str">
        <f t="shared" ca="1" si="1204"/>
        <v/>
      </c>
      <c r="DW62" s="988" t="str">
        <f t="shared" ca="1" si="1205"/>
        <v/>
      </c>
      <c r="DX62" s="988" t="str">
        <f t="shared" ca="1" si="1206"/>
        <v/>
      </c>
      <c r="DY62" s="988" t="str">
        <f t="shared" ca="1" si="1207"/>
        <v/>
      </c>
      <c r="DZ62" s="988" t="str">
        <f t="shared" ca="1" si="1208"/>
        <v/>
      </c>
      <c r="EA62" s="988" t="str">
        <f t="shared" ca="1" si="1209"/>
        <v/>
      </c>
      <c r="EB62" s="988" t="str">
        <f t="shared" ca="1" si="1210"/>
        <v/>
      </c>
      <c r="EC62" s="988" t="str">
        <f t="shared" ca="1" si="1211"/>
        <v/>
      </c>
      <c r="ED62" s="988" t="str">
        <f t="shared" ca="1" si="1212"/>
        <v/>
      </c>
      <c r="EE62" s="988" t="str">
        <f t="shared" ca="1" si="1213"/>
        <v/>
      </c>
      <c r="EF62" s="988" t="str">
        <f t="shared" ca="1" si="1214"/>
        <v/>
      </c>
      <c r="EG62" s="988" t="str">
        <f t="shared" ca="1" si="1215"/>
        <v/>
      </c>
      <c r="EH62" s="988" t="str">
        <f t="shared" ca="1" si="1216"/>
        <v/>
      </c>
      <c r="EI62" s="988" t="str">
        <f t="shared" ca="1" si="1217"/>
        <v/>
      </c>
      <c r="EJ62" s="988" t="str">
        <f t="shared" ca="1" si="1218"/>
        <v/>
      </c>
      <c r="EK62" s="988" t="str">
        <f t="shared" ca="1" si="1219"/>
        <v/>
      </c>
      <c r="EL62" s="988" t="str">
        <f t="shared" ca="1" si="1220"/>
        <v/>
      </c>
      <c r="EM62" s="988" t="str">
        <f t="shared" ca="1" si="1221"/>
        <v/>
      </c>
      <c r="EN62" s="988" t="str">
        <f t="shared" ca="1" si="1222"/>
        <v/>
      </c>
      <c r="EO62" s="988" t="str">
        <f t="shared" ca="1" si="1223"/>
        <v/>
      </c>
      <c r="EP62" s="988" t="str">
        <f t="shared" ca="1" si="1224"/>
        <v/>
      </c>
      <c r="EQ62" s="988" t="str">
        <f t="shared" ca="1" si="1225"/>
        <v/>
      </c>
      <c r="ER62" s="988" t="str">
        <f t="shared" ca="1" si="1226"/>
        <v/>
      </c>
      <c r="ES62" s="988" t="str">
        <f t="shared" ca="1" si="1227"/>
        <v/>
      </c>
      <c r="ET62" s="988" t="str">
        <f t="shared" ca="1" si="1228"/>
        <v/>
      </c>
      <c r="EU62" s="988" t="str">
        <f t="shared" ca="1" si="1229"/>
        <v/>
      </c>
      <c r="EV62" s="988" t="str">
        <f t="shared" ca="1" si="1230"/>
        <v/>
      </c>
      <c r="EW62" s="988" t="str">
        <f t="shared" ca="1" si="1231"/>
        <v/>
      </c>
      <c r="EX62" s="988" t="str">
        <f t="shared" ca="1" si="1232"/>
        <v/>
      </c>
      <c r="EY62" s="988" t="str">
        <f t="shared" ca="1" si="1233"/>
        <v/>
      </c>
      <c r="EZ62" s="988" t="str">
        <f t="shared" ca="1" si="1234"/>
        <v/>
      </c>
      <c r="FA62" s="988" t="str">
        <f t="shared" ca="1" si="1235"/>
        <v/>
      </c>
      <c r="FB62" s="988" t="str">
        <f t="shared" ca="1" si="1236"/>
        <v/>
      </c>
      <c r="FC62" s="988" t="str">
        <f t="shared" ca="1" si="1237"/>
        <v/>
      </c>
      <c r="FD62" s="988" t="str">
        <f t="shared" ca="1" si="1238"/>
        <v/>
      </c>
      <c r="FE62" s="988" t="str">
        <f t="shared" ca="1" si="1239"/>
        <v/>
      </c>
      <c r="FF62" s="988" t="str">
        <f t="shared" ca="1" si="1240"/>
        <v/>
      </c>
      <c r="FG62" s="988" t="str">
        <f t="shared" ca="1" si="1241"/>
        <v/>
      </c>
      <c r="FH62" s="988" t="str">
        <f t="shared" ca="1" si="1242"/>
        <v/>
      </c>
      <c r="FI62" s="988" t="str">
        <f t="shared" ca="1" si="1243"/>
        <v/>
      </c>
      <c r="FJ62" s="988" t="str">
        <f t="shared" ca="1" si="1244"/>
        <v/>
      </c>
      <c r="FK62" s="988" t="str">
        <f t="shared" ca="1" si="1245"/>
        <v/>
      </c>
      <c r="FL62" s="988" t="str">
        <f t="shared" ca="1" si="1246"/>
        <v/>
      </c>
      <c r="FM62" s="988" t="str">
        <f t="shared" ca="1" si="1247"/>
        <v/>
      </c>
      <c r="FN62" s="988" t="str">
        <f t="shared" ca="1" si="1248"/>
        <v/>
      </c>
      <c r="FO62" s="988" t="str">
        <f t="shared" ca="1" si="1249"/>
        <v/>
      </c>
      <c r="FP62" s="988" t="str">
        <f t="shared" ca="1" si="1250"/>
        <v/>
      </c>
      <c r="FQ62" s="988" t="str">
        <f t="shared" ca="1" si="1251"/>
        <v/>
      </c>
      <c r="FR62" s="988" t="str">
        <f t="shared" ca="1" si="1252"/>
        <v/>
      </c>
      <c r="FS62" s="988" t="str">
        <f t="shared" ca="1" si="1253"/>
        <v/>
      </c>
      <c r="FT62" s="988" t="str">
        <f t="shared" ca="1" si="1254"/>
        <v/>
      </c>
      <c r="FU62" s="988" t="str">
        <f t="shared" ca="1" si="1255"/>
        <v/>
      </c>
      <c r="FV62" s="988" t="str">
        <f t="shared" ca="1" si="1256"/>
        <v/>
      </c>
      <c r="FW62" s="988" t="str">
        <f t="shared" ca="1" si="1257"/>
        <v/>
      </c>
      <c r="FX62" s="988" t="str">
        <f t="shared" ca="1" si="1258"/>
        <v/>
      </c>
      <c r="FY62" s="988" t="str">
        <f t="shared" ca="1" si="1259"/>
        <v/>
      </c>
      <c r="FZ62" s="988" t="str">
        <f t="shared" ca="1" si="1260"/>
        <v/>
      </c>
      <c r="GA62" s="988" t="str">
        <f t="shared" ca="1" si="1261"/>
        <v/>
      </c>
      <c r="GB62" s="988" t="str">
        <f t="shared" ca="1" si="1262"/>
        <v/>
      </c>
      <c r="GC62" s="988" t="str">
        <f t="shared" ca="1" si="1263"/>
        <v/>
      </c>
      <c r="GD62" s="988" t="str">
        <f t="shared" ca="1" si="1264"/>
        <v/>
      </c>
      <c r="GE62" s="988" t="str">
        <f t="shared" ca="1" si="1265"/>
        <v/>
      </c>
      <c r="GF62" s="988" t="str">
        <f t="shared" ca="1" si="1266"/>
        <v/>
      </c>
      <c r="GG62" s="988" t="str">
        <f t="shared" ca="1" si="1267"/>
        <v/>
      </c>
      <c r="GH62" s="988" t="str">
        <f t="shared" ca="1" si="1268"/>
        <v/>
      </c>
      <c r="GI62" s="988" t="str">
        <f t="shared" ca="1" si="1269"/>
        <v/>
      </c>
      <c r="GJ62" s="988" t="str">
        <f t="shared" ca="1" si="1270"/>
        <v/>
      </c>
      <c r="GK62" s="988" t="str">
        <f t="shared" ca="1" si="1271"/>
        <v/>
      </c>
      <c r="GL62" s="988" t="str">
        <f t="shared" ca="1" si="1272"/>
        <v/>
      </c>
      <c r="GM62" s="988" t="str">
        <f t="shared" ca="1" si="1273"/>
        <v/>
      </c>
      <c r="GN62" s="988" t="str">
        <f t="shared" ca="1" si="1274"/>
        <v/>
      </c>
      <c r="GO62" s="988" t="str">
        <f t="shared" ca="1" si="1275"/>
        <v/>
      </c>
      <c r="GP62" s="988" t="str">
        <f t="shared" ca="1" si="1276"/>
        <v/>
      </c>
      <c r="GQ62" s="988" t="str">
        <f t="shared" ca="1" si="1277"/>
        <v/>
      </c>
      <c r="GR62" s="988" t="str">
        <f t="shared" ca="1" si="1278"/>
        <v/>
      </c>
      <c r="GS62" s="988" t="str">
        <f t="shared" ca="1" si="1279"/>
        <v/>
      </c>
      <c r="GT62" s="988" t="str">
        <f t="shared" ca="1" si="1280"/>
        <v/>
      </c>
      <c r="GU62" s="988" t="str">
        <f t="shared" ca="1" si="1281"/>
        <v/>
      </c>
      <c r="GV62" s="988" t="str">
        <f t="shared" ca="1" si="1282"/>
        <v/>
      </c>
      <c r="GW62" s="988" t="str">
        <f t="shared" ca="1" si="1283"/>
        <v/>
      </c>
      <c r="GX62" s="988" t="str">
        <f t="shared" ca="1" si="1284"/>
        <v/>
      </c>
      <c r="GY62" s="988" t="str">
        <f t="shared" ca="1" si="1285"/>
        <v/>
      </c>
      <c r="GZ62" s="988" t="str">
        <f t="shared" ca="1" si="1286"/>
        <v/>
      </c>
      <c r="HA62" s="988" t="str">
        <f t="shared" ca="1" si="1287"/>
        <v/>
      </c>
      <c r="HB62" s="988" t="str">
        <f t="shared" ca="1" si="1288"/>
        <v/>
      </c>
      <c r="HC62" s="988" t="str">
        <f t="shared" ca="1" si="1289"/>
        <v/>
      </c>
      <c r="HD62" s="988" t="str">
        <f t="shared" ca="1" si="1290"/>
        <v/>
      </c>
      <c r="HE62" s="988" t="str">
        <f t="shared" ca="1" si="1291"/>
        <v/>
      </c>
      <c r="HF62" s="988" t="str">
        <f t="shared" ca="1" si="1292"/>
        <v/>
      </c>
      <c r="HG62" s="988" t="str">
        <f t="shared" ca="1" si="1293"/>
        <v/>
      </c>
      <c r="HH62" s="988" t="str">
        <f t="shared" ca="1" si="1294"/>
        <v/>
      </c>
      <c r="HI62" s="988" t="str">
        <f t="shared" ca="1" si="1295"/>
        <v/>
      </c>
      <c r="HJ62" s="988" t="str">
        <f t="shared" ca="1" si="1296"/>
        <v/>
      </c>
      <c r="HK62" s="988" t="str">
        <f t="shared" ca="1" si="1297"/>
        <v/>
      </c>
      <c r="HL62" s="988" t="str">
        <f t="shared" ca="1" si="1298"/>
        <v/>
      </c>
      <c r="HM62" s="988" t="str">
        <f t="shared" ca="1" si="1299"/>
        <v/>
      </c>
      <c r="HN62" s="988" t="str">
        <f t="shared" ca="1" si="1300"/>
        <v/>
      </c>
      <c r="HO62" s="988" t="str">
        <f t="shared" ca="1" si="1301"/>
        <v/>
      </c>
      <c r="HP62" s="988" t="str">
        <f t="shared" ca="1" si="1302"/>
        <v/>
      </c>
      <c r="HQ62" s="988" t="str">
        <f t="shared" ca="1" si="1303"/>
        <v/>
      </c>
    </row>
    <row r="63" spans="23:225" x14ac:dyDescent="0.15">
      <c r="W63" s="986"/>
      <c r="Y63" s="987">
        <v>17</v>
      </c>
      <c r="Z63" s="988" t="str">
        <f t="shared" ca="1" si="1104"/>
        <v/>
      </c>
      <c r="AA63" s="988" t="str">
        <f t="shared" ca="1" si="1105"/>
        <v/>
      </c>
      <c r="AB63" s="988" t="str">
        <f t="shared" ca="1" si="1106"/>
        <v/>
      </c>
      <c r="AC63" s="988" t="str">
        <f t="shared" ca="1" si="1107"/>
        <v/>
      </c>
      <c r="AD63" s="988" t="str">
        <f t="shared" ca="1" si="1108"/>
        <v/>
      </c>
      <c r="AE63" s="988" t="str">
        <f t="shared" ca="1" si="1109"/>
        <v/>
      </c>
      <c r="AF63" s="988" t="str">
        <f t="shared" ca="1" si="1110"/>
        <v/>
      </c>
      <c r="AG63" s="988" t="str">
        <f t="shared" ca="1" si="1111"/>
        <v/>
      </c>
      <c r="AH63" s="988" t="str">
        <f t="shared" ca="1" si="1112"/>
        <v/>
      </c>
      <c r="AI63" s="988" t="str">
        <f t="shared" ca="1" si="1113"/>
        <v/>
      </c>
      <c r="AJ63" s="988" t="str">
        <f t="shared" ca="1" si="1114"/>
        <v/>
      </c>
      <c r="AK63" s="988" t="str">
        <f t="shared" ca="1" si="1115"/>
        <v/>
      </c>
      <c r="AL63" s="988" t="str">
        <f t="shared" ca="1" si="1116"/>
        <v/>
      </c>
      <c r="AM63" s="988" t="str">
        <f t="shared" ca="1" si="1117"/>
        <v/>
      </c>
      <c r="AN63" s="988" t="str">
        <f t="shared" ca="1" si="1118"/>
        <v/>
      </c>
      <c r="AO63" s="988" t="str">
        <f t="shared" ca="1" si="1119"/>
        <v/>
      </c>
      <c r="AP63" s="988">
        <f t="shared" ca="1" si="1120"/>
        <v>1</v>
      </c>
      <c r="AQ63" s="988">
        <f t="shared" ca="1" si="1121"/>
        <v>2</v>
      </c>
      <c r="AR63" s="988">
        <f t="shared" ca="1" si="1122"/>
        <v>3</v>
      </c>
      <c r="AS63" s="988">
        <f t="shared" ca="1" si="1123"/>
        <v>4</v>
      </c>
      <c r="AT63" s="988">
        <f t="shared" ca="1" si="1124"/>
        <v>5</v>
      </c>
      <c r="AU63" s="988">
        <f t="shared" ca="1" si="1125"/>
        <v>6</v>
      </c>
      <c r="AV63" s="988">
        <f t="shared" ca="1" si="1126"/>
        <v>7</v>
      </c>
      <c r="AW63" s="988">
        <f t="shared" ca="1" si="1127"/>
        <v>8</v>
      </c>
      <c r="AX63" s="988">
        <f t="shared" ca="1" si="1128"/>
        <v>9</v>
      </c>
      <c r="AY63" s="988">
        <f t="shared" ca="1" si="1129"/>
        <v>10</v>
      </c>
      <c r="AZ63" s="988">
        <f t="shared" ca="1" si="1130"/>
        <v>11</v>
      </c>
      <c r="BA63" s="988">
        <f t="shared" ca="1" si="1131"/>
        <v>12</v>
      </c>
      <c r="BB63" s="988">
        <f t="shared" ca="1" si="1132"/>
        <v>13</v>
      </c>
      <c r="BC63" s="988">
        <f t="shared" ca="1" si="1133"/>
        <v>14</v>
      </c>
      <c r="BD63" s="988">
        <f t="shared" ca="1" si="1134"/>
        <v>15</v>
      </c>
      <c r="BE63" s="988" t="str">
        <f t="shared" ca="1" si="1135"/>
        <v/>
      </c>
      <c r="BF63" s="988" t="str">
        <f t="shared" ca="1" si="1136"/>
        <v/>
      </c>
      <c r="BG63" s="988" t="str">
        <f t="shared" ca="1" si="1137"/>
        <v/>
      </c>
      <c r="BH63" s="988" t="str">
        <f t="shared" ca="1" si="1138"/>
        <v/>
      </c>
      <c r="BI63" s="988" t="str">
        <f t="shared" ca="1" si="1139"/>
        <v/>
      </c>
      <c r="BJ63" s="988" t="str">
        <f t="shared" ca="1" si="1140"/>
        <v/>
      </c>
      <c r="BK63" s="988" t="str">
        <f t="shared" ca="1" si="1141"/>
        <v/>
      </c>
      <c r="BL63" s="988" t="str">
        <f t="shared" ca="1" si="1142"/>
        <v/>
      </c>
      <c r="BM63" s="988" t="str">
        <f t="shared" ca="1" si="1143"/>
        <v/>
      </c>
      <c r="BN63" s="988" t="str">
        <f t="shared" ca="1" si="1144"/>
        <v/>
      </c>
      <c r="BO63" s="988" t="str">
        <f t="shared" ca="1" si="1145"/>
        <v/>
      </c>
      <c r="BP63" s="988" t="str">
        <f t="shared" ca="1" si="1146"/>
        <v/>
      </c>
      <c r="BQ63" s="988" t="str">
        <f t="shared" ca="1" si="1147"/>
        <v/>
      </c>
      <c r="BR63" s="988" t="str">
        <f t="shared" ca="1" si="1148"/>
        <v/>
      </c>
      <c r="BS63" s="988" t="str">
        <f t="shared" ca="1" si="1149"/>
        <v/>
      </c>
      <c r="BT63" s="988" t="str">
        <f t="shared" ca="1" si="1150"/>
        <v/>
      </c>
      <c r="BU63" s="988" t="str">
        <f t="shared" ca="1" si="1151"/>
        <v/>
      </c>
      <c r="BV63" s="988" t="str">
        <f t="shared" ca="1" si="1152"/>
        <v/>
      </c>
      <c r="BW63" s="988" t="str">
        <f t="shared" ca="1" si="1153"/>
        <v/>
      </c>
      <c r="BX63" s="988" t="str">
        <f t="shared" ca="1" si="1154"/>
        <v/>
      </c>
      <c r="BY63" s="988" t="str">
        <f t="shared" ca="1" si="1155"/>
        <v/>
      </c>
      <c r="BZ63" s="988" t="str">
        <f t="shared" ca="1" si="1156"/>
        <v/>
      </c>
      <c r="CA63" s="988" t="str">
        <f t="shared" ca="1" si="1157"/>
        <v/>
      </c>
      <c r="CB63" s="988" t="str">
        <f t="shared" ca="1" si="1158"/>
        <v/>
      </c>
      <c r="CC63" s="988" t="str">
        <f t="shared" ca="1" si="1159"/>
        <v/>
      </c>
      <c r="CD63" s="988" t="str">
        <f t="shared" ca="1" si="1160"/>
        <v/>
      </c>
      <c r="CE63" s="988" t="str">
        <f t="shared" ca="1" si="1161"/>
        <v/>
      </c>
      <c r="CF63" s="988" t="str">
        <f t="shared" ca="1" si="1162"/>
        <v/>
      </c>
      <c r="CG63" s="988" t="str">
        <f t="shared" ca="1" si="1163"/>
        <v/>
      </c>
      <c r="CH63" s="988" t="str">
        <f t="shared" ca="1" si="1164"/>
        <v/>
      </c>
      <c r="CI63" s="988" t="str">
        <f t="shared" ca="1" si="1165"/>
        <v/>
      </c>
      <c r="CJ63" s="988" t="str">
        <f t="shared" ca="1" si="1166"/>
        <v/>
      </c>
      <c r="CK63" s="988" t="str">
        <f t="shared" ca="1" si="1167"/>
        <v/>
      </c>
      <c r="CL63" s="988" t="str">
        <f t="shared" ca="1" si="1168"/>
        <v/>
      </c>
      <c r="CM63" s="988" t="str">
        <f t="shared" ca="1" si="1169"/>
        <v/>
      </c>
      <c r="CN63" s="988" t="str">
        <f t="shared" ca="1" si="1170"/>
        <v/>
      </c>
      <c r="CO63" s="988" t="str">
        <f t="shared" ca="1" si="1171"/>
        <v/>
      </c>
      <c r="CP63" s="988" t="str">
        <f t="shared" ca="1" si="1172"/>
        <v/>
      </c>
      <c r="CQ63" s="988" t="str">
        <f t="shared" ca="1" si="1173"/>
        <v/>
      </c>
      <c r="CR63" s="988" t="str">
        <f t="shared" ca="1" si="1174"/>
        <v/>
      </c>
      <c r="CS63" s="988" t="str">
        <f t="shared" ca="1" si="1175"/>
        <v/>
      </c>
      <c r="CT63" s="988" t="str">
        <f t="shared" ca="1" si="1176"/>
        <v/>
      </c>
      <c r="CU63" s="988" t="str">
        <f t="shared" ca="1" si="1177"/>
        <v/>
      </c>
      <c r="CV63" s="988" t="str">
        <f t="shared" ca="1" si="1178"/>
        <v/>
      </c>
      <c r="CW63" s="988" t="str">
        <f t="shared" ca="1" si="1179"/>
        <v/>
      </c>
      <c r="CX63" s="988" t="str">
        <f t="shared" ca="1" si="1180"/>
        <v/>
      </c>
      <c r="CY63" s="988" t="str">
        <f t="shared" ca="1" si="1181"/>
        <v/>
      </c>
      <c r="CZ63" s="988" t="str">
        <f t="shared" ca="1" si="1182"/>
        <v/>
      </c>
      <c r="DA63" s="988" t="str">
        <f t="shared" ca="1" si="1183"/>
        <v/>
      </c>
      <c r="DB63" s="988" t="str">
        <f t="shared" ca="1" si="1184"/>
        <v/>
      </c>
      <c r="DC63" s="988" t="str">
        <f t="shared" ca="1" si="1185"/>
        <v/>
      </c>
      <c r="DD63" s="988" t="str">
        <f t="shared" ca="1" si="1186"/>
        <v/>
      </c>
      <c r="DE63" s="988" t="str">
        <f t="shared" ca="1" si="1187"/>
        <v/>
      </c>
      <c r="DF63" s="988" t="str">
        <f t="shared" ca="1" si="1188"/>
        <v/>
      </c>
      <c r="DG63" s="988" t="str">
        <f t="shared" ca="1" si="1189"/>
        <v/>
      </c>
      <c r="DH63" s="988" t="str">
        <f t="shared" ca="1" si="1190"/>
        <v/>
      </c>
      <c r="DI63" s="988" t="str">
        <f t="shared" ca="1" si="1191"/>
        <v/>
      </c>
      <c r="DJ63" s="988" t="str">
        <f t="shared" ca="1" si="1192"/>
        <v/>
      </c>
      <c r="DK63" s="988" t="str">
        <f t="shared" ca="1" si="1193"/>
        <v/>
      </c>
      <c r="DL63" s="988" t="str">
        <f t="shared" ca="1" si="1194"/>
        <v/>
      </c>
      <c r="DM63" s="988" t="str">
        <f t="shared" ca="1" si="1195"/>
        <v/>
      </c>
      <c r="DN63" s="988" t="str">
        <f t="shared" ca="1" si="1196"/>
        <v/>
      </c>
      <c r="DO63" s="988" t="str">
        <f t="shared" ca="1" si="1197"/>
        <v/>
      </c>
      <c r="DP63" s="988" t="str">
        <f t="shared" ca="1" si="1198"/>
        <v/>
      </c>
      <c r="DQ63" s="988" t="str">
        <f t="shared" ca="1" si="1199"/>
        <v/>
      </c>
      <c r="DR63" s="988" t="str">
        <f t="shared" ca="1" si="1200"/>
        <v/>
      </c>
      <c r="DS63" s="988" t="str">
        <f t="shared" ca="1" si="1201"/>
        <v/>
      </c>
      <c r="DT63" s="988" t="str">
        <f t="shared" ca="1" si="1202"/>
        <v/>
      </c>
      <c r="DU63" s="988" t="str">
        <f t="shared" ca="1" si="1203"/>
        <v/>
      </c>
      <c r="DV63" s="988" t="str">
        <f t="shared" ca="1" si="1204"/>
        <v/>
      </c>
      <c r="DW63" s="988" t="str">
        <f t="shared" ca="1" si="1205"/>
        <v/>
      </c>
      <c r="DX63" s="988" t="str">
        <f t="shared" ca="1" si="1206"/>
        <v/>
      </c>
      <c r="DY63" s="988" t="str">
        <f t="shared" ca="1" si="1207"/>
        <v/>
      </c>
      <c r="DZ63" s="988" t="str">
        <f t="shared" ca="1" si="1208"/>
        <v/>
      </c>
      <c r="EA63" s="988" t="str">
        <f t="shared" ca="1" si="1209"/>
        <v/>
      </c>
      <c r="EB63" s="988" t="str">
        <f t="shared" ca="1" si="1210"/>
        <v/>
      </c>
      <c r="EC63" s="988" t="str">
        <f t="shared" ca="1" si="1211"/>
        <v/>
      </c>
      <c r="ED63" s="988" t="str">
        <f t="shared" ca="1" si="1212"/>
        <v/>
      </c>
      <c r="EE63" s="988" t="str">
        <f t="shared" ca="1" si="1213"/>
        <v/>
      </c>
      <c r="EF63" s="988" t="str">
        <f t="shared" ca="1" si="1214"/>
        <v/>
      </c>
      <c r="EG63" s="988" t="str">
        <f t="shared" ca="1" si="1215"/>
        <v/>
      </c>
      <c r="EH63" s="988" t="str">
        <f t="shared" ca="1" si="1216"/>
        <v/>
      </c>
      <c r="EI63" s="988" t="str">
        <f t="shared" ca="1" si="1217"/>
        <v/>
      </c>
      <c r="EJ63" s="988" t="str">
        <f t="shared" ca="1" si="1218"/>
        <v/>
      </c>
      <c r="EK63" s="988" t="str">
        <f t="shared" ca="1" si="1219"/>
        <v/>
      </c>
      <c r="EL63" s="988" t="str">
        <f t="shared" ca="1" si="1220"/>
        <v/>
      </c>
      <c r="EM63" s="988" t="str">
        <f t="shared" ca="1" si="1221"/>
        <v/>
      </c>
      <c r="EN63" s="988" t="str">
        <f t="shared" ca="1" si="1222"/>
        <v/>
      </c>
      <c r="EO63" s="988" t="str">
        <f t="shared" ca="1" si="1223"/>
        <v/>
      </c>
      <c r="EP63" s="988" t="str">
        <f t="shared" ca="1" si="1224"/>
        <v/>
      </c>
      <c r="EQ63" s="988" t="str">
        <f t="shared" ca="1" si="1225"/>
        <v/>
      </c>
      <c r="ER63" s="988" t="str">
        <f t="shared" ca="1" si="1226"/>
        <v/>
      </c>
      <c r="ES63" s="988" t="str">
        <f t="shared" ca="1" si="1227"/>
        <v/>
      </c>
      <c r="ET63" s="988" t="str">
        <f t="shared" ca="1" si="1228"/>
        <v/>
      </c>
      <c r="EU63" s="988" t="str">
        <f t="shared" ca="1" si="1229"/>
        <v/>
      </c>
      <c r="EV63" s="988" t="str">
        <f t="shared" ca="1" si="1230"/>
        <v/>
      </c>
      <c r="EW63" s="988" t="str">
        <f t="shared" ca="1" si="1231"/>
        <v/>
      </c>
      <c r="EX63" s="988" t="str">
        <f t="shared" ca="1" si="1232"/>
        <v/>
      </c>
      <c r="EY63" s="988" t="str">
        <f t="shared" ca="1" si="1233"/>
        <v/>
      </c>
      <c r="EZ63" s="988" t="str">
        <f t="shared" ca="1" si="1234"/>
        <v/>
      </c>
      <c r="FA63" s="988" t="str">
        <f t="shared" ca="1" si="1235"/>
        <v/>
      </c>
      <c r="FB63" s="988" t="str">
        <f t="shared" ca="1" si="1236"/>
        <v/>
      </c>
      <c r="FC63" s="988" t="str">
        <f t="shared" ca="1" si="1237"/>
        <v/>
      </c>
      <c r="FD63" s="988" t="str">
        <f t="shared" ca="1" si="1238"/>
        <v/>
      </c>
      <c r="FE63" s="988" t="str">
        <f t="shared" ca="1" si="1239"/>
        <v/>
      </c>
      <c r="FF63" s="988" t="str">
        <f t="shared" ca="1" si="1240"/>
        <v/>
      </c>
      <c r="FG63" s="988" t="str">
        <f t="shared" ca="1" si="1241"/>
        <v/>
      </c>
      <c r="FH63" s="988" t="str">
        <f t="shared" ca="1" si="1242"/>
        <v/>
      </c>
      <c r="FI63" s="988" t="str">
        <f t="shared" ca="1" si="1243"/>
        <v/>
      </c>
      <c r="FJ63" s="988" t="str">
        <f t="shared" ca="1" si="1244"/>
        <v/>
      </c>
      <c r="FK63" s="988" t="str">
        <f t="shared" ca="1" si="1245"/>
        <v/>
      </c>
      <c r="FL63" s="988" t="str">
        <f t="shared" ca="1" si="1246"/>
        <v/>
      </c>
      <c r="FM63" s="988" t="str">
        <f t="shared" ca="1" si="1247"/>
        <v/>
      </c>
      <c r="FN63" s="988" t="str">
        <f t="shared" ca="1" si="1248"/>
        <v/>
      </c>
      <c r="FO63" s="988" t="str">
        <f t="shared" ca="1" si="1249"/>
        <v/>
      </c>
      <c r="FP63" s="988" t="str">
        <f t="shared" ca="1" si="1250"/>
        <v/>
      </c>
      <c r="FQ63" s="988" t="str">
        <f t="shared" ca="1" si="1251"/>
        <v/>
      </c>
      <c r="FR63" s="988" t="str">
        <f t="shared" ca="1" si="1252"/>
        <v/>
      </c>
      <c r="FS63" s="988" t="str">
        <f t="shared" ca="1" si="1253"/>
        <v/>
      </c>
      <c r="FT63" s="988" t="str">
        <f t="shared" ca="1" si="1254"/>
        <v/>
      </c>
      <c r="FU63" s="988" t="str">
        <f t="shared" ca="1" si="1255"/>
        <v/>
      </c>
      <c r="FV63" s="988" t="str">
        <f t="shared" ca="1" si="1256"/>
        <v/>
      </c>
      <c r="FW63" s="988" t="str">
        <f t="shared" ca="1" si="1257"/>
        <v/>
      </c>
      <c r="FX63" s="988" t="str">
        <f t="shared" ca="1" si="1258"/>
        <v/>
      </c>
      <c r="FY63" s="988" t="str">
        <f t="shared" ca="1" si="1259"/>
        <v/>
      </c>
      <c r="FZ63" s="988" t="str">
        <f t="shared" ca="1" si="1260"/>
        <v/>
      </c>
      <c r="GA63" s="988" t="str">
        <f t="shared" ca="1" si="1261"/>
        <v/>
      </c>
      <c r="GB63" s="988" t="str">
        <f t="shared" ca="1" si="1262"/>
        <v/>
      </c>
      <c r="GC63" s="988" t="str">
        <f t="shared" ca="1" si="1263"/>
        <v/>
      </c>
      <c r="GD63" s="988" t="str">
        <f t="shared" ca="1" si="1264"/>
        <v/>
      </c>
      <c r="GE63" s="988" t="str">
        <f t="shared" ca="1" si="1265"/>
        <v/>
      </c>
      <c r="GF63" s="988" t="str">
        <f t="shared" ca="1" si="1266"/>
        <v/>
      </c>
      <c r="GG63" s="988" t="str">
        <f t="shared" ca="1" si="1267"/>
        <v/>
      </c>
      <c r="GH63" s="988" t="str">
        <f t="shared" ca="1" si="1268"/>
        <v/>
      </c>
      <c r="GI63" s="988" t="str">
        <f t="shared" ca="1" si="1269"/>
        <v/>
      </c>
      <c r="GJ63" s="988" t="str">
        <f t="shared" ca="1" si="1270"/>
        <v/>
      </c>
      <c r="GK63" s="988" t="str">
        <f t="shared" ca="1" si="1271"/>
        <v/>
      </c>
      <c r="GL63" s="988" t="str">
        <f t="shared" ca="1" si="1272"/>
        <v/>
      </c>
      <c r="GM63" s="988" t="str">
        <f t="shared" ca="1" si="1273"/>
        <v/>
      </c>
      <c r="GN63" s="988" t="str">
        <f t="shared" ca="1" si="1274"/>
        <v/>
      </c>
      <c r="GO63" s="988" t="str">
        <f t="shared" ca="1" si="1275"/>
        <v/>
      </c>
      <c r="GP63" s="988" t="str">
        <f t="shared" ca="1" si="1276"/>
        <v/>
      </c>
      <c r="GQ63" s="988" t="str">
        <f t="shared" ca="1" si="1277"/>
        <v/>
      </c>
      <c r="GR63" s="988" t="str">
        <f t="shared" ca="1" si="1278"/>
        <v/>
      </c>
      <c r="GS63" s="988" t="str">
        <f t="shared" ca="1" si="1279"/>
        <v/>
      </c>
      <c r="GT63" s="988" t="str">
        <f t="shared" ca="1" si="1280"/>
        <v/>
      </c>
      <c r="GU63" s="988" t="str">
        <f t="shared" ca="1" si="1281"/>
        <v/>
      </c>
      <c r="GV63" s="988" t="str">
        <f t="shared" ca="1" si="1282"/>
        <v/>
      </c>
      <c r="GW63" s="988" t="str">
        <f t="shared" ca="1" si="1283"/>
        <v/>
      </c>
      <c r="GX63" s="988" t="str">
        <f t="shared" ca="1" si="1284"/>
        <v/>
      </c>
      <c r="GY63" s="988" t="str">
        <f t="shared" ca="1" si="1285"/>
        <v/>
      </c>
      <c r="GZ63" s="988" t="str">
        <f t="shared" ca="1" si="1286"/>
        <v/>
      </c>
      <c r="HA63" s="988" t="str">
        <f t="shared" ca="1" si="1287"/>
        <v/>
      </c>
      <c r="HB63" s="988" t="str">
        <f t="shared" ca="1" si="1288"/>
        <v/>
      </c>
      <c r="HC63" s="988" t="str">
        <f t="shared" ca="1" si="1289"/>
        <v/>
      </c>
      <c r="HD63" s="988" t="str">
        <f t="shared" ca="1" si="1290"/>
        <v/>
      </c>
      <c r="HE63" s="988" t="str">
        <f t="shared" ca="1" si="1291"/>
        <v/>
      </c>
      <c r="HF63" s="988" t="str">
        <f t="shared" ca="1" si="1292"/>
        <v/>
      </c>
      <c r="HG63" s="988" t="str">
        <f t="shared" ca="1" si="1293"/>
        <v/>
      </c>
      <c r="HH63" s="988" t="str">
        <f t="shared" ca="1" si="1294"/>
        <v/>
      </c>
      <c r="HI63" s="988" t="str">
        <f t="shared" ca="1" si="1295"/>
        <v/>
      </c>
      <c r="HJ63" s="988" t="str">
        <f t="shared" ca="1" si="1296"/>
        <v/>
      </c>
      <c r="HK63" s="988" t="str">
        <f t="shared" ca="1" si="1297"/>
        <v/>
      </c>
      <c r="HL63" s="988" t="str">
        <f t="shared" ca="1" si="1298"/>
        <v/>
      </c>
      <c r="HM63" s="988" t="str">
        <f t="shared" ca="1" si="1299"/>
        <v/>
      </c>
      <c r="HN63" s="988" t="str">
        <f t="shared" ca="1" si="1300"/>
        <v/>
      </c>
      <c r="HO63" s="988" t="str">
        <f t="shared" ca="1" si="1301"/>
        <v/>
      </c>
      <c r="HP63" s="988" t="str">
        <f t="shared" ca="1" si="1302"/>
        <v/>
      </c>
      <c r="HQ63" s="988" t="str">
        <f t="shared" ca="1" si="1303"/>
        <v/>
      </c>
    </row>
    <row r="64" spans="23:225" x14ac:dyDescent="0.15">
      <c r="W64" s="986"/>
      <c r="Y64" s="991">
        <v>18</v>
      </c>
      <c r="Z64" s="988" t="str">
        <f t="shared" ca="1" si="1104"/>
        <v/>
      </c>
      <c r="AA64" s="988" t="str">
        <f t="shared" ca="1" si="1105"/>
        <v/>
      </c>
      <c r="AB64" s="988" t="str">
        <f t="shared" ca="1" si="1106"/>
        <v/>
      </c>
      <c r="AC64" s="988" t="str">
        <f t="shared" ca="1" si="1107"/>
        <v/>
      </c>
      <c r="AD64" s="988" t="str">
        <f t="shared" ca="1" si="1108"/>
        <v/>
      </c>
      <c r="AE64" s="988" t="str">
        <f t="shared" ca="1" si="1109"/>
        <v/>
      </c>
      <c r="AF64" s="988" t="str">
        <f t="shared" ca="1" si="1110"/>
        <v/>
      </c>
      <c r="AG64" s="988" t="str">
        <f t="shared" ca="1" si="1111"/>
        <v/>
      </c>
      <c r="AH64" s="988" t="str">
        <f t="shared" ca="1" si="1112"/>
        <v/>
      </c>
      <c r="AI64" s="988" t="str">
        <f t="shared" ca="1" si="1113"/>
        <v/>
      </c>
      <c r="AJ64" s="988" t="str">
        <f t="shared" ca="1" si="1114"/>
        <v/>
      </c>
      <c r="AK64" s="988" t="str">
        <f t="shared" ca="1" si="1115"/>
        <v/>
      </c>
      <c r="AL64" s="988" t="str">
        <f t="shared" ca="1" si="1116"/>
        <v/>
      </c>
      <c r="AM64" s="988" t="str">
        <f t="shared" ca="1" si="1117"/>
        <v/>
      </c>
      <c r="AN64" s="988" t="str">
        <f t="shared" ca="1" si="1118"/>
        <v/>
      </c>
      <c r="AO64" s="988" t="str">
        <f t="shared" ca="1" si="1119"/>
        <v/>
      </c>
      <c r="AP64" s="988" t="str">
        <f t="shared" ca="1" si="1120"/>
        <v/>
      </c>
      <c r="AQ64" s="988">
        <f t="shared" ca="1" si="1121"/>
        <v>1</v>
      </c>
      <c r="AR64" s="988">
        <f t="shared" ca="1" si="1122"/>
        <v>2</v>
      </c>
      <c r="AS64" s="988">
        <f t="shared" ca="1" si="1123"/>
        <v>3</v>
      </c>
      <c r="AT64" s="988">
        <f t="shared" ca="1" si="1124"/>
        <v>4</v>
      </c>
      <c r="AU64" s="988">
        <f t="shared" ca="1" si="1125"/>
        <v>5</v>
      </c>
      <c r="AV64" s="988">
        <f t="shared" ca="1" si="1126"/>
        <v>6</v>
      </c>
      <c r="AW64" s="988">
        <f t="shared" ca="1" si="1127"/>
        <v>7</v>
      </c>
      <c r="AX64" s="988">
        <f t="shared" ca="1" si="1128"/>
        <v>8</v>
      </c>
      <c r="AY64" s="988">
        <f t="shared" ca="1" si="1129"/>
        <v>9</v>
      </c>
      <c r="AZ64" s="988">
        <f t="shared" ca="1" si="1130"/>
        <v>10</v>
      </c>
      <c r="BA64" s="988">
        <f t="shared" ca="1" si="1131"/>
        <v>11</v>
      </c>
      <c r="BB64" s="988">
        <f t="shared" ca="1" si="1132"/>
        <v>12</v>
      </c>
      <c r="BC64" s="988">
        <f t="shared" ca="1" si="1133"/>
        <v>13</v>
      </c>
      <c r="BD64" s="988">
        <f t="shared" ca="1" si="1134"/>
        <v>14</v>
      </c>
      <c r="BE64" s="988">
        <f t="shared" ca="1" si="1135"/>
        <v>15</v>
      </c>
      <c r="BF64" s="988" t="str">
        <f t="shared" ca="1" si="1136"/>
        <v/>
      </c>
      <c r="BG64" s="988" t="str">
        <f t="shared" ca="1" si="1137"/>
        <v/>
      </c>
      <c r="BH64" s="988" t="str">
        <f t="shared" ca="1" si="1138"/>
        <v/>
      </c>
      <c r="BI64" s="988" t="str">
        <f t="shared" ca="1" si="1139"/>
        <v/>
      </c>
      <c r="BJ64" s="988" t="str">
        <f t="shared" ca="1" si="1140"/>
        <v/>
      </c>
      <c r="BK64" s="988" t="str">
        <f t="shared" ca="1" si="1141"/>
        <v/>
      </c>
      <c r="BL64" s="988" t="str">
        <f t="shared" ca="1" si="1142"/>
        <v/>
      </c>
      <c r="BM64" s="988" t="str">
        <f t="shared" ca="1" si="1143"/>
        <v/>
      </c>
      <c r="BN64" s="988" t="str">
        <f t="shared" ca="1" si="1144"/>
        <v/>
      </c>
      <c r="BO64" s="988" t="str">
        <f t="shared" ca="1" si="1145"/>
        <v/>
      </c>
      <c r="BP64" s="988" t="str">
        <f t="shared" ca="1" si="1146"/>
        <v/>
      </c>
      <c r="BQ64" s="988" t="str">
        <f t="shared" ca="1" si="1147"/>
        <v/>
      </c>
      <c r="BR64" s="988" t="str">
        <f t="shared" ca="1" si="1148"/>
        <v/>
      </c>
      <c r="BS64" s="988" t="str">
        <f t="shared" ca="1" si="1149"/>
        <v/>
      </c>
      <c r="BT64" s="988" t="str">
        <f t="shared" ca="1" si="1150"/>
        <v/>
      </c>
      <c r="BU64" s="988" t="str">
        <f t="shared" ca="1" si="1151"/>
        <v/>
      </c>
      <c r="BV64" s="988" t="str">
        <f t="shared" ca="1" si="1152"/>
        <v/>
      </c>
      <c r="BW64" s="988" t="str">
        <f t="shared" ca="1" si="1153"/>
        <v/>
      </c>
      <c r="BX64" s="988" t="str">
        <f t="shared" ca="1" si="1154"/>
        <v/>
      </c>
      <c r="BY64" s="988" t="str">
        <f t="shared" ca="1" si="1155"/>
        <v/>
      </c>
      <c r="BZ64" s="988" t="str">
        <f t="shared" ca="1" si="1156"/>
        <v/>
      </c>
      <c r="CA64" s="988" t="str">
        <f t="shared" ca="1" si="1157"/>
        <v/>
      </c>
      <c r="CB64" s="988" t="str">
        <f t="shared" ca="1" si="1158"/>
        <v/>
      </c>
      <c r="CC64" s="988" t="str">
        <f t="shared" ca="1" si="1159"/>
        <v/>
      </c>
      <c r="CD64" s="988" t="str">
        <f t="shared" ca="1" si="1160"/>
        <v/>
      </c>
      <c r="CE64" s="988" t="str">
        <f t="shared" ca="1" si="1161"/>
        <v/>
      </c>
      <c r="CF64" s="988" t="str">
        <f t="shared" ca="1" si="1162"/>
        <v/>
      </c>
      <c r="CG64" s="988" t="str">
        <f t="shared" ca="1" si="1163"/>
        <v/>
      </c>
      <c r="CH64" s="988" t="str">
        <f t="shared" ca="1" si="1164"/>
        <v/>
      </c>
      <c r="CI64" s="988" t="str">
        <f t="shared" ca="1" si="1165"/>
        <v/>
      </c>
      <c r="CJ64" s="988" t="str">
        <f t="shared" ca="1" si="1166"/>
        <v/>
      </c>
      <c r="CK64" s="988" t="str">
        <f t="shared" ca="1" si="1167"/>
        <v/>
      </c>
      <c r="CL64" s="988" t="str">
        <f t="shared" ca="1" si="1168"/>
        <v/>
      </c>
      <c r="CM64" s="988" t="str">
        <f t="shared" ca="1" si="1169"/>
        <v/>
      </c>
      <c r="CN64" s="988" t="str">
        <f t="shared" ca="1" si="1170"/>
        <v/>
      </c>
      <c r="CO64" s="988" t="str">
        <f t="shared" ca="1" si="1171"/>
        <v/>
      </c>
      <c r="CP64" s="988" t="str">
        <f t="shared" ca="1" si="1172"/>
        <v/>
      </c>
      <c r="CQ64" s="988" t="str">
        <f t="shared" ca="1" si="1173"/>
        <v/>
      </c>
      <c r="CR64" s="988" t="str">
        <f t="shared" ca="1" si="1174"/>
        <v/>
      </c>
      <c r="CS64" s="988" t="str">
        <f t="shared" ca="1" si="1175"/>
        <v/>
      </c>
      <c r="CT64" s="988" t="str">
        <f t="shared" ca="1" si="1176"/>
        <v/>
      </c>
      <c r="CU64" s="988" t="str">
        <f t="shared" ca="1" si="1177"/>
        <v/>
      </c>
      <c r="CV64" s="988" t="str">
        <f t="shared" ca="1" si="1178"/>
        <v/>
      </c>
      <c r="CW64" s="988" t="str">
        <f t="shared" ca="1" si="1179"/>
        <v/>
      </c>
      <c r="CX64" s="988" t="str">
        <f t="shared" ca="1" si="1180"/>
        <v/>
      </c>
      <c r="CY64" s="988" t="str">
        <f t="shared" ca="1" si="1181"/>
        <v/>
      </c>
      <c r="CZ64" s="988" t="str">
        <f t="shared" ca="1" si="1182"/>
        <v/>
      </c>
      <c r="DA64" s="988" t="str">
        <f t="shared" ca="1" si="1183"/>
        <v/>
      </c>
      <c r="DB64" s="988" t="str">
        <f t="shared" ca="1" si="1184"/>
        <v/>
      </c>
      <c r="DC64" s="988" t="str">
        <f t="shared" ca="1" si="1185"/>
        <v/>
      </c>
      <c r="DD64" s="988" t="str">
        <f t="shared" ca="1" si="1186"/>
        <v/>
      </c>
      <c r="DE64" s="988" t="str">
        <f t="shared" ca="1" si="1187"/>
        <v/>
      </c>
      <c r="DF64" s="988" t="str">
        <f t="shared" ca="1" si="1188"/>
        <v/>
      </c>
      <c r="DG64" s="988" t="str">
        <f t="shared" ca="1" si="1189"/>
        <v/>
      </c>
      <c r="DH64" s="988" t="str">
        <f t="shared" ca="1" si="1190"/>
        <v/>
      </c>
      <c r="DI64" s="988" t="str">
        <f t="shared" ca="1" si="1191"/>
        <v/>
      </c>
      <c r="DJ64" s="988" t="str">
        <f t="shared" ca="1" si="1192"/>
        <v/>
      </c>
      <c r="DK64" s="988" t="str">
        <f t="shared" ca="1" si="1193"/>
        <v/>
      </c>
      <c r="DL64" s="988" t="str">
        <f t="shared" ca="1" si="1194"/>
        <v/>
      </c>
      <c r="DM64" s="988" t="str">
        <f t="shared" ca="1" si="1195"/>
        <v/>
      </c>
      <c r="DN64" s="988" t="str">
        <f t="shared" ca="1" si="1196"/>
        <v/>
      </c>
      <c r="DO64" s="988" t="str">
        <f t="shared" ca="1" si="1197"/>
        <v/>
      </c>
      <c r="DP64" s="988" t="str">
        <f t="shared" ca="1" si="1198"/>
        <v/>
      </c>
      <c r="DQ64" s="988" t="str">
        <f t="shared" ca="1" si="1199"/>
        <v/>
      </c>
      <c r="DR64" s="988" t="str">
        <f t="shared" ca="1" si="1200"/>
        <v/>
      </c>
      <c r="DS64" s="988" t="str">
        <f t="shared" ca="1" si="1201"/>
        <v/>
      </c>
      <c r="DT64" s="988" t="str">
        <f t="shared" ca="1" si="1202"/>
        <v/>
      </c>
      <c r="DU64" s="988" t="str">
        <f t="shared" ca="1" si="1203"/>
        <v/>
      </c>
      <c r="DV64" s="988" t="str">
        <f t="shared" ca="1" si="1204"/>
        <v/>
      </c>
      <c r="DW64" s="988" t="str">
        <f t="shared" ca="1" si="1205"/>
        <v/>
      </c>
      <c r="DX64" s="988" t="str">
        <f t="shared" ca="1" si="1206"/>
        <v/>
      </c>
      <c r="DY64" s="988" t="str">
        <f t="shared" ca="1" si="1207"/>
        <v/>
      </c>
      <c r="DZ64" s="988" t="str">
        <f t="shared" ca="1" si="1208"/>
        <v/>
      </c>
      <c r="EA64" s="988" t="str">
        <f t="shared" ca="1" si="1209"/>
        <v/>
      </c>
      <c r="EB64" s="988" t="str">
        <f t="shared" ca="1" si="1210"/>
        <v/>
      </c>
      <c r="EC64" s="988" t="str">
        <f t="shared" ca="1" si="1211"/>
        <v/>
      </c>
      <c r="ED64" s="988" t="str">
        <f t="shared" ca="1" si="1212"/>
        <v/>
      </c>
      <c r="EE64" s="988" t="str">
        <f t="shared" ca="1" si="1213"/>
        <v/>
      </c>
      <c r="EF64" s="988" t="str">
        <f t="shared" ca="1" si="1214"/>
        <v/>
      </c>
      <c r="EG64" s="988" t="str">
        <f t="shared" ca="1" si="1215"/>
        <v/>
      </c>
      <c r="EH64" s="988" t="str">
        <f t="shared" ca="1" si="1216"/>
        <v/>
      </c>
      <c r="EI64" s="988" t="str">
        <f t="shared" ca="1" si="1217"/>
        <v/>
      </c>
      <c r="EJ64" s="988" t="str">
        <f t="shared" ca="1" si="1218"/>
        <v/>
      </c>
      <c r="EK64" s="988" t="str">
        <f t="shared" ca="1" si="1219"/>
        <v/>
      </c>
      <c r="EL64" s="988" t="str">
        <f t="shared" ca="1" si="1220"/>
        <v/>
      </c>
      <c r="EM64" s="988" t="str">
        <f t="shared" ca="1" si="1221"/>
        <v/>
      </c>
      <c r="EN64" s="988" t="str">
        <f t="shared" ca="1" si="1222"/>
        <v/>
      </c>
      <c r="EO64" s="988" t="str">
        <f t="shared" ca="1" si="1223"/>
        <v/>
      </c>
      <c r="EP64" s="988" t="str">
        <f t="shared" ca="1" si="1224"/>
        <v/>
      </c>
      <c r="EQ64" s="988" t="str">
        <f t="shared" ca="1" si="1225"/>
        <v/>
      </c>
      <c r="ER64" s="988" t="str">
        <f t="shared" ca="1" si="1226"/>
        <v/>
      </c>
      <c r="ES64" s="988" t="str">
        <f t="shared" ca="1" si="1227"/>
        <v/>
      </c>
      <c r="ET64" s="988" t="str">
        <f t="shared" ca="1" si="1228"/>
        <v/>
      </c>
      <c r="EU64" s="988" t="str">
        <f t="shared" ca="1" si="1229"/>
        <v/>
      </c>
      <c r="EV64" s="988" t="str">
        <f t="shared" ca="1" si="1230"/>
        <v/>
      </c>
      <c r="EW64" s="988" t="str">
        <f t="shared" ca="1" si="1231"/>
        <v/>
      </c>
      <c r="EX64" s="988" t="str">
        <f t="shared" ca="1" si="1232"/>
        <v/>
      </c>
      <c r="EY64" s="988" t="str">
        <f t="shared" ca="1" si="1233"/>
        <v/>
      </c>
      <c r="EZ64" s="988" t="str">
        <f t="shared" ca="1" si="1234"/>
        <v/>
      </c>
      <c r="FA64" s="988" t="str">
        <f t="shared" ca="1" si="1235"/>
        <v/>
      </c>
      <c r="FB64" s="988" t="str">
        <f t="shared" ca="1" si="1236"/>
        <v/>
      </c>
      <c r="FC64" s="988" t="str">
        <f t="shared" ca="1" si="1237"/>
        <v/>
      </c>
      <c r="FD64" s="988" t="str">
        <f t="shared" ca="1" si="1238"/>
        <v/>
      </c>
      <c r="FE64" s="988" t="str">
        <f t="shared" ca="1" si="1239"/>
        <v/>
      </c>
      <c r="FF64" s="988" t="str">
        <f t="shared" ca="1" si="1240"/>
        <v/>
      </c>
      <c r="FG64" s="988" t="str">
        <f t="shared" ca="1" si="1241"/>
        <v/>
      </c>
      <c r="FH64" s="988" t="str">
        <f t="shared" ca="1" si="1242"/>
        <v/>
      </c>
      <c r="FI64" s="988" t="str">
        <f t="shared" ca="1" si="1243"/>
        <v/>
      </c>
      <c r="FJ64" s="988" t="str">
        <f t="shared" ca="1" si="1244"/>
        <v/>
      </c>
      <c r="FK64" s="988" t="str">
        <f t="shared" ca="1" si="1245"/>
        <v/>
      </c>
      <c r="FL64" s="988" t="str">
        <f t="shared" ca="1" si="1246"/>
        <v/>
      </c>
      <c r="FM64" s="988" t="str">
        <f t="shared" ca="1" si="1247"/>
        <v/>
      </c>
      <c r="FN64" s="988" t="str">
        <f t="shared" ca="1" si="1248"/>
        <v/>
      </c>
      <c r="FO64" s="988" t="str">
        <f t="shared" ca="1" si="1249"/>
        <v/>
      </c>
      <c r="FP64" s="988" t="str">
        <f t="shared" ca="1" si="1250"/>
        <v/>
      </c>
      <c r="FQ64" s="988" t="str">
        <f t="shared" ca="1" si="1251"/>
        <v/>
      </c>
      <c r="FR64" s="988" t="str">
        <f t="shared" ca="1" si="1252"/>
        <v/>
      </c>
      <c r="FS64" s="988" t="str">
        <f t="shared" ca="1" si="1253"/>
        <v/>
      </c>
      <c r="FT64" s="988" t="str">
        <f t="shared" ca="1" si="1254"/>
        <v/>
      </c>
      <c r="FU64" s="988" t="str">
        <f t="shared" ca="1" si="1255"/>
        <v/>
      </c>
      <c r="FV64" s="988" t="str">
        <f t="shared" ca="1" si="1256"/>
        <v/>
      </c>
      <c r="FW64" s="988" t="str">
        <f t="shared" ca="1" si="1257"/>
        <v/>
      </c>
      <c r="FX64" s="988" t="str">
        <f t="shared" ca="1" si="1258"/>
        <v/>
      </c>
      <c r="FY64" s="988" t="str">
        <f t="shared" ca="1" si="1259"/>
        <v/>
      </c>
      <c r="FZ64" s="988" t="str">
        <f t="shared" ca="1" si="1260"/>
        <v/>
      </c>
      <c r="GA64" s="988" t="str">
        <f t="shared" ca="1" si="1261"/>
        <v/>
      </c>
      <c r="GB64" s="988" t="str">
        <f t="shared" ca="1" si="1262"/>
        <v/>
      </c>
      <c r="GC64" s="988" t="str">
        <f t="shared" ca="1" si="1263"/>
        <v/>
      </c>
      <c r="GD64" s="988" t="str">
        <f t="shared" ca="1" si="1264"/>
        <v/>
      </c>
      <c r="GE64" s="988" t="str">
        <f t="shared" ca="1" si="1265"/>
        <v/>
      </c>
      <c r="GF64" s="988" t="str">
        <f t="shared" ca="1" si="1266"/>
        <v/>
      </c>
      <c r="GG64" s="988" t="str">
        <f t="shared" ca="1" si="1267"/>
        <v/>
      </c>
      <c r="GH64" s="988" t="str">
        <f t="shared" ca="1" si="1268"/>
        <v/>
      </c>
      <c r="GI64" s="988" t="str">
        <f t="shared" ca="1" si="1269"/>
        <v/>
      </c>
      <c r="GJ64" s="988" t="str">
        <f t="shared" ca="1" si="1270"/>
        <v/>
      </c>
      <c r="GK64" s="988" t="str">
        <f t="shared" ca="1" si="1271"/>
        <v/>
      </c>
      <c r="GL64" s="988" t="str">
        <f t="shared" ca="1" si="1272"/>
        <v/>
      </c>
      <c r="GM64" s="988" t="str">
        <f t="shared" ca="1" si="1273"/>
        <v/>
      </c>
      <c r="GN64" s="988" t="str">
        <f t="shared" ca="1" si="1274"/>
        <v/>
      </c>
      <c r="GO64" s="988" t="str">
        <f t="shared" ca="1" si="1275"/>
        <v/>
      </c>
      <c r="GP64" s="988" t="str">
        <f t="shared" ca="1" si="1276"/>
        <v/>
      </c>
      <c r="GQ64" s="988" t="str">
        <f t="shared" ca="1" si="1277"/>
        <v/>
      </c>
      <c r="GR64" s="988" t="str">
        <f t="shared" ca="1" si="1278"/>
        <v/>
      </c>
      <c r="GS64" s="988" t="str">
        <f t="shared" ca="1" si="1279"/>
        <v/>
      </c>
      <c r="GT64" s="988" t="str">
        <f t="shared" ca="1" si="1280"/>
        <v/>
      </c>
      <c r="GU64" s="988" t="str">
        <f t="shared" ca="1" si="1281"/>
        <v/>
      </c>
      <c r="GV64" s="988" t="str">
        <f t="shared" ca="1" si="1282"/>
        <v/>
      </c>
      <c r="GW64" s="988" t="str">
        <f t="shared" ca="1" si="1283"/>
        <v/>
      </c>
      <c r="GX64" s="988" t="str">
        <f t="shared" ca="1" si="1284"/>
        <v/>
      </c>
      <c r="GY64" s="988" t="str">
        <f t="shared" ca="1" si="1285"/>
        <v/>
      </c>
      <c r="GZ64" s="988" t="str">
        <f t="shared" ca="1" si="1286"/>
        <v/>
      </c>
      <c r="HA64" s="988" t="str">
        <f t="shared" ca="1" si="1287"/>
        <v/>
      </c>
      <c r="HB64" s="988" t="str">
        <f t="shared" ca="1" si="1288"/>
        <v/>
      </c>
      <c r="HC64" s="988" t="str">
        <f t="shared" ca="1" si="1289"/>
        <v/>
      </c>
      <c r="HD64" s="988" t="str">
        <f t="shared" ca="1" si="1290"/>
        <v/>
      </c>
      <c r="HE64" s="988" t="str">
        <f t="shared" ca="1" si="1291"/>
        <v/>
      </c>
      <c r="HF64" s="988" t="str">
        <f t="shared" ca="1" si="1292"/>
        <v/>
      </c>
      <c r="HG64" s="988" t="str">
        <f t="shared" ca="1" si="1293"/>
        <v/>
      </c>
      <c r="HH64" s="988" t="str">
        <f t="shared" ca="1" si="1294"/>
        <v/>
      </c>
      <c r="HI64" s="988" t="str">
        <f t="shared" ca="1" si="1295"/>
        <v/>
      </c>
      <c r="HJ64" s="988" t="str">
        <f t="shared" ca="1" si="1296"/>
        <v/>
      </c>
      <c r="HK64" s="988" t="str">
        <f t="shared" ca="1" si="1297"/>
        <v/>
      </c>
      <c r="HL64" s="988" t="str">
        <f t="shared" ca="1" si="1298"/>
        <v/>
      </c>
      <c r="HM64" s="988" t="str">
        <f t="shared" ca="1" si="1299"/>
        <v/>
      </c>
      <c r="HN64" s="988" t="str">
        <f t="shared" ca="1" si="1300"/>
        <v/>
      </c>
      <c r="HO64" s="988" t="str">
        <f t="shared" ca="1" si="1301"/>
        <v/>
      </c>
      <c r="HP64" s="988" t="str">
        <f t="shared" ca="1" si="1302"/>
        <v/>
      </c>
      <c r="HQ64" s="988" t="str">
        <f t="shared" ca="1" si="1303"/>
        <v/>
      </c>
    </row>
    <row r="65" spans="23:225" x14ac:dyDescent="0.15">
      <c r="W65" s="986"/>
      <c r="Y65" s="987">
        <v>19</v>
      </c>
      <c r="Z65" s="988" t="str">
        <f t="shared" ca="1" si="1104"/>
        <v/>
      </c>
      <c r="AA65" s="988" t="str">
        <f t="shared" ca="1" si="1105"/>
        <v/>
      </c>
      <c r="AB65" s="988" t="str">
        <f t="shared" ca="1" si="1106"/>
        <v/>
      </c>
      <c r="AC65" s="988" t="str">
        <f t="shared" ca="1" si="1107"/>
        <v/>
      </c>
      <c r="AD65" s="988" t="str">
        <f t="shared" ca="1" si="1108"/>
        <v/>
      </c>
      <c r="AE65" s="988" t="str">
        <f t="shared" ca="1" si="1109"/>
        <v/>
      </c>
      <c r="AF65" s="988" t="str">
        <f t="shared" ca="1" si="1110"/>
        <v/>
      </c>
      <c r="AG65" s="988" t="str">
        <f t="shared" ca="1" si="1111"/>
        <v/>
      </c>
      <c r="AH65" s="988" t="str">
        <f t="shared" ca="1" si="1112"/>
        <v/>
      </c>
      <c r="AI65" s="988" t="str">
        <f t="shared" ca="1" si="1113"/>
        <v/>
      </c>
      <c r="AJ65" s="988" t="str">
        <f t="shared" ca="1" si="1114"/>
        <v/>
      </c>
      <c r="AK65" s="988" t="str">
        <f t="shared" ca="1" si="1115"/>
        <v/>
      </c>
      <c r="AL65" s="988" t="str">
        <f t="shared" ca="1" si="1116"/>
        <v/>
      </c>
      <c r="AM65" s="988" t="str">
        <f t="shared" ca="1" si="1117"/>
        <v/>
      </c>
      <c r="AN65" s="988" t="str">
        <f t="shared" ca="1" si="1118"/>
        <v/>
      </c>
      <c r="AO65" s="988" t="str">
        <f t="shared" ca="1" si="1119"/>
        <v/>
      </c>
      <c r="AP65" s="988" t="str">
        <f t="shared" ca="1" si="1120"/>
        <v/>
      </c>
      <c r="AQ65" s="988" t="str">
        <f t="shared" ca="1" si="1121"/>
        <v/>
      </c>
      <c r="AR65" s="988">
        <f t="shared" ca="1" si="1122"/>
        <v>1</v>
      </c>
      <c r="AS65" s="988">
        <f t="shared" ca="1" si="1123"/>
        <v>2</v>
      </c>
      <c r="AT65" s="988">
        <f t="shared" ca="1" si="1124"/>
        <v>3</v>
      </c>
      <c r="AU65" s="988">
        <f t="shared" ca="1" si="1125"/>
        <v>4</v>
      </c>
      <c r="AV65" s="988">
        <f t="shared" ca="1" si="1126"/>
        <v>5</v>
      </c>
      <c r="AW65" s="988">
        <f t="shared" ca="1" si="1127"/>
        <v>6</v>
      </c>
      <c r="AX65" s="988">
        <f t="shared" ca="1" si="1128"/>
        <v>7</v>
      </c>
      <c r="AY65" s="988">
        <f t="shared" ca="1" si="1129"/>
        <v>8</v>
      </c>
      <c r="AZ65" s="988">
        <f t="shared" ca="1" si="1130"/>
        <v>9</v>
      </c>
      <c r="BA65" s="988">
        <f t="shared" ca="1" si="1131"/>
        <v>10</v>
      </c>
      <c r="BB65" s="988">
        <f t="shared" ca="1" si="1132"/>
        <v>11</v>
      </c>
      <c r="BC65" s="988">
        <f t="shared" ca="1" si="1133"/>
        <v>12</v>
      </c>
      <c r="BD65" s="988">
        <f t="shared" ca="1" si="1134"/>
        <v>13</v>
      </c>
      <c r="BE65" s="988">
        <f t="shared" ca="1" si="1135"/>
        <v>14</v>
      </c>
      <c r="BF65" s="988">
        <f t="shared" ca="1" si="1136"/>
        <v>15</v>
      </c>
      <c r="BG65" s="988" t="str">
        <f t="shared" ca="1" si="1137"/>
        <v/>
      </c>
      <c r="BH65" s="988" t="str">
        <f t="shared" ca="1" si="1138"/>
        <v/>
      </c>
      <c r="BI65" s="988" t="str">
        <f t="shared" ca="1" si="1139"/>
        <v/>
      </c>
      <c r="BJ65" s="988" t="str">
        <f t="shared" ca="1" si="1140"/>
        <v/>
      </c>
      <c r="BK65" s="988" t="str">
        <f t="shared" ca="1" si="1141"/>
        <v/>
      </c>
      <c r="BL65" s="988" t="str">
        <f t="shared" ca="1" si="1142"/>
        <v/>
      </c>
      <c r="BM65" s="988" t="str">
        <f t="shared" ca="1" si="1143"/>
        <v/>
      </c>
      <c r="BN65" s="988" t="str">
        <f t="shared" ca="1" si="1144"/>
        <v/>
      </c>
      <c r="BO65" s="988" t="str">
        <f t="shared" ca="1" si="1145"/>
        <v/>
      </c>
      <c r="BP65" s="988" t="str">
        <f t="shared" ca="1" si="1146"/>
        <v/>
      </c>
      <c r="BQ65" s="988" t="str">
        <f t="shared" ca="1" si="1147"/>
        <v/>
      </c>
      <c r="BR65" s="988" t="str">
        <f t="shared" ca="1" si="1148"/>
        <v/>
      </c>
      <c r="BS65" s="988" t="str">
        <f t="shared" ca="1" si="1149"/>
        <v/>
      </c>
      <c r="BT65" s="988" t="str">
        <f t="shared" ca="1" si="1150"/>
        <v/>
      </c>
      <c r="BU65" s="988" t="str">
        <f t="shared" ca="1" si="1151"/>
        <v/>
      </c>
      <c r="BV65" s="988" t="str">
        <f t="shared" ca="1" si="1152"/>
        <v/>
      </c>
      <c r="BW65" s="988" t="str">
        <f t="shared" ca="1" si="1153"/>
        <v/>
      </c>
      <c r="BX65" s="988" t="str">
        <f t="shared" ca="1" si="1154"/>
        <v/>
      </c>
      <c r="BY65" s="988" t="str">
        <f t="shared" ca="1" si="1155"/>
        <v/>
      </c>
      <c r="BZ65" s="988" t="str">
        <f t="shared" ca="1" si="1156"/>
        <v/>
      </c>
      <c r="CA65" s="988" t="str">
        <f t="shared" ca="1" si="1157"/>
        <v/>
      </c>
      <c r="CB65" s="988" t="str">
        <f t="shared" ca="1" si="1158"/>
        <v/>
      </c>
      <c r="CC65" s="988" t="str">
        <f t="shared" ca="1" si="1159"/>
        <v/>
      </c>
      <c r="CD65" s="988" t="str">
        <f t="shared" ca="1" si="1160"/>
        <v/>
      </c>
      <c r="CE65" s="988" t="str">
        <f t="shared" ca="1" si="1161"/>
        <v/>
      </c>
      <c r="CF65" s="988" t="str">
        <f t="shared" ca="1" si="1162"/>
        <v/>
      </c>
      <c r="CG65" s="988" t="str">
        <f t="shared" ca="1" si="1163"/>
        <v/>
      </c>
      <c r="CH65" s="988" t="str">
        <f t="shared" ca="1" si="1164"/>
        <v/>
      </c>
      <c r="CI65" s="988" t="str">
        <f t="shared" ca="1" si="1165"/>
        <v/>
      </c>
      <c r="CJ65" s="988" t="str">
        <f t="shared" ca="1" si="1166"/>
        <v/>
      </c>
      <c r="CK65" s="988" t="str">
        <f t="shared" ca="1" si="1167"/>
        <v/>
      </c>
      <c r="CL65" s="988" t="str">
        <f t="shared" ca="1" si="1168"/>
        <v/>
      </c>
      <c r="CM65" s="988" t="str">
        <f t="shared" ca="1" si="1169"/>
        <v/>
      </c>
      <c r="CN65" s="988" t="str">
        <f t="shared" ca="1" si="1170"/>
        <v/>
      </c>
      <c r="CO65" s="988" t="str">
        <f t="shared" ca="1" si="1171"/>
        <v/>
      </c>
      <c r="CP65" s="988" t="str">
        <f t="shared" ca="1" si="1172"/>
        <v/>
      </c>
      <c r="CQ65" s="988" t="str">
        <f t="shared" ca="1" si="1173"/>
        <v/>
      </c>
      <c r="CR65" s="988" t="str">
        <f t="shared" ca="1" si="1174"/>
        <v/>
      </c>
      <c r="CS65" s="988" t="str">
        <f t="shared" ca="1" si="1175"/>
        <v/>
      </c>
      <c r="CT65" s="988" t="str">
        <f t="shared" ca="1" si="1176"/>
        <v/>
      </c>
      <c r="CU65" s="988" t="str">
        <f t="shared" ca="1" si="1177"/>
        <v/>
      </c>
      <c r="CV65" s="988" t="str">
        <f t="shared" ca="1" si="1178"/>
        <v/>
      </c>
      <c r="CW65" s="988" t="str">
        <f t="shared" ca="1" si="1179"/>
        <v/>
      </c>
      <c r="CX65" s="988" t="str">
        <f t="shared" ca="1" si="1180"/>
        <v/>
      </c>
      <c r="CY65" s="988" t="str">
        <f t="shared" ca="1" si="1181"/>
        <v/>
      </c>
      <c r="CZ65" s="988" t="str">
        <f t="shared" ca="1" si="1182"/>
        <v/>
      </c>
      <c r="DA65" s="988" t="str">
        <f t="shared" ca="1" si="1183"/>
        <v/>
      </c>
      <c r="DB65" s="988" t="str">
        <f t="shared" ca="1" si="1184"/>
        <v/>
      </c>
      <c r="DC65" s="988" t="str">
        <f t="shared" ca="1" si="1185"/>
        <v/>
      </c>
      <c r="DD65" s="988" t="str">
        <f t="shared" ca="1" si="1186"/>
        <v/>
      </c>
      <c r="DE65" s="988" t="str">
        <f t="shared" ca="1" si="1187"/>
        <v/>
      </c>
      <c r="DF65" s="988" t="str">
        <f t="shared" ca="1" si="1188"/>
        <v/>
      </c>
      <c r="DG65" s="988" t="str">
        <f t="shared" ca="1" si="1189"/>
        <v/>
      </c>
      <c r="DH65" s="988" t="str">
        <f t="shared" ca="1" si="1190"/>
        <v/>
      </c>
      <c r="DI65" s="988" t="str">
        <f t="shared" ca="1" si="1191"/>
        <v/>
      </c>
      <c r="DJ65" s="988" t="str">
        <f t="shared" ca="1" si="1192"/>
        <v/>
      </c>
      <c r="DK65" s="988" t="str">
        <f t="shared" ca="1" si="1193"/>
        <v/>
      </c>
      <c r="DL65" s="988" t="str">
        <f t="shared" ca="1" si="1194"/>
        <v/>
      </c>
      <c r="DM65" s="988" t="str">
        <f t="shared" ca="1" si="1195"/>
        <v/>
      </c>
      <c r="DN65" s="988" t="str">
        <f t="shared" ca="1" si="1196"/>
        <v/>
      </c>
      <c r="DO65" s="988" t="str">
        <f t="shared" ca="1" si="1197"/>
        <v/>
      </c>
      <c r="DP65" s="988" t="str">
        <f t="shared" ca="1" si="1198"/>
        <v/>
      </c>
      <c r="DQ65" s="988" t="str">
        <f t="shared" ca="1" si="1199"/>
        <v/>
      </c>
      <c r="DR65" s="988" t="str">
        <f t="shared" ca="1" si="1200"/>
        <v/>
      </c>
      <c r="DS65" s="988" t="str">
        <f t="shared" ca="1" si="1201"/>
        <v/>
      </c>
      <c r="DT65" s="988" t="str">
        <f t="shared" ca="1" si="1202"/>
        <v/>
      </c>
      <c r="DU65" s="988" t="str">
        <f t="shared" ca="1" si="1203"/>
        <v/>
      </c>
      <c r="DV65" s="988" t="str">
        <f t="shared" ca="1" si="1204"/>
        <v/>
      </c>
      <c r="DW65" s="988" t="str">
        <f t="shared" ca="1" si="1205"/>
        <v/>
      </c>
      <c r="DX65" s="988" t="str">
        <f t="shared" ca="1" si="1206"/>
        <v/>
      </c>
      <c r="DY65" s="988" t="str">
        <f t="shared" ca="1" si="1207"/>
        <v/>
      </c>
      <c r="DZ65" s="988" t="str">
        <f t="shared" ca="1" si="1208"/>
        <v/>
      </c>
      <c r="EA65" s="988" t="str">
        <f t="shared" ca="1" si="1209"/>
        <v/>
      </c>
      <c r="EB65" s="988" t="str">
        <f t="shared" ca="1" si="1210"/>
        <v/>
      </c>
      <c r="EC65" s="988" t="str">
        <f t="shared" ca="1" si="1211"/>
        <v/>
      </c>
      <c r="ED65" s="988" t="str">
        <f t="shared" ca="1" si="1212"/>
        <v/>
      </c>
      <c r="EE65" s="988" t="str">
        <f t="shared" ca="1" si="1213"/>
        <v/>
      </c>
      <c r="EF65" s="988" t="str">
        <f t="shared" ca="1" si="1214"/>
        <v/>
      </c>
      <c r="EG65" s="988" t="str">
        <f t="shared" ca="1" si="1215"/>
        <v/>
      </c>
      <c r="EH65" s="988" t="str">
        <f t="shared" ca="1" si="1216"/>
        <v/>
      </c>
      <c r="EI65" s="988" t="str">
        <f t="shared" ca="1" si="1217"/>
        <v/>
      </c>
      <c r="EJ65" s="988" t="str">
        <f t="shared" ca="1" si="1218"/>
        <v/>
      </c>
      <c r="EK65" s="988" t="str">
        <f t="shared" ca="1" si="1219"/>
        <v/>
      </c>
      <c r="EL65" s="988" t="str">
        <f t="shared" ca="1" si="1220"/>
        <v/>
      </c>
      <c r="EM65" s="988" t="str">
        <f t="shared" ca="1" si="1221"/>
        <v/>
      </c>
      <c r="EN65" s="988" t="str">
        <f t="shared" ca="1" si="1222"/>
        <v/>
      </c>
      <c r="EO65" s="988" t="str">
        <f t="shared" ca="1" si="1223"/>
        <v/>
      </c>
      <c r="EP65" s="988" t="str">
        <f t="shared" ca="1" si="1224"/>
        <v/>
      </c>
      <c r="EQ65" s="988" t="str">
        <f t="shared" ca="1" si="1225"/>
        <v/>
      </c>
      <c r="ER65" s="988" t="str">
        <f t="shared" ca="1" si="1226"/>
        <v/>
      </c>
      <c r="ES65" s="988" t="str">
        <f t="shared" ca="1" si="1227"/>
        <v/>
      </c>
      <c r="ET65" s="988" t="str">
        <f t="shared" ca="1" si="1228"/>
        <v/>
      </c>
      <c r="EU65" s="988" t="str">
        <f t="shared" ca="1" si="1229"/>
        <v/>
      </c>
      <c r="EV65" s="988" t="str">
        <f t="shared" ca="1" si="1230"/>
        <v/>
      </c>
      <c r="EW65" s="988" t="str">
        <f t="shared" ca="1" si="1231"/>
        <v/>
      </c>
      <c r="EX65" s="988" t="str">
        <f t="shared" ca="1" si="1232"/>
        <v/>
      </c>
      <c r="EY65" s="988" t="str">
        <f t="shared" ca="1" si="1233"/>
        <v/>
      </c>
      <c r="EZ65" s="988" t="str">
        <f t="shared" ca="1" si="1234"/>
        <v/>
      </c>
      <c r="FA65" s="988" t="str">
        <f t="shared" ca="1" si="1235"/>
        <v/>
      </c>
      <c r="FB65" s="988" t="str">
        <f t="shared" ca="1" si="1236"/>
        <v/>
      </c>
      <c r="FC65" s="988" t="str">
        <f t="shared" ca="1" si="1237"/>
        <v/>
      </c>
      <c r="FD65" s="988" t="str">
        <f t="shared" ca="1" si="1238"/>
        <v/>
      </c>
      <c r="FE65" s="988" t="str">
        <f t="shared" ca="1" si="1239"/>
        <v/>
      </c>
      <c r="FF65" s="988" t="str">
        <f t="shared" ca="1" si="1240"/>
        <v/>
      </c>
      <c r="FG65" s="988" t="str">
        <f t="shared" ca="1" si="1241"/>
        <v/>
      </c>
      <c r="FH65" s="988" t="str">
        <f t="shared" ca="1" si="1242"/>
        <v/>
      </c>
      <c r="FI65" s="988" t="str">
        <f t="shared" ca="1" si="1243"/>
        <v/>
      </c>
      <c r="FJ65" s="988" t="str">
        <f t="shared" ca="1" si="1244"/>
        <v/>
      </c>
      <c r="FK65" s="988" t="str">
        <f t="shared" ca="1" si="1245"/>
        <v/>
      </c>
      <c r="FL65" s="988" t="str">
        <f t="shared" ca="1" si="1246"/>
        <v/>
      </c>
      <c r="FM65" s="988" t="str">
        <f t="shared" ca="1" si="1247"/>
        <v/>
      </c>
      <c r="FN65" s="988" t="str">
        <f t="shared" ca="1" si="1248"/>
        <v/>
      </c>
      <c r="FO65" s="988" t="str">
        <f t="shared" ca="1" si="1249"/>
        <v/>
      </c>
      <c r="FP65" s="988" t="str">
        <f t="shared" ca="1" si="1250"/>
        <v/>
      </c>
      <c r="FQ65" s="988" t="str">
        <f t="shared" ca="1" si="1251"/>
        <v/>
      </c>
      <c r="FR65" s="988" t="str">
        <f t="shared" ca="1" si="1252"/>
        <v/>
      </c>
      <c r="FS65" s="988" t="str">
        <f t="shared" ca="1" si="1253"/>
        <v/>
      </c>
      <c r="FT65" s="988" t="str">
        <f t="shared" ca="1" si="1254"/>
        <v/>
      </c>
      <c r="FU65" s="988" t="str">
        <f t="shared" ca="1" si="1255"/>
        <v/>
      </c>
      <c r="FV65" s="988" t="str">
        <f t="shared" ca="1" si="1256"/>
        <v/>
      </c>
      <c r="FW65" s="988" t="str">
        <f t="shared" ca="1" si="1257"/>
        <v/>
      </c>
      <c r="FX65" s="988" t="str">
        <f t="shared" ca="1" si="1258"/>
        <v/>
      </c>
      <c r="FY65" s="988" t="str">
        <f t="shared" ca="1" si="1259"/>
        <v/>
      </c>
      <c r="FZ65" s="988" t="str">
        <f t="shared" ca="1" si="1260"/>
        <v/>
      </c>
      <c r="GA65" s="988" t="str">
        <f t="shared" ca="1" si="1261"/>
        <v/>
      </c>
      <c r="GB65" s="988" t="str">
        <f t="shared" ca="1" si="1262"/>
        <v/>
      </c>
      <c r="GC65" s="988" t="str">
        <f t="shared" ca="1" si="1263"/>
        <v/>
      </c>
      <c r="GD65" s="988" t="str">
        <f t="shared" ca="1" si="1264"/>
        <v/>
      </c>
      <c r="GE65" s="988" t="str">
        <f t="shared" ca="1" si="1265"/>
        <v/>
      </c>
      <c r="GF65" s="988" t="str">
        <f t="shared" ca="1" si="1266"/>
        <v/>
      </c>
      <c r="GG65" s="988" t="str">
        <f t="shared" ca="1" si="1267"/>
        <v/>
      </c>
      <c r="GH65" s="988" t="str">
        <f t="shared" ca="1" si="1268"/>
        <v/>
      </c>
      <c r="GI65" s="988" t="str">
        <f t="shared" ca="1" si="1269"/>
        <v/>
      </c>
      <c r="GJ65" s="988" t="str">
        <f t="shared" ca="1" si="1270"/>
        <v/>
      </c>
      <c r="GK65" s="988" t="str">
        <f t="shared" ca="1" si="1271"/>
        <v/>
      </c>
      <c r="GL65" s="988" t="str">
        <f t="shared" ca="1" si="1272"/>
        <v/>
      </c>
      <c r="GM65" s="988" t="str">
        <f t="shared" ca="1" si="1273"/>
        <v/>
      </c>
      <c r="GN65" s="988" t="str">
        <f t="shared" ca="1" si="1274"/>
        <v/>
      </c>
      <c r="GO65" s="988" t="str">
        <f t="shared" ca="1" si="1275"/>
        <v/>
      </c>
      <c r="GP65" s="988" t="str">
        <f t="shared" ca="1" si="1276"/>
        <v/>
      </c>
      <c r="GQ65" s="988" t="str">
        <f t="shared" ca="1" si="1277"/>
        <v/>
      </c>
      <c r="GR65" s="988" t="str">
        <f t="shared" ca="1" si="1278"/>
        <v/>
      </c>
      <c r="GS65" s="988" t="str">
        <f t="shared" ca="1" si="1279"/>
        <v/>
      </c>
      <c r="GT65" s="988" t="str">
        <f t="shared" ca="1" si="1280"/>
        <v/>
      </c>
      <c r="GU65" s="988" t="str">
        <f t="shared" ca="1" si="1281"/>
        <v/>
      </c>
      <c r="GV65" s="988" t="str">
        <f t="shared" ca="1" si="1282"/>
        <v/>
      </c>
      <c r="GW65" s="988" t="str">
        <f t="shared" ca="1" si="1283"/>
        <v/>
      </c>
      <c r="GX65" s="988" t="str">
        <f t="shared" ca="1" si="1284"/>
        <v/>
      </c>
      <c r="GY65" s="988" t="str">
        <f t="shared" ca="1" si="1285"/>
        <v/>
      </c>
      <c r="GZ65" s="988" t="str">
        <f t="shared" ca="1" si="1286"/>
        <v/>
      </c>
      <c r="HA65" s="988" t="str">
        <f t="shared" ca="1" si="1287"/>
        <v/>
      </c>
      <c r="HB65" s="988" t="str">
        <f t="shared" ca="1" si="1288"/>
        <v/>
      </c>
      <c r="HC65" s="988" t="str">
        <f t="shared" ca="1" si="1289"/>
        <v/>
      </c>
      <c r="HD65" s="988" t="str">
        <f t="shared" ca="1" si="1290"/>
        <v/>
      </c>
      <c r="HE65" s="988" t="str">
        <f t="shared" ca="1" si="1291"/>
        <v/>
      </c>
      <c r="HF65" s="988" t="str">
        <f t="shared" ca="1" si="1292"/>
        <v/>
      </c>
      <c r="HG65" s="988" t="str">
        <f t="shared" ca="1" si="1293"/>
        <v/>
      </c>
      <c r="HH65" s="988" t="str">
        <f t="shared" ca="1" si="1294"/>
        <v/>
      </c>
      <c r="HI65" s="988" t="str">
        <f t="shared" ca="1" si="1295"/>
        <v/>
      </c>
      <c r="HJ65" s="988" t="str">
        <f t="shared" ca="1" si="1296"/>
        <v/>
      </c>
      <c r="HK65" s="988" t="str">
        <f t="shared" ca="1" si="1297"/>
        <v/>
      </c>
      <c r="HL65" s="988" t="str">
        <f t="shared" ca="1" si="1298"/>
        <v/>
      </c>
      <c r="HM65" s="988" t="str">
        <f t="shared" ca="1" si="1299"/>
        <v/>
      </c>
      <c r="HN65" s="988" t="str">
        <f t="shared" ca="1" si="1300"/>
        <v/>
      </c>
      <c r="HO65" s="988" t="str">
        <f t="shared" ca="1" si="1301"/>
        <v/>
      </c>
      <c r="HP65" s="988" t="str">
        <f t="shared" ca="1" si="1302"/>
        <v/>
      </c>
      <c r="HQ65" s="988" t="str">
        <f t="shared" ca="1" si="1303"/>
        <v/>
      </c>
    </row>
    <row r="66" spans="23:225" x14ac:dyDescent="0.15">
      <c r="W66" s="986"/>
      <c r="Y66" s="991">
        <v>20</v>
      </c>
      <c r="Z66" s="988" t="str">
        <f t="shared" ca="1" si="1104"/>
        <v/>
      </c>
      <c r="AA66" s="988" t="str">
        <f t="shared" ca="1" si="1105"/>
        <v/>
      </c>
      <c r="AB66" s="988" t="str">
        <f t="shared" ca="1" si="1106"/>
        <v/>
      </c>
      <c r="AC66" s="988" t="str">
        <f t="shared" ca="1" si="1107"/>
        <v/>
      </c>
      <c r="AD66" s="988" t="str">
        <f t="shared" ca="1" si="1108"/>
        <v/>
      </c>
      <c r="AE66" s="988" t="str">
        <f t="shared" ca="1" si="1109"/>
        <v/>
      </c>
      <c r="AF66" s="988" t="str">
        <f t="shared" ca="1" si="1110"/>
        <v/>
      </c>
      <c r="AG66" s="988" t="str">
        <f t="shared" ca="1" si="1111"/>
        <v/>
      </c>
      <c r="AH66" s="988" t="str">
        <f t="shared" ca="1" si="1112"/>
        <v/>
      </c>
      <c r="AI66" s="988" t="str">
        <f t="shared" ca="1" si="1113"/>
        <v/>
      </c>
      <c r="AJ66" s="988" t="str">
        <f t="shared" ca="1" si="1114"/>
        <v/>
      </c>
      <c r="AK66" s="988" t="str">
        <f t="shared" ca="1" si="1115"/>
        <v/>
      </c>
      <c r="AL66" s="988" t="str">
        <f t="shared" ca="1" si="1116"/>
        <v/>
      </c>
      <c r="AM66" s="988" t="str">
        <f t="shared" ca="1" si="1117"/>
        <v/>
      </c>
      <c r="AN66" s="988" t="str">
        <f t="shared" ca="1" si="1118"/>
        <v/>
      </c>
      <c r="AO66" s="988" t="str">
        <f t="shared" ca="1" si="1119"/>
        <v/>
      </c>
      <c r="AP66" s="988" t="str">
        <f t="shared" ca="1" si="1120"/>
        <v/>
      </c>
      <c r="AQ66" s="988" t="str">
        <f t="shared" ca="1" si="1121"/>
        <v/>
      </c>
      <c r="AR66" s="988" t="str">
        <f t="shared" ca="1" si="1122"/>
        <v/>
      </c>
      <c r="AS66" s="988">
        <f t="shared" ca="1" si="1123"/>
        <v>1</v>
      </c>
      <c r="AT66" s="988">
        <f t="shared" ca="1" si="1124"/>
        <v>2</v>
      </c>
      <c r="AU66" s="988">
        <f t="shared" ca="1" si="1125"/>
        <v>3</v>
      </c>
      <c r="AV66" s="988">
        <f t="shared" ca="1" si="1126"/>
        <v>4</v>
      </c>
      <c r="AW66" s="988">
        <f t="shared" ca="1" si="1127"/>
        <v>5</v>
      </c>
      <c r="AX66" s="988">
        <f t="shared" ca="1" si="1128"/>
        <v>6</v>
      </c>
      <c r="AY66" s="988">
        <f t="shared" ca="1" si="1129"/>
        <v>7</v>
      </c>
      <c r="AZ66" s="988">
        <f t="shared" ca="1" si="1130"/>
        <v>8</v>
      </c>
      <c r="BA66" s="988">
        <f t="shared" ca="1" si="1131"/>
        <v>9</v>
      </c>
      <c r="BB66" s="988">
        <f t="shared" ca="1" si="1132"/>
        <v>10</v>
      </c>
      <c r="BC66" s="988">
        <f t="shared" ca="1" si="1133"/>
        <v>11</v>
      </c>
      <c r="BD66" s="988">
        <f t="shared" ca="1" si="1134"/>
        <v>12</v>
      </c>
      <c r="BE66" s="988">
        <f t="shared" ca="1" si="1135"/>
        <v>13</v>
      </c>
      <c r="BF66" s="988">
        <f t="shared" ca="1" si="1136"/>
        <v>14</v>
      </c>
      <c r="BG66" s="988">
        <f t="shared" ca="1" si="1137"/>
        <v>15</v>
      </c>
      <c r="BH66" s="988" t="str">
        <f t="shared" ca="1" si="1138"/>
        <v/>
      </c>
      <c r="BI66" s="988" t="str">
        <f t="shared" ca="1" si="1139"/>
        <v/>
      </c>
      <c r="BJ66" s="988" t="str">
        <f t="shared" ca="1" si="1140"/>
        <v/>
      </c>
      <c r="BK66" s="988" t="str">
        <f t="shared" ca="1" si="1141"/>
        <v/>
      </c>
      <c r="BL66" s="988" t="str">
        <f t="shared" ca="1" si="1142"/>
        <v/>
      </c>
      <c r="BM66" s="988" t="str">
        <f t="shared" ca="1" si="1143"/>
        <v/>
      </c>
      <c r="BN66" s="988" t="str">
        <f t="shared" ca="1" si="1144"/>
        <v/>
      </c>
      <c r="BO66" s="988" t="str">
        <f t="shared" ca="1" si="1145"/>
        <v/>
      </c>
      <c r="BP66" s="988" t="str">
        <f t="shared" ca="1" si="1146"/>
        <v/>
      </c>
      <c r="BQ66" s="988" t="str">
        <f t="shared" ca="1" si="1147"/>
        <v/>
      </c>
      <c r="BR66" s="988" t="str">
        <f t="shared" ca="1" si="1148"/>
        <v/>
      </c>
      <c r="BS66" s="988" t="str">
        <f t="shared" ca="1" si="1149"/>
        <v/>
      </c>
      <c r="BT66" s="988" t="str">
        <f t="shared" ca="1" si="1150"/>
        <v/>
      </c>
      <c r="BU66" s="988" t="str">
        <f t="shared" ca="1" si="1151"/>
        <v/>
      </c>
      <c r="BV66" s="988" t="str">
        <f t="shared" ca="1" si="1152"/>
        <v/>
      </c>
      <c r="BW66" s="988" t="str">
        <f t="shared" ca="1" si="1153"/>
        <v/>
      </c>
      <c r="BX66" s="988" t="str">
        <f t="shared" ca="1" si="1154"/>
        <v/>
      </c>
      <c r="BY66" s="988" t="str">
        <f t="shared" ca="1" si="1155"/>
        <v/>
      </c>
      <c r="BZ66" s="988" t="str">
        <f t="shared" ca="1" si="1156"/>
        <v/>
      </c>
      <c r="CA66" s="988" t="str">
        <f t="shared" ca="1" si="1157"/>
        <v/>
      </c>
      <c r="CB66" s="988" t="str">
        <f t="shared" ca="1" si="1158"/>
        <v/>
      </c>
      <c r="CC66" s="988" t="str">
        <f t="shared" ca="1" si="1159"/>
        <v/>
      </c>
      <c r="CD66" s="988" t="str">
        <f t="shared" ca="1" si="1160"/>
        <v/>
      </c>
      <c r="CE66" s="988" t="str">
        <f t="shared" ca="1" si="1161"/>
        <v/>
      </c>
      <c r="CF66" s="988" t="str">
        <f t="shared" ca="1" si="1162"/>
        <v/>
      </c>
      <c r="CG66" s="988" t="str">
        <f t="shared" ca="1" si="1163"/>
        <v/>
      </c>
      <c r="CH66" s="988" t="str">
        <f t="shared" ca="1" si="1164"/>
        <v/>
      </c>
      <c r="CI66" s="988" t="str">
        <f t="shared" ca="1" si="1165"/>
        <v/>
      </c>
      <c r="CJ66" s="988" t="str">
        <f t="shared" ca="1" si="1166"/>
        <v/>
      </c>
      <c r="CK66" s="988" t="str">
        <f t="shared" ca="1" si="1167"/>
        <v/>
      </c>
      <c r="CL66" s="988" t="str">
        <f t="shared" ca="1" si="1168"/>
        <v/>
      </c>
      <c r="CM66" s="988" t="str">
        <f t="shared" ca="1" si="1169"/>
        <v/>
      </c>
      <c r="CN66" s="988" t="str">
        <f t="shared" ca="1" si="1170"/>
        <v/>
      </c>
      <c r="CO66" s="988" t="str">
        <f t="shared" ca="1" si="1171"/>
        <v/>
      </c>
      <c r="CP66" s="988" t="str">
        <f t="shared" ca="1" si="1172"/>
        <v/>
      </c>
      <c r="CQ66" s="988" t="str">
        <f t="shared" ca="1" si="1173"/>
        <v/>
      </c>
      <c r="CR66" s="988" t="str">
        <f t="shared" ca="1" si="1174"/>
        <v/>
      </c>
      <c r="CS66" s="988" t="str">
        <f t="shared" ca="1" si="1175"/>
        <v/>
      </c>
      <c r="CT66" s="988" t="str">
        <f t="shared" ca="1" si="1176"/>
        <v/>
      </c>
      <c r="CU66" s="988" t="str">
        <f t="shared" ca="1" si="1177"/>
        <v/>
      </c>
      <c r="CV66" s="988" t="str">
        <f t="shared" ca="1" si="1178"/>
        <v/>
      </c>
      <c r="CW66" s="988" t="str">
        <f t="shared" ca="1" si="1179"/>
        <v/>
      </c>
      <c r="CX66" s="988" t="str">
        <f t="shared" ca="1" si="1180"/>
        <v/>
      </c>
      <c r="CY66" s="988" t="str">
        <f t="shared" ca="1" si="1181"/>
        <v/>
      </c>
      <c r="CZ66" s="988" t="str">
        <f t="shared" ca="1" si="1182"/>
        <v/>
      </c>
      <c r="DA66" s="988" t="str">
        <f t="shared" ca="1" si="1183"/>
        <v/>
      </c>
      <c r="DB66" s="988" t="str">
        <f t="shared" ca="1" si="1184"/>
        <v/>
      </c>
      <c r="DC66" s="988" t="str">
        <f t="shared" ca="1" si="1185"/>
        <v/>
      </c>
      <c r="DD66" s="988" t="str">
        <f t="shared" ca="1" si="1186"/>
        <v/>
      </c>
      <c r="DE66" s="988" t="str">
        <f t="shared" ca="1" si="1187"/>
        <v/>
      </c>
      <c r="DF66" s="988" t="str">
        <f t="shared" ca="1" si="1188"/>
        <v/>
      </c>
      <c r="DG66" s="988" t="str">
        <f t="shared" ca="1" si="1189"/>
        <v/>
      </c>
      <c r="DH66" s="988" t="str">
        <f t="shared" ca="1" si="1190"/>
        <v/>
      </c>
      <c r="DI66" s="988" t="str">
        <f t="shared" ca="1" si="1191"/>
        <v/>
      </c>
      <c r="DJ66" s="988" t="str">
        <f t="shared" ca="1" si="1192"/>
        <v/>
      </c>
      <c r="DK66" s="988" t="str">
        <f t="shared" ca="1" si="1193"/>
        <v/>
      </c>
      <c r="DL66" s="988" t="str">
        <f t="shared" ca="1" si="1194"/>
        <v/>
      </c>
      <c r="DM66" s="988" t="str">
        <f t="shared" ca="1" si="1195"/>
        <v/>
      </c>
      <c r="DN66" s="988" t="str">
        <f t="shared" ca="1" si="1196"/>
        <v/>
      </c>
      <c r="DO66" s="988" t="str">
        <f t="shared" ca="1" si="1197"/>
        <v/>
      </c>
      <c r="DP66" s="988" t="str">
        <f t="shared" ca="1" si="1198"/>
        <v/>
      </c>
      <c r="DQ66" s="988" t="str">
        <f t="shared" ca="1" si="1199"/>
        <v/>
      </c>
      <c r="DR66" s="988" t="str">
        <f t="shared" ca="1" si="1200"/>
        <v/>
      </c>
      <c r="DS66" s="988" t="str">
        <f t="shared" ca="1" si="1201"/>
        <v/>
      </c>
      <c r="DT66" s="988" t="str">
        <f t="shared" ca="1" si="1202"/>
        <v/>
      </c>
      <c r="DU66" s="988" t="str">
        <f t="shared" ca="1" si="1203"/>
        <v/>
      </c>
      <c r="DV66" s="988" t="str">
        <f t="shared" ca="1" si="1204"/>
        <v/>
      </c>
      <c r="DW66" s="988" t="str">
        <f t="shared" ca="1" si="1205"/>
        <v/>
      </c>
      <c r="DX66" s="988" t="str">
        <f t="shared" ca="1" si="1206"/>
        <v/>
      </c>
      <c r="DY66" s="988" t="str">
        <f t="shared" ca="1" si="1207"/>
        <v/>
      </c>
      <c r="DZ66" s="988" t="str">
        <f t="shared" ca="1" si="1208"/>
        <v/>
      </c>
      <c r="EA66" s="988" t="str">
        <f t="shared" ca="1" si="1209"/>
        <v/>
      </c>
      <c r="EB66" s="988" t="str">
        <f t="shared" ca="1" si="1210"/>
        <v/>
      </c>
      <c r="EC66" s="988" t="str">
        <f t="shared" ca="1" si="1211"/>
        <v/>
      </c>
      <c r="ED66" s="988" t="str">
        <f t="shared" ca="1" si="1212"/>
        <v/>
      </c>
      <c r="EE66" s="988" t="str">
        <f t="shared" ca="1" si="1213"/>
        <v/>
      </c>
      <c r="EF66" s="988" t="str">
        <f t="shared" ca="1" si="1214"/>
        <v/>
      </c>
      <c r="EG66" s="988" t="str">
        <f t="shared" ca="1" si="1215"/>
        <v/>
      </c>
      <c r="EH66" s="988" t="str">
        <f t="shared" ca="1" si="1216"/>
        <v/>
      </c>
      <c r="EI66" s="988" t="str">
        <f t="shared" ca="1" si="1217"/>
        <v/>
      </c>
      <c r="EJ66" s="988" t="str">
        <f t="shared" ca="1" si="1218"/>
        <v/>
      </c>
      <c r="EK66" s="988" t="str">
        <f t="shared" ca="1" si="1219"/>
        <v/>
      </c>
      <c r="EL66" s="988" t="str">
        <f t="shared" ca="1" si="1220"/>
        <v/>
      </c>
      <c r="EM66" s="988" t="str">
        <f t="shared" ca="1" si="1221"/>
        <v/>
      </c>
      <c r="EN66" s="988" t="str">
        <f t="shared" ca="1" si="1222"/>
        <v/>
      </c>
      <c r="EO66" s="988" t="str">
        <f t="shared" ca="1" si="1223"/>
        <v/>
      </c>
      <c r="EP66" s="988" t="str">
        <f t="shared" ca="1" si="1224"/>
        <v/>
      </c>
      <c r="EQ66" s="988" t="str">
        <f t="shared" ca="1" si="1225"/>
        <v/>
      </c>
      <c r="ER66" s="988" t="str">
        <f t="shared" ca="1" si="1226"/>
        <v/>
      </c>
      <c r="ES66" s="988" t="str">
        <f t="shared" ca="1" si="1227"/>
        <v/>
      </c>
      <c r="ET66" s="988" t="str">
        <f t="shared" ca="1" si="1228"/>
        <v/>
      </c>
      <c r="EU66" s="988" t="str">
        <f t="shared" ca="1" si="1229"/>
        <v/>
      </c>
      <c r="EV66" s="988" t="str">
        <f t="shared" ca="1" si="1230"/>
        <v/>
      </c>
      <c r="EW66" s="988" t="str">
        <f t="shared" ca="1" si="1231"/>
        <v/>
      </c>
      <c r="EX66" s="988" t="str">
        <f t="shared" ca="1" si="1232"/>
        <v/>
      </c>
      <c r="EY66" s="988" t="str">
        <f t="shared" ca="1" si="1233"/>
        <v/>
      </c>
      <c r="EZ66" s="988" t="str">
        <f t="shared" ca="1" si="1234"/>
        <v/>
      </c>
      <c r="FA66" s="988" t="str">
        <f t="shared" ca="1" si="1235"/>
        <v/>
      </c>
      <c r="FB66" s="988" t="str">
        <f t="shared" ca="1" si="1236"/>
        <v/>
      </c>
      <c r="FC66" s="988" t="str">
        <f t="shared" ca="1" si="1237"/>
        <v/>
      </c>
      <c r="FD66" s="988" t="str">
        <f t="shared" ca="1" si="1238"/>
        <v/>
      </c>
      <c r="FE66" s="988" t="str">
        <f t="shared" ca="1" si="1239"/>
        <v/>
      </c>
      <c r="FF66" s="988" t="str">
        <f t="shared" ca="1" si="1240"/>
        <v/>
      </c>
      <c r="FG66" s="988" t="str">
        <f t="shared" ca="1" si="1241"/>
        <v/>
      </c>
      <c r="FH66" s="988" t="str">
        <f t="shared" ca="1" si="1242"/>
        <v/>
      </c>
      <c r="FI66" s="988" t="str">
        <f t="shared" ca="1" si="1243"/>
        <v/>
      </c>
      <c r="FJ66" s="988" t="str">
        <f t="shared" ca="1" si="1244"/>
        <v/>
      </c>
      <c r="FK66" s="988" t="str">
        <f t="shared" ca="1" si="1245"/>
        <v/>
      </c>
      <c r="FL66" s="988" t="str">
        <f t="shared" ca="1" si="1246"/>
        <v/>
      </c>
      <c r="FM66" s="988" t="str">
        <f t="shared" ca="1" si="1247"/>
        <v/>
      </c>
      <c r="FN66" s="988" t="str">
        <f t="shared" ca="1" si="1248"/>
        <v/>
      </c>
      <c r="FO66" s="988" t="str">
        <f t="shared" ca="1" si="1249"/>
        <v/>
      </c>
      <c r="FP66" s="988" t="str">
        <f t="shared" ca="1" si="1250"/>
        <v/>
      </c>
      <c r="FQ66" s="988" t="str">
        <f t="shared" ca="1" si="1251"/>
        <v/>
      </c>
      <c r="FR66" s="988" t="str">
        <f t="shared" ca="1" si="1252"/>
        <v/>
      </c>
      <c r="FS66" s="988" t="str">
        <f t="shared" ca="1" si="1253"/>
        <v/>
      </c>
      <c r="FT66" s="988" t="str">
        <f t="shared" ca="1" si="1254"/>
        <v/>
      </c>
      <c r="FU66" s="988" t="str">
        <f t="shared" ca="1" si="1255"/>
        <v/>
      </c>
      <c r="FV66" s="988" t="str">
        <f t="shared" ca="1" si="1256"/>
        <v/>
      </c>
      <c r="FW66" s="988" t="str">
        <f t="shared" ca="1" si="1257"/>
        <v/>
      </c>
      <c r="FX66" s="988" t="str">
        <f t="shared" ca="1" si="1258"/>
        <v/>
      </c>
      <c r="FY66" s="988" t="str">
        <f t="shared" ca="1" si="1259"/>
        <v/>
      </c>
      <c r="FZ66" s="988" t="str">
        <f t="shared" ca="1" si="1260"/>
        <v/>
      </c>
      <c r="GA66" s="988" t="str">
        <f t="shared" ca="1" si="1261"/>
        <v/>
      </c>
      <c r="GB66" s="988" t="str">
        <f t="shared" ca="1" si="1262"/>
        <v/>
      </c>
      <c r="GC66" s="988" t="str">
        <f t="shared" ca="1" si="1263"/>
        <v/>
      </c>
      <c r="GD66" s="988" t="str">
        <f t="shared" ca="1" si="1264"/>
        <v/>
      </c>
      <c r="GE66" s="988" t="str">
        <f t="shared" ca="1" si="1265"/>
        <v/>
      </c>
      <c r="GF66" s="988" t="str">
        <f t="shared" ca="1" si="1266"/>
        <v/>
      </c>
      <c r="GG66" s="988" t="str">
        <f t="shared" ca="1" si="1267"/>
        <v/>
      </c>
      <c r="GH66" s="988" t="str">
        <f t="shared" ca="1" si="1268"/>
        <v/>
      </c>
      <c r="GI66" s="988" t="str">
        <f t="shared" ca="1" si="1269"/>
        <v/>
      </c>
      <c r="GJ66" s="988" t="str">
        <f t="shared" ca="1" si="1270"/>
        <v/>
      </c>
      <c r="GK66" s="988" t="str">
        <f t="shared" ca="1" si="1271"/>
        <v/>
      </c>
      <c r="GL66" s="988" t="str">
        <f t="shared" ca="1" si="1272"/>
        <v/>
      </c>
      <c r="GM66" s="988" t="str">
        <f t="shared" ca="1" si="1273"/>
        <v/>
      </c>
      <c r="GN66" s="988" t="str">
        <f t="shared" ca="1" si="1274"/>
        <v/>
      </c>
      <c r="GO66" s="988" t="str">
        <f t="shared" ca="1" si="1275"/>
        <v/>
      </c>
      <c r="GP66" s="988" t="str">
        <f t="shared" ca="1" si="1276"/>
        <v/>
      </c>
      <c r="GQ66" s="988" t="str">
        <f t="shared" ca="1" si="1277"/>
        <v/>
      </c>
      <c r="GR66" s="988" t="str">
        <f t="shared" ca="1" si="1278"/>
        <v/>
      </c>
      <c r="GS66" s="988" t="str">
        <f t="shared" ca="1" si="1279"/>
        <v/>
      </c>
      <c r="GT66" s="988" t="str">
        <f t="shared" ca="1" si="1280"/>
        <v/>
      </c>
      <c r="GU66" s="988" t="str">
        <f t="shared" ca="1" si="1281"/>
        <v/>
      </c>
      <c r="GV66" s="988" t="str">
        <f t="shared" ca="1" si="1282"/>
        <v/>
      </c>
      <c r="GW66" s="988" t="str">
        <f t="shared" ca="1" si="1283"/>
        <v/>
      </c>
      <c r="GX66" s="988" t="str">
        <f t="shared" ca="1" si="1284"/>
        <v/>
      </c>
      <c r="GY66" s="988" t="str">
        <f t="shared" ca="1" si="1285"/>
        <v/>
      </c>
      <c r="GZ66" s="988" t="str">
        <f t="shared" ca="1" si="1286"/>
        <v/>
      </c>
      <c r="HA66" s="988" t="str">
        <f t="shared" ca="1" si="1287"/>
        <v/>
      </c>
      <c r="HB66" s="988" t="str">
        <f t="shared" ca="1" si="1288"/>
        <v/>
      </c>
      <c r="HC66" s="988" t="str">
        <f t="shared" ca="1" si="1289"/>
        <v/>
      </c>
      <c r="HD66" s="988" t="str">
        <f t="shared" ca="1" si="1290"/>
        <v/>
      </c>
      <c r="HE66" s="988" t="str">
        <f t="shared" ca="1" si="1291"/>
        <v/>
      </c>
      <c r="HF66" s="988" t="str">
        <f t="shared" ca="1" si="1292"/>
        <v/>
      </c>
      <c r="HG66" s="988" t="str">
        <f t="shared" ca="1" si="1293"/>
        <v/>
      </c>
      <c r="HH66" s="988" t="str">
        <f t="shared" ca="1" si="1294"/>
        <v/>
      </c>
      <c r="HI66" s="988" t="str">
        <f t="shared" ca="1" si="1295"/>
        <v/>
      </c>
      <c r="HJ66" s="988" t="str">
        <f t="shared" ca="1" si="1296"/>
        <v/>
      </c>
      <c r="HK66" s="988" t="str">
        <f t="shared" ca="1" si="1297"/>
        <v/>
      </c>
      <c r="HL66" s="988" t="str">
        <f t="shared" ca="1" si="1298"/>
        <v/>
      </c>
      <c r="HM66" s="988" t="str">
        <f t="shared" ca="1" si="1299"/>
        <v/>
      </c>
      <c r="HN66" s="988" t="str">
        <f t="shared" ca="1" si="1300"/>
        <v/>
      </c>
      <c r="HO66" s="988" t="str">
        <f t="shared" ca="1" si="1301"/>
        <v/>
      </c>
      <c r="HP66" s="988" t="str">
        <f t="shared" ca="1" si="1302"/>
        <v/>
      </c>
      <c r="HQ66" s="988" t="str">
        <f t="shared" ca="1" si="1303"/>
        <v/>
      </c>
    </row>
    <row r="67" spans="23:225" x14ac:dyDescent="0.15">
      <c r="W67" s="986"/>
      <c r="Y67" s="987">
        <v>21</v>
      </c>
      <c r="Z67" s="988" t="str">
        <f t="shared" ca="1" si="1104"/>
        <v/>
      </c>
      <c r="AA67" s="988" t="str">
        <f t="shared" ca="1" si="1105"/>
        <v/>
      </c>
      <c r="AB67" s="988" t="str">
        <f t="shared" ca="1" si="1106"/>
        <v/>
      </c>
      <c r="AC67" s="988" t="str">
        <f t="shared" ca="1" si="1107"/>
        <v/>
      </c>
      <c r="AD67" s="988" t="str">
        <f t="shared" ca="1" si="1108"/>
        <v/>
      </c>
      <c r="AE67" s="988" t="str">
        <f t="shared" ca="1" si="1109"/>
        <v/>
      </c>
      <c r="AF67" s="988" t="str">
        <f t="shared" ca="1" si="1110"/>
        <v/>
      </c>
      <c r="AG67" s="988" t="str">
        <f t="shared" ca="1" si="1111"/>
        <v/>
      </c>
      <c r="AH67" s="988" t="str">
        <f t="shared" ca="1" si="1112"/>
        <v/>
      </c>
      <c r="AI67" s="988" t="str">
        <f t="shared" ca="1" si="1113"/>
        <v/>
      </c>
      <c r="AJ67" s="988" t="str">
        <f t="shared" ca="1" si="1114"/>
        <v/>
      </c>
      <c r="AK67" s="988" t="str">
        <f t="shared" ca="1" si="1115"/>
        <v/>
      </c>
      <c r="AL67" s="988" t="str">
        <f t="shared" ca="1" si="1116"/>
        <v/>
      </c>
      <c r="AM67" s="988" t="str">
        <f t="shared" ca="1" si="1117"/>
        <v/>
      </c>
      <c r="AN67" s="988" t="str">
        <f t="shared" ca="1" si="1118"/>
        <v/>
      </c>
      <c r="AO67" s="988" t="str">
        <f t="shared" ca="1" si="1119"/>
        <v/>
      </c>
      <c r="AP67" s="988" t="str">
        <f t="shared" ca="1" si="1120"/>
        <v/>
      </c>
      <c r="AQ67" s="988" t="str">
        <f t="shared" ca="1" si="1121"/>
        <v/>
      </c>
      <c r="AR67" s="988" t="str">
        <f t="shared" ca="1" si="1122"/>
        <v/>
      </c>
      <c r="AS67" s="988" t="str">
        <f t="shared" ca="1" si="1123"/>
        <v/>
      </c>
      <c r="AT67" s="988">
        <f t="shared" ca="1" si="1124"/>
        <v>1</v>
      </c>
      <c r="AU67" s="988">
        <f t="shared" ca="1" si="1125"/>
        <v>2</v>
      </c>
      <c r="AV67" s="988">
        <f t="shared" ca="1" si="1126"/>
        <v>3</v>
      </c>
      <c r="AW67" s="988">
        <f t="shared" ca="1" si="1127"/>
        <v>4</v>
      </c>
      <c r="AX67" s="988">
        <f t="shared" ca="1" si="1128"/>
        <v>5</v>
      </c>
      <c r="AY67" s="988">
        <f t="shared" ca="1" si="1129"/>
        <v>6</v>
      </c>
      <c r="AZ67" s="988">
        <f t="shared" ca="1" si="1130"/>
        <v>7</v>
      </c>
      <c r="BA67" s="988">
        <f t="shared" ca="1" si="1131"/>
        <v>8</v>
      </c>
      <c r="BB67" s="988">
        <f t="shared" ca="1" si="1132"/>
        <v>9</v>
      </c>
      <c r="BC67" s="988">
        <f t="shared" ca="1" si="1133"/>
        <v>10</v>
      </c>
      <c r="BD67" s="988">
        <f t="shared" ca="1" si="1134"/>
        <v>11</v>
      </c>
      <c r="BE67" s="988">
        <f t="shared" ca="1" si="1135"/>
        <v>12</v>
      </c>
      <c r="BF67" s="988">
        <f t="shared" ca="1" si="1136"/>
        <v>13</v>
      </c>
      <c r="BG67" s="988">
        <f t="shared" ca="1" si="1137"/>
        <v>14</v>
      </c>
      <c r="BH67" s="988">
        <f t="shared" ca="1" si="1138"/>
        <v>15</v>
      </c>
      <c r="BI67" s="988" t="str">
        <f t="shared" ca="1" si="1139"/>
        <v/>
      </c>
      <c r="BJ67" s="988" t="str">
        <f t="shared" ca="1" si="1140"/>
        <v/>
      </c>
      <c r="BK67" s="988" t="str">
        <f t="shared" ca="1" si="1141"/>
        <v/>
      </c>
      <c r="BL67" s="988" t="str">
        <f t="shared" ca="1" si="1142"/>
        <v/>
      </c>
      <c r="BM67" s="988" t="str">
        <f t="shared" ca="1" si="1143"/>
        <v/>
      </c>
      <c r="BN67" s="988" t="str">
        <f t="shared" ca="1" si="1144"/>
        <v/>
      </c>
      <c r="BO67" s="988" t="str">
        <f t="shared" ca="1" si="1145"/>
        <v/>
      </c>
      <c r="BP67" s="988" t="str">
        <f t="shared" ca="1" si="1146"/>
        <v/>
      </c>
      <c r="BQ67" s="988" t="str">
        <f t="shared" ca="1" si="1147"/>
        <v/>
      </c>
      <c r="BR67" s="988" t="str">
        <f t="shared" ca="1" si="1148"/>
        <v/>
      </c>
      <c r="BS67" s="988" t="str">
        <f t="shared" ca="1" si="1149"/>
        <v/>
      </c>
      <c r="BT67" s="988" t="str">
        <f t="shared" ca="1" si="1150"/>
        <v/>
      </c>
      <c r="BU67" s="988" t="str">
        <f t="shared" ca="1" si="1151"/>
        <v/>
      </c>
      <c r="BV67" s="988" t="str">
        <f t="shared" ca="1" si="1152"/>
        <v/>
      </c>
      <c r="BW67" s="988" t="str">
        <f t="shared" ca="1" si="1153"/>
        <v/>
      </c>
      <c r="BX67" s="988" t="str">
        <f t="shared" ca="1" si="1154"/>
        <v/>
      </c>
      <c r="BY67" s="988" t="str">
        <f t="shared" ca="1" si="1155"/>
        <v/>
      </c>
      <c r="BZ67" s="988" t="str">
        <f t="shared" ca="1" si="1156"/>
        <v/>
      </c>
      <c r="CA67" s="988" t="str">
        <f t="shared" ca="1" si="1157"/>
        <v/>
      </c>
      <c r="CB67" s="988" t="str">
        <f t="shared" ca="1" si="1158"/>
        <v/>
      </c>
      <c r="CC67" s="988" t="str">
        <f t="shared" ca="1" si="1159"/>
        <v/>
      </c>
      <c r="CD67" s="988" t="str">
        <f t="shared" ca="1" si="1160"/>
        <v/>
      </c>
      <c r="CE67" s="988" t="str">
        <f t="shared" ca="1" si="1161"/>
        <v/>
      </c>
      <c r="CF67" s="988" t="str">
        <f t="shared" ca="1" si="1162"/>
        <v/>
      </c>
      <c r="CG67" s="988" t="str">
        <f t="shared" ca="1" si="1163"/>
        <v/>
      </c>
      <c r="CH67" s="988" t="str">
        <f t="shared" ca="1" si="1164"/>
        <v/>
      </c>
      <c r="CI67" s="988" t="str">
        <f t="shared" ca="1" si="1165"/>
        <v/>
      </c>
      <c r="CJ67" s="988" t="str">
        <f t="shared" ca="1" si="1166"/>
        <v/>
      </c>
      <c r="CK67" s="988" t="str">
        <f t="shared" ca="1" si="1167"/>
        <v/>
      </c>
      <c r="CL67" s="988" t="str">
        <f t="shared" ca="1" si="1168"/>
        <v/>
      </c>
      <c r="CM67" s="988" t="str">
        <f t="shared" ca="1" si="1169"/>
        <v/>
      </c>
      <c r="CN67" s="988" t="str">
        <f t="shared" ca="1" si="1170"/>
        <v/>
      </c>
      <c r="CO67" s="988" t="str">
        <f t="shared" ca="1" si="1171"/>
        <v/>
      </c>
      <c r="CP67" s="988" t="str">
        <f t="shared" ca="1" si="1172"/>
        <v/>
      </c>
      <c r="CQ67" s="988" t="str">
        <f t="shared" ca="1" si="1173"/>
        <v/>
      </c>
      <c r="CR67" s="988" t="str">
        <f t="shared" ca="1" si="1174"/>
        <v/>
      </c>
      <c r="CS67" s="988" t="str">
        <f t="shared" ca="1" si="1175"/>
        <v/>
      </c>
      <c r="CT67" s="988" t="str">
        <f t="shared" ca="1" si="1176"/>
        <v/>
      </c>
      <c r="CU67" s="988" t="str">
        <f t="shared" ca="1" si="1177"/>
        <v/>
      </c>
      <c r="CV67" s="988" t="str">
        <f t="shared" ca="1" si="1178"/>
        <v/>
      </c>
      <c r="CW67" s="988" t="str">
        <f t="shared" ca="1" si="1179"/>
        <v/>
      </c>
      <c r="CX67" s="988" t="str">
        <f t="shared" ca="1" si="1180"/>
        <v/>
      </c>
      <c r="CY67" s="988" t="str">
        <f t="shared" ca="1" si="1181"/>
        <v/>
      </c>
      <c r="CZ67" s="988" t="str">
        <f t="shared" ca="1" si="1182"/>
        <v/>
      </c>
      <c r="DA67" s="988" t="str">
        <f t="shared" ca="1" si="1183"/>
        <v/>
      </c>
      <c r="DB67" s="988" t="str">
        <f t="shared" ca="1" si="1184"/>
        <v/>
      </c>
      <c r="DC67" s="988" t="str">
        <f t="shared" ca="1" si="1185"/>
        <v/>
      </c>
      <c r="DD67" s="988" t="str">
        <f t="shared" ca="1" si="1186"/>
        <v/>
      </c>
      <c r="DE67" s="988" t="str">
        <f t="shared" ca="1" si="1187"/>
        <v/>
      </c>
      <c r="DF67" s="988" t="str">
        <f t="shared" ca="1" si="1188"/>
        <v/>
      </c>
      <c r="DG67" s="988" t="str">
        <f t="shared" ca="1" si="1189"/>
        <v/>
      </c>
      <c r="DH67" s="988" t="str">
        <f t="shared" ca="1" si="1190"/>
        <v/>
      </c>
      <c r="DI67" s="988" t="str">
        <f t="shared" ca="1" si="1191"/>
        <v/>
      </c>
      <c r="DJ67" s="988" t="str">
        <f t="shared" ca="1" si="1192"/>
        <v/>
      </c>
      <c r="DK67" s="988" t="str">
        <f t="shared" ca="1" si="1193"/>
        <v/>
      </c>
      <c r="DL67" s="988" t="str">
        <f t="shared" ca="1" si="1194"/>
        <v/>
      </c>
      <c r="DM67" s="988" t="str">
        <f t="shared" ca="1" si="1195"/>
        <v/>
      </c>
      <c r="DN67" s="988" t="str">
        <f t="shared" ca="1" si="1196"/>
        <v/>
      </c>
      <c r="DO67" s="988" t="str">
        <f t="shared" ca="1" si="1197"/>
        <v/>
      </c>
      <c r="DP67" s="988" t="str">
        <f t="shared" ca="1" si="1198"/>
        <v/>
      </c>
      <c r="DQ67" s="988" t="str">
        <f t="shared" ca="1" si="1199"/>
        <v/>
      </c>
      <c r="DR67" s="988" t="str">
        <f t="shared" ca="1" si="1200"/>
        <v/>
      </c>
      <c r="DS67" s="988" t="str">
        <f t="shared" ca="1" si="1201"/>
        <v/>
      </c>
      <c r="DT67" s="988" t="str">
        <f t="shared" ca="1" si="1202"/>
        <v/>
      </c>
      <c r="DU67" s="988" t="str">
        <f t="shared" ca="1" si="1203"/>
        <v/>
      </c>
      <c r="DV67" s="988" t="str">
        <f t="shared" ca="1" si="1204"/>
        <v/>
      </c>
      <c r="DW67" s="988" t="str">
        <f t="shared" ca="1" si="1205"/>
        <v/>
      </c>
      <c r="DX67" s="988" t="str">
        <f t="shared" ca="1" si="1206"/>
        <v/>
      </c>
      <c r="DY67" s="988" t="str">
        <f t="shared" ca="1" si="1207"/>
        <v/>
      </c>
      <c r="DZ67" s="988" t="str">
        <f t="shared" ca="1" si="1208"/>
        <v/>
      </c>
      <c r="EA67" s="988" t="str">
        <f t="shared" ca="1" si="1209"/>
        <v/>
      </c>
      <c r="EB67" s="988" t="str">
        <f t="shared" ca="1" si="1210"/>
        <v/>
      </c>
      <c r="EC67" s="988" t="str">
        <f t="shared" ca="1" si="1211"/>
        <v/>
      </c>
      <c r="ED67" s="988" t="str">
        <f t="shared" ca="1" si="1212"/>
        <v/>
      </c>
      <c r="EE67" s="988" t="str">
        <f t="shared" ca="1" si="1213"/>
        <v/>
      </c>
      <c r="EF67" s="988" t="str">
        <f t="shared" ca="1" si="1214"/>
        <v/>
      </c>
      <c r="EG67" s="988" t="str">
        <f t="shared" ca="1" si="1215"/>
        <v/>
      </c>
      <c r="EH67" s="988" t="str">
        <f t="shared" ca="1" si="1216"/>
        <v/>
      </c>
      <c r="EI67" s="988" t="str">
        <f t="shared" ca="1" si="1217"/>
        <v/>
      </c>
      <c r="EJ67" s="988" t="str">
        <f t="shared" ca="1" si="1218"/>
        <v/>
      </c>
      <c r="EK67" s="988" t="str">
        <f t="shared" ca="1" si="1219"/>
        <v/>
      </c>
      <c r="EL67" s="988" t="str">
        <f t="shared" ca="1" si="1220"/>
        <v/>
      </c>
      <c r="EM67" s="988" t="str">
        <f t="shared" ca="1" si="1221"/>
        <v/>
      </c>
      <c r="EN67" s="988" t="str">
        <f t="shared" ca="1" si="1222"/>
        <v/>
      </c>
      <c r="EO67" s="988" t="str">
        <f t="shared" ca="1" si="1223"/>
        <v/>
      </c>
      <c r="EP67" s="988" t="str">
        <f t="shared" ca="1" si="1224"/>
        <v/>
      </c>
      <c r="EQ67" s="988" t="str">
        <f t="shared" ca="1" si="1225"/>
        <v/>
      </c>
      <c r="ER67" s="988" t="str">
        <f t="shared" ca="1" si="1226"/>
        <v/>
      </c>
      <c r="ES67" s="988" t="str">
        <f t="shared" ca="1" si="1227"/>
        <v/>
      </c>
      <c r="ET67" s="988" t="str">
        <f t="shared" ca="1" si="1228"/>
        <v/>
      </c>
      <c r="EU67" s="988" t="str">
        <f t="shared" ca="1" si="1229"/>
        <v/>
      </c>
      <c r="EV67" s="988" t="str">
        <f t="shared" ca="1" si="1230"/>
        <v/>
      </c>
      <c r="EW67" s="988" t="str">
        <f t="shared" ca="1" si="1231"/>
        <v/>
      </c>
      <c r="EX67" s="988" t="str">
        <f t="shared" ca="1" si="1232"/>
        <v/>
      </c>
      <c r="EY67" s="988" t="str">
        <f t="shared" ca="1" si="1233"/>
        <v/>
      </c>
      <c r="EZ67" s="988" t="str">
        <f t="shared" ca="1" si="1234"/>
        <v/>
      </c>
      <c r="FA67" s="988" t="str">
        <f t="shared" ca="1" si="1235"/>
        <v/>
      </c>
      <c r="FB67" s="988" t="str">
        <f t="shared" ca="1" si="1236"/>
        <v/>
      </c>
      <c r="FC67" s="988" t="str">
        <f t="shared" ca="1" si="1237"/>
        <v/>
      </c>
      <c r="FD67" s="988" t="str">
        <f t="shared" ca="1" si="1238"/>
        <v/>
      </c>
      <c r="FE67" s="988" t="str">
        <f t="shared" ca="1" si="1239"/>
        <v/>
      </c>
      <c r="FF67" s="988" t="str">
        <f t="shared" ca="1" si="1240"/>
        <v/>
      </c>
      <c r="FG67" s="988" t="str">
        <f t="shared" ca="1" si="1241"/>
        <v/>
      </c>
      <c r="FH67" s="988" t="str">
        <f t="shared" ca="1" si="1242"/>
        <v/>
      </c>
      <c r="FI67" s="988" t="str">
        <f t="shared" ca="1" si="1243"/>
        <v/>
      </c>
      <c r="FJ67" s="988" t="str">
        <f t="shared" ca="1" si="1244"/>
        <v/>
      </c>
      <c r="FK67" s="988" t="str">
        <f t="shared" ca="1" si="1245"/>
        <v/>
      </c>
      <c r="FL67" s="988" t="str">
        <f t="shared" ca="1" si="1246"/>
        <v/>
      </c>
      <c r="FM67" s="988" t="str">
        <f t="shared" ca="1" si="1247"/>
        <v/>
      </c>
      <c r="FN67" s="988" t="str">
        <f t="shared" ca="1" si="1248"/>
        <v/>
      </c>
      <c r="FO67" s="988" t="str">
        <f t="shared" ca="1" si="1249"/>
        <v/>
      </c>
      <c r="FP67" s="988" t="str">
        <f t="shared" ca="1" si="1250"/>
        <v/>
      </c>
      <c r="FQ67" s="988" t="str">
        <f t="shared" ca="1" si="1251"/>
        <v/>
      </c>
      <c r="FR67" s="988" t="str">
        <f t="shared" ca="1" si="1252"/>
        <v/>
      </c>
      <c r="FS67" s="988" t="str">
        <f t="shared" ca="1" si="1253"/>
        <v/>
      </c>
      <c r="FT67" s="988" t="str">
        <f t="shared" ca="1" si="1254"/>
        <v/>
      </c>
      <c r="FU67" s="988" t="str">
        <f t="shared" ca="1" si="1255"/>
        <v/>
      </c>
      <c r="FV67" s="988" t="str">
        <f t="shared" ca="1" si="1256"/>
        <v/>
      </c>
      <c r="FW67" s="988" t="str">
        <f t="shared" ca="1" si="1257"/>
        <v/>
      </c>
      <c r="FX67" s="988" t="str">
        <f t="shared" ca="1" si="1258"/>
        <v/>
      </c>
      <c r="FY67" s="988" t="str">
        <f t="shared" ca="1" si="1259"/>
        <v/>
      </c>
      <c r="FZ67" s="988" t="str">
        <f t="shared" ca="1" si="1260"/>
        <v/>
      </c>
      <c r="GA67" s="988" t="str">
        <f t="shared" ca="1" si="1261"/>
        <v/>
      </c>
      <c r="GB67" s="988" t="str">
        <f t="shared" ca="1" si="1262"/>
        <v/>
      </c>
      <c r="GC67" s="988" t="str">
        <f t="shared" ca="1" si="1263"/>
        <v/>
      </c>
      <c r="GD67" s="988" t="str">
        <f t="shared" ca="1" si="1264"/>
        <v/>
      </c>
      <c r="GE67" s="988" t="str">
        <f t="shared" ca="1" si="1265"/>
        <v/>
      </c>
      <c r="GF67" s="988" t="str">
        <f t="shared" ca="1" si="1266"/>
        <v/>
      </c>
      <c r="GG67" s="988" t="str">
        <f t="shared" ca="1" si="1267"/>
        <v/>
      </c>
      <c r="GH67" s="988" t="str">
        <f t="shared" ca="1" si="1268"/>
        <v/>
      </c>
      <c r="GI67" s="988" t="str">
        <f t="shared" ca="1" si="1269"/>
        <v/>
      </c>
      <c r="GJ67" s="988" t="str">
        <f t="shared" ca="1" si="1270"/>
        <v/>
      </c>
      <c r="GK67" s="988" t="str">
        <f t="shared" ca="1" si="1271"/>
        <v/>
      </c>
      <c r="GL67" s="988" t="str">
        <f t="shared" ca="1" si="1272"/>
        <v/>
      </c>
      <c r="GM67" s="988" t="str">
        <f t="shared" ca="1" si="1273"/>
        <v/>
      </c>
      <c r="GN67" s="988" t="str">
        <f t="shared" ca="1" si="1274"/>
        <v/>
      </c>
      <c r="GO67" s="988" t="str">
        <f t="shared" ca="1" si="1275"/>
        <v/>
      </c>
      <c r="GP67" s="988" t="str">
        <f t="shared" ca="1" si="1276"/>
        <v/>
      </c>
      <c r="GQ67" s="988" t="str">
        <f t="shared" ca="1" si="1277"/>
        <v/>
      </c>
      <c r="GR67" s="988" t="str">
        <f t="shared" ca="1" si="1278"/>
        <v/>
      </c>
      <c r="GS67" s="988" t="str">
        <f t="shared" ca="1" si="1279"/>
        <v/>
      </c>
      <c r="GT67" s="988" t="str">
        <f t="shared" ca="1" si="1280"/>
        <v/>
      </c>
      <c r="GU67" s="988" t="str">
        <f t="shared" ca="1" si="1281"/>
        <v/>
      </c>
      <c r="GV67" s="988" t="str">
        <f t="shared" ca="1" si="1282"/>
        <v/>
      </c>
      <c r="GW67" s="988" t="str">
        <f t="shared" ca="1" si="1283"/>
        <v/>
      </c>
      <c r="GX67" s="988" t="str">
        <f t="shared" ca="1" si="1284"/>
        <v/>
      </c>
      <c r="GY67" s="988" t="str">
        <f t="shared" ca="1" si="1285"/>
        <v/>
      </c>
      <c r="GZ67" s="988" t="str">
        <f t="shared" ca="1" si="1286"/>
        <v/>
      </c>
      <c r="HA67" s="988" t="str">
        <f t="shared" ca="1" si="1287"/>
        <v/>
      </c>
      <c r="HB67" s="988" t="str">
        <f t="shared" ca="1" si="1288"/>
        <v/>
      </c>
      <c r="HC67" s="988" t="str">
        <f t="shared" ca="1" si="1289"/>
        <v/>
      </c>
      <c r="HD67" s="988" t="str">
        <f t="shared" ca="1" si="1290"/>
        <v/>
      </c>
      <c r="HE67" s="988" t="str">
        <f t="shared" ca="1" si="1291"/>
        <v/>
      </c>
      <c r="HF67" s="988" t="str">
        <f t="shared" ca="1" si="1292"/>
        <v/>
      </c>
      <c r="HG67" s="988" t="str">
        <f t="shared" ca="1" si="1293"/>
        <v/>
      </c>
      <c r="HH67" s="988" t="str">
        <f t="shared" ca="1" si="1294"/>
        <v/>
      </c>
      <c r="HI67" s="988" t="str">
        <f t="shared" ca="1" si="1295"/>
        <v/>
      </c>
      <c r="HJ67" s="988" t="str">
        <f t="shared" ca="1" si="1296"/>
        <v/>
      </c>
      <c r="HK67" s="988" t="str">
        <f t="shared" ca="1" si="1297"/>
        <v/>
      </c>
      <c r="HL67" s="988" t="str">
        <f t="shared" ca="1" si="1298"/>
        <v/>
      </c>
      <c r="HM67" s="988" t="str">
        <f t="shared" ca="1" si="1299"/>
        <v/>
      </c>
      <c r="HN67" s="988" t="str">
        <f t="shared" ca="1" si="1300"/>
        <v/>
      </c>
      <c r="HO67" s="988" t="str">
        <f t="shared" ca="1" si="1301"/>
        <v/>
      </c>
      <c r="HP67" s="988" t="str">
        <f t="shared" ca="1" si="1302"/>
        <v/>
      </c>
      <c r="HQ67" s="988" t="str">
        <f t="shared" ca="1" si="1303"/>
        <v/>
      </c>
    </row>
    <row r="68" spans="23:225" x14ac:dyDescent="0.15">
      <c r="W68" s="986"/>
      <c r="Y68" s="991">
        <v>22</v>
      </c>
      <c r="Z68" s="988" t="str">
        <f t="shared" ca="1" si="1104"/>
        <v/>
      </c>
      <c r="AA68" s="988" t="str">
        <f t="shared" ca="1" si="1105"/>
        <v/>
      </c>
      <c r="AB68" s="988" t="str">
        <f t="shared" ca="1" si="1106"/>
        <v/>
      </c>
      <c r="AC68" s="988" t="str">
        <f t="shared" ca="1" si="1107"/>
        <v/>
      </c>
      <c r="AD68" s="988" t="str">
        <f t="shared" ca="1" si="1108"/>
        <v/>
      </c>
      <c r="AE68" s="988" t="str">
        <f t="shared" ca="1" si="1109"/>
        <v/>
      </c>
      <c r="AF68" s="988" t="str">
        <f t="shared" ca="1" si="1110"/>
        <v/>
      </c>
      <c r="AG68" s="988" t="str">
        <f t="shared" ca="1" si="1111"/>
        <v/>
      </c>
      <c r="AH68" s="988" t="str">
        <f t="shared" ca="1" si="1112"/>
        <v/>
      </c>
      <c r="AI68" s="988" t="str">
        <f t="shared" ca="1" si="1113"/>
        <v/>
      </c>
      <c r="AJ68" s="988" t="str">
        <f t="shared" ca="1" si="1114"/>
        <v/>
      </c>
      <c r="AK68" s="988" t="str">
        <f t="shared" ca="1" si="1115"/>
        <v/>
      </c>
      <c r="AL68" s="988" t="str">
        <f t="shared" ca="1" si="1116"/>
        <v/>
      </c>
      <c r="AM68" s="988" t="str">
        <f t="shared" ca="1" si="1117"/>
        <v/>
      </c>
      <c r="AN68" s="988" t="str">
        <f t="shared" ca="1" si="1118"/>
        <v/>
      </c>
      <c r="AO68" s="988" t="str">
        <f t="shared" ca="1" si="1119"/>
        <v/>
      </c>
      <c r="AP68" s="988" t="str">
        <f t="shared" ca="1" si="1120"/>
        <v/>
      </c>
      <c r="AQ68" s="988" t="str">
        <f t="shared" ca="1" si="1121"/>
        <v/>
      </c>
      <c r="AR68" s="988" t="str">
        <f t="shared" ca="1" si="1122"/>
        <v/>
      </c>
      <c r="AS68" s="988" t="str">
        <f t="shared" ca="1" si="1123"/>
        <v/>
      </c>
      <c r="AT68" s="988" t="str">
        <f t="shared" ca="1" si="1124"/>
        <v/>
      </c>
      <c r="AU68" s="988">
        <f t="shared" ca="1" si="1125"/>
        <v>1</v>
      </c>
      <c r="AV68" s="988">
        <f t="shared" ca="1" si="1126"/>
        <v>2</v>
      </c>
      <c r="AW68" s="988">
        <f t="shared" ca="1" si="1127"/>
        <v>3</v>
      </c>
      <c r="AX68" s="988">
        <f t="shared" ca="1" si="1128"/>
        <v>4</v>
      </c>
      <c r="AY68" s="988">
        <f t="shared" ca="1" si="1129"/>
        <v>5</v>
      </c>
      <c r="AZ68" s="988">
        <f t="shared" ca="1" si="1130"/>
        <v>6</v>
      </c>
      <c r="BA68" s="988">
        <f t="shared" ca="1" si="1131"/>
        <v>7</v>
      </c>
      <c r="BB68" s="988">
        <f t="shared" ca="1" si="1132"/>
        <v>8</v>
      </c>
      <c r="BC68" s="988">
        <f t="shared" ca="1" si="1133"/>
        <v>9</v>
      </c>
      <c r="BD68" s="988">
        <f t="shared" ca="1" si="1134"/>
        <v>10</v>
      </c>
      <c r="BE68" s="988">
        <f t="shared" ca="1" si="1135"/>
        <v>11</v>
      </c>
      <c r="BF68" s="988">
        <f t="shared" ca="1" si="1136"/>
        <v>12</v>
      </c>
      <c r="BG68" s="988">
        <f t="shared" ca="1" si="1137"/>
        <v>13</v>
      </c>
      <c r="BH68" s="988">
        <f t="shared" ca="1" si="1138"/>
        <v>14</v>
      </c>
      <c r="BI68" s="988">
        <f t="shared" ca="1" si="1139"/>
        <v>15</v>
      </c>
      <c r="BJ68" s="988" t="str">
        <f t="shared" ca="1" si="1140"/>
        <v/>
      </c>
      <c r="BK68" s="988" t="str">
        <f t="shared" ca="1" si="1141"/>
        <v/>
      </c>
      <c r="BL68" s="988" t="str">
        <f t="shared" ca="1" si="1142"/>
        <v/>
      </c>
      <c r="BM68" s="988" t="str">
        <f t="shared" ca="1" si="1143"/>
        <v/>
      </c>
      <c r="BN68" s="988" t="str">
        <f t="shared" ca="1" si="1144"/>
        <v/>
      </c>
      <c r="BO68" s="988" t="str">
        <f t="shared" ca="1" si="1145"/>
        <v/>
      </c>
      <c r="BP68" s="988" t="str">
        <f t="shared" ca="1" si="1146"/>
        <v/>
      </c>
      <c r="BQ68" s="988" t="str">
        <f t="shared" ca="1" si="1147"/>
        <v/>
      </c>
      <c r="BR68" s="988" t="str">
        <f t="shared" ca="1" si="1148"/>
        <v/>
      </c>
      <c r="BS68" s="988" t="str">
        <f t="shared" ca="1" si="1149"/>
        <v/>
      </c>
      <c r="BT68" s="988" t="str">
        <f t="shared" ca="1" si="1150"/>
        <v/>
      </c>
      <c r="BU68" s="988" t="str">
        <f t="shared" ca="1" si="1151"/>
        <v/>
      </c>
      <c r="BV68" s="988" t="str">
        <f t="shared" ca="1" si="1152"/>
        <v/>
      </c>
      <c r="BW68" s="988" t="str">
        <f t="shared" ca="1" si="1153"/>
        <v/>
      </c>
      <c r="BX68" s="988" t="str">
        <f t="shared" ca="1" si="1154"/>
        <v/>
      </c>
      <c r="BY68" s="988" t="str">
        <f t="shared" ca="1" si="1155"/>
        <v/>
      </c>
      <c r="BZ68" s="988" t="str">
        <f t="shared" ca="1" si="1156"/>
        <v/>
      </c>
      <c r="CA68" s="988" t="str">
        <f t="shared" ca="1" si="1157"/>
        <v/>
      </c>
      <c r="CB68" s="988" t="str">
        <f t="shared" ca="1" si="1158"/>
        <v/>
      </c>
      <c r="CC68" s="988" t="str">
        <f t="shared" ca="1" si="1159"/>
        <v/>
      </c>
      <c r="CD68" s="988" t="str">
        <f t="shared" ca="1" si="1160"/>
        <v/>
      </c>
      <c r="CE68" s="988" t="str">
        <f t="shared" ca="1" si="1161"/>
        <v/>
      </c>
      <c r="CF68" s="988" t="str">
        <f t="shared" ca="1" si="1162"/>
        <v/>
      </c>
      <c r="CG68" s="988" t="str">
        <f t="shared" ca="1" si="1163"/>
        <v/>
      </c>
      <c r="CH68" s="988" t="str">
        <f t="shared" ca="1" si="1164"/>
        <v/>
      </c>
      <c r="CI68" s="988" t="str">
        <f t="shared" ca="1" si="1165"/>
        <v/>
      </c>
      <c r="CJ68" s="988" t="str">
        <f t="shared" ca="1" si="1166"/>
        <v/>
      </c>
      <c r="CK68" s="988" t="str">
        <f t="shared" ca="1" si="1167"/>
        <v/>
      </c>
      <c r="CL68" s="988" t="str">
        <f t="shared" ca="1" si="1168"/>
        <v/>
      </c>
      <c r="CM68" s="988" t="str">
        <f t="shared" ca="1" si="1169"/>
        <v/>
      </c>
      <c r="CN68" s="988" t="str">
        <f t="shared" ca="1" si="1170"/>
        <v/>
      </c>
      <c r="CO68" s="988" t="str">
        <f t="shared" ca="1" si="1171"/>
        <v/>
      </c>
      <c r="CP68" s="988" t="str">
        <f t="shared" ca="1" si="1172"/>
        <v/>
      </c>
      <c r="CQ68" s="988" t="str">
        <f t="shared" ca="1" si="1173"/>
        <v/>
      </c>
      <c r="CR68" s="988" t="str">
        <f t="shared" ca="1" si="1174"/>
        <v/>
      </c>
      <c r="CS68" s="988" t="str">
        <f t="shared" ca="1" si="1175"/>
        <v/>
      </c>
      <c r="CT68" s="988" t="str">
        <f t="shared" ca="1" si="1176"/>
        <v/>
      </c>
      <c r="CU68" s="988" t="str">
        <f t="shared" ca="1" si="1177"/>
        <v/>
      </c>
      <c r="CV68" s="988" t="str">
        <f t="shared" ca="1" si="1178"/>
        <v/>
      </c>
      <c r="CW68" s="988" t="str">
        <f t="shared" ca="1" si="1179"/>
        <v/>
      </c>
      <c r="CX68" s="988" t="str">
        <f t="shared" ca="1" si="1180"/>
        <v/>
      </c>
      <c r="CY68" s="988" t="str">
        <f t="shared" ca="1" si="1181"/>
        <v/>
      </c>
      <c r="CZ68" s="988" t="str">
        <f t="shared" ca="1" si="1182"/>
        <v/>
      </c>
      <c r="DA68" s="988" t="str">
        <f t="shared" ca="1" si="1183"/>
        <v/>
      </c>
      <c r="DB68" s="988" t="str">
        <f t="shared" ca="1" si="1184"/>
        <v/>
      </c>
      <c r="DC68" s="988" t="str">
        <f t="shared" ca="1" si="1185"/>
        <v/>
      </c>
      <c r="DD68" s="988" t="str">
        <f t="shared" ca="1" si="1186"/>
        <v/>
      </c>
      <c r="DE68" s="988" t="str">
        <f t="shared" ca="1" si="1187"/>
        <v/>
      </c>
      <c r="DF68" s="988" t="str">
        <f t="shared" ca="1" si="1188"/>
        <v/>
      </c>
      <c r="DG68" s="988" t="str">
        <f t="shared" ca="1" si="1189"/>
        <v/>
      </c>
      <c r="DH68" s="988" t="str">
        <f t="shared" ca="1" si="1190"/>
        <v/>
      </c>
      <c r="DI68" s="988" t="str">
        <f t="shared" ca="1" si="1191"/>
        <v/>
      </c>
      <c r="DJ68" s="988" t="str">
        <f t="shared" ca="1" si="1192"/>
        <v/>
      </c>
      <c r="DK68" s="988" t="str">
        <f t="shared" ca="1" si="1193"/>
        <v/>
      </c>
      <c r="DL68" s="988" t="str">
        <f t="shared" ca="1" si="1194"/>
        <v/>
      </c>
      <c r="DM68" s="988" t="str">
        <f t="shared" ca="1" si="1195"/>
        <v/>
      </c>
      <c r="DN68" s="988" t="str">
        <f t="shared" ca="1" si="1196"/>
        <v/>
      </c>
      <c r="DO68" s="988" t="str">
        <f t="shared" ca="1" si="1197"/>
        <v/>
      </c>
      <c r="DP68" s="988" t="str">
        <f t="shared" ca="1" si="1198"/>
        <v/>
      </c>
      <c r="DQ68" s="988" t="str">
        <f t="shared" ca="1" si="1199"/>
        <v/>
      </c>
      <c r="DR68" s="988" t="str">
        <f t="shared" ca="1" si="1200"/>
        <v/>
      </c>
      <c r="DS68" s="988" t="str">
        <f t="shared" ca="1" si="1201"/>
        <v/>
      </c>
      <c r="DT68" s="988" t="str">
        <f t="shared" ca="1" si="1202"/>
        <v/>
      </c>
      <c r="DU68" s="988" t="str">
        <f t="shared" ca="1" si="1203"/>
        <v/>
      </c>
      <c r="DV68" s="988" t="str">
        <f t="shared" ca="1" si="1204"/>
        <v/>
      </c>
      <c r="DW68" s="988" t="str">
        <f t="shared" ca="1" si="1205"/>
        <v/>
      </c>
      <c r="DX68" s="988" t="str">
        <f t="shared" ca="1" si="1206"/>
        <v/>
      </c>
      <c r="DY68" s="988" t="str">
        <f t="shared" ca="1" si="1207"/>
        <v/>
      </c>
      <c r="DZ68" s="988" t="str">
        <f t="shared" ca="1" si="1208"/>
        <v/>
      </c>
      <c r="EA68" s="988" t="str">
        <f t="shared" ca="1" si="1209"/>
        <v/>
      </c>
      <c r="EB68" s="988" t="str">
        <f t="shared" ca="1" si="1210"/>
        <v/>
      </c>
      <c r="EC68" s="988" t="str">
        <f t="shared" ca="1" si="1211"/>
        <v/>
      </c>
      <c r="ED68" s="988" t="str">
        <f t="shared" ca="1" si="1212"/>
        <v/>
      </c>
      <c r="EE68" s="988" t="str">
        <f t="shared" ca="1" si="1213"/>
        <v/>
      </c>
      <c r="EF68" s="988" t="str">
        <f t="shared" ca="1" si="1214"/>
        <v/>
      </c>
      <c r="EG68" s="988" t="str">
        <f t="shared" ca="1" si="1215"/>
        <v/>
      </c>
      <c r="EH68" s="988" t="str">
        <f t="shared" ca="1" si="1216"/>
        <v/>
      </c>
      <c r="EI68" s="988" t="str">
        <f t="shared" ca="1" si="1217"/>
        <v/>
      </c>
      <c r="EJ68" s="988" t="str">
        <f t="shared" ca="1" si="1218"/>
        <v/>
      </c>
      <c r="EK68" s="988" t="str">
        <f t="shared" ca="1" si="1219"/>
        <v/>
      </c>
      <c r="EL68" s="988" t="str">
        <f t="shared" ca="1" si="1220"/>
        <v/>
      </c>
      <c r="EM68" s="988" t="str">
        <f t="shared" ca="1" si="1221"/>
        <v/>
      </c>
      <c r="EN68" s="988" t="str">
        <f t="shared" ca="1" si="1222"/>
        <v/>
      </c>
      <c r="EO68" s="988" t="str">
        <f t="shared" ca="1" si="1223"/>
        <v/>
      </c>
      <c r="EP68" s="988" t="str">
        <f t="shared" ca="1" si="1224"/>
        <v/>
      </c>
      <c r="EQ68" s="988" t="str">
        <f t="shared" ca="1" si="1225"/>
        <v/>
      </c>
      <c r="ER68" s="988" t="str">
        <f t="shared" ca="1" si="1226"/>
        <v/>
      </c>
      <c r="ES68" s="988" t="str">
        <f t="shared" ca="1" si="1227"/>
        <v/>
      </c>
      <c r="ET68" s="988" t="str">
        <f t="shared" ca="1" si="1228"/>
        <v/>
      </c>
      <c r="EU68" s="988" t="str">
        <f t="shared" ca="1" si="1229"/>
        <v/>
      </c>
      <c r="EV68" s="988" t="str">
        <f t="shared" ca="1" si="1230"/>
        <v/>
      </c>
      <c r="EW68" s="988" t="str">
        <f t="shared" ca="1" si="1231"/>
        <v/>
      </c>
      <c r="EX68" s="988" t="str">
        <f t="shared" ca="1" si="1232"/>
        <v/>
      </c>
      <c r="EY68" s="988" t="str">
        <f t="shared" ca="1" si="1233"/>
        <v/>
      </c>
      <c r="EZ68" s="988" t="str">
        <f t="shared" ca="1" si="1234"/>
        <v/>
      </c>
      <c r="FA68" s="988" t="str">
        <f t="shared" ca="1" si="1235"/>
        <v/>
      </c>
      <c r="FB68" s="988" t="str">
        <f t="shared" ca="1" si="1236"/>
        <v/>
      </c>
      <c r="FC68" s="988" t="str">
        <f t="shared" ca="1" si="1237"/>
        <v/>
      </c>
      <c r="FD68" s="988" t="str">
        <f t="shared" ca="1" si="1238"/>
        <v/>
      </c>
      <c r="FE68" s="988" t="str">
        <f t="shared" ca="1" si="1239"/>
        <v/>
      </c>
      <c r="FF68" s="988" t="str">
        <f t="shared" ca="1" si="1240"/>
        <v/>
      </c>
      <c r="FG68" s="988" t="str">
        <f t="shared" ca="1" si="1241"/>
        <v/>
      </c>
      <c r="FH68" s="988" t="str">
        <f t="shared" ca="1" si="1242"/>
        <v/>
      </c>
      <c r="FI68" s="988" t="str">
        <f t="shared" ca="1" si="1243"/>
        <v/>
      </c>
      <c r="FJ68" s="988" t="str">
        <f t="shared" ca="1" si="1244"/>
        <v/>
      </c>
      <c r="FK68" s="988" t="str">
        <f t="shared" ca="1" si="1245"/>
        <v/>
      </c>
      <c r="FL68" s="988" t="str">
        <f t="shared" ca="1" si="1246"/>
        <v/>
      </c>
      <c r="FM68" s="988" t="str">
        <f t="shared" ca="1" si="1247"/>
        <v/>
      </c>
      <c r="FN68" s="988" t="str">
        <f t="shared" ca="1" si="1248"/>
        <v/>
      </c>
      <c r="FO68" s="988" t="str">
        <f t="shared" ca="1" si="1249"/>
        <v/>
      </c>
      <c r="FP68" s="988" t="str">
        <f t="shared" ca="1" si="1250"/>
        <v/>
      </c>
      <c r="FQ68" s="988" t="str">
        <f t="shared" ca="1" si="1251"/>
        <v/>
      </c>
      <c r="FR68" s="988" t="str">
        <f t="shared" ca="1" si="1252"/>
        <v/>
      </c>
      <c r="FS68" s="988" t="str">
        <f t="shared" ca="1" si="1253"/>
        <v/>
      </c>
      <c r="FT68" s="988" t="str">
        <f t="shared" ca="1" si="1254"/>
        <v/>
      </c>
      <c r="FU68" s="988" t="str">
        <f t="shared" ca="1" si="1255"/>
        <v/>
      </c>
      <c r="FV68" s="988" t="str">
        <f t="shared" ca="1" si="1256"/>
        <v/>
      </c>
      <c r="FW68" s="988" t="str">
        <f t="shared" ca="1" si="1257"/>
        <v/>
      </c>
      <c r="FX68" s="988" t="str">
        <f t="shared" ca="1" si="1258"/>
        <v/>
      </c>
      <c r="FY68" s="988" t="str">
        <f t="shared" ca="1" si="1259"/>
        <v/>
      </c>
      <c r="FZ68" s="988" t="str">
        <f t="shared" ca="1" si="1260"/>
        <v/>
      </c>
      <c r="GA68" s="988" t="str">
        <f t="shared" ca="1" si="1261"/>
        <v/>
      </c>
      <c r="GB68" s="988" t="str">
        <f t="shared" ca="1" si="1262"/>
        <v/>
      </c>
      <c r="GC68" s="988" t="str">
        <f t="shared" ca="1" si="1263"/>
        <v/>
      </c>
      <c r="GD68" s="988" t="str">
        <f t="shared" ca="1" si="1264"/>
        <v/>
      </c>
      <c r="GE68" s="988" t="str">
        <f t="shared" ca="1" si="1265"/>
        <v/>
      </c>
      <c r="GF68" s="988" t="str">
        <f t="shared" ca="1" si="1266"/>
        <v/>
      </c>
      <c r="GG68" s="988" t="str">
        <f t="shared" ca="1" si="1267"/>
        <v/>
      </c>
      <c r="GH68" s="988" t="str">
        <f t="shared" ca="1" si="1268"/>
        <v/>
      </c>
      <c r="GI68" s="988" t="str">
        <f t="shared" ca="1" si="1269"/>
        <v/>
      </c>
      <c r="GJ68" s="988" t="str">
        <f t="shared" ca="1" si="1270"/>
        <v/>
      </c>
      <c r="GK68" s="988" t="str">
        <f t="shared" ca="1" si="1271"/>
        <v/>
      </c>
      <c r="GL68" s="988" t="str">
        <f t="shared" ca="1" si="1272"/>
        <v/>
      </c>
      <c r="GM68" s="988" t="str">
        <f t="shared" ca="1" si="1273"/>
        <v/>
      </c>
      <c r="GN68" s="988" t="str">
        <f t="shared" ca="1" si="1274"/>
        <v/>
      </c>
      <c r="GO68" s="988" t="str">
        <f t="shared" ca="1" si="1275"/>
        <v/>
      </c>
      <c r="GP68" s="988" t="str">
        <f t="shared" ca="1" si="1276"/>
        <v/>
      </c>
      <c r="GQ68" s="988" t="str">
        <f t="shared" ca="1" si="1277"/>
        <v/>
      </c>
      <c r="GR68" s="988" t="str">
        <f t="shared" ca="1" si="1278"/>
        <v/>
      </c>
      <c r="GS68" s="988" t="str">
        <f t="shared" ca="1" si="1279"/>
        <v/>
      </c>
      <c r="GT68" s="988" t="str">
        <f t="shared" ca="1" si="1280"/>
        <v/>
      </c>
      <c r="GU68" s="988" t="str">
        <f t="shared" ca="1" si="1281"/>
        <v/>
      </c>
      <c r="GV68" s="988" t="str">
        <f t="shared" ca="1" si="1282"/>
        <v/>
      </c>
      <c r="GW68" s="988" t="str">
        <f t="shared" ca="1" si="1283"/>
        <v/>
      </c>
      <c r="GX68" s="988" t="str">
        <f t="shared" ca="1" si="1284"/>
        <v/>
      </c>
      <c r="GY68" s="988" t="str">
        <f t="shared" ca="1" si="1285"/>
        <v/>
      </c>
      <c r="GZ68" s="988" t="str">
        <f t="shared" ca="1" si="1286"/>
        <v/>
      </c>
      <c r="HA68" s="988" t="str">
        <f t="shared" ca="1" si="1287"/>
        <v/>
      </c>
      <c r="HB68" s="988" t="str">
        <f t="shared" ca="1" si="1288"/>
        <v/>
      </c>
      <c r="HC68" s="988" t="str">
        <f t="shared" ca="1" si="1289"/>
        <v/>
      </c>
      <c r="HD68" s="988" t="str">
        <f t="shared" ca="1" si="1290"/>
        <v/>
      </c>
      <c r="HE68" s="988" t="str">
        <f t="shared" ca="1" si="1291"/>
        <v/>
      </c>
      <c r="HF68" s="988" t="str">
        <f t="shared" ca="1" si="1292"/>
        <v/>
      </c>
      <c r="HG68" s="988" t="str">
        <f t="shared" ca="1" si="1293"/>
        <v/>
      </c>
      <c r="HH68" s="988" t="str">
        <f t="shared" ca="1" si="1294"/>
        <v/>
      </c>
      <c r="HI68" s="988" t="str">
        <f t="shared" ca="1" si="1295"/>
        <v/>
      </c>
      <c r="HJ68" s="988" t="str">
        <f t="shared" ca="1" si="1296"/>
        <v/>
      </c>
      <c r="HK68" s="988" t="str">
        <f t="shared" ca="1" si="1297"/>
        <v/>
      </c>
      <c r="HL68" s="988" t="str">
        <f t="shared" ca="1" si="1298"/>
        <v/>
      </c>
      <c r="HM68" s="988" t="str">
        <f t="shared" ca="1" si="1299"/>
        <v/>
      </c>
      <c r="HN68" s="988" t="str">
        <f t="shared" ca="1" si="1300"/>
        <v/>
      </c>
      <c r="HO68" s="988" t="str">
        <f t="shared" ca="1" si="1301"/>
        <v/>
      </c>
      <c r="HP68" s="988" t="str">
        <f t="shared" ca="1" si="1302"/>
        <v/>
      </c>
      <c r="HQ68" s="988" t="str">
        <f t="shared" ca="1" si="1303"/>
        <v/>
      </c>
    </row>
    <row r="69" spans="23:225" x14ac:dyDescent="0.15">
      <c r="W69" s="986"/>
      <c r="Y69" s="987">
        <v>23</v>
      </c>
      <c r="Z69" s="988" t="str">
        <f t="shared" ca="1" si="1104"/>
        <v/>
      </c>
      <c r="AA69" s="988" t="str">
        <f t="shared" ca="1" si="1105"/>
        <v/>
      </c>
      <c r="AB69" s="988" t="str">
        <f t="shared" ca="1" si="1106"/>
        <v/>
      </c>
      <c r="AC69" s="988" t="str">
        <f t="shared" ca="1" si="1107"/>
        <v/>
      </c>
      <c r="AD69" s="988" t="str">
        <f t="shared" ca="1" si="1108"/>
        <v/>
      </c>
      <c r="AE69" s="988" t="str">
        <f t="shared" ca="1" si="1109"/>
        <v/>
      </c>
      <c r="AF69" s="988" t="str">
        <f t="shared" ca="1" si="1110"/>
        <v/>
      </c>
      <c r="AG69" s="988" t="str">
        <f t="shared" ca="1" si="1111"/>
        <v/>
      </c>
      <c r="AH69" s="988" t="str">
        <f t="shared" ca="1" si="1112"/>
        <v/>
      </c>
      <c r="AI69" s="988" t="str">
        <f t="shared" ca="1" si="1113"/>
        <v/>
      </c>
      <c r="AJ69" s="988" t="str">
        <f t="shared" ca="1" si="1114"/>
        <v/>
      </c>
      <c r="AK69" s="988" t="str">
        <f t="shared" ca="1" si="1115"/>
        <v/>
      </c>
      <c r="AL69" s="988" t="str">
        <f t="shared" ca="1" si="1116"/>
        <v/>
      </c>
      <c r="AM69" s="988" t="str">
        <f t="shared" ca="1" si="1117"/>
        <v/>
      </c>
      <c r="AN69" s="988" t="str">
        <f t="shared" ca="1" si="1118"/>
        <v/>
      </c>
      <c r="AO69" s="988" t="str">
        <f t="shared" ca="1" si="1119"/>
        <v/>
      </c>
      <c r="AP69" s="988" t="str">
        <f t="shared" ca="1" si="1120"/>
        <v/>
      </c>
      <c r="AQ69" s="988" t="str">
        <f t="shared" ca="1" si="1121"/>
        <v/>
      </c>
      <c r="AR69" s="988" t="str">
        <f t="shared" ca="1" si="1122"/>
        <v/>
      </c>
      <c r="AS69" s="988" t="str">
        <f t="shared" ca="1" si="1123"/>
        <v/>
      </c>
      <c r="AT69" s="988" t="str">
        <f t="shared" ca="1" si="1124"/>
        <v/>
      </c>
      <c r="AU69" s="988" t="str">
        <f t="shared" ca="1" si="1125"/>
        <v/>
      </c>
      <c r="AV69" s="988">
        <f t="shared" ca="1" si="1126"/>
        <v>1</v>
      </c>
      <c r="AW69" s="988">
        <f t="shared" ca="1" si="1127"/>
        <v>2</v>
      </c>
      <c r="AX69" s="988">
        <f t="shared" ca="1" si="1128"/>
        <v>3</v>
      </c>
      <c r="AY69" s="988">
        <f t="shared" ca="1" si="1129"/>
        <v>4</v>
      </c>
      <c r="AZ69" s="988">
        <f t="shared" ca="1" si="1130"/>
        <v>5</v>
      </c>
      <c r="BA69" s="988">
        <f t="shared" ca="1" si="1131"/>
        <v>6</v>
      </c>
      <c r="BB69" s="988">
        <f t="shared" ca="1" si="1132"/>
        <v>7</v>
      </c>
      <c r="BC69" s="988">
        <f t="shared" ca="1" si="1133"/>
        <v>8</v>
      </c>
      <c r="BD69" s="988">
        <f t="shared" ca="1" si="1134"/>
        <v>9</v>
      </c>
      <c r="BE69" s="988">
        <f t="shared" ca="1" si="1135"/>
        <v>10</v>
      </c>
      <c r="BF69" s="988">
        <f t="shared" ca="1" si="1136"/>
        <v>11</v>
      </c>
      <c r="BG69" s="988">
        <f t="shared" ca="1" si="1137"/>
        <v>12</v>
      </c>
      <c r="BH69" s="988">
        <f t="shared" ca="1" si="1138"/>
        <v>13</v>
      </c>
      <c r="BI69" s="988">
        <f t="shared" ca="1" si="1139"/>
        <v>14</v>
      </c>
      <c r="BJ69" s="988">
        <f t="shared" ca="1" si="1140"/>
        <v>15</v>
      </c>
      <c r="BK69" s="988" t="str">
        <f t="shared" ca="1" si="1141"/>
        <v/>
      </c>
      <c r="BL69" s="988" t="str">
        <f t="shared" ca="1" si="1142"/>
        <v/>
      </c>
      <c r="BM69" s="988" t="str">
        <f t="shared" ca="1" si="1143"/>
        <v/>
      </c>
      <c r="BN69" s="988" t="str">
        <f t="shared" ca="1" si="1144"/>
        <v/>
      </c>
      <c r="BO69" s="988" t="str">
        <f t="shared" ca="1" si="1145"/>
        <v/>
      </c>
      <c r="BP69" s="988" t="str">
        <f t="shared" ca="1" si="1146"/>
        <v/>
      </c>
      <c r="BQ69" s="988" t="str">
        <f t="shared" ca="1" si="1147"/>
        <v/>
      </c>
      <c r="BR69" s="988" t="str">
        <f t="shared" ca="1" si="1148"/>
        <v/>
      </c>
      <c r="BS69" s="988" t="str">
        <f t="shared" ca="1" si="1149"/>
        <v/>
      </c>
      <c r="BT69" s="988" t="str">
        <f t="shared" ca="1" si="1150"/>
        <v/>
      </c>
      <c r="BU69" s="988" t="str">
        <f t="shared" ca="1" si="1151"/>
        <v/>
      </c>
      <c r="BV69" s="988" t="str">
        <f t="shared" ca="1" si="1152"/>
        <v/>
      </c>
      <c r="BW69" s="988" t="str">
        <f t="shared" ca="1" si="1153"/>
        <v/>
      </c>
      <c r="BX69" s="988" t="str">
        <f t="shared" ca="1" si="1154"/>
        <v/>
      </c>
      <c r="BY69" s="988" t="str">
        <f t="shared" ca="1" si="1155"/>
        <v/>
      </c>
      <c r="BZ69" s="988" t="str">
        <f t="shared" ca="1" si="1156"/>
        <v/>
      </c>
      <c r="CA69" s="988" t="str">
        <f t="shared" ca="1" si="1157"/>
        <v/>
      </c>
      <c r="CB69" s="988" t="str">
        <f t="shared" ca="1" si="1158"/>
        <v/>
      </c>
      <c r="CC69" s="988" t="str">
        <f t="shared" ca="1" si="1159"/>
        <v/>
      </c>
      <c r="CD69" s="988" t="str">
        <f t="shared" ca="1" si="1160"/>
        <v/>
      </c>
      <c r="CE69" s="988" t="str">
        <f t="shared" ca="1" si="1161"/>
        <v/>
      </c>
      <c r="CF69" s="988" t="str">
        <f t="shared" ca="1" si="1162"/>
        <v/>
      </c>
      <c r="CG69" s="988" t="str">
        <f t="shared" ca="1" si="1163"/>
        <v/>
      </c>
      <c r="CH69" s="988" t="str">
        <f t="shared" ca="1" si="1164"/>
        <v/>
      </c>
      <c r="CI69" s="988" t="str">
        <f t="shared" ca="1" si="1165"/>
        <v/>
      </c>
      <c r="CJ69" s="988" t="str">
        <f t="shared" ca="1" si="1166"/>
        <v/>
      </c>
      <c r="CK69" s="988" t="str">
        <f t="shared" ca="1" si="1167"/>
        <v/>
      </c>
      <c r="CL69" s="988" t="str">
        <f t="shared" ca="1" si="1168"/>
        <v/>
      </c>
      <c r="CM69" s="988" t="str">
        <f t="shared" ca="1" si="1169"/>
        <v/>
      </c>
      <c r="CN69" s="988" t="str">
        <f t="shared" ca="1" si="1170"/>
        <v/>
      </c>
      <c r="CO69" s="988" t="str">
        <f t="shared" ca="1" si="1171"/>
        <v/>
      </c>
      <c r="CP69" s="988" t="str">
        <f t="shared" ca="1" si="1172"/>
        <v/>
      </c>
      <c r="CQ69" s="988" t="str">
        <f t="shared" ca="1" si="1173"/>
        <v/>
      </c>
      <c r="CR69" s="988" t="str">
        <f t="shared" ca="1" si="1174"/>
        <v/>
      </c>
      <c r="CS69" s="988" t="str">
        <f t="shared" ca="1" si="1175"/>
        <v/>
      </c>
      <c r="CT69" s="988" t="str">
        <f t="shared" ca="1" si="1176"/>
        <v/>
      </c>
      <c r="CU69" s="988" t="str">
        <f t="shared" ca="1" si="1177"/>
        <v/>
      </c>
      <c r="CV69" s="988" t="str">
        <f t="shared" ca="1" si="1178"/>
        <v/>
      </c>
      <c r="CW69" s="988" t="str">
        <f t="shared" ca="1" si="1179"/>
        <v/>
      </c>
      <c r="CX69" s="988" t="str">
        <f t="shared" ca="1" si="1180"/>
        <v/>
      </c>
      <c r="CY69" s="988" t="str">
        <f t="shared" ca="1" si="1181"/>
        <v/>
      </c>
      <c r="CZ69" s="988" t="str">
        <f t="shared" ca="1" si="1182"/>
        <v/>
      </c>
      <c r="DA69" s="988" t="str">
        <f t="shared" ca="1" si="1183"/>
        <v/>
      </c>
      <c r="DB69" s="988" t="str">
        <f t="shared" ca="1" si="1184"/>
        <v/>
      </c>
      <c r="DC69" s="988" t="str">
        <f t="shared" ca="1" si="1185"/>
        <v/>
      </c>
      <c r="DD69" s="988" t="str">
        <f t="shared" ca="1" si="1186"/>
        <v/>
      </c>
      <c r="DE69" s="988" t="str">
        <f t="shared" ca="1" si="1187"/>
        <v/>
      </c>
      <c r="DF69" s="988" t="str">
        <f t="shared" ca="1" si="1188"/>
        <v/>
      </c>
      <c r="DG69" s="988" t="str">
        <f t="shared" ca="1" si="1189"/>
        <v/>
      </c>
      <c r="DH69" s="988" t="str">
        <f t="shared" ca="1" si="1190"/>
        <v/>
      </c>
      <c r="DI69" s="988" t="str">
        <f t="shared" ca="1" si="1191"/>
        <v/>
      </c>
      <c r="DJ69" s="988" t="str">
        <f t="shared" ca="1" si="1192"/>
        <v/>
      </c>
      <c r="DK69" s="988" t="str">
        <f t="shared" ca="1" si="1193"/>
        <v/>
      </c>
      <c r="DL69" s="988" t="str">
        <f t="shared" ca="1" si="1194"/>
        <v/>
      </c>
      <c r="DM69" s="988" t="str">
        <f t="shared" ca="1" si="1195"/>
        <v/>
      </c>
      <c r="DN69" s="988" t="str">
        <f t="shared" ca="1" si="1196"/>
        <v/>
      </c>
      <c r="DO69" s="988" t="str">
        <f t="shared" ca="1" si="1197"/>
        <v/>
      </c>
      <c r="DP69" s="988" t="str">
        <f t="shared" ca="1" si="1198"/>
        <v/>
      </c>
      <c r="DQ69" s="988" t="str">
        <f t="shared" ca="1" si="1199"/>
        <v/>
      </c>
      <c r="DR69" s="988" t="str">
        <f t="shared" ca="1" si="1200"/>
        <v/>
      </c>
      <c r="DS69" s="988" t="str">
        <f t="shared" ca="1" si="1201"/>
        <v/>
      </c>
      <c r="DT69" s="988" t="str">
        <f t="shared" ca="1" si="1202"/>
        <v/>
      </c>
      <c r="DU69" s="988" t="str">
        <f t="shared" ca="1" si="1203"/>
        <v/>
      </c>
      <c r="DV69" s="988" t="str">
        <f t="shared" ca="1" si="1204"/>
        <v/>
      </c>
      <c r="DW69" s="988" t="str">
        <f t="shared" ca="1" si="1205"/>
        <v/>
      </c>
      <c r="DX69" s="988" t="str">
        <f t="shared" ca="1" si="1206"/>
        <v/>
      </c>
      <c r="DY69" s="988" t="str">
        <f t="shared" ca="1" si="1207"/>
        <v/>
      </c>
      <c r="DZ69" s="988" t="str">
        <f t="shared" ca="1" si="1208"/>
        <v/>
      </c>
      <c r="EA69" s="988" t="str">
        <f t="shared" ca="1" si="1209"/>
        <v/>
      </c>
      <c r="EB69" s="988" t="str">
        <f t="shared" ca="1" si="1210"/>
        <v/>
      </c>
      <c r="EC69" s="988" t="str">
        <f t="shared" ca="1" si="1211"/>
        <v/>
      </c>
      <c r="ED69" s="988" t="str">
        <f t="shared" ca="1" si="1212"/>
        <v/>
      </c>
      <c r="EE69" s="988" t="str">
        <f t="shared" ca="1" si="1213"/>
        <v/>
      </c>
      <c r="EF69" s="988" t="str">
        <f t="shared" ca="1" si="1214"/>
        <v/>
      </c>
      <c r="EG69" s="988" t="str">
        <f t="shared" ca="1" si="1215"/>
        <v/>
      </c>
      <c r="EH69" s="988" t="str">
        <f t="shared" ca="1" si="1216"/>
        <v/>
      </c>
      <c r="EI69" s="988" t="str">
        <f t="shared" ca="1" si="1217"/>
        <v/>
      </c>
      <c r="EJ69" s="988" t="str">
        <f t="shared" ca="1" si="1218"/>
        <v/>
      </c>
      <c r="EK69" s="988" t="str">
        <f t="shared" ca="1" si="1219"/>
        <v/>
      </c>
      <c r="EL69" s="988" t="str">
        <f t="shared" ca="1" si="1220"/>
        <v/>
      </c>
      <c r="EM69" s="988" t="str">
        <f t="shared" ca="1" si="1221"/>
        <v/>
      </c>
      <c r="EN69" s="988" t="str">
        <f t="shared" ca="1" si="1222"/>
        <v/>
      </c>
      <c r="EO69" s="988" t="str">
        <f t="shared" ca="1" si="1223"/>
        <v/>
      </c>
      <c r="EP69" s="988" t="str">
        <f t="shared" ca="1" si="1224"/>
        <v/>
      </c>
      <c r="EQ69" s="988" t="str">
        <f t="shared" ca="1" si="1225"/>
        <v/>
      </c>
      <c r="ER69" s="988" t="str">
        <f t="shared" ca="1" si="1226"/>
        <v/>
      </c>
      <c r="ES69" s="988" t="str">
        <f t="shared" ca="1" si="1227"/>
        <v/>
      </c>
      <c r="ET69" s="988" t="str">
        <f t="shared" ca="1" si="1228"/>
        <v/>
      </c>
      <c r="EU69" s="988" t="str">
        <f t="shared" ca="1" si="1229"/>
        <v/>
      </c>
      <c r="EV69" s="988" t="str">
        <f t="shared" ca="1" si="1230"/>
        <v/>
      </c>
      <c r="EW69" s="988" t="str">
        <f t="shared" ca="1" si="1231"/>
        <v/>
      </c>
      <c r="EX69" s="988" t="str">
        <f t="shared" ca="1" si="1232"/>
        <v/>
      </c>
      <c r="EY69" s="988" t="str">
        <f t="shared" ca="1" si="1233"/>
        <v/>
      </c>
      <c r="EZ69" s="988" t="str">
        <f t="shared" ca="1" si="1234"/>
        <v/>
      </c>
      <c r="FA69" s="988" t="str">
        <f t="shared" ca="1" si="1235"/>
        <v/>
      </c>
      <c r="FB69" s="988" t="str">
        <f t="shared" ca="1" si="1236"/>
        <v/>
      </c>
      <c r="FC69" s="988" t="str">
        <f t="shared" ca="1" si="1237"/>
        <v/>
      </c>
      <c r="FD69" s="988" t="str">
        <f t="shared" ca="1" si="1238"/>
        <v/>
      </c>
      <c r="FE69" s="988" t="str">
        <f t="shared" ca="1" si="1239"/>
        <v/>
      </c>
      <c r="FF69" s="988" t="str">
        <f t="shared" ca="1" si="1240"/>
        <v/>
      </c>
      <c r="FG69" s="988" t="str">
        <f t="shared" ca="1" si="1241"/>
        <v/>
      </c>
      <c r="FH69" s="988" t="str">
        <f t="shared" ca="1" si="1242"/>
        <v/>
      </c>
      <c r="FI69" s="988" t="str">
        <f t="shared" ca="1" si="1243"/>
        <v/>
      </c>
      <c r="FJ69" s="988" t="str">
        <f t="shared" ca="1" si="1244"/>
        <v/>
      </c>
      <c r="FK69" s="988" t="str">
        <f t="shared" ca="1" si="1245"/>
        <v/>
      </c>
      <c r="FL69" s="988" t="str">
        <f t="shared" ca="1" si="1246"/>
        <v/>
      </c>
      <c r="FM69" s="988" t="str">
        <f t="shared" ca="1" si="1247"/>
        <v/>
      </c>
      <c r="FN69" s="988" t="str">
        <f t="shared" ca="1" si="1248"/>
        <v/>
      </c>
      <c r="FO69" s="988" t="str">
        <f t="shared" ca="1" si="1249"/>
        <v/>
      </c>
      <c r="FP69" s="988" t="str">
        <f t="shared" ca="1" si="1250"/>
        <v/>
      </c>
      <c r="FQ69" s="988" t="str">
        <f t="shared" ca="1" si="1251"/>
        <v/>
      </c>
      <c r="FR69" s="988" t="str">
        <f t="shared" ca="1" si="1252"/>
        <v/>
      </c>
      <c r="FS69" s="988" t="str">
        <f t="shared" ca="1" si="1253"/>
        <v/>
      </c>
      <c r="FT69" s="988" t="str">
        <f t="shared" ca="1" si="1254"/>
        <v/>
      </c>
      <c r="FU69" s="988" t="str">
        <f t="shared" ca="1" si="1255"/>
        <v/>
      </c>
      <c r="FV69" s="988" t="str">
        <f t="shared" ca="1" si="1256"/>
        <v/>
      </c>
      <c r="FW69" s="988" t="str">
        <f t="shared" ca="1" si="1257"/>
        <v/>
      </c>
      <c r="FX69" s="988" t="str">
        <f t="shared" ca="1" si="1258"/>
        <v/>
      </c>
      <c r="FY69" s="988" t="str">
        <f t="shared" ca="1" si="1259"/>
        <v/>
      </c>
      <c r="FZ69" s="988" t="str">
        <f t="shared" ca="1" si="1260"/>
        <v/>
      </c>
      <c r="GA69" s="988" t="str">
        <f t="shared" ca="1" si="1261"/>
        <v/>
      </c>
      <c r="GB69" s="988" t="str">
        <f t="shared" ca="1" si="1262"/>
        <v/>
      </c>
      <c r="GC69" s="988" t="str">
        <f t="shared" ca="1" si="1263"/>
        <v/>
      </c>
      <c r="GD69" s="988" t="str">
        <f t="shared" ca="1" si="1264"/>
        <v/>
      </c>
      <c r="GE69" s="988" t="str">
        <f t="shared" ca="1" si="1265"/>
        <v/>
      </c>
      <c r="GF69" s="988" t="str">
        <f t="shared" ca="1" si="1266"/>
        <v/>
      </c>
      <c r="GG69" s="988" t="str">
        <f t="shared" ca="1" si="1267"/>
        <v/>
      </c>
      <c r="GH69" s="988" t="str">
        <f t="shared" ca="1" si="1268"/>
        <v/>
      </c>
      <c r="GI69" s="988" t="str">
        <f t="shared" ca="1" si="1269"/>
        <v/>
      </c>
      <c r="GJ69" s="988" t="str">
        <f t="shared" ca="1" si="1270"/>
        <v/>
      </c>
      <c r="GK69" s="988" t="str">
        <f t="shared" ca="1" si="1271"/>
        <v/>
      </c>
      <c r="GL69" s="988" t="str">
        <f t="shared" ca="1" si="1272"/>
        <v/>
      </c>
      <c r="GM69" s="988" t="str">
        <f t="shared" ca="1" si="1273"/>
        <v/>
      </c>
      <c r="GN69" s="988" t="str">
        <f t="shared" ca="1" si="1274"/>
        <v/>
      </c>
      <c r="GO69" s="988" t="str">
        <f t="shared" ca="1" si="1275"/>
        <v/>
      </c>
      <c r="GP69" s="988" t="str">
        <f t="shared" ca="1" si="1276"/>
        <v/>
      </c>
      <c r="GQ69" s="988" t="str">
        <f t="shared" ca="1" si="1277"/>
        <v/>
      </c>
      <c r="GR69" s="988" t="str">
        <f t="shared" ca="1" si="1278"/>
        <v/>
      </c>
      <c r="GS69" s="988" t="str">
        <f t="shared" ca="1" si="1279"/>
        <v/>
      </c>
      <c r="GT69" s="988" t="str">
        <f t="shared" ca="1" si="1280"/>
        <v/>
      </c>
      <c r="GU69" s="988" t="str">
        <f t="shared" ca="1" si="1281"/>
        <v/>
      </c>
      <c r="GV69" s="988" t="str">
        <f t="shared" ca="1" si="1282"/>
        <v/>
      </c>
      <c r="GW69" s="988" t="str">
        <f t="shared" ca="1" si="1283"/>
        <v/>
      </c>
      <c r="GX69" s="988" t="str">
        <f t="shared" ca="1" si="1284"/>
        <v/>
      </c>
      <c r="GY69" s="988" t="str">
        <f t="shared" ca="1" si="1285"/>
        <v/>
      </c>
      <c r="GZ69" s="988" t="str">
        <f t="shared" ca="1" si="1286"/>
        <v/>
      </c>
      <c r="HA69" s="988" t="str">
        <f t="shared" ca="1" si="1287"/>
        <v/>
      </c>
      <c r="HB69" s="988" t="str">
        <f t="shared" ca="1" si="1288"/>
        <v/>
      </c>
      <c r="HC69" s="988" t="str">
        <f t="shared" ca="1" si="1289"/>
        <v/>
      </c>
      <c r="HD69" s="988" t="str">
        <f t="shared" ca="1" si="1290"/>
        <v/>
      </c>
      <c r="HE69" s="988" t="str">
        <f t="shared" ca="1" si="1291"/>
        <v/>
      </c>
      <c r="HF69" s="988" t="str">
        <f t="shared" ca="1" si="1292"/>
        <v/>
      </c>
      <c r="HG69" s="988" t="str">
        <f t="shared" ca="1" si="1293"/>
        <v/>
      </c>
      <c r="HH69" s="988" t="str">
        <f t="shared" ca="1" si="1294"/>
        <v/>
      </c>
      <c r="HI69" s="988" t="str">
        <f t="shared" ca="1" si="1295"/>
        <v/>
      </c>
      <c r="HJ69" s="988" t="str">
        <f t="shared" ca="1" si="1296"/>
        <v/>
      </c>
      <c r="HK69" s="988" t="str">
        <f t="shared" ca="1" si="1297"/>
        <v/>
      </c>
      <c r="HL69" s="988" t="str">
        <f t="shared" ca="1" si="1298"/>
        <v/>
      </c>
      <c r="HM69" s="988" t="str">
        <f t="shared" ca="1" si="1299"/>
        <v/>
      </c>
      <c r="HN69" s="988" t="str">
        <f t="shared" ca="1" si="1300"/>
        <v/>
      </c>
      <c r="HO69" s="988" t="str">
        <f t="shared" ca="1" si="1301"/>
        <v/>
      </c>
      <c r="HP69" s="988" t="str">
        <f t="shared" ca="1" si="1302"/>
        <v/>
      </c>
      <c r="HQ69" s="988" t="str">
        <f t="shared" ca="1" si="1303"/>
        <v/>
      </c>
    </row>
    <row r="70" spans="23:225" x14ac:dyDescent="0.15">
      <c r="W70" s="986"/>
      <c r="Y70" s="991">
        <v>24</v>
      </c>
      <c r="Z70" s="988" t="str">
        <f t="shared" ca="1" si="1104"/>
        <v/>
      </c>
      <c r="AA70" s="988" t="str">
        <f t="shared" ca="1" si="1105"/>
        <v/>
      </c>
      <c r="AB70" s="988" t="str">
        <f t="shared" ca="1" si="1106"/>
        <v/>
      </c>
      <c r="AC70" s="988" t="str">
        <f t="shared" ca="1" si="1107"/>
        <v/>
      </c>
      <c r="AD70" s="988" t="str">
        <f t="shared" ca="1" si="1108"/>
        <v/>
      </c>
      <c r="AE70" s="988" t="str">
        <f t="shared" ca="1" si="1109"/>
        <v/>
      </c>
      <c r="AF70" s="988" t="str">
        <f t="shared" ca="1" si="1110"/>
        <v/>
      </c>
      <c r="AG70" s="988" t="str">
        <f t="shared" ca="1" si="1111"/>
        <v/>
      </c>
      <c r="AH70" s="988" t="str">
        <f t="shared" ca="1" si="1112"/>
        <v/>
      </c>
      <c r="AI70" s="988" t="str">
        <f t="shared" ca="1" si="1113"/>
        <v/>
      </c>
      <c r="AJ70" s="988" t="str">
        <f t="shared" ca="1" si="1114"/>
        <v/>
      </c>
      <c r="AK70" s="988" t="str">
        <f t="shared" ca="1" si="1115"/>
        <v/>
      </c>
      <c r="AL70" s="988" t="str">
        <f t="shared" ca="1" si="1116"/>
        <v/>
      </c>
      <c r="AM70" s="988" t="str">
        <f t="shared" ca="1" si="1117"/>
        <v/>
      </c>
      <c r="AN70" s="988" t="str">
        <f t="shared" ca="1" si="1118"/>
        <v/>
      </c>
      <c r="AO70" s="988" t="str">
        <f t="shared" ca="1" si="1119"/>
        <v/>
      </c>
      <c r="AP70" s="988" t="str">
        <f t="shared" ca="1" si="1120"/>
        <v/>
      </c>
      <c r="AQ70" s="988" t="str">
        <f t="shared" ca="1" si="1121"/>
        <v/>
      </c>
      <c r="AR70" s="988" t="str">
        <f t="shared" ca="1" si="1122"/>
        <v/>
      </c>
      <c r="AS70" s="988" t="str">
        <f t="shared" ca="1" si="1123"/>
        <v/>
      </c>
      <c r="AT70" s="988" t="str">
        <f t="shared" ca="1" si="1124"/>
        <v/>
      </c>
      <c r="AU70" s="988" t="str">
        <f t="shared" ca="1" si="1125"/>
        <v/>
      </c>
      <c r="AV70" s="988" t="str">
        <f t="shared" ca="1" si="1126"/>
        <v/>
      </c>
      <c r="AW70" s="988">
        <f t="shared" ca="1" si="1127"/>
        <v>1</v>
      </c>
      <c r="AX70" s="988">
        <f t="shared" ca="1" si="1128"/>
        <v>2</v>
      </c>
      <c r="AY70" s="988">
        <f t="shared" ca="1" si="1129"/>
        <v>3</v>
      </c>
      <c r="AZ70" s="988">
        <f t="shared" ca="1" si="1130"/>
        <v>4</v>
      </c>
      <c r="BA70" s="988">
        <f t="shared" ca="1" si="1131"/>
        <v>5</v>
      </c>
      <c r="BB70" s="988">
        <f t="shared" ca="1" si="1132"/>
        <v>6</v>
      </c>
      <c r="BC70" s="988">
        <f t="shared" ca="1" si="1133"/>
        <v>7</v>
      </c>
      <c r="BD70" s="988">
        <f t="shared" ca="1" si="1134"/>
        <v>8</v>
      </c>
      <c r="BE70" s="988">
        <f t="shared" ca="1" si="1135"/>
        <v>9</v>
      </c>
      <c r="BF70" s="988">
        <f t="shared" ca="1" si="1136"/>
        <v>10</v>
      </c>
      <c r="BG70" s="988">
        <f t="shared" ca="1" si="1137"/>
        <v>11</v>
      </c>
      <c r="BH70" s="988">
        <f t="shared" ca="1" si="1138"/>
        <v>12</v>
      </c>
      <c r="BI70" s="988">
        <f t="shared" ca="1" si="1139"/>
        <v>13</v>
      </c>
      <c r="BJ70" s="988">
        <f t="shared" ca="1" si="1140"/>
        <v>14</v>
      </c>
      <c r="BK70" s="988">
        <f t="shared" ca="1" si="1141"/>
        <v>15</v>
      </c>
      <c r="BL70" s="988" t="str">
        <f t="shared" ca="1" si="1142"/>
        <v/>
      </c>
      <c r="BM70" s="988" t="str">
        <f t="shared" ca="1" si="1143"/>
        <v/>
      </c>
      <c r="BN70" s="988" t="str">
        <f t="shared" ca="1" si="1144"/>
        <v/>
      </c>
      <c r="BO70" s="988" t="str">
        <f t="shared" ca="1" si="1145"/>
        <v/>
      </c>
      <c r="BP70" s="988" t="str">
        <f t="shared" ca="1" si="1146"/>
        <v/>
      </c>
      <c r="BQ70" s="988" t="str">
        <f t="shared" ca="1" si="1147"/>
        <v/>
      </c>
      <c r="BR70" s="988" t="str">
        <f t="shared" ca="1" si="1148"/>
        <v/>
      </c>
      <c r="BS70" s="988" t="str">
        <f t="shared" ca="1" si="1149"/>
        <v/>
      </c>
      <c r="BT70" s="988" t="str">
        <f t="shared" ca="1" si="1150"/>
        <v/>
      </c>
      <c r="BU70" s="988" t="str">
        <f t="shared" ca="1" si="1151"/>
        <v/>
      </c>
      <c r="BV70" s="988" t="str">
        <f t="shared" ca="1" si="1152"/>
        <v/>
      </c>
      <c r="BW70" s="988" t="str">
        <f t="shared" ca="1" si="1153"/>
        <v/>
      </c>
      <c r="BX70" s="988" t="str">
        <f t="shared" ca="1" si="1154"/>
        <v/>
      </c>
      <c r="BY70" s="988" t="str">
        <f t="shared" ca="1" si="1155"/>
        <v/>
      </c>
      <c r="BZ70" s="988" t="str">
        <f t="shared" ca="1" si="1156"/>
        <v/>
      </c>
      <c r="CA70" s="988" t="str">
        <f t="shared" ca="1" si="1157"/>
        <v/>
      </c>
      <c r="CB70" s="988" t="str">
        <f t="shared" ca="1" si="1158"/>
        <v/>
      </c>
      <c r="CC70" s="988" t="str">
        <f t="shared" ca="1" si="1159"/>
        <v/>
      </c>
      <c r="CD70" s="988" t="str">
        <f t="shared" ca="1" si="1160"/>
        <v/>
      </c>
      <c r="CE70" s="988" t="str">
        <f t="shared" ca="1" si="1161"/>
        <v/>
      </c>
      <c r="CF70" s="988" t="str">
        <f t="shared" ca="1" si="1162"/>
        <v/>
      </c>
      <c r="CG70" s="988" t="str">
        <f t="shared" ca="1" si="1163"/>
        <v/>
      </c>
      <c r="CH70" s="988" t="str">
        <f t="shared" ca="1" si="1164"/>
        <v/>
      </c>
      <c r="CI70" s="988" t="str">
        <f t="shared" ca="1" si="1165"/>
        <v/>
      </c>
      <c r="CJ70" s="988" t="str">
        <f t="shared" ca="1" si="1166"/>
        <v/>
      </c>
      <c r="CK70" s="988" t="str">
        <f t="shared" ca="1" si="1167"/>
        <v/>
      </c>
      <c r="CL70" s="988" t="str">
        <f t="shared" ca="1" si="1168"/>
        <v/>
      </c>
      <c r="CM70" s="988" t="str">
        <f t="shared" ca="1" si="1169"/>
        <v/>
      </c>
      <c r="CN70" s="988" t="str">
        <f t="shared" ca="1" si="1170"/>
        <v/>
      </c>
      <c r="CO70" s="988" t="str">
        <f t="shared" ca="1" si="1171"/>
        <v/>
      </c>
      <c r="CP70" s="988" t="str">
        <f t="shared" ca="1" si="1172"/>
        <v/>
      </c>
      <c r="CQ70" s="988" t="str">
        <f t="shared" ca="1" si="1173"/>
        <v/>
      </c>
      <c r="CR70" s="988" t="str">
        <f t="shared" ca="1" si="1174"/>
        <v/>
      </c>
      <c r="CS70" s="988" t="str">
        <f t="shared" ca="1" si="1175"/>
        <v/>
      </c>
      <c r="CT70" s="988" t="str">
        <f t="shared" ca="1" si="1176"/>
        <v/>
      </c>
      <c r="CU70" s="988" t="str">
        <f t="shared" ca="1" si="1177"/>
        <v/>
      </c>
      <c r="CV70" s="988" t="str">
        <f t="shared" ca="1" si="1178"/>
        <v/>
      </c>
      <c r="CW70" s="988" t="str">
        <f t="shared" ca="1" si="1179"/>
        <v/>
      </c>
      <c r="CX70" s="988" t="str">
        <f t="shared" ca="1" si="1180"/>
        <v/>
      </c>
      <c r="CY70" s="988" t="str">
        <f t="shared" ca="1" si="1181"/>
        <v/>
      </c>
      <c r="CZ70" s="988" t="str">
        <f t="shared" ca="1" si="1182"/>
        <v/>
      </c>
      <c r="DA70" s="988" t="str">
        <f t="shared" ca="1" si="1183"/>
        <v/>
      </c>
      <c r="DB70" s="988" t="str">
        <f t="shared" ca="1" si="1184"/>
        <v/>
      </c>
      <c r="DC70" s="988" t="str">
        <f t="shared" ca="1" si="1185"/>
        <v/>
      </c>
      <c r="DD70" s="988" t="str">
        <f t="shared" ca="1" si="1186"/>
        <v/>
      </c>
      <c r="DE70" s="988" t="str">
        <f t="shared" ca="1" si="1187"/>
        <v/>
      </c>
      <c r="DF70" s="988" t="str">
        <f t="shared" ca="1" si="1188"/>
        <v/>
      </c>
      <c r="DG70" s="988" t="str">
        <f t="shared" ca="1" si="1189"/>
        <v/>
      </c>
      <c r="DH70" s="988" t="str">
        <f t="shared" ca="1" si="1190"/>
        <v/>
      </c>
      <c r="DI70" s="988" t="str">
        <f t="shared" ca="1" si="1191"/>
        <v/>
      </c>
      <c r="DJ70" s="988" t="str">
        <f t="shared" ca="1" si="1192"/>
        <v/>
      </c>
      <c r="DK70" s="988" t="str">
        <f t="shared" ca="1" si="1193"/>
        <v/>
      </c>
      <c r="DL70" s="988" t="str">
        <f t="shared" ca="1" si="1194"/>
        <v/>
      </c>
      <c r="DM70" s="988" t="str">
        <f t="shared" ca="1" si="1195"/>
        <v/>
      </c>
      <c r="DN70" s="988" t="str">
        <f t="shared" ca="1" si="1196"/>
        <v/>
      </c>
      <c r="DO70" s="988" t="str">
        <f t="shared" ca="1" si="1197"/>
        <v/>
      </c>
      <c r="DP70" s="988" t="str">
        <f t="shared" ca="1" si="1198"/>
        <v/>
      </c>
      <c r="DQ70" s="988" t="str">
        <f t="shared" ca="1" si="1199"/>
        <v/>
      </c>
      <c r="DR70" s="988" t="str">
        <f t="shared" ca="1" si="1200"/>
        <v/>
      </c>
      <c r="DS70" s="988" t="str">
        <f t="shared" ca="1" si="1201"/>
        <v/>
      </c>
      <c r="DT70" s="988" t="str">
        <f t="shared" ca="1" si="1202"/>
        <v/>
      </c>
      <c r="DU70" s="988" t="str">
        <f t="shared" ca="1" si="1203"/>
        <v/>
      </c>
      <c r="DV70" s="988" t="str">
        <f t="shared" ca="1" si="1204"/>
        <v/>
      </c>
      <c r="DW70" s="988" t="str">
        <f t="shared" ca="1" si="1205"/>
        <v/>
      </c>
      <c r="DX70" s="988" t="str">
        <f t="shared" ca="1" si="1206"/>
        <v/>
      </c>
      <c r="DY70" s="988" t="str">
        <f t="shared" ca="1" si="1207"/>
        <v/>
      </c>
      <c r="DZ70" s="988" t="str">
        <f t="shared" ca="1" si="1208"/>
        <v/>
      </c>
      <c r="EA70" s="988" t="str">
        <f t="shared" ca="1" si="1209"/>
        <v/>
      </c>
      <c r="EB70" s="988" t="str">
        <f t="shared" ca="1" si="1210"/>
        <v/>
      </c>
      <c r="EC70" s="988" t="str">
        <f t="shared" ca="1" si="1211"/>
        <v/>
      </c>
      <c r="ED70" s="988" t="str">
        <f t="shared" ca="1" si="1212"/>
        <v/>
      </c>
      <c r="EE70" s="988" t="str">
        <f t="shared" ca="1" si="1213"/>
        <v/>
      </c>
      <c r="EF70" s="988" t="str">
        <f t="shared" ca="1" si="1214"/>
        <v/>
      </c>
      <c r="EG70" s="988" t="str">
        <f t="shared" ca="1" si="1215"/>
        <v/>
      </c>
      <c r="EH70" s="988" t="str">
        <f t="shared" ca="1" si="1216"/>
        <v/>
      </c>
      <c r="EI70" s="988" t="str">
        <f t="shared" ca="1" si="1217"/>
        <v/>
      </c>
      <c r="EJ70" s="988" t="str">
        <f t="shared" ca="1" si="1218"/>
        <v/>
      </c>
      <c r="EK70" s="988" t="str">
        <f t="shared" ca="1" si="1219"/>
        <v/>
      </c>
      <c r="EL70" s="988" t="str">
        <f t="shared" ca="1" si="1220"/>
        <v/>
      </c>
      <c r="EM70" s="988" t="str">
        <f t="shared" ca="1" si="1221"/>
        <v/>
      </c>
      <c r="EN70" s="988" t="str">
        <f t="shared" ca="1" si="1222"/>
        <v/>
      </c>
      <c r="EO70" s="988" t="str">
        <f t="shared" ca="1" si="1223"/>
        <v/>
      </c>
      <c r="EP70" s="988" t="str">
        <f t="shared" ca="1" si="1224"/>
        <v/>
      </c>
      <c r="EQ70" s="988" t="str">
        <f t="shared" ca="1" si="1225"/>
        <v/>
      </c>
      <c r="ER70" s="988" t="str">
        <f t="shared" ca="1" si="1226"/>
        <v/>
      </c>
      <c r="ES70" s="988" t="str">
        <f t="shared" ca="1" si="1227"/>
        <v/>
      </c>
      <c r="ET70" s="988" t="str">
        <f t="shared" ca="1" si="1228"/>
        <v/>
      </c>
      <c r="EU70" s="988" t="str">
        <f t="shared" ca="1" si="1229"/>
        <v/>
      </c>
      <c r="EV70" s="988" t="str">
        <f t="shared" ca="1" si="1230"/>
        <v/>
      </c>
      <c r="EW70" s="988" t="str">
        <f t="shared" ca="1" si="1231"/>
        <v/>
      </c>
      <c r="EX70" s="988" t="str">
        <f t="shared" ca="1" si="1232"/>
        <v/>
      </c>
      <c r="EY70" s="988" t="str">
        <f t="shared" ca="1" si="1233"/>
        <v/>
      </c>
      <c r="EZ70" s="988" t="str">
        <f t="shared" ca="1" si="1234"/>
        <v/>
      </c>
      <c r="FA70" s="988" t="str">
        <f t="shared" ca="1" si="1235"/>
        <v/>
      </c>
      <c r="FB70" s="988" t="str">
        <f t="shared" ca="1" si="1236"/>
        <v/>
      </c>
      <c r="FC70" s="988" t="str">
        <f t="shared" ca="1" si="1237"/>
        <v/>
      </c>
      <c r="FD70" s="988" t="str">
        <f t="shared" ca="1" si="1238"/>
        <v/>
      </c>
      <c r="FE70" s="988" t="str">
        <f t="shared" ca="1" si="1239"/>
        <v/>
      </c>
      <c r="FF70" s="988" t="str">
        <f t="shared" ca="1" si="1240"/>
        <v/>
      </c>
      <c r="FG70" s="988" t="str">
        <f t="shared" ca="1" si="1241"/>
        <v/>
      </c>
      <c r="FH70" s="988" t="str">
        <f t="shared" ca="1" si="1242"/>
        <v/>
      </c>
      <c r="FI70" s="988" t="str">
        <f t="shared" ca="1" si="1243"/>
        <v/>
      </c>
      <c r="FJ70" s="988" t="str">
        <f t="shared" ca="1" si="1244"/>
        <v/>
      </c>
      <c r="FK70" s="988" t="str">
        <f t="shared" ca="1" si="1245"/>
        <v/>
      </c>
      <c r="FL70" s="988" t="str">
        <f t="shared" ca="1" si="1246"/>
        <v/>
      </c>
      <c r="FM70" s="988" t="str">
        <f t="shared" ca="1" si="1247"/>
        <v/>
      </c>
      <c r="FN70" s="988" t="str">
        <f t="shared" ca="1" si="1248"/>
        <v/>
      </c>
      <c r="FO70" s="988" t="str">
        <f t="shared" ca="1" si="1249"/>
        <v/>
      </c>
      <c r="FP70" s="988" t="str">
        <f t="shared" ca="1" si="1250"/>
        <v/>
      </c>
      <c r="FQ70" s="988" t="str">
        <f t="shared" ca="1" si="1251"/>
        <v/>
      </c>
      <c r="FR70" s="988" t="str">
        <f t="shared" ca="1" si="1252"/>
        <v/>
      </c>
      <c r="FS70" s="988" t="str">
        <f t="shared" ca="1" si="1253"/>
        <v/>
      </c>
      <c r="FT70" s="988" t="str">
        <f t="shared" ca="1" si="1254"/>
        <v/>
      </c>
      <c r="FU70" s="988" t="str">
        <f t="shared" ca="1" si="1255"/>
        <v/>
      </c>
      <c r="FV70" s="988" t="str">
        <f t="shared" ca="1" si="1256"/>
        <v/>
      </c>
      <c r="FW70" s="988" t="str">
        <f t="shared" ca="1" si="1257"/>
        <v/>
      </c>
      <c r="FX70" s="988" t="str">
        <f t="shared" ca="1" si="1258"/>
        <v/>
      </c>
      <c r="FY70" s="988" t="str">
        <f t="shared" ca="1" si="1259"/>
        <v/>
      </c>
      <c r="FZ70" s="988" t="str">
        <f t="shared" ca="1" si="1260"/>
        <v/>
      </c>
      <c r="GA70" s="988" t="str">
        <f t="shared" ca="1" si="1261"/>
        <v/>
      </c>
      <c r="GB70" s="988" t="str">
        <f t="shared" ca="1" si="1262"/>
        <v/>
      </c>
      <c r="GC70" s="988" t="str">
        <f t="shared" ca="1" si="1263"/>
        <v/>
      </c>
      <c r="GD70" s="988" t="str">
        <f t="shared" ca="1" si="1264"/>
        <v/>
      </c>
      <c r="GE70" s="988" t="str">
        <f t="shared" ca="1" si="1265"/>
        <v/>
      </c>
      <c r="GF70" s="988" t="str">
        <f t="shared" ca="1" si="1266"/>
        <v/>
      </c>
      <c r="GG70" s="988" t="str">
        <f t="shared" ca="1" si="1267"/>
        <v/>
      </c>
      <c r="GH70" s="988" t="str">
        <f t="shared" ca="1" si="1268"/>
        <v/>
      </c>
      <c r="GI70" s="988" t="str">
        <f t="shared" ca="1" si="1269"/>
        <v/>
      </c>
      <c r="GJ70" s="988" t="str">
        <f t="shared" ca="1" si="1270"/>
        <v/>
      </c>
      <c r="GK70" s="988" t="str">
        <f t="shared" ca="1" si="1271"/>
        <v/>
      </c>
      <c r="GL70" s="988" t="str">
        <f t="shared" ca="1" si="1272"/>
        <v/>
      </c>
      <c r="GM70" s="988" t="str">
        <f t="shared" ca="1" si="1273"/>
        <v/>
      </c>
      <c r="GN70" s="988" t="str">
        <f t="shared" ca="1" si="1274"/>
        <v/>
      </c>
      <c r="GO70" s="988" t="str">
        <f t="shared" ca="1" si="1275"/>
        <v/>
      </c>
      <c r="GP70" s="988" t="str">
        <f t="shared" ca="1" si="1276"/>
        <v/>
      </c>
      <c r="GQ70" s="988" t="str">
        <f t="shared" ca="1" si="1277"/>
        <v/>
      </c>
      <c r="GR70" s="988" t="str">
        <f t="shared" ca="1" si="1278"/>
        <v/>
      </c>
      <c r="GS70" s="988" t="str">
        <f t="shared" ca="1" si="1279"/>
        <v/>
      </c>
      <c r="GT70" s="988" t="str">
        <f t="shared" ca="1" si="1280"/>
        <v/>
      </c>
      <c r="GU70" s="988" t="str">
        <f t="shared" ca="1" si="1281"/>
        <v/>
      </c>
      <c r="GV70" s="988" t="str">
        <f t="shared" ca="1" si="1282"/>
        <v/>
      </c>
      <c r="GW70" s="988" t="str">
        <f t="shared" ca="1" si="1283"/>
        <v/>
      </c>
      <c r="GX70" s="988" t="str">
        <f t="shared" ca="1" si="1284"/>
        <v/>
      </c>
      <c r="GY70" s="988" t="str">
        <f t="shared" ca="1" si="1285"/>
        <v/>
      </c>
      <c r="GZ70" s="988" t="str">
        <f t="shared" ca="1" si="1286"/>
        <v/>
      </c>
      <c r="HA70" s="988" t="str">
        <f t="shared" ca="1" si="1287"/>
        <v/>
      </c>
      <c r="HB70" s="988" t="str">
        <f t="shared" ca="1" si="1288"/>
        <v/>
      </c>
      <c r="HC70" s="988" t="str">
        <f t="shared" ca="1" si="1289"/>
        <v/>
      </c>
      <c r="HD70" s="988" t="str">
        <f t="shared" ca="1" si="1290"/>
        <v/>
      </c>
      <c r="HE70" s="988" t="str">
        <f t="shared" ca="1" si="1291"/>
        <v/>
      </c>
      <c r="HF70" s="988" t="str">
        <f t="shared" ca="1" si="1292"/>
        <v/>
      </c>
      <c r="HG70" s="988" t="str">
        <f t="shared" ca="1" si="1293"/>
        <v/>
      </c>
      <c r="HH70" s="988" t="str">
        <f t="shared" ca="1" si="1294"/>
        <v/>
      </c>
      <c r="HI70" s="988" t="str">
        <f t="shared" ca="1" si="1295"/>
        <v/>
      </c>
      <c r="HJ70" s="988" t="str">
        <f t="shared" ca="1" si="1296"/>
        <v/>
      </c>
      <c r="HK70" s="988" t="str">
        <f t="shared" ca="1" si="1297"/>
        <v/>
      </c>
      <c r="HL70" s="988" t="str">
        <f t="shared" ca="1" si="1298"/>
        <v/>
      </c>
      <c r="HM70" s="988" t="str">
        <f t="shared" ca="1" si="1299"/>
        <v/>
      </c>
      <c r="HN70" s="988" t="str">
        <f t="shared" ca="1" si="1300"/>
        <v/>
      </c>
      <c r="HO70" s="988" t="str">
        <f t="shared" ca="1" si="1301"/>
        <v/>
      </c>
      <c r="HP70" s="988" t="str">
        <f t="shared" ca="1" si="1302"/>
        <v/>
      </c>
      <c r="HQ70" s="988" t="str">
        <f t="shared" ca="1" si="1303"/>
        <v/>
      </c>
    </row>
    <row r="71" spans="23:225" x14ac:dyDescent="0.15">
      <c r="W71" s="986"/>
      <c r="Y71" s="987">
        <v>25</v>
      </c>
      <c r="Z71" s="988" t="str">
        <f t="shared" ca="1" si="1104"/>
        <v/>
      </c>
      <c r="AA71" s="988" t="str">
        <f t="shared" ca="1" si="1105"/>
        <v/>
      </c>
      <c r="AB71" s="988" t="str">
        <f t="shared" ca="1" si="1106"/>
        <v/>
      </c>
      <c r="AC71" s="988" t="str">
        <f t="shared" ca="1" si="1107"/>
        <v/>
      </c>
      <c r="AD71" s="988" t="str">
        <f t="shared" ca="1" si="1108"/>
        <v/>
      </c>
      <c r="AE71" s="988" t="str">
        <f t="shared" ca="1" si="1109"/>
        <v/>
      </c>
      <c r="AF71" s="988" t="str">
        <f t="shared" ca="1" si="1110"/>
        <v/>
      </c>
      <c r="AG71" s="988" t="str">
        <f t="shared" ca="1" si="1111"/>
        <v/>
      </c>
      <c r="AH71" s="988" t="str">
        <f t="shared" ca="1" si="1112"/>
        <v/>
      </c>
      <c r="AI71" s="988" t="str">
        <f t="shared" ca="1" si="1113"/>
        <v/>
      </c>
      <c r="AJ71" s="988" t="str">
        <f t="shared" ca="1" si="1114"/>
        <v/>
      </c>
      <c r="AK71" s="988" t="str">
        <f t="shared" ca="1" si="1115"/>
        <v/>
      </c>
      <c r="AL71" s="988" t="str">
        <f t="shared" ca="1" si="1116"/>
        <v/>
      </c>
      <c r="AM71" s="988" t="str">
        <f t="shared" ca="1" si="1117"/>
        <v/>
      </c>
      <c r="AN71" s="988" t="str">
        <f t="shared" ca="1" si="1118"/>
        <v/>
      </c>
      <c r="AO71" s="988" t="str">
        <f t="shared" ca="1" si="1119"/>
        <v/>
      </c>
      <c r="AP71" s="988" t="str">
        <f t="shared" ca="1" si="1120"/>
        <v/>
      </c>
      <c r="AQ71" s="988" t="str">
        <f t="shared" ca="1" si="1121"/>
        <v/>
      </c>
      <c r="AR71" s="988" t="str">
        <f t="shared" ca="1" si="1122"/>
        <v/>
      </c>
      <c r="AS71" s="988" t="str">
        <f t="shared" ca="1" si="1123"/>
        <v/>
      </c>
      <c r="AT71" s="988" t="str">
        <f t="shared" ca="1" si="1124"/>
        <v/>
      </c>
      <c r="AU71" s="988" t="str">
        <f t="shared" ca="1" si="1125"/>
        <v/>
      </c>
      <c r="AV71" s="988" t="str">
        <f t="shared" ca="1" si="1126"/>
        <v/>
      </c>
      <c r="AW71" s="988" t="str">
        <f t="shared" ca="1" si="1127"/>
        <v/>
      </c>
      <c r="AX71" s="988">
        <f t="shared" ca="1" si="1128"/>
        <v>1</v>
      </c>
      <c r="AY71" s="988">
        <f t="shared" ca="1" si="1129"/>
        <v>2</v>
      </c>
      <c r="AZ71" s="988">
        <f t="shared" ca="1" si="1130"/>
        <v>3</v>
      </c>
      <c r="BA71" s="988">
        <f t="shared" ca="1" si="1131"/>
        <v>4</v>
      </c>
      <c r="BB71" s="988">
        <f t="shared" ca="1" si="1132"/>
        <v>5</v>
      </c>
      <c r="BC71" s="988">
        <f t="shared" ca="1" si="1133"/>
        <v>6</v>
      </c>
      <c r="BD71" s="988">
        <f t="shared" ca="1" si="1134"/>
        <v>7</v>
      </c>
      <c r="BE71" s="988">
        <f t="shared" ca="1" si="1135"/>
        <v>8</v>
      </c>
      <c r="BF71" s="988">
        <f t="shared" ca="1" si="1136"/>
        <v>9</v>
      </c>
      <c r="BG71" s="988">
        <f t="shared" ca="1" si="1137"/>
        <v>10</v>
      </c>
      <c r="BH71" s="988">
        <f t="shared" ca="1" si="1138"/>
        <v>11</v>
      </c>
      <c r="BI71" s="988">
        <f t="shared" ca="1" si="1139"/>
        <v>12</v>
      </c>
      <c r="BJ71" s="988">
        <f t="shared" ca="1" si="1140"/>
        <v>13</v>
      </c>
      <c r="BK71" s="988">
        <f t="shared" ca="1" si="1141"/>
        <v>14</v>
      </c>
      <c r="BL71" s="988">
        <f t="shared" ca="1" si="1142"/>
        <v>15</v>
      </c>
      <c r="BM71" s="988" t="str">
        <f t="shared" ca="1" si="1143"/>
        <v/>
      </c>
      <c r="BN71" s="988" t="str">
        <f t="shared" ca="1" si="1144"/>
        <v/>
      </c>
      <c r="BO71" s="988" t="str">
        <f t="shared" ca="1" si="1145"/>
        <v/>
      </c>
      <c r="BP71" s="988" t="str">
        <f t="shared" ca="1" si="1146"/>
        <v/>
      </c>
      <c r="BQ71" s="988" t="str">
        <f t="shared" ca="1" si="1147"/>
        <v/>
      </c>
      <c r="BR71" s="988" t="str">
        <f t="shared" ca="1" si="1148"/>
        <v/>
      </c>
      <c r="BS71" s="988" t="str">
        <f t="shared" ca="1" si="1149"/>
        <v/>
      </c>
      <c r="BT71" s="988" t="str">
        <f t="shared" ca="1" si="1150"/>
        <v/>
      </c>
      <c r="BU71" s="988" t="str">
        <f t="shared" ca="1" si="1151"/>
        <v/>
      </c>
      <c r="BV71" s="988" t="str">
        <f t="shared" ca="1" si="1152"/>
        <v/>
      </c>
      <c r="BW71" s="988" t="str">
        <f t="shared" ca="1" si="1153"/>
        <v/>
      </c>
      <c r="BX71" s="988" t="str">
        <f t="shared" ca="1" si="1154"/>
        <v/>
      </c>
      <c r="BY71" s="988" t="str">
        <f t="shared" ca="1" si="1155"/>
        <v/>
      </c>
      <c r="BZ71" s="988" t="str">
        <f t="shared" ca="1" si="1156"/>
        <v/>
      </c>
      <c r="CA71" s="988" t="str">
        <f t="shared" ca="1" si="1157"/>
        <v/>
      </c>
      <c r="CB71" s="988" t="str">
        <f t="shared" ca="1" si="1158"/>
        <v/>
      </c>
      <c r="CC71" s="988" t="str">
        <f t="shared" ca="1" si="1159"/>
        <v/>
      </c>
      <c r="CD71" s="988" t="str">
        <f t="shared" ca="1" si="1160"/>
        <v/>
      </c>
      <c r="CE71" s="988" t="str">
        <f t="shared" ca="1" si="1161"/>
        <v/>
      </c>
      <c r="CF71" s="988" t="str">
        <f t="shared" ca="1" si="1162"/>
        <v/>
      </c>
      <c r="CG71" s="988" t="str">
        <f t="shared" ca="1" si="1163"/>
        <v/>
      </c>
      <c r="CH71" s="988" t="str">
        <f t="shared" ca="1" si="1164"/>
        <v/>
      </c>
      <c r="CI71" s="988" t="str">
        <f t="shared" ca="1" si="1165"/>
        <v/>
      </c>
      <c r="CJ71" s="988" t="str">
        <f t="shared" ca="1" si="1166"/>
        <v/>
      </c>
      <c r="CK71" s="988" t="str">
        <f t="shared" ca="1" si="1167"/>
        <v/>
      </c>
      <c r="CL71" s="988" t="str">
        <f t="shared" ca="1" si="1168"/>
        <v/>
      </c>
      <c r="CM71" s="988" t="str">
        <f t="shared" ca="1" si="1169"/>
        <v/>
      </c>
      <c r="CN71" s="988" t="str">
        <f t="shared" ca="1" si="1170"/>
        <v/>
      </c>
      <c r="CO71" s="988" t="str">
        <f t="shared" ca="1" si="1171"/>
        <v/>
      </c>
      <c r="CP71" s="988" t="str">
        <f t="shared" ca="1" si="1172"/>
        <v/>
      </c>
      <c r="CQ71" s="988" t="str">
        <f t="shared" ca="1" si="1173"/>
        <v/>
      </c>
      <c r="CR71" s="988" t="str">
        <f t="shared" ca="1" si="1174"/>
        <v/>
      </c>
      <c r="CS71" s="988" t="str">
        <f t="shared" ca="1" si="1175"/>
        <v/>
      </c>
      <c r="CT71" s="988" t="str">
        <f t="shared" ca="1" si="1176"/>
        <v/>
      </c>
      <c r="CU71" s="988" t="str">
        <f t="shared" ca="1" si="1177"/>
        <v/>
      </c>
      <c r="CV71" s="988" t="str">
        <f t="shared" ca="1" si="1178"/>
        <v/>
      </c>
      <c r="CW71" s="988" t="str">
        <f t="shared" ca="1" si="1179"/>
        <v/>
      </c>
      <c r="CX71" s="988" t="str">
        <f t="shared" ca="1" si="1180"/>
        <v/>
      </c>
      <c r="CY71" s="988" t="str">
        <f t="shared" ca="1" si="1181"/>
        <v/>
      </c>
      <c r="CZ71" s="988" t="str">
        <f t="shared" ca="1" si="1182"/>
        <v/>
      </c>
      <c r="DA71" s="988" t="str">
        <f t="shared" ca="1" si="1183"/>
        <v/>
      </c>
      <c r="DB71" s="988" t="str">
        <f t="shared" ca="1" si="1184"/>
        <v/>
      </c>
      <c r="DC71" s="988" t="str">
        <f t="shared" ca="1" si="1185"/>
        <v/>
      </c>
      <c r="DD71" s="988" t="str">
        <f t="shared" ca="1" si="1186"/>
        <v/>
      </c>
      <c r="DE71" s="988" t="str">
        <f t="shared" ca="1" si="1187"/>
        <v/>
      </c>
      <c r="DF71" s="988" t="str">
        <f t="shared" ca="1" si="1188"/>
        <v/>
      </c>
      <c r="DG71" s="988" t="str">
        <f t="shared" ca="1" si="1189"/>
        <v/>
      </c>
      <c r="DH71" s="988" t="str">
        <f t="shared" ca="1" si="1190"/>
        <v/>
      </c>
      <c r="DI71" s="988" t="str">
        <f t="shared" ca="1" si="1191"/>
        <v/>
      </c>
      <c r="DJ71" s="988" t="str">
        <f t="shared" ca="1" si="1192"/>
        <v/>
      </c>
      <c r="DK71" s="988" t="str">
        <f t="shared" ca="1" si="1193"/>
        <v/>
      </c>
      <c r="DL71" s="988" t="str">
        <f t="shared" ca="1" si="1194"/>
        <v/>
      </c>
      <c r="DM71" s="988" t="str">
        <f t="shared" ca="1" si="1195"/>
        <v/>
      </c>
      <c r="DN71" s="988" t="str">
        <f t="shared" ca="1" si="1196"/>
        <v/>
      </c>
      <c r="DO71" s="988" t="str">
        <f t="shared" ca="1" si="1197"/>
        <v/>
      </c>
      <c r="DP71" s="988" t="str">
        <f t="shared" ca="1" si="1198"/>
        <v/>
      </c>
      <c r="DQ71" s="988" t="str">
        <f t="shared" ca="1" si="1199"/>
        <v/>
      </c>
      <c r="DR71" s="988" t="str">
        <f t="shared" ca="1" si="1200"/>
        <v/>
      </c>
      <c r="DS71" s="988" t="str">
        <f t="shared" ca="1" si="1201"/>
        <v/>
      </c>
      <c r="DT71" s="988" t="str">
        <f t="shared" ca="1" si="1202"/>
        <v/>
      </c>
      <c r="DU71" s="988" t="str">
        <f t="shared" ca="1" si="1203"/>
        <v/>
      </c>
      <c r="DV71" s="988" t="str">
        <f t="shared" ca="1" si="1204"/>
        <v/>
      </c>
      <c r="DW71" s="988" t="str">
        <f t="shared" ca="1" si="1205"/>
        <v/>
      </c>
      <c r="DX71" s="988" t="str">
        <f t="shared" ca="1" si="1206"/>
        <v/>
      </c>
      <c r="DY71" s="988" t="str">
        <f t="shared" ca="1" si="1207"/>
        <v/>
      </c>
      <c r="DZ71" s="988" t="str">
        <f t="shared" ca="1" si="1208"/>
        <v/>
      </c>
      <c r="EA71" s="988" t="str">
        <f t="shared" ca="1" si="1209"/>
        <v/>
      </c>
      <c r="EB71" s="988" t="str">
        <f t="shared" ca="1" si="1210"/>
        <v/>
      </c>
      <c r="EC71" s="988" t="str">
        <f t="shared" ca="1" si="1211"/>
        <v/>
      </c>
      <c r="ED71" s="988" t="str">
        <f t="shared" ca="1" si="1212"/>
        <v/>
      </c>
      <c r="EE71" s="988" t="str">
        <f t="shared" ca="1" si="1213"/>
        <v/>
      </c>
      <c r="EF71" s="988" t="str">
        <f t="shared" ca="1" si="1214"/>
        <v/>
      </c>
      <c r="EG71" s="988" t="str">
        <f t="shared" ca="1" si="1215"/>
        <v/>
      </c>
      <c r="EH71" s="988" t="str">
        <f t="shared" ca="1" si="1216"/>
        <v/>
      </c>
      <c r="EI71" s="988" t="str">
        <f t="shared" ca="1" si="1217"/>
        <v/>
      </c>
      <c r="EJ71" s="988" t="str">
        <f t="shared" ca="1" si="1218"/>
        <v/>
      </c>
      <c r="EK71" s="988" t="str">
        <f t="shared" ca="1" si="1219"/>
        <v/>
      </c>
      <c r="EL71" s="988" t="str">
        <f t="shared" ca="1" si="1220"/>
        <v/>
      </c>
      <c r="EM71" s="988" t="str">
        <f t="shared" ca="1" si="1221"/>
        <v/>
      </c>
      <c r="EN71" s="988" t="str">
        <f t="shared" ca="1" si="1222"/>
        <v/>
      </c>
      <c r="EO71" s="988" t="str">
        <f t="shared" ca="1" si="1223"/>
        <v/>
      </c>
      <c r="EP71" s="988" t="str">
        <f t="shared" ca="1" si="1224"/>
        <v/>
      </c>
      <c r="EQ71" s="988" t="str">
        <f t="shared" ca="1" si="1225"/>
        <v/>
      </c>
      <c r="ER71" s="988" t="str">
        <f t="shared" ca="1" si="1226"/>
        <v/>
      </c>
      <c r="ES71" s="988" t="str">
        <f t="shared" ca="1" si="1227"/>
        <v/>
      </c>
      <c r="ET71" s="988" t="str">
        <f t="shared" ca="1" si="1228"/>
        <v/>
      </c>
      <c r="EU71" s="988" t="str">
        <f t="shared" ca="1" si="1229"/>
        <v/>
      </c>
      <c r="EV71" s="988" t="str">
        <f t="shared" ca="1" si="1230"/>
        <v/>
      </c>
      <c r="EW71" s="988" t="str">
        <f t="shared" ca="1" si="1231"/>
        <v/>
      </c>
      <c r="EX71" s="988" t="str">
        <f t="shared" ca="1" si="1232"/>
        <v/>
      </c>
      <c r="EY71" s="988" t="str">
        <f t="shared" ca="1" si="1233"/>
        <v/>
      </c>
      <c r="EZ71" s="988" t="str">
        <f t="shared" ca="1" si="1234"/>
        <v/>
      </c>
      <c r="FA71" s="988" t="str">
        <f t="shared" ca="1" si="1235"/>
        <v/>
      </c>
      <c r="FB71" s="988" t="str">
        <f t="shared" ca="1" si="1236"/>
        <v/>
      </c>
      <c r="FC71" s="988" t="str">
        <f t="shared" ca="1" si="1237"/>
        <v/>
      </c>
      <c r="FD71" s="988" t="str">
        <f t="shared" ca="1" si="1238"/>
        <v/>
      </c>
      <c r="FE71" s="988" t="str">
        <f t="shared" ca="1" si="1239"/>
        <v/>
      </c>
      <c r="FF71" s="988" t="str">
        <f t="shared" ca="1" si="1240"/>
        <v/>
      </c>
      <c r="FG71" s="988" t="str">
        <f t="shared" ca="1" si="1241"/>
        <v/>
      </c>
      <c r="FH71" s="988" t="str">
        <f t="shared" ca="1" si="1242"/>
        <v/>
      </c>
      <c r="FI71" s="988" t="str">
        <f t="shared" ca="1" si="1243"/>
        <v/>
      </c>
      <c r="FJ71" s="988" t="str">
        <f t="shared" ca="1" si="1244"/>
        <v/>
      </c>
      <c r="FK71" s="988" t="str">
        <f t="shared" ca="1" si="1245"/>
        <v/>
      </c>
      <c r="FL71" s="988" t="str">
        <f t="shared" ca="1" si="1246"/>
        <v/>
      </c>
      <c r="FM71" s="988" t="str">
        <f t="shared" ca="1" si="1247"/>
        <v/>
      </c>
      <c r="FN71" s="988" t="str">
        <f t="shared" ca="1" si="1248"/>
        <v/>
      </c>
      <c r="FO71" s="988" t="str">
        <f t="shared" ca="1" si="1249"/>
        <v/>
      </c>
      <c r="FP71" s="988" t="str">
        <f t="shared" ca="1" si="1250"/>
        <v/>
      </c>
      <c r="FQ71" s="988" t="str">
        <f t="shared" ca="1" si="1251"/>
        <v/>
      </c>
      <c r="FR71" s="988" t="str">
        <f t="shared" ca="1" si="1252"/>
        <v/>
      </c>
      <c r="FS71" s="988" t="str">
        <f t="shared" ca="1" si="1253"/>
        <v/>
      </c>
      <c r="FT71" s="988" t="str">
        <f t="shared" ca="1" si="1254"/>
        <v/>
      </c>
      <c r="FU71" s="988" t="str">
        <f t="shared" ca="1" si="1255"/>
        <v/>
      </c>
      <c r="FV71" s="988" t="str">
        <f t="shared" ca="1" si="1256"/>
        <v/>
      </c>
      <c r="FW71" s="988" t="str">
        <f t="shared" ca="1" si="1257"/>
        <v/>
      </c>
      <c r="FX71" s="988" t="str">
        <f t="shared" ca="1" si="1258"/>
        <v/>
      </c>
      <c r="FY71" s="988" t="str">
        <f t="shared" ca="1" si="1259"/>
        <v/>
      </c>
      <c r="FZ71" s="988" t="str">
        <f t="shared" ca="1" si="1260"/>
        <v/>
      </c>
      <c r="GA71" s="988" t="str">
        <f t="shared" ca="1" si="1261"/>
        <v/>
      </c>
      <c r="GB71" s="988" t="str">
        <f t="shared" ca="1" si="1262"/>
        <v/>
      </c>
      <c r="GC71" s="988" t="str">
        <f t="shared" ca="1" si="1263"/>
        <v/>
      </c>
      <c r="GD71" s="988" t="str">
        <f t="shared" ca="1" si="1264"/>
        <v/>
      </c>
      <c r="GE71" s="988" t="str">
        <f t="shared" ca="1" si="1265"/>
        <v/>
      </c>
      <c r="GF71" s="988" t="str">
        <f t="shared" ca="1" si="1266"/>
        <v/>
      </c>
      <c r="GG71" s="988" t="str">
        <f t="shared" ca="1" si="1267"/>
        <v/>
      </c>
      <c r="GH71" s="988" t="str">
        <f t="shared" ca="1" si="1268"/>
        <v/>
      </c>
      <c r="GI71" s="988" t="str">
        <f t="shared" ca="1" si="1269"/>
        <v/>
      </c>
      <c r="GJ71" s="988" t="str">
        <f t="shared" ca="1" si="1270"/>
        <v/>
      </c>
      <c r="GK71" s="988" t="str">
        <f t="shared" ca="1" si="1271"/>
        <v/>
      </c>
      <c r="GL71" s="988" t="str">
        <f t="shared" ca="1" si="1272"/>
        <v/>
      </c>
      <c r="GM71" s="988" t="str">
        <f t="shared" ca="1" si="1273"/>
        <v/>
      </c>
      <c r="GN71" s="988" t="str">
        <f t="shared" ca="1" si="1274"/>
        <v/>
      </c>
      <c r="GO71" s="988" t="str">
        <f t="shared" ca="1" si="1275"/>
        <v/>
      </c>
      <c r="GP71" s="988" t="str">
        <f t="shared" ca="1" si="1276"/>
        <v/>
      </c>
      <c r="GQ71" s="988" t="str">
        <f t="shared" ca="1" si="1277"/>
        <v/>
      </c>
      <c r="GR71" s="988" t="str">
        <f t="shared" ca="1" si="1278"/>
        <v/>
      </c>
      <c r="GS71" s="988" t="str">
        <f t="shared" ca="1" si="1279"/>
        <v/>
      </c>
      <c r="GT71" s="988" t="str">
        <f t="shared" ca="1" si="1280"/>
        <v/>
      </c>
      <c r="GU71" s="988" t="str">
        <f t="shared" ca="1" si="1281"/>
        <v/>
      </c>
      <c r="GV71" s="988" t="str">
        <f t="shared" ca="1" si="1282"/>
        <v/>
      </c>
      <c r="GW71" s="988" t="str">
        <f t="shared" ca="1" si="1283"/>
        <v/>
      </c>
      <c r="GX71" s="988" t="str">
        <f t="shared" ca="1" si="1284"/>
        <v/>
      </c>
      <c r="GY71" s="988" t="str">
        <f t="shared" ca="1" si="1285"/>
        <v/>
      </c>
      <c r="GZ71" s="988" t="str">
        <f t="shared" ca="1" si="1286"/>
        <v/>
      </c>
      <c r="HA71" s="988" t="str">
        <f t="shared" ca="1" si="1287"/>
        <v/>
      </c>
      <c r="HB71" s="988" t="str">
        <f t="shared" ca="1" si="1288"/>
        <v/>
      </c>
      <c r="HC71" s="988" t="str">
        <f t="shared" ca="1" si="1289"/>
        <v/>
      </c>
      <c r="HD71" s="988" t="str">
        <f t="shared" ca="1" si="1290"/>
        <v/>
      </c>
      <c r="HE71" s="988" t="str">
        <f t="shared" ca="1" si="1291"/>
        <v/>
      </c>
      <c r="HF71" s="988" t="str">
        <f t="shared" ca="1" si="1292"/>
        <v/>
      </c>
      <c r="HG71" s="988" t="str">
        <f t="shared" ca="1" si="1293"/>
        <v/>
      </c>
      <c r="HH71" s="988" t="str">
        <f t="shared" ca="1" si="1294"/>
        <v/>
      </c>
      <c r="HI71" s="988" t="str">
        <f t="shared" ca="1" si="1295"/>
        <v/>
      </c>
      <c r="HJ71" s="988" t="str">
        <f t="shared" ca="1" si="1296"/>
        <v/>
      </c>
      <c r="HK71" s="988" t="str">
        <f t="shared" ca="1" si="1297"/>
        <v/>
      </c>
      <c r="HL71" s="988" t="str">
        <f t="shared" ca="1" si="1298"/>
        <v/>
      </c>
      <c r="HM71" s="988" t="str">
        <f t="shared" ca="1" si="1299"/>
        <v/>
      </c>
      <c r="HN71" s="988" t="str">
        <f t="shared" ca="1" si="1300"/>
        <v/>
      </c>
      <c r="HO71" s="988" t="str">
        <f t="shared" ca="1" si="1301"/>
        <v/>
      </c>
      <c r="HP71" s="988" t="str">
        <f t="shared" ca="1" si="1302"/>
        <v/>
      </c>
      <c r="HQ71" s="988" t="str">
        <f t="shared" ca="1" si="1303"/>
        <v/>
      </c>
    </row>
    <row r="72" spans="23:225" x14ac:dyDescent="0.15">
      <c r="W72" s="986"/>
      <c r="Y72" s="991">
        <v>26</v>
      </c>
      <c r="Z72" s="988" t="str">
        <f t="shared" ca="1" si="1104"/>
        <v/>
      </c>
      <c r="AA72" s="988" t="str">
        <f t="shared" ca="1" si="1105"/>
        <v/>
      </c>
      <c r="AB72" s="988" t="str">
        <f t="shared" ca="1" si="1106"/>
        <v/>
      </c>
      <c r="AC72" s="988" t="str">
        <f t="shared" ca="1" si="1107"/>
        <v/>
      </c>
      <c r="AD72" s="988" t="str">
        <f t="shared" ca="1" si="1108"/>
        <v/>
      </c>
      <c r="AE72" s="988" t="str">
        <f t="shared" ca="1" si="1109"/>
        <v/>
      </c>
      <c r="AF72" s="988" t="str">
        <f t="shared" ca="1" si="1110"/>
        <v/>
      </c>
      <c r="AG72" s="988" t="str">
        <f t="shared" ca="1" si="1111"/>
        <v/>
      </c>
      <c r="AH72" s="988" t="str">
        <f t="shared" ca="1" si="1112"/>
        <v/>
      </c>
      <c r="AI72" s="988" t="str">
        <f t="shared" ca="1" si="1113"/>
        <v/>
      </c>
      <c r="AJ72" s="988" t="str">
        <f t="shared" ca="1" si="1114"/>
        <v/>
      </c>
      <c r="AK72" s="988" t="str">
        <f t="shared" ca="1" si="1115"/>
        <v/>
      </c>
      <c r="AL72" s="988" t="str">
        <f t="shared" ca="1" si="1116"/>
        <v/>
      </c>
      <c r="AM72" s="988" t="str">
        <f t="shared" ca="1" si="1117"/>
        <v/>
      </c>
      <c r="AN72" s="988" t="str">
        <f t="shared" ca="1" si="1118"/>
        <v/>
      </c>
      <c r="AO72" s="988" t="str">
        <f t="shared" ca="1" si="1119"/>
        <v/>
      </c>
      <c r="AP72" s="988" t="str">
        <f t="shared" ca="1" si="1120"/>
        <v/>
      </c>
      <c r="AQ72" s="988" t="str">
        <f t="shared" ca="1" si="1121"/>
        <v/>
      </c>
      <c r="AR72" s="988" t="str">
        <f t="shared" ca="1" si="1122"/>
        <v/>
      </c>
      <c r="AS72" s="988" t="str">
        <f t="shared" ca="1" si="1123"/>
        <v/>
      </c>
      <c r="AT72" s="988" t="str">
        <f t="shared" ca="1" si="1124"/>
        <v/>
      </c>
      <c r="AU72" s="988" t="str">
        <f t="shared" ca="1" si="1125"/>
        <v/>
      </c>
      <c r="AV72" s="988" t="str">
        <f t="shared" ca="1" si="1126"/>
        <v/>
      </c>
      <c r="AW72" s="988" t="str">
        <f t="shared" ca="1" si="1127"/>
        <v/>
      </c>
      <c r="AX72" s="988" t="str">
        <f t="shared" ca="1" si="1128"/>
        <v/>
      </c>
      <c r="AY72" s="988">
        <f t="shared" ca="1" si="1129"/>
        <v>1</v>
      </c>
      <c r="AZ72" s="988">
        <f t="shared" ca="1" si="1130"/>
        <v>2</v>
      </c>
      <c r="BA72" s="988">
        <f t="shared" ca="1" si="1131"/>
        <v>3</v>
      </c>
      <c r="BB72" s="988">
        <f t="shared" ca="1" si="1132"/>
        <v>4</v>
      </c>
      <c r="BC72" s="988">
        <f t="shared" ca="1" si="1133"/>
        <v>5</v>
      </c>
      <c r="BD72" s="988">
        <f t="shared" ca="1" si="1134"/>
        <v>6</v>
      </c>
      <c r="BE72" s="988">
        <f t="shared" ca="1" si="1135"/>
        <v>7</v>
      </c>
      <c r="BF72" s="988">
        <f t="shared" ca="1" si="1136"/>
        <v>8</v>
      </c>
      <c r="BG72" s="988">
        <f t="shared" ca="1" si="1137"/>
        <v>9</v>
      </c>
      <c r="BH72" s="988">
        <f t="shared" ca="1" si="1138"/>
        <v>10</v>
      </c>
      <c r="BI72" s="988">
        <f t="shared" ca="1" si="1139"/>
        <v>11</v>
      </c>
      <c r="BJ72" s="988">
        <f t="shared" ca="1" si="1140"/>
        <v>12</v>
      </c>
      <c r="BK72" s="988">
        <f t="shared" ca="1" si="1141"/>
        <v>13</v>
      </c>
      <c r="BL72" s="988">
        <f t="shared" ca="1" si="1142"/>
        <v>14</v>
      </c>
      <c r="BM72" s="988">
        <f t="shared" ca="1" si="1143"/>
        <v>15</v>
      </c>
      <c r="BN72" s="988" t="str">
        <f t="shared" ca="1" si="1144"/>
        <v/>
      </c>
      <c r="BO72" s="988" t="str">
        <f t="shared" ca="1" si="1145"/>
        <v/>
      </c>
      <c r="BP72" s="988" t="str">
        <f t="shared" ca="1" si="1146"/>
        <v/>
      </c>
      <c r="BQ72" s="988" t="str">
        <f t="shared" ca="1" si="1147"/>
        <v/>
      </c>
      <c r="BR72" s="988" t="str">
        <f t="shared" ca="1" si="1148"/>
        <v/>
      </c>
      <c r="BS72" s="988" t="str">
        <f t="shared" ca="1" si="1149"/>
        <v/>
      </c>
      <c r="BT72" s="988" t="str">
        <f t="shared" ca="1" si="1150"/>
        <v/>
      </c>
      <c r="BU72" s="988" t="str">
        <f t="shared" ca="1" si="1151"/>
        <v/>
      </c>
      <c r="BV72" s="988" t="str">
        <f t="shared" ca="1" si="1152"/>
        <v/>
      </c>
      <c r="BW72" s="988" t="str">
        <f t="shared" ca="1" si="1153"/>
        <v/>
      </c>
      <c r="BX72" s="988" t="str">
        <f t="shared" ca="1" si="1154"/>
        <v/>
      </c>
      <c r="BY72" s="988" t="str">
        <f t="shared" ca="1" si="1155"/>
        <v/>
      </c>
      <c r="BZ72" s="988" t="str">
        <f t="shared" ca="1" si="1156"/>
        <v/>
      </c>
      <c r="CA72" s="988" t="str">
        <f t="shared" ca="1" si="1157"/>
        <v/>
      </c>
      <c r="CB72" s="988" t="str">
        <f t="shared" ca="1" si="1158"/>
        <v/>
      </c>
      <c r="CC72" s="988" t="str">
        <f t="shared" ca="1" si="1159"/>
        <v/>
      </c>
      <c r="CD72" s="988" t="str">
        <f t="shared" ca="1" si="1160"/>
        <v/>
      </c>
      <c r="CE72" s="988" t="str">
        <f t="shared" ca="1" si="1161"/>
        <v/>
      </c>
      <c r="CF72" s="988" t="str">
        <f t="shared" ca="1" si="1162"/>
        <v/>
      </c>
      <c r="CG72" s="988" t="str">
        <f t="shared" ca="1" si="1163"/>
        <v/>
      </c>
      <c r="CH72" s="988" t="str">
        <f t="shared" ca="1" si="1164"/>
        <v/>
      </c>
      <c r="CI72" s="988" t="str">
        <f t="shared" ca="1" si="1165"/>
        <v/>
      </c>
      <c r="CJ72" s="988" t="str">
        <f t="shared" ca="1" si="1166"/>
        <v/>
      </c>
      <c r="CK72" s="988" t="str">
        <f t="shared" ca="1" si="1167"/>
        <v/>
      </c>
      <c r="CL72" s="988" t="str">
        <f t="shared" ca="1" si="1168"/>
        <v/>
      </c>
      <c r="CM72" s="988" t="str">
        <f t="shared" ca="1" si="1169"/>
        <v/>
      </c>
      <c r="CN72" s="988" t="str">
        <f t="shared" ca="1" si="1170"/>
        <v/>
      </c>
      <c r="CO72" s="988" t="str">
        <f t="shared" ca="1" si="1171"/>
        <v/>
      </c>
      <c r="CP72" s="988" t="str">
        <f t="shared" ca="1" si="1172"/>
        <v/>
      </c>
      <c r="CQ72" s="988" t="str">
        <f t="shared" ca="1" si="1173"/>
        <v/>
      </c>
      <c r="CR72" s="988" t="str">
        <f t="shared" ca="1" si="1174"/>
        <v/>
      </c>
      <c r="CS72" s="988" t="str">
        <f t="shared" ca="1" si="1175"/>
        <v/>
      </c>
      <c r="CT72" s="988" t="str">
        <f t="shared" ca="1" si="1176"/>
        <v/>
      </c>
      <c r="CU72" s="988" t="str">
        <f t="shared" ca="1" si="1177"/>
        <v/>
      </c>
      <c r="CV72" s="988" t="str">
        <f t="shared" ca="1" si="1178"/>
        <v/>
      </c>
      <c r="CW72" s="988" t="str">
        <f t="shared" ca="1" si="1179"/>
        <v/>
      </c>
      <c r="CX72" s="988" t="str">
        <f t="shared" ca="1" si="1180"/>
        <v/>
      </c>
      <c r="CY72" s="988" t="str">
        <f t="shared" ca="1" si="1181"/>
        <v/>
      </c>
      <c r="CZ72" s="988" t="str">
        <f t="shared" ca="1" si="1182"/>
        <v/>
      </c>
      <c r="DA72" s="988" t="str">
        <f t="shared" ca="1" si="1183"/>
        <v/>
      </c>
      <c r="DB72" s="988" t="str">
        <f t="shared" ca="1" si="1184"/>
        <v/>
      </c>
      <c r="DC72" s="988" t="str">
        <f t="shared" ca="1" si="1185"/>
        <v/>
      </c>
      <c r="DD72" s="988" t="str">
        <f t="shared" ca="1" si="1186"/>
        <v/>
      </c>
      <c r="DE72" s="988" t="str">
        <f t="shared" ca="1" si="1187"/>
        <v/>
      </c>
      <c r="DF72" s="988" t="str">
        <f t="shared" ca="1" si="1188"/>
        <v/>
      </c>
      <c r="DG72" s="988" t="str">
        <f t="shared" ca="1" si="1189"/>
        <v/>
      </c>
      <c r="DH72" s="988" t="str">
        <f t="shared" ca="1" si="1190"/>
        <v/>
      </c>
      <c r="DI72" s="988" t="str">
        <f t="shared" ca="1" si="1191"/>
        <v/>
      </c>
      <c r="DJ72" s="988" t="str">
        <f t="shared" ca="1" si="1192"/>
        <v/>
      </c>
      <c r="DK72" s="988" t="str">
        <f t="shared" ca="1" si="1193"/>
        <v/>
      </c>
      <c r="DL72" s="988" t="str">
        <f t="shared" ca="1" si="1194"/>
        <v/>
      </c>
      <c r="DM72" s="988" t="str">
        <f t="shared" ca="1" si="1195"/>
        <v/>
      </c>
      <c r="DN72" s="988" t="str">
        <f t="shared" ca="1" si="1196"/>
        <v/>
      </c>
      <c r="DO72" s="988" t="str">
        <f t="shared" ca="1" si="1197"/>
        <v/>
      </c>
      <c r="DP72" s="988" t="str">
        <f t="shared" ca="1" si="1198"/>
        <v/>
      </c>
      <c r="DQ72" s="988" t="str">
        <f t="shared" ca="1" si="1199"/>
        <v/>
      </c>
      <c r="DR72" s="988" t="str">
        <f t="shared" ca="1" si="1200"/>
        <v/>
      </c>
      <c r="DS72" s="988" t="str">
        <f t="shared" ca="1" si="1201"/>
        <v/>
      </c>
      <c r="DT72" s="988" t="str">
        <f t="shared" ca="1" si="1202"/>
        <v/>
      </c>
      <c r="DU72" s="988" t="str">
        <f t="shared" ca="1" si="1203"/>
        <v/>
      </c>
      <c r="DV72" s="988" t="str">
        <f t="shared" ca="1" si="1204"/>
        <v/>
      </c>
      <c r="DW72" s="988" t="str">
        <f t="shared" ca="1" si="1205"/>
        <v/>
      </c>
      <c r="DX72" s="988" t="str">
        <f t="shared" ca="1" si="1206"/>
        <v/>
      </c>
      <c r="DY72" s="988" t="str">
        <f t="shared" ca="1" si="1207"/>
        <v/>
      </c>
      <c r="DZ72" s="988" t="str">
        <f t="shared" ca="1" si="1208"/>
        <v/>
      </c>
      <c r="EA72" s="988" t="str">
        <f t="shared" ca="1" si="1209"/>
        <v/>
      </c>
      <c r="EB72" s="988" t="str">
        <f t="shared" ca="1" si="1210"/>
        <v/>
      </c>
      <c r="EC72" s="988" t="str">
        <f t="shared" ca="1" si="1211"/>
        <v/>
      </c>
      <c r="ED72" s="988" t="str">
        <f t="shared" ca="1" si="1212"/>
        <v/>
      </c>
      <c r="EE72" s="988" t="str">
        <f t="shared" ca="1" si="1213"/>
        <v/>
      </c>
      <c r="EF72" s="988" t="str">
        <f t="shared" ca="1" si="1214"/>
        <v/>
      </c>
      <c r="EG72" s="988" t="str">
        <f t="shared" ca="1" si="1215"/>
        <v/>
      </c>
      <c r="EH72" s="988" t="str">
        <f t="shared" ca="1" si="1216"/>
        <v/>
      </c>
      <c r="EI72" s="988" t="str">
        <f t="shared" ca="1" si="1217"/>
        <v/>
      </c>
      <c r="EJ72" s="988" t="str">
        <f t="shared" ca="1" si="1218"/>
        <v/>
      </c>
      <c r="EK72" s="988" t="str">
        <f t="shared" ca="1" si="1219"/>
        <v/>
      </c>
      <c r="EL72" s="988" t="str">
        <f t="shared" ca="1" si="1220"/>
        <v/>
      </c>
      <c r="EM72" s="988" t="str">
        <f t="shared" ca="1" si="1221"/>
        <v/>
      </c>
      <c r="EN72" s="988" t="str">
        <f t="shared" ca="1" si="1222"/>
        <v/>
      </c>
      <c r="EO72" s="988" t="str">
        <f t="shared" ca="1" si="1223"/>
        <v/>
      </c>
      <c r="EP72" s="988" t="str">
        <f t="shared" ca="1" si="1224"/>
        <v/>
      </c>
      <c r="EQ72" s="988" t="str">
        <f t="shared" ca="1" si="1225"/>
        <v/>
      </c>
      <c r="ER72" s="988" t="str">
        <f t="shared" ca="1" si="1226"/>
        <v/>
      </c>
      <c r="ES72" s="988" t="str">
        <f t="shared" ca="1" si="1227"/>
        <v/>
      </c>
      <c r="ET72" s="988" t="str">
        <f t="shared" ca="1" si="1228"/>
        <v/>
      </c>
      <c r="EU72" s="988" t="str">
        <f t="shared" ca="1" si="1229"/>
        <v/>
      </c>
      <c r="EV72" s="988" t="str">
        <f t="shared" ca="1" si="1230"/>
        <v/>
      </c>
      <c r="EW72" s="988" t="str">
        <f t="shared" ca="1" si="1231"/>
        <v/>
      </c>
      <c r="EX72" s="988" t="str">
        <f t="shared" ca="1" si="1232"/>
        <v/>
      </c>
      <c r="EY72" s="988" t="str">
        <f t="shared" ca="1" si="1233"/>
        <v/>
      </c>
      <c r="EZ72" s="988" t="str">
        <f t="shared" ca="1" si="1234"/>
        <v/>
      </c>
      <c r="FA72" s="988" t="str">
        <f t="shared" ca="1" si="1235"/>
        <v/>
      </c>
      <c r="FB72" s="988" t="str">
        <f t="shared" ca="1" si="1236"/>
        <v/>
      </c>
      <c r="FC72" s="988" t="str">
        <f t="shared" ca="1" si="1237"/>
        <v/>
      </c>
      <c r="FD72" s="988" t="str">
        <f t="shared" ca="1" si="1238"/>
        <v/>
      </c>
      <c r="FE72" s="988" t="str">
        <f t="shared" ca="1" si="1239"/>
        <v/>
      </c>
      <c r="FF72" s="988" t="str">
        <f t="shared" ca="1" si="1240"/>
        <v/>
      </c>
      <c r="FG72" s="988" t="str">
        <f t="shared" ca="1" si="1241"/>
        <v/>
      </c>
      <c r="FH72" s="988" t="str">
        <f t="shared" ca="1" si="1242"/>
        <v/>
      </c>
      <c r="FI72" s="988" t="str">
        <f t="shared" ca="1" si="1243"/>
        <v/>
      </c>
      <c r="FJ72" s="988" t="str">
        <f t="shared" ca="1" si="1244"/>
        <v/>
      </c>
      <c r="FK72" s="988" t="str">
        <f t="shared" ca="1" si="1245"/>
        <v/>
      </c>
      <c r="FL72" s="988" t="str">
        <f t="shared" ca="1" si="1246"/>
        <v/>
      </c>
      <c r="FM72" s="988" t="str">
        <f t="shared" ca="1" si="1247"/>
        <v/>
      </c>
      <c r="FN72" s="988" t="str">
        <f t="shared" ca="1" si="1248"/>
        <v/>
      </c>
      <c r="FO72" s="988" t="str">
        <f t="shared" ca="1" si="1249"/>
        <v/>
      </c>
      <c r="FP72" s="988" t="str">
        <f t="shared" ca="1" si="1250"/>
        <v/>
      </c>
      <c r="FQ72" s="988" t="str">
        <f t="shared" ca="1" si="1251"/>
        <v/>
      </c>
      <c r="FR72" s="988" t="str">
        <f t="shared" ca="1" si="1252"/>
        <v/>
      </c>
      <c r="FS72" s="988" t="str">
        <f t="shared" ca="1" si="1253"/>
        <v/>
      </c>
      <c r="FT72" s="988" t="str">
        <f t="shared" ca="1" si="1254"/>
        <v/>
      </c>
      <c r="FU72" s="988" t="str">
        <f t="shared" ca="1" si="1255"/>
        <v/>
      </c>
      <c r="FV72" s="988" t="str">
        <f t="shared" ca="1" si="1256"/>
        <v/>
      </c>
      <c r="FW72" s="988" t="str">
        <f t="shared" ca="1" si="1257"/>
        <v/>
      </c>
      <c r="FX72" s="988" t="str">
        <f t="shared" ca="1" si="1258"/>
        <v/>
      </c>
      <c r="FY72" s="988" t="str">
        <f t="shared" ca="1" si="1259"/>
        <v/>
      </c>
      <c r="FZ72" s="988" t="str">
        <f t="shared" ca="1" si="1260"/>
        <v/>
      </c>
      <c r="GA72" s="988" t="str">
        <f t="shared" ca="1" si="1261"/>
        <v/>
      </c>
      <c r="GB72" s="988" t="str">
        <f t="shared" ca="1" si="1262"/>
        <v/>
      </c>
      <c r="GC72" s="988" t="str">
        <f t="shared" ca="1" si="1263"/>
        <v/>
      </c>
      <c r="GD72" s="988" t="str">
        <f t="shared" ca="1" si="1264"/>
        <v/>
      </c>
      <c r="GE72" s="988" t="str">
        <f t="shared" ca="1" si="1265"/>
        <v/>
      </c>
      <c r="GF72" s="988" t="str">
        <f t="shared" ca="1" si="1266"/>
        <v/>
      </c>
      <c r="GG72" s="988" t="str">
        <f t="shared" ca="1" si="1267"/>
        <v/>
      </c>
      <c r="GH72" s="988" t="str">
        <f t="shared" ca="1" si="1268"/>
        <v/>
      </c>
      <c r="GI72" s="988" t="str">
        <f t="shared" ca="1" si="1269"/>
        <v/>
      </c>
      <c r="GJ72" s="988" t="str">
        <f t="shared" ca="1" si="1270"/>
        <v/>
      </c>
      <c r="GK72" s="988" t="str">
        <f t="shared" ca="1" si="1271"/>
        <v/>
      </c>
      <c r="GL72" s="988" t="str">
        <f t="shared" ca="1" si="1272"/>
        <v/>
      </c>
      <c r="GM72" s="988" t="str">
        <f t="shared" ca="1" si="1273"/>
        <v/>
      </c>
      <c r="GN72" s="988" t="str">
        <f t="shared" ca="1" si="1274"/>
        <v/>
      </c>
      <c r="GO72" s="988" t="str">
        <f t="shared" ca="1" si="1275"/>
        <v/>
      </c>
      <c r="GP72" s="988" t="str">
        <f t="shared" ca="1" si="1276"/>
        <v/>
      </c>
      <c r="GQ72" s="988" t="str">
        <f t="shared" ca="1" si="1277"/>
        <v/>
      </c>
      <c r="GR72" s="988" t="str">
        <f t="shared" ca="1" si="1278"/>
        <v/>
      </c>
      <c r="GS72" s="988" t="str">
        <f t="shared" ca="1" si="1279"/>
        <v/>
      </c>
      <c r="GT72" s="988" t="str">
        <f t="shared" ca="1" si="1280"/>
        <v/>
      </c>
      <c r="GU72" s="988" t="str">
        <f t="shared" ca="1" si="1281"/>
        <v/>
      </c>
      <c r="GV72" s="988" t="str">
        <f t="shared" ca="1" si="1282"/>
        <v/>
      </c>
      <c r="GW72" s="988" t="str">
        <f t="shared" ca="1" si="1283"/>
        <v/>
      </c>
      <c r="GX72" s="988" t="str">
        <f t="shared" ca="1" si="1284"/>
        <v/>
      </c>
      <c r="GY72" s="988" t="str">
        <f t="shared" ca="1" si="1285"/>
        <v/>
      </c>
      <c r="GZ72" s="988" t="str">
        <f t="shared" ca="1" si="1286"/>
        <v/>
      </c>
      <c r="HA72" s="988" t="str">
        <f t="shared" ca="1" si="1287"/>
        <v/>
      </c>
      <c r="HB72" s="988" t="str">
        <f t="shared" ca="1" si="1288"/>
        <v/>
      </c>
      <c r="HC72" s="988" t="str">
        <f t="shared" ca="1" si="1289"/>
        <v/>
      </c>
      <c r="HD72" s="988" t="str">
        <f t="shared" ca="1" si="1290"/>
        <v/>
      </c>
      <c r="HE72" s="988" t="str">
        <f t="shared" ca="1" si="1291"/>
        <v/>
      </c>
      <c r="HF72" s="988" t="str">
        <f t="shared" ca="1" si="1292"/>
        <v/>
      </c>
      <c r="HG72" s="988" t="str">
        <f t="shared" ca="1" si="1293"/>
        <v/>
      </c>
      <c r="HH72" s="988" t="str">
        <f t="shared" ca="1" si="1294"/>
        <v/>
      </c>
      <c r="HI72" s="988" t="str">
        <f t="shared" ca="1" si="1295"/>
        <v/>
      </c>
      <c r="HJ72" s="988" t="str">
        <f t="shared" ca="1" si="1296"/>
        <v/>
      </c>
      <c r="HK72" s="988" t="str">
        <f t="shared" ca="1" si="1297"/>
        <v/>
      </c>
      <c r="HL72" s="988" t="str">
        <f t="shared" ca="1" si="1298"/>
        <v/>
      </c>
      <c r="HM72" s="988" t="str">
        <f t="shared" ca="1" si="1299"/>
        <v/>
      </c>
      <c r="HN72" s="988" t="str">
        <f t="shared" ca="1" si="1300"/>
        <v/>
      </c>
      <c r="HO72" s="988" t="str">
        <f t="shared" ca="1" si="1301"/>
        <v/>
      </c>
      <c r="HP72" s="988" t="str">
        <f t="shared" ca="1" si="1302"/>
        <v/>
      </c>
      <c r="HQ72" s="988" t="str">
        <f t="shared" ca="1" si="1303"/>
        <v/>
      </c>
    </row>
    <row r="73" spans="23:225" x14ac:dyDescent="0.15">
      <c r="W73" s="986"/>
      <c r="Y73" s="987">
        <v>27</v>
      </c>
      <c r="Z73" s="988" t="str">
        <f t="shared" ca="1" si="1104"/>
        <v/>
      </c>
      <c r="AA73" s="988" t="str">
        <f t="shared" ca="1" si="1105"/>
        <v/>
      </c>
      <c r="AB73" s="988" t="str">
        <f t="shared" ca="1" si="1106"/>
        <v/>
      </c>
      <c r="AC73" s="988" t="str">
        <f t="shared" ca="1" si="1107"/>
        <v/>
      </c>
      <c r="AD73" s="988" t="str">
        <f t="shared" ca="1" si="1108"/>
        <v/>
      </c>
      <c r="AE73" s="988" t="str">
        <f t="shared" ca="1" si="1109"/>
        <v/>
      </c>
      <c r="AF73" s="988" t="str">
        <f t="shared" ca="1" si="1110"/>
        <v/>
      </c>
      <c r="AG73" s="988" t="str">
        <f t="shared" ca="1" si="1111"/>
        <v/>
      </c>
      <c r="AH73" s="988" t="str">
        <f t="shared" ca="1" si="1112"/>
        <v/>
      </c>
      <c r="AI73" s="988" t="str">
        <f t="shared" ca="1" si="1113"/>
        <v/>
      </c>
      <c r="AJ73" s="988" t="str">
        <f t="shared" ca="1" si="1114"/>
        <v/>
      </c>
      <c r="AK73" s="988" t="str">
        <f t="shared" ca="1" si="1115"/>
        <v/>
      </c>
      <c r="AL73" s="988" t="str">
        <f t="shared" ca="1" si="1116"/>
        <v/>
      </c>
      <c r="AM73" s="988" t="str">
        <f t="shared" ca="1" si="1117"/>
        <v/>
      </c>
      <c r="AN73" s="988" t="str">
        <f t="shared" ca="1" si="1118"/>
        <v/>
      </c>
      <c r="AO73" s="988" t="str">
        <f t="shared" ca="1" si="1119"/>
        <v/>
      </c>
      <c r="AP73" s="988" t="str">
        <f t="shared" ca="1" si="1120"/>
        <v/>
      </c>
      <c r="AQ73" s="988" t="str">
        <f t="shared" ca="1" si="1121"/>
        <v/>
      </c>
      <c r="AR73" s="988" t="str">
        <f t="shared" ca="1" si="1122"/>
        <v/>
      </c>
      <c r="AS73" s="988" t="str">
        <f t="shared" ca="1" si="1123"/>
        <v/>
      </c>
      <c r="AT73" s="988" t="str">
        <f t="shared" ca="1" si="1124"/>
        <v/>
      </c>
      <c r="AU73" s="988" t="str">
        <f t="shared" ca="1" si="1125"/>
        <v/>
      </c>
      <c r="AV73" s="988" t="str">
        <f t="shared" ca="1" si="1126"/>
        <v/>
      </c>
      <c r="AW73" s="988" t="str">
        <f t="shared" ca="1" si="1127"/>
        <v/>
      </c>
      <c r="AX73" s="988" t="str">
        <f t="shared" ca="1" si="1128"/>
        <v/>
      </c>
      <c r="AY73" s="988" t="str">
        <f t="shared" ca="1" si="1129"/>
        <v/>
      </c>
      <c r="AZ73" s="988">
        <f t="shared" ca="1" si="1130"/>
        <v>1</v>
      </c>
      <c r="BA73" s="988">
        <f t="shared" ca="1" si="1131"/>
        <v>2</v>
      </c>
      <c r="BB73" s="988">
        <f t="shared" ca="1" si="1132"/>
        <v>3</v>
      </c>
      <c r="BC73" s="988">
        <f t="shared" ca="1" si="1133"/>
        <v>4</v>
      </c>
      <c r="BD73" s="988">
        <f t="shared" ca="1" si="1134"/>
        <v>5</v>
      </c>
      <c r="BE73" s="988">
        <f t="shared" ca="1" si="1135"/>
        <v>6</v>
      </c>
      <c r="BF73" s="988">
        <f t="shared" ca="1" si="1136"/>
        <v>7</v>
      </c>
      <c r="BG73" s="988">
        <f t="shared" ca="1" si="1137"/>
        <v>8</v>
      </c>
      <c r="BH73" s="988">
        <f t="shared" ca="1" si="1138"/>
        <v>9</v>
      </c>
      <c r="BI73" s="988">
        <f t="shared" ca="1" si="1139"/>
        <v>10</v>
      </c>
      <c r="BJ73" s="988">
        <f t="shared" ca="1" si="1140"/>
        <v>11</v>
      </c>
      <c r="BK73" s="988">
        <f t="shared" ca="1" si="1141"/>
        <v>12</v>
      </c>
      <c r="BL73" s="988">
        <f t="shared" ca="1" si="1142"/>
        <v>13</v>
      </c>
      <c r="BM73" s="988">
        <f t="shared" ca="1" si="1143"/>
        <v>14</v>
      </c>
      <c r="BN73" s="988">
        <f t="shared" ca="1" si="1144"/>
        <v>15</v>
      </c>
      <c r="BO73" s="988" t="str">
        <f t="shared" ca="1" si="1145"/>
        <v/>
      </c>
      <c r="BP73" s="988" t="str">
        <f t="shared" ca="1" si="1146"/>
        <v/>
      </c>
      <c r="BQ73" s="988" t="str">
        <f t="shared" ca="1" si="1147"/>
        <v/>
      </c>
      <c r="BR73" s="988" t="str">
        <f t="shared" ca="1" si="1148"/>
        <v/>
      </c>
      <c r="BS73" s="988" t="str">
        <f t="shared" ca="1" si="1149"/>
        <v/>
      </c>
      <c r="BT73" s="988" t="str">
        <f t="shared" ca="1" si="1150"/>
        <v/>
      </c>
      <c r="BU73" s="988" t="str">
        <f t="shared" ca="1" si="1151"/>
        <v/>
      </c>
      <c r="BV73" s="988" t="str">
        <f t="shared" ca="1" si="1152"/>
        <v/>
      </c>
      <c r="BW73" s="988" t="str">
        <f t="shared" ca="1" si="1153"/>
        <v/>
      </c>
      <c r="BX73" s="988" t="str">
        <f t="shared" ca="1" si="1154"/>
        <v/>
      </c>
      <c r="BY73" s="988" t="str">
        <f t="shared" ca="1" si="1155"/>
        <v/>
      </c>
      <c r="BZ73" s="988" t="str">
        <f t="shared" ca="1" si="1156"/>
        <v/>
      </c>
      <c r="CA73" s="988" t="str">
        <f t="shared" ca="1" si="1157"/>
        <v/>
      </c>
      <c r="CB73" s="988" t="str">
        <f t="shared" ca="1" si="1158"/>
        <v/>
      </c>
      <c r="CC73" s="988" t="str">
        <f t="shared" ca="1" si="1159"/>
        <v/>
      </c>
      <c r="CD73" s="988" t="str">
        <f t="shared" ca="1" si="1160"/>
        <v/>
      </c>
      <c r="CE73" s="988" t="str">
        <f t="shared" ca="1" si="1161"/>
        <v/>
      </c>
      <c r="CF73" s="988" t="str">
        <f t="shared" ca="1" si="1162"/>
        <v/>
      </c>
      <c r="CG73" s="988" t="str">
        <f t="shared" ca="1" si="1163"/>
        <v/>
      </c>
      <c r="CH73" s="988" t="str">
        <f t="shared" ca="1" si="1164"/>
        <v/>
      </c>
      <c r="CI73" s="988" t="str">
        <f t="shared" ca="1" si="1165"/>
        <v/>
      </c>
      <c r="CJ73" s="988" t="str">
        <f t="shared" ca="1" si="1166"/>
        <v/>
      </c>
      <c r="CK73" s="988" t="str">
        <f t="shared" ca="1" si="1167"/>
        <v/>
      </c>
      <c r="CL73" s="988" t="str">
        <f t="shared" ca="1" si="1168"/>
        <v/>
      </c>
      <c r="CM73" s="988" t="str">
        <f t="shared" ca="1" si="1169"/>
        <v/>
      </c>
      <c r="CN73" s="988" t="str">
        <f t="shared" ca="1" si="1170"/>
        <v/>
      </c>
      <c r="CO73" s="988" t="str">
        <f t="shared" ca="1" si="1171"/>
        <v/>
      </c>
      <c r="CP73" s="988" t="str">
        <f t="shared" ca="1" si="1172"/>
        <v/>
      </c>
      <c r="CQ73" s="988" t="str">
        <f t="shared" ca="1" si="1173"/>
        <v/>
      </c>
      <c r="CR73" s="988" t="str">
        <f t="shared" ca="1" si="1174"/>
        <v/>
      </c>
      <c r="CS73" s="988" t="str">
        <f t="shared" ca="1" si="1175"/>
        <v/>
      </c>
      <c r="CT73" s="988" t="str">
        <f t="shared" ca="1" si="1176"/>
        <v/>
      </c>
      <c r="CU73" s="988" t="str">
        <f t="shared" ca="1" si="1177"/>
        <v/>
      </c>
      <c r="CV73" s="988" t="str">
        <f t="shared" ca="1" si="1178"/>
        <v/>
      </c>
      <c r="CW73" s="988" t="str">
        <f t="shared" ca="1" si="1179"/>
        <v/>
      </c>
      <c r="CX73" s="988" t="str">
        <f t="shared" ca="1" si="1180"/>
        <v/>
      </c>
      <c r="CY73" s="988" t="str">
        <f t="shared" ca="1" si="1181"/>
        <v/>
      </c>
      <c r="CZ73" s="988" t="str">
        <f t="shared" ca="1" si="1182"/>
        <v/>
      </c>
      <c r="DA73" s="988" t="str">
        <f t="shared" ca="1" si="1183"/>
        <v/>
      </c>
      <c r="DB73" s="988" t="str">
        <f t="shared" ca="1" si="1184"/>
        <v/>
      </c>
      <c r="DC73" s="988" t="str">
        <f t="shared" ca="1" si="1185"/>
        <v/>
      </c>
      <c r="DD73" s="988" t="str">
        <f t="shared" ca="1" si="1186"/>
        <v/>
      </c>
      <c r="DE73" s="988" t="str">
        <f t="shared" ca="1" si="1187"/>
        <v/>
      </c>
      <c r="DF73" s="988" t="str">
        <f t="shared" ca="1" si="1188"/>
        <v/>
      </c>
      <c r="DG73" s="988" t="str">
        <f t="shared" ca="1" si="1189"/>
        <v/>
      </c>
      <c r="DH73" s="988" t="str">
        <f t="shared" ca="1" si="1190"/>
        <v/>
      </c>
      <c r="DI73" s="988" t="str">
        <f t="shared" ca="1" si="1191"/>
        <v/>
      </c>
      <c r="DJ73" s="988" t="str">
        <f t="shared" ca="1" si="1192"/>
        <v/>
      </c>
      <c r="DK73" s="988" t="str">
        <f t="shared" ca="1" si="1193"/>
        <v/>
      </c>
      <c r="DL73" s="988" t="str">
        <f t="shared" ca="1" si="1194"/>
        <v/>
      </c>
      <c r="DM73" s="988" t="str">
        <f t="shared" ca="1" si="1195"/>
        <v/>
      </c>
      <c r="DN73" s="988" t="str">
        <f t="shared" ca="1" si="1196"/>
        <v/>
      </c>
      <c r="DO73" s="988" t="str">
        <f t="shared" ca="1" si="1197"/>
        <v/>
      </c>
      <c r="DP73" s="988" t="str">
        <f t="shared" ca="1" si="1198"/>
        <v/>
      </c>
      <c r="DQ73" s="988" t="str">
        <f t="shared" ca="1" si="1199"/>
        <v/>
      </c>
      <c r="DR73" s="988" t="str">
        <f t="shared" ca="1" si="1200"/>
        <v/>
      </c>
      <c r="DS73" s="988" t="str">
        <f t="shared" ca="1" si="1201"/>
        <v/>
      </c>
      <c r="DT73" s="988" t="str">
        <f t="shared" ca="1" si="1202"/>
        <v/>
      </c>
      <c r="DU73" s="988" t="str">
        <f t="shared" ca="1" si="1203"/>
        <v/>
      </c>
      <c r="DV73" s="988" t="str">
        <f t="shared" ca="1" si="1204"/>
        <v/>
      </c>
      <c r="DW73" s="988" t="str">
        <f t="shared" ca="1" si="1205"/>
        <v/>
      </c>
      <c r="DX73" s="988" t="str">
        <f t="shared" ca="1" si="1206"/>
        <v/>
      </c>
      <c r="DY73" s="988" t="str">
        <f t="shared" ca="1" si="1207"/>
        <v/>
      </c>
      <c r="DZ73" s="988" t="str">
        <f t="shared" ca="1" si="1208"/>
        <v/>
      </c>
      <c r="EA73" s="988" t="str">
        <f t="shared" ca="1" si="1209"/>
        <v/>
      </c>
      <c r="EB73" s="988" t="str">
        <f t="shared" ca="1" si="1210"/>
        <v/>
      </c>
      <c r="EC73" s="988" t="str">
        <f t="shared" ca="1" si="1211"/>
        <v/>
      </c>
      <c r="ED73" s="988" t="str">
        <f t="shared" ca="1" si="1212"/>
        <v/>
      </c>
      <c r="EE73" s="988" t="str">
        <f t="shared" ca="1" si="1213"/>
        <v/>
      </c>
      <c r="EF73" s="988" t="str">
        <f t="shared" ca="1" si="1214"/>
        <v/>
      </c>
      <c r="EG73" s="988" t="str">
        <f t="shared" ca="1" si="1215"/>
        <v/>
      </c>
      <c r="EH73" s="988" t="str">
        <f t="shared" ca="1" si="1216"/>
        <v/>
      </c>
      <c r="EI73" s="988" t="str">
        <f t="shared" ca="1" si="1217"/>
        <v/>
      </c>
      <c r="EJ73" s="988" t="str">
        <f t="shared" ca="1" si="1218"/>
        <v/>
      </c>
      <c r="EK73" s="988" t="str">
        <f t="shared" ca="1" si="1219"/>
        <v/>
      </c>
      <c r="EL73" s="988" t="str">
        <f t="shared" ca="1" si="1220"/>
        <v/>
      </c>
      <c r="EM73" s="988" t="str">
        <f t="shared" ca="1" si="1221"/>
        <v/>
      </c>
      <c r="EN73" s="988" t="str">
        <f t="shared" ca="1" si="1222"/>
        <v/>
      </c>
      <c r="EO73" s="988" t="str">
        <f t="shared" ca="1" si="1223"/>
        <v/>
      </c>
      <c r="EP73" s="988" t="str">
        <f t="shared" ca="1" si="1224"/>
        <v/>
      </c>
      <c r="EQ73" s="988" t="str">
        <f t="shared" ca="1" si="1225"/>
        <v/>
      </c>
      <c r="ER73" s="988" t="str">
        <f t="shared" ca="1" si="1226"/>
        <v/>
      </c>
      <c r="ES73" s="988" t="str">
        <f t="shared" ca="1" si="1227"/>
        <v/>
      </c>
      <c r="ET73" s="988" t="str">
        <f t="shared" ca="1" si="1228"/>
        <v/>
      </c>
      <c r="EU73" s="988" t="str">
        <f t="shared" ca="1" si="1229"/>
        <v/>
      </c>
      <c r="EV73" s="988" t="str">
        <f t="shared" ca="1" si="1230"/>
        <v/>
      </c>
      <c r="EW73" s="988" t="str">
        <f t="shared" ca="1" si="1231"/>
        <v/>
      </c>
      <c r="EX73" s="988" t="str">
        <f t="shared" ca="1" si="1232"/>
        <v/>
      </c>
      <c r="EY73" s="988" t="str">
        <f t="shared" ca="1" si="1233"/>
        <v/>
      </c>
      <c r="EZ73" s="988" t="str">
        <f t="shared" ca="1" si="1234"/>
        <v/>
      </c>
      <c r="FA73" s="988" t="str">
        <f t="shared" ca="1" si="1235"/>
        <v/>
      </c>
      <c r="FB73" s="988" t="str">
        <f t="shared" ca="1" si="1236"/>
        <v/>
      </c>
      <c r="FC73" s="988" t="str">
        <f t="shared" ca="1" si="1237"/>
        <v/>
      </c>
      <c r="FD73" s="988" t="str">
        <f t="shared" ca="1" si="1238"/>
        <v/>
      </c>
      <c r="FE73" s="988" t="str">
        <f t="shared" ca="1" si="1239"/>
        <v/>
      </c>
      <c r="FF73" s="988" t="str">
        <f t="shared" ca="1" si="1240"/>
        <v/>
      </c>
      <c r="FG73" s="988" t="str">
        <f t="shared" ca="1" si="1241"/>
        <v/>
      </c>
      <c r="FH73" s="988" t="str">
        <f t="shared" ca="1" si="1242"/>
        <v/>
      </c>
      <c r="FI73" s="988" t="str">
        <f t="shared" ca="1" si="1243"/>
        <v/>
      </c>
      <c r="FJ73" s="988" t="str">
        <f t="shared" ca="1" si="1244"/>
        <v/>
      </c>
      <c r="FK73" s="988" t="str">
        <f t="shared" ca="1" si="1245"/>
        <v/>
      </c>
      <c r="FL73" s="988" t="str">
        <f t="shared" ca="1" si="1246"/>
        <v/>
      </c>
      <c r="FM73" s="988" t="str">
        <f t="shared" ca="1" si="1247"/>
        <v/>
      </c>
      <c r="FN73" s="988" t="str">
        <f t="shared" ca="1" si="1248"/>
        <v/>
      </c>
      <c r="FO73" s="988" t="str">
        <f t="shared" ca="1" si="1249"/>
        <v/>
      </c>
      <c r="FP73" s="988" t="str">
        <f t="shared" ca="1" si="1250"/>
        <v/>
      </c>
      <c r="FQ73" s="988" t="str">
        <f t="shared" ca="1" si="1251"/>
        <v/>
      </c>
      <c r="FR73" s="988" t="str">
        <f t="shared" ca="1" si="1252"/>
        <v/>
      </c>
      <c r="FS73" s="988" t="str">
        <f t="shared" ca="1" si="1253"/>
        <v/>
      </c>
      <c r="FT73" s="988" t="str">
        <f t="shared" ca="1" si="1254"/>
        <v/>
      </c>
      <c r="FU73" s="988" t="str">
        <f t="shared" ca="1" si="1255"/>
        <v/>
      </c>
      <c r="FV73" s="988" t="str">
        <f t="shared" ca="1" si="1256"/>
        <v/>
      </c>
      <c r="FW73" s="988" t="str">
        <f t="shared" ca="1" si="1257"/>
        <v/>
      </c>
      <c r="FX73" s="988" t="str">
        <f t="shared" ca="1" si="1258"/>
        <v/>
      </c>
      <c r="FY73" s="988" t="str">
        <f t="shared" ca="1" si="1259"/>
        <v/>
      </c>
      <c r="FZ73" s="988" t="str">
        <f t="shared" ca="1" si="1260"/>
        <v/>
      </c>
      <c r="GA73" s="988" t="str">
        <f t="shared" ca="1" si="1261"/>
        <v/>
      </c>
      <c r="GB73" s="988" t="str">
        <f t="shared" ca="1" si="1262"/>
        <v/>
      </c>
      <c r="GC73" s="988" t="str">
        <f t="shared" ca="1" si="1263"/>
        <v/>
      </c>
      <c r="GD73" s="988" t="str">
        <f t="shared" ca="1" si="1264"/>
        <v/>
      </c>
      <c r="GE73" s="988" t="str">
        <f t="shared" ca="1" si="1265"/>
        <v/>
      </c>
      <c r="GF73" s="988" t="str">
        <f t="shared" ca="1" si="1266"/>
        <v/>
      </c>
      <c r="GG73" s="988" t="str">
        <f t="shared" ca="1" si="1267"/>
        <v/>
      </c>
      <c r="GH73" s="988" t="str">
        <f t="shared" ca="1" si="1268"/>
        <v/>
      </c>
      <c r="GI73" s="988" t="str">
        <f t="shared" ca="1" si="1269"/>
        <v/>
      </c>
      <c r="GJ73" s="988" t="str">
        <f t="shared" ca="1" si="1270"/>
        <v/>
      </c>
      <c r="GK73" s="988" t="str">
        <f t="shared" ca="1" si="1271"/>
        <v/>
      </c>
      <c r="GL73" s="988" t="str">
        <f t="shared" ca="1" si="1272"/>
        <v/>
      </c>
      <c r="GM73" s="988" t="str">
        <f t="shared" ca="1" si="1273"/>
        <v/>
      </c>
      <c r="GN73" s="988" t="str">
        <f t="shared" ca="1" si="1274"/>
        <v/>
      </c>
      <c r="GO73" s="988" t="str">
        <f t="shared" ca="1" si="1275"/>
        <v/>
      </c>
      <c r="GP73" s="988" t="str">
        <f t="shared" ca="1" si="1276"/>
        <v/>
      </c>
      <c r="GQ73" s="988" t="str">
        <f t="shared" ca="1" si="1277"/>
        <v/>
      </c>
      <c r="GR73" s="988" t="str">
        <f t="shared" ca="1" si="1278"/>
        <v/>
      </c>
      <c r="GS73" s="988" t="str">
        <f t="shared" ca="1" si="1279"/>
        <v/>
      </c>
      <c r="GT73" s="988" t="str">
        <f t="shared" ca="1" si="1280"/>
        <v/>
      </c>
      <c r="GU73" s="988" t="str">
        <f t="shared" ca="1" si="1281"/>
        <v/>
      </c>
      <c r="GV73" s="988" t="str">
        <f t="shared" ca="1" si="1282"/>
        <v/>
      </c>
      <c r="GW73" s="988" t="str">
        <f t="shared" ca="1" si="1283"/>
        <v/>
      </c>
      <c r="GX73" s="988" t="str">
        <f t="shared" ca="1" si="1284"/>
        <v/>
      </c>
      <c r="GY73" s="988" t="str">
        <f t="shared" ca="1" si="1285"/>
        <v/>
      </c>
      <c r="GZ73" s="988" t="str">
        <f t="shared" ca="1" si="1286"/>
        <v/>
      </c>
      <c r="HA73" s="988" t="str">
        <f t="shared" ca="1" si="1287"/>
        <v/>
      </c>
      <c r="HB73" s="988" t="str">
        <f t="shared" ca="1" si="1288"/>
        <v/>
      </c>
      <c r="HC73" s="988" t="str">
        <f t="shared" ca="1" si="1289"/>
        <v/>
      </c>
      <c r="HD73" s="988" t="str">
        <f t="shared" ca="1" si="1290"/>
        <v/>
      </c>
      <c r="HE73" s="988" t="str">
        <f t="shared" ca="1" si="1291"/>
        <v/>
      </c>
      <c r="HF73" s="988" t="str">
        <f t="shared" ca="1" si="1292"/>
        <v/>
      </c>
      <c r="HG73" s="988" t="str">
        <f t="shared" ca="1" si="1293"/>
        <v/>
      </c>
      <c r="HH73" s="988" t="str">
        <f t="shared" ca="1" si="1294"/>
        <v/>
      </c>
      <c r="HI73" s="988" t="str">
        <f t="shared" ca="1" si="1295"/>
        <v/>
      </c>
      <c r="HJ73" s="988" t="str">
        <f t="shared" ca="1" si="1296"/>
        <v/>
      </c>
      <c r="HK73" s="988" t="str">
        <f t="shared" ca="1" si="1297"/>
        <v/>
      </c>
      <c r="HL73" s="988" t="str">
        <f t="shared" ca="1" si="1298"/>
        <v/>
      </c>
      <c r="HM73" s="988" t="str">
        <f t="shared" ca="1" si="1299"/>
        <v/>
      </c>
      <c r="HN73" s="988" t="str">
        <f t="shared" ca="1" si="1300"/>
        <v/>
      </c>
      <c r="HO73" s="988" t="str">
        <f t="shared" ca="1" si="1301"/>
        <v/>
      </c>
      <c r="HP73" s="988" t="str">
        <f t="shared" ca="1" si="1302"/>
        <v/>
      </c>
      <c r="HQ73" s="988" t="str">
        <f t="shared" ca="1" si="1303"/>
        <v/>
      </c>
    </row>
    <row r="74" spans="23:225" x14ac:dyDescent="0.15">
      <c r="W74" s="986"/>
      <c r="Y74" s="991">
        <v>28</v>
      </c>
      <c r="Z74" s="988" t="str">
        <f t="shared" ca="1" si="1104"/>
        <v/>
      </c>
      <c r="AA74" s="988" t="str">
        <f t="shared" ca="1" si="1105"/>
        <v/>
      </c>
      <c r="AB74" s="988" t="str">
        <f t="shared" ca="1" si="1106"/>
        <v/>
      </c>
      <c r="AC74" s="988" t="str">
        <f t="shared" ca="1" si="1107"/>
        <v/>
      </c>
      <c r="AD74" s="988" t="str">
        <f t="shared" ca="1" si="1108"/>
        <v/>
      </c>
      <c r="AE74" s="988" t="str">
        <f t="shared" ca="1" si="1109"/>
        <v/>
      </c>
      <c r="AF74" s="988" t="str">
        <f t="shared" ca="1" si="1110"/>
        <v/>
      </c>
      <c r="AG74" s="988" t="str">
        <f t="shared" ca="1" si="1111"/>
        <v/>
      </c>
      <c r="AH74" s="988" t="str">
        <f t="shared" ca="1" si="1112"/>
        <v/>
      </c>
      <c r="AI74" s="988" t="str">
        <f t="shared" ca="1" si="1113"/>
        <v/>
      </c>
      <c r="AJ74" s="988" t="str">
        <f t="shared" ca="1" si="1114"/>
        <v/>
      </c>
      <c r="AK74" s="988" t="str">
        <f t="shared" ca="1" si="1115"/>
        <v/>
      </c>
      <c r="AL74" s="988" t="str">
        <f t="shared" ca="1" si="1116"/>
        <v/>
      </c>
      <c r="AM74" s="988" t="str">
        <f t="shared" ca="1" si="1117"/>
        <v/>
      </c>
      <c r="AN74" s="988" t="str">
        <f t="shared" ca="1" si="1118"/>
        <v/>
      </c>
      <c r="AO74" s="988" t="str">
        <f t="shared" ca="1" si="1119"/>
        <v/>
      </c>
      <c r="AP74" s="988" t="str">
        <f t="shared" ca="1" si="1120"/>
        <v/>
      </c>
      <c r="AQ74" s="988" t="str">
        <f t="shared" ca="1" si="1121"/>
        <v/>
      </c>
      <c r="AR74" s="988" t="str">
        <f t="shared" ca="1" si="1122"/>
        <v/>
      </c>
      <c r="AS74" s="988" t="str">
        <f t="shared" ca="1" si="1123"/>
        <v/>
      </c>
      <c r="AT74" s="988" t="str">
        <f t="shared" ca="1" si="1124"/>
        <v/>
      </c>
      <c r="AU74" s="988" t="str">
        <f t="shared" ca="1" si="1125"/>
        <v/>
      </c>
      <c r="AV74" s="988" t="str">
        <f t="shared" ca="1" si="1126"/>
        <v/>
      </c>
      <c r="AW74" s="988" t="str">
        <f t="shared" ca="1" si="1127"/>
        <v/>
      </c>
      <c r="AX74" s="988" t="str">
        <f t="shared" ca="1" si="1128"/>
        <v/>
      </c>
      <c r="AY74" s="988" t="str">
        <f t="shared" ca="1" si="1129"/>
        <v/>
      </c>
      <c r="AZ74" s="988" t="str">
        <f t="shared" ca="1" si="1130"/>
        <v/>
      </c>
      <c r="BA74" s="988">
        <f t="shared" ca="1" si="1131"/>
        <v>1</v>
      </c>
      <c r="BB74" s="988">
        <f t="shared" ca="1" si="1132"/>
        <v>2</v>
      </c>
      <c r="BC74" s="988">
        <f t="shared" ca="1" si="1133"/>
        <v>3</v>
      </c>
      <c r="BD74" s="988">
        <f t="shared" ca="1" si="1134"/>
        <v>4</v>
      </c>
      <c r="BE74" s="988">
        <f t="shared" ca="1" si="1135"/>
        <v>5</v>
      </c>
      <c r="BF74" s="988">
        <f t="shared" ca="1" si="1136"/>
        <v>6</v>
      </c>
      <c r="BG74" s="988">
        <f t="shared" ca="1" si="1137"/>
        <v>7</v>
      </c>
      <c r="BH74" s="988">
        <f t="shared" ca="1" si="1138"/>
        <v>8</v>
      </c>
      <c r="BI74" s="988">
        <f t="shared" ca="1" si="1139"/>
        <v>9</v>
      </c>
      <c r="BJ74" s="988">
        <f t="shared" ca="1" si="1140"/>
        <v>10</v>
      </c>
      <c r="BK74" s="988">
        <f t="shared" ca="1" si="1141"/>
        <v>11</v>
      </c>
      <c r="BL74" s="988">
        <f t="shared" ca="1" si="1142"/>
        <v>12</v>
      </c>
      <c r="BM74" s="988">
        <f t="shared" ca="1" si="1143"/>
        <v>13</v>
      </c>
      <c r="BN74" s="988">
        <f t="shared" ca="1" si="1144"/>
        <v>14</v>
      </c>
      <c r="BO74" s="988">
        <f t="shared" ca="1" si="1145"/>
        <v>15</v>
      </c>
      <c r="BP74" s="988" t="str">
        <f t="shared" ca="1" si="1146"/>
        <v/>
      </c>
      <c r="BQ74" s="988" t="str">
        <f t="shared" ca="1" si="1147"/>
        <v/>
      </c>
      <c r="BR74" s="988" t="str">
        <f t="shared" ca="1" si="1148"/>
        <v/>
      </c>
      <c r="BS74" s="988" t="str">
        <f t="shared" ca="1" si="1149"/>
        <v/>
      </c>
      <c r="BT74" s="988" t="str">
        <f t="shared" ca="1" si="1150"/>
        <v/>
      </c>
      <c r="BU74" s="988" t="str">
        <f t="shared" ca="1" si="1151"/>
        <v/>
      </c>
      <c r="BV74" s="988" t="str">
        <f t="shared" ca="1" si="1152"/>
        <v/>
      </c>
      <c r="BW74" s="988" t="str">
        <f t="shared" ca="1" si="1153"/>
        <v/>
      </c>
      <c r="BX74" s="988" t="str">
        <f t="shared" ca="1" si="1154"/>
        <v/>
      </c>
      <c r="BY74" s="988" t="str">
        <f t="shared" ca="1" si="1155"/>
        <v/>
      </c>
      <c r="BZ74" s="988" t="str">
        <f t="shared" ca="1" si="1156"/>
        <v/>
      </c>
      <c r="CA74" s="988" t="str">
        <f t="shared" ca="1" si="1157"/>
        <v/>
      </c>
      <c r="CB74" s="988" t="str">
        <f t="shared" ca="1" si="1158"/>
        <v/>
      </c>
      <c r="CC74" s="988" t="str">
        <f t="shared" ca="1" si="1159"/>
        <v/>
      </c>
      <c r="CD74" s="988" t="str">
        <f t="shared" ca="1" si="1160"/>
        <v/>
      </c>
      <c r="CE74" s="988" t="str">
        <f t="shared" ca="1" si="1161"/>
        <v/>
      </c>
      <c r="CF74" s="988" t="str">
        <f t="shared" ca="1" si="1162"/>
        <v/>
      </c>
      <c r="CG74" s="988" t="str">
        <f t="shared" ca="1" si="1163"/>
        <v/>
      </c>
      <c r="CH74" s="988" t="str">
        <f t="shared" ca="1" si="1164"/>
        <v/>
      </c>
      <c r="CI74" s="988" t="str">
        <f t="shared" ca="1" si="1165"/>
        <v/>
      </c>
      <c r="CJ74" s="988" t="str">
        <f t="shared" ca="1" si="1166"/>
        <v/>
      </c>
      <c r="CK74" s="988" t="str">
        <f t="shared" ca="1" si="1167"/>
        <v/>
      </c>
      <c r="CL74" s="988" t="str">
        <f t="shared" ca="1" si="1168"/>
        <v/>
      </c>
      <c r="CM74" s="988" t="str">
        <f t="shared" ca="1" si="1169"/>
        <v/>
      </c>
      <c r="CN74" s="988" t="str">
        <f t="shared" ca="1" si="1170"/>
        <v/>
      </c>
      <c r="CO74" s="988" t="str">
        <f t="shared" ca="1" si="1171"/>
        <v/>
      </c>
      <c r="CP74" s="988" t="str">
        <f t="shared" ca="1" si="1172"/>
        <v/>
      </c>
      <c r="CQ74" s="988" t="str">
        <f t="shared" ca="1" si="1173"/>
        <v/>
      </c>
      <c r="CR74" s="988" t="str">
        <f t="shared" ca="1" si="1174"/>
        <v/>
      </c>
      <c r="CS74" s="988" t="str">
        <f t="shared" ca="1" si="1175"/>
        <v/>
      </c>
      <c r="CT74" s="988" t="str">
        <f t="shared" ca="1" si="1176"/>
        <v/>
      </c>
      <c r="CU74" s="988" t="str">
        <f t="shared" ca="1" si="1177"/>
        <v/>
      </c>
      <c r="CV74" s="988" t="str">
        <f t="shared" ca="1" si="1178"/>
        <v/>
      </c>
      <c r="CW74" s="988" t="str">
        <f t="shared" ca="1" si="1179"/>
        <v/>
      </c>
      <c r="CX74" s="988" t="str">
        <f t="shared" ca="1" si="1180"/>
        <v/>
      </c>
      <c r="CY74" s="988" t="str">
        <f t="shared" ca="1" si="1181"/>
        <v/>
      </c>
      <c r="CZ74" s="988" t="str">
        <f t="shared" ca="1" si="1182"/>
        <v/>
      </c>
      <c r="DA74" s="988" t="str">
        <f t="shared" ca="1" si="1183"/>
        <v/>
      </c>
      <c r="DB74" s="988" t="str">
        <f t="shared" ca="1" si="1184"/>
        <v/>
      </c>
      <c r="DC74" s="988" t="str">
        <f t="shared" ca="1" si="1185"/>
        <v/>
      </c>
      <c r="DD74" s="988" t="str">
        <f t="shared" ca="1" si="1186"/>
        <v/>
      </c>
      <c r="DE74" s="988" t="str">
        <f t="shared" ca="1" si="1187"/>
        <v/>
      </c>
      <c r="DF74" s="988" t="str">
        <f t="shared" ca="1" si="1188"/>
        <v/>
      </c>
      <c r="DG74" s="988" t="str">
        <f t="shared" ca="1" si="1189"/>
        <v/>
      </c>
      <c r="DH74" s="988" t="str">
        <f t="shared" ca="1" si="1190"/>
        <v/>
      </c>
      <c r="DI74" s="988" t="str">
        <f t="shared" ca="1" si="1191"/>
        <v/>
      </c>
      <c r="DJ74" s="988" t="str">
        <f t="shared" ca="1" si="1192"/>
        <v/>
      </c>
      <c r="DK74" s="988" t="str">
        <f t="shared" ca="1" si="1193"/>
        <v/>
      </c>
      <c r="DL74" s="988" t="str">
        <f t="shared" ca="1" si="1194"/>
        <v/>
      </c>
      <c r="DM74" s="988" t="str">
        <f t="shared" ca="1" si="1195"/>
        <v/>
      </c>
      <c r="DN74" s="988" t="str">
        <f t="shared" ca="1" si="1196"/>
        <v/>
      </c>
      <c r="DO74" s="988" t="str">
        <f t="shared" ca="1" si="1197"/>
        <v/>
      </c>
      <c r="DP74" s="988" t="str">
        <f t="shared" ca="1" si="1198"/>
        <v/>
      </c>
      <c r="DQ74" s="988" t="str">
        <f t="shared" ca="1" si="1199"/>
        <v/>
      </c>
      <c r="DR74" s="988" t="str">
        <f t="shared" ca="1" si="1200"/>
        <v/>
      </c>
      <c r="DS74" s="988" t="str">
        <f t="shared" ca="1" si="1201"/>
        <v/>
      </c>
      <c r="DT74" s="988" t="str">
        <f t="shared" ca="1" si="1202"/>
        <v/>
      </c>
      <c r="DU74" s="988" t="str">
        <f t="shared" ca="1" si="1203"/>
        <v/>
      </c>
      <c r="DV74" s="988" t="str">
        <f t="shared" ca="1" si="1204"/>
        <v/>
      </c>
      <c r="DW74" s="988" t="str">
        <f t="shared" ca="1" si="1205"/>
        <v/>
      </c>
      <c r="DX74" s="988" t="str">
        <f t="shared" ca="1" si="1206"/>
        <v/>
      </c>
      <c r="DY74" s="988" t="str">
        <f t="shared" ca="1" si="1207"/>
        <v/>
      </c>
      <c r="DZ74" s="988" t="str">
        <f t="shared" ca="1" si="1208"/>
        <v/>
      </c>
      <c r="EA74" s="988" t="str">
        <f t="shared" ca="1" si="1209"/>
        <v/>
      </c>
      <c r="EB74" s="988" t="str">
        <f t="shared" ca="1" si="1210"/>
        <v/>
      </c>
      <c r="EC74" s="988" t="str">
        <f t="shared" ca="1" si="1211"/>
        <v/>
      </c>
      <c r="ED74" s="988" t="str">
        <f t="shared" ca="1" si="1212"/>
        <v/>
      </c>
      <c r="EE74" s="988" t="str">
        <f t="shared" ca="1" si="1213"/>
        <v/>
      </c>
      <c r="EF74" s="988" t="str">
        <f t="shared" ca="1" si="1214"/>
        <v/>
      </c>
      <c r="EG74" s="988" t="str">
        <f t="shared" ca="1" si="1215"/>
        <v/>
      </c>
      <c r="EH74" s="988" t="str">
        <f t="shared" ca="1" si="1216"/>
        <v/>
      </c>
      <c r="EI74" s="988" t="str">
        <f t="shared" ca="1" si="1217"/>
        <v/>
      </c>
      <c r="EJ74" s="988" t="str">
        <f t="shared" ca="1" si="1218"/>
        <v/>
      </c>
      <c r="EK74" s="988" t="str">
        <f t="shared" ca="1" si="1219"/>
        <v/>
      </c>
      <c r="EL74" s="988" t="str">
        <f t="shared" ca="1" si="1220"/>
        <v/>
      </c>
      <c r="EM74" s="988" t="str">
        <f t="shared" ca="1" si="1221"/>
        <v/>
      </c>
      <c r="EN74" s="988" t="str">
        <f t="shared" ca="1" si="1222"/>
        <v/>
      </c>
      <c r="EO74" s="988" t="str">
        <f t="shared" ca="1" si="1223"/>
        <v/>
      </c>
      <c r="EP74" s="988" t="str">
        <f t="shared" ca="1" si="1224"/>
        <v/>
      </c>
      <c r="EQ74" s="988" t="str">
        <f t="shared" ca="1" si="1225"/>
        <v/>
      </c>
      <c r="ER74" s="988" t="str">
        <f t="shared" ca="1" si="1226"/>
        <v/>
      </c>
      <c r="ES74" s="988" t="str">
        <f t="shared" ca="1" si="1227"/>
        <v/>
      </c>
      <c r="ET74" s="988" t="str">
        <f t="shared" ca="1" si="1228"/>
        <v/>
      </c>
      <c r="EU74" s="988" t="str">
        <f t="shared" ca="1" si="1229"/>
        <v/>
      </c>
      <c r="EV74" s="988" t="str">
        <f t="shared" ca="1" si="1230"/>
        <v/>
      </c>
      <c r="EW74" s="988" t="str">
        <f t="shared" ca="1" si="1231"/>
        <v/>
      </c>
      <c r="EX74" s="988" t="str">
        <f t="shared" ca="1" si="1232"/>
        <v/>
      </c>
      <c r="EY74" s="988" t="str">
        <f t="shared" ca="1" si="1233"/>
        <v/>
      </c>
      <c r="EZ74" s="988" t="str">
        <f t="shared" ca="1" si="1234"/>
        <v/>
      </c>
      <c r="FA74" s="988" t="str">
        <f t="shared" ca="1" si="1235"/>
        <v/>
      </c>
      <c r="FB74" s="988" t="str">
        <f t="shared" ca="1" si="1236"/>
        <v/>
      </c>
      <c r="FC74" s="988" t="str">
        <f t="shared" ca="1" si="1237"/>
        <v/>
      </c>
      <c r="FD74" s="988" t="str">
        <f t="shared" ca="1" si="1238"/>
        <v/>
      </c>
      <c r="FE74" s="988" t="str">
        <f t="shared" ca="1" si="1239"/>
        <v/>
      </c>
      <c r="FF74" s="988" t="str">
        <f t="shared" ca="1" si="1240"/>
        <v/>
      </c>
      <c r="FG74" s="988" t="str">
        <f t="shared" ca="1" si="1241"/>
        <v/>
      </c>
      <c r="FH74" s="988" t="str">
        <f t="shared" ca="1" si="1242"/>
        <v/>
      </c>
      <c r="FI74" s="988" t="str">
        <f t="shared" ca="1" si="1243"/>
        <v/>
      </c>
      <c r="FJ74" s="988" t="str">
        <f t="shared" ca="1" si="1244"/>
        <v/>
      </c>
      <c r="FK74" s="988" t="str">
        <f t="shared" ca="1" si="1245"/>
        <v/>
      </c>
      <c r="FL74" s="988" t="str">
        <f t="shared" ca="1" si="1246"/>
        <v/>
      </c>
      <c r="FM74" s="988" t="str">
        <f t="shared" ca="1" si="1247"/>
        <v/>
      </c>
      <c r="FN74" s="988" t="str">
        <f t="shared" ca="1" si="1248"/>
        <v/>
      </c>
      <c r="FO74" s="988" t="str">
        <f t="shared" ca="1" si="1249"/>
        <v/>
      </c>
      <c r="FP74" s="988" t="str">
        <f t="shared" ca="1" si="1250"/>
        <v/>
      </c>
      <c r="FQ74" s="988" t="str">
        <f t="shared" ca="1" si="1251"/>
        <v/>
      </c>
      <c r="FR74" s="988" t="str">
        <f t="shared" ca="1" si="1252"/>
        <v/>
      </c>
      <c r="FS74" s="988" t="str">
        <f t="shared" ca="1" si="1253"/>
        <v/>
      </c>
      <c r="FT74" s="988" t="str">
        <f t="shared" ca="1" si="1254"/>
        <v/>
      </c>
      <c r="FU74" s="988" t="str">
        <f t="shared" ca="1" si="1255"/>
        <v/>
      </c>
      <c r="FV74" s="988" t="str">
        <f t="shared" ca="1" si="1256"/>
        <v/>
      </c>
      <c r="FW74" s="988" t="str">
        <f t="shared" ca="1" si="1257"/>
        <v/>
      </c>
      <c r="FX74" s="988" t="str">
        <f t="shared" ca="1" si="1258"/>
        <v/>
      </c>
      <c r="FY74" s="988" t="str">
        <f t="shared" ca="1" si="1259"/>
        <v/>
      </c>
      <c r="FZ74" s="988" t="str">
        <f t="shared" ca="1" si="1260"/>
        <v/>
      </c>
      <c r="GA74" s="988" t="str">
        <f t="shared" ca="1" si="1261"/>
        <v/>
      </c>
      <c r="GB74" s="988" t="str">
        <f t="shared" ca="1" si="1262"/>
        <v/>
      </c>
      <c r="GC74" s="988" t="str">
        <f t="shared" ca="1" si="1263"/>
        <v/>
      </c>
      <c r="GD74" s="988" t="str">
        <f t="shared" ca="1" si="1264"/>
        <v/>
      </c>
      <c r="GE74" s="988" t="str">
        <f t="shared" ca="1" si="1265"/>
        <v/>
      </c>
      <c r="GF74" s="988" t="str">
        <f t="shared" ca="1" si="1266"/>
        <v/>
      </c>
      <c r="GG74" s="988" t="str">
        <f t="shared" ca="1" si="1267"/>
        <v/>
      </c>
      <c r="GH74" s="988" t="str">
        <f t="shared" ca="1" si="1268"/>
        <v/>
      </c>
      <c r="GI74" s="988" t="str">
        <f t="shared" ca="1" si="1269"/>
        <v/>
      </c>
      <c r="GJ74" s="988" t="str">
        <f t="shared" ca="1" si="1270"/>
        <v/>
      </c>
      <c r="GK74" s="988" t="str">
        <f t="shared" ca="1" si="1271"/>
        <v/>
      </c>
      <c r="GL74" s="988" t="str">
        <f t="shared" ca="1" si="1272"/>
        <v/>
      </c>
      <c r="GM74" s="988" t="str">
        <f t="shared" ca="1" si="1273"/>
        <v/>
      </c>
      <c r="GN74" s="988" t="str">
        <f t="shared" ca="1" si="1274"/>
        <v/>
      </c>
      <c r="GO74" s="988" t="str">
        <f t="shared" ca="1" si="1275"/>
        <v/>
      </c>
      <c r="GP74" s="988" t="str">
        <f t="shared" ca="1" si="1276"/>
        <v/>
      </c>
      <c r="GQ74" s="988" t="str">
        <f t="shared" ca="1" si="1277"/>
        <v/>
      </c>
      <c r="GR74" s="988" t="str">
        <f t="shared" ca="1" si="1278"/>
        <v/>
      </c>
      <c r="GS74" s="988" t="str">
        <f t="shared" ca="1" si="1279"/>
        <v/>
      </c>
      <c r="GT74" s="988" t="str">
        <f t="shared" ca="1" si="1280"/>
        <v/>
      </c>
      <c r="GU74" s="988" t="str">
        <f t="shared" ca="1" si="1281"/>
        <v/>
      </c>
      <c r="GV74" s="988" t="str">
        <f t="shared" ca="1" si="1282"/>
        <v/>
      </c>
      <c r="GW74" s="988" t="str">
        <f t="shared" ca="1" si="1283"/>
        <v/>
      </c>
      <c r="GX74" s="988" t="str">
        <f t="shared" ca="1" si="1284"/>
        <v/>
      </c>
      <c r="GY74" s="988" t="str">
        <f t="shared" ca="1" si="1285"/>
        <v/>
      </c>
      <c r="GZ74" s="988" t="str">
        <f t="shared" ca="1" si="1286"/>
        <v/>
      </c>
      <c r="HA74" s="988" t="str">
        <f t="shared" ca="1" si="1287"/>
        <v/>
      </c>
      <c r="HB74" s="988" t="str">
        <f t="shared" ca="1" si="1288"/>
        <v/>
      </c>
      <c r="HC74" s="988" t="str">
        <f t="shared" ca="1" si="1289"/>
        <v/>
      </c>
      <c r="HD74" s="988" t="str">
        <f t="shared" ca="1" si="1290"/>
        <v/>
      </c>
      <c r="HE74" s="988" t="str">
        <f t="shared" ca="1" si="1291"/>
        <v/>
      </c>
      <c r="HF74" s="988" t="str">
        <f t="shared" ca="1" si="1292"/>
        <v/>
      </c>
      <c r="HG74" s="988" t="str">
        <f t="shared" ca="1" si="1293"/>
        <v/>
      </c>
      <c r="HH74" s="988" t="str">
        <f t="shared" ca="1" si="1294"/>
        <v/>
      </c>
      <c r="HI74" s="988" t="str">
        <f t="shared" ca="1" si="1295"/>
        <v/>
      </c>
      <c r="HJ74" s="988" t="str">
        <f t="shared" ca="1" si="1296"/>
        <v/>
      </c>
      <c r="HK74" s="988" t="str">
        <f t="shared" ca="1" si="1297"/>
        <v/>
      </c>
      <c r="HL74" s="988" t="str">
        <f t="shared" ca="1" si="1298"/>
        <v/>
      </c>
      <c r="HM74" s="988" t="str">
        <f t="shared" ca="1" si="1299"/>
        <v/>
      </c>
      <c r="HN74" s="988" t="str">
        <f t="shared" ca="1" si="1300"/>
        <v/>
      </c>
      <c r="HO74" s="988" t="str">
        <f t="shared" ca="1" si="1301"/>
        <v/>
      </c>
      <c r="HP74" s="988" t="str">
        <f t="shared" ca="1" si="1302"/>
        <v/>
      </c>
      <c r="HQ74" s="988" t="str">
        <f t="shared" ca="1" si="1303"/>
        <v/>
      </c>
    </row>
    <row r="75" spans="23:225" x14ac:dyDescent="0.15">
      <c r="W75" s="986"/>
      <c r="Y75" s="987">
        <v>29</v>
      </c>
      <c r="Z75" s="988" t="str">
        <f t="shared" ca="1" si="1104"/>
        <v/>
      </c>
      <c r="AA75" s="988" t="str">
        <f t="shared" ca="1" si="1105"/>
        <v/>
      </c>
      <c r="AB75" s="988" t="str">
        <f t="shared" ca="1" si="1106"/>
        <v/>
      </c>
      <c r="AC75" s="988" t="str">
        <f t="shared" ca="1" si="1107"/>
        <v/>
      </c>
      <c r="AD75" s="988" t="str">
        <f t="shared" ca="1" si="1108"/>
        <v/>
      </c>
      <c r="AE75" s="988" t="str">
        <f t="shared" ca="1" si="1109"/>
        <v/>
      </c>
      <c r="AF75" s="988" t="str">
        <f t="shared" ca="1" si="1110"/>
        <v/>
      </c>
      <c r="AG75" s="988" t="str">
        <f t="shared" ca="1" si="1111"/>
        <v/>
      </c>
      <c r="AH75" s="988" t="str">
        <f t="shared" ca="1" si="1112"/>
        <v/>
      </c>
      <c r="AI75" s="988" t="str">
        <f t="shared" ca="1" si="1113"/>
        <v/>
      </c>
      <c r="AJ75" s="988" t="str">
        <f t="shared" ca="1" si="1114"/>
        <v/>
      </c>
      <c r="AK75" s="988" t="str">
        <f t="shared" ca="1" si="1115"/>
        <v/>
      </c>
      <c r="AL75" s="988" t="str">
        <f t="shared" ca="1" si="1116"/>
        <v/>
      </c>
      <c r="AM75" s="988" t="str">
        <f t="shared" ca="1" si="1117"/>
        <v/>
      </c>
      <c r="AN75" s="988" t="str">
        <f t="shared" ca="1" si="1118"/>
        <v/>
      </c>
      <c r="AO75" s="988" t="str">
        <f t="shared" ca="1" si="1119"/>
        <v/>
      </c>
      <c r="AP75" s="988" t="str">
        <f t="shared" ca="1" si="1120"/>
        <v/>
      </c>
      <c r="AQ75" s="988" t="str">
        <f t="shared" ca="1" si="1121"/>
        <v/>
      </c>
      <c r="AR75" s="988" t="str">
        <f t="shared" ca="1" si="1122"/>
        <v/>
      </c>
      <c r="AS75" s="988" t="str">
        <f t="shared" ca="1" si="1123"/>
        <v/>
      </c>
      <c r="AT75" s="988" t="str">
        <f t="shared" ca="1" si="1124"/>
        <v/>
      </c>
      <c r="AU75" s="988" t="str">
        <f t="shared" ca="1" si="1125"/>
        <v/>
      </c>
      <c r="AV75" s="988" t="str">
        <f t="shared" ca="1" si="1126"/>
        <v/>
      </c>
      <c r="AW75" s="988" t="str">
        <f t="shared" ca="1" si="1127"/>
        <v/>
      </c>
      <c r="AX75" s="988" t="str">
        <f t="shared" ca="1" si="1128"/>
        <v/>
      </c>
      <c r="AY75" s="988" t="str">
        <f t="shared" ca="1" si="1129"/>
        <v/>
      </c>
      <c r="AZ75" s="988" t="str">
        <f t="shared" ca="1" si="1130"/>
        <v/>
      </c>
      <c r="BA75" s="988" t="str">
        <f t="shared" ca="1" si="1131"/>
        <v/>
      </c>
      <c r="BB75" s="988">
        <f t="shared" ca="1" si="1132"/>
        <v>1</v>
      </c>
      <c r="BC75" s="988">
        <f t="shared" ca="1" si="1133"/>
        <v>2</v>
      </c>
      <c r="BD75" s="988">
        <f t="shared" ca="1" si="1134"/>
        <v>3</v>
      </c>
      <c r="BE75" s="988">
        <f t="shared" ca="1" si="1135"/>
        <v>4</v>
      </c>
      <c r="BF75" s="988">
        <f t="shared" ca="1" si="1136"/>
        <v>5</v>
      </c>
      <c r="BG75" s="988">
        <f t="shared" ca="1" si="1137"/>
        <v>6</v>
      </c>
      <c r="BH75" s="988">
        <f t="shared" ca="1" si="1138"/>
        <v>7</v>
      </c>
      <c r="BI75" s="988">
        <f t="shared" ca="1" si="1139"/>
        <v>8</v>
      </c>
      <c r="BJ75" s="988">
        <f t="shared" ca="1" si="1140"/>
        <v>9</v>
      </c>
      <c r="BK75" s="988">
        <f t="shared" ca="1" si="1141"/>
        <v>10</v>
      </c>
      <c r="BL75" s="988">
        <f t="shared" ca="1" si="1142"/>
        <v>11</v>
      </c>
      <c r="BM75" s="988">
        <f t="shared" ca="1" si="1143"/>
        <v>12</v>
      </c>
      <c r="BN75" s="988">
        <f t="shared" ca="1" si="1144"/>
        <v>13</v>
      </c>
      <c r="BO75" s="988">
        <f t="shared" ca="1" si="1145"/>
        <v>14</v>
      </c>
      <c r="BP75" s="988">
        <f t="shared" ca="1" si="1146"/>
        <v>15</v>
      </c>
      <c r="BQ75" s="988" t="str">
        <f t="shared" ca="1" si="1147"/>
        <v/>
      </c>
      <c r="BR75" s="988" t="str">
        <f t="shared" ca="1" si="1148"/>
        <v/>
      </c>
      <c r="BS75" s="988" t="str">
        <f t="shared" ca="1" si="1149"/>
        <v/>
      </c>
      <c r="BT75" s="988" t="str">
        <f t="shared" ca="1" si="1150"/>
        <v/>
      </c>
      <c r="BU75" s="988" t="str">
        <f t="shared" ca="1" si="1151"/>
        <v/>
      </c>
      <c r="BV75" s="988" t="str">
        <f t="shared" ca="1" si="1152"/>
        <v/>
      </c>
      <c r="BW75" s="988" t="str">
        <f t="shared" ca="1" si="1153"/>
        <v/>
      </c>
      <c r="BX75" s="988" t="str">
        <f t="shared" ca="1" si="1154"/>
        <v/>
      </c>
      <c r="BY75" s="988" t="str">
        <f t="shared" ca="1" si="1155"/>
        <v/>
      </c>
      <c r="BZ75" s="988" t="str">
        <f t="shared" ca="1" si="1156"/>
        <v/>
      </c>
      <c r="CA75" s="988" t="str">
        <f t="shared" ca="1" si="1157"/>
        <v/>
      </c>
      <c r="CB75" s="988" t="str">
        <f t="shared" ca="1" si="1158"/>
        <v/>
      </c>
      <c r="CC75" s="988" t="str">
        <f t="shared" ca="1" si="1159"/>
        <v/>
      </c>
      <c r="CD75" s="988" t="str">
        <f t="shared" ca="1" si="1160"/>
        <v/>
      </c>
      <c r="CE75" s="988" t="str">
        <f t="shared" ca="1" si="1161"/>
        <v/>
      </c>
      <c r="CF75" s="988" t="str">
        <f t="shared" ca="1" si="1162"/>
        <v/>
      </c>
      <c r="CG75" s="988" t="str">
        <f t="shared" ca="1" si="1163"/>
        <v/>
      </c>
      <c r="CH75" s="988" t="str">
        <f t="shared" ca="1" si="1164"/>
        <v/>
      </c>
      <c r="CI75" s="988" t="str">
        <f t="shared" ca="1" si="1165"/>
        <v/>
      </c>
      <c r="CJ75" s="988" t="str">
        <f t="shared" ca="1" si="1166"/>
        <v/>
      </c>
      <c r="CK75" s="988" t="str">
        <f t="shared" ca="1" si="1167"/>
        <v/>
      </c>
      <c r="CL75" s="988" t="str">
        <f t="shared" ca="1" si="1168"/>
        <v/>
      </c>
      <c r="CM75" s="988" t="str">
        <f t="shared" ca="1" si="1169"/>
        <v/>
      </c>
      <c r="CN75" s="988" t="str">
        <f t="shared" ca="1" si="1170"/>
        <v/>
      </c>
      <c r="CO75" s="988" t="str">
        <f t="shared" ca="1" si="1171"/>
        <v/>
      </c>
      <c r="CP75" s="988" t="str">
        <f t="shared" ca="1" si="1172"/>
        <v/>
      </c>
      <c r="CQ75" s="988" t="str">
        <f t="shared" ca="1" si="1173"/>
        <v/>
      </c>
      <c r="CR75" s="988" t="str">
        <f t="shared" ca="1" si="1174"/>
        <v/>
      </c>
      <c r="CS75" s="988" t="str">
        <f t="shared" ca="1" si="1175"/>
        <v/>
      </c>
      <c r="CT75" s="988" t="str">
        <f t="shared" ca="1" si="1176"/>
        <v/>
      </c>
      <c r="CU75" s="988" t="str">
        <f t="shared" ca="1" si="1177"/>
        <v/>
      </c>
      <c r="CV75" s="988" t="str">
        <f t="shared" ca="1" si="1178"/>
        <v/>
      </c>
      <c r="CW75" s="988" t="str">
        <f t="shared" ca="1" si="1179"/>
        <v/>
      </c>
      <c r="CX75" s="988" t="str">
        <f t="shared" ca="1" si="1180"/>
        <v/>
      </c>
      <c r="CY75" s="988" t="str">
        <f t="shared" ca="1" si="1181"/>
        <v/>
      </c>
      <c r="CZ75" s="988" t="str">
        <f t="shared" ca="1" si="1182"/>
        <v/>
      </c>
      <c r="DA75" s="988" t="str">
        <f t="shared" ca="1" si="1183"/>
        <v/>
      </c>
      <c r="DB75" s="988" t="str">
        <f t="shared" ca="1" si="1184"/>
        <v/>
      </c>
      <c r="DC75" s="988" t="str">
        <f t="shared" ca="1" si="1185"/>
        <v/>
      </c>
      <c r="DD75" s="988" t="str">
        <f t="shared" ca="1" si="1186"/>
        <v/>
      </c>
      <c r="DE75" s="988" t="str">
        <f t="shared" ca="1" si="1187"/>
        <v/>
      </c>
      <c r="DF75" s="988" t="str">
        <f t="shared" ca="1" si="1188"/>
        <v/>
      </c>
      <c r="DG75" s="988" t="str">
        <f t="shared" ca="1" si="1189"/>
        <v/>
      </c>
      <c r="DH75" s="988" t="str">
        <f t="shared" ca="1" si="1190"/>
        <v/>
      </c>
      <c r="DI75" s="988" t="str">
        <f t="shared" ca="1" si="1191"/>
        <v/>
      </c>
      <c r="DJ75" s="988" t="str">
        <f t="shared" ca="1" si="1192"/>
        <v/>
      </c>
      <c r="DK75" s="988" t="str">
        <f t="shared" ca="1" si="1193"/>
        <v/>
      </c>
      <c r="DL75" s="988" t="str">
        <f t="shared" ca="1" si="1194"/>
        <v/>
      </c>
      <c r="DM75" s="988" t="str">
        <f t="shared" ca="1" si="1195"/>
        <v/>
      </c>
      <c r="DN75" s="988" t="str">
        <f t="shared" ca="1" si="1196"/>
        <v/>
      </c>
      <c r="DO75" s="988" t="str">
        <f t="shared" ca="1" si="1197"/>
        <v/>
      </c>
      <c r="DP75" s="988" t="str">
        <f t="shared" ca="1" si="1198"/>
        <v/>
      </c>
      <c r="DQ75" s="988" t="str">
        <f t="shared" ca="1" si="1199"/>
        <v/>
      </c>
      <c r="DR75" s="988" t="str">
        <f t="shared" ca="1" si="1200"/>
        <v/>
      </c>
      <c r="DS75" s="988" t="str">
        <f t="shared" ca="1" si="1201"/>
        <v/>
      </c>
      <c r="DT75" s="988" t="str">
        <f t="shared" ca="1" si="1202"/>
        <v/>
      </c>
      <c r="DU75" s="988" t="str">
        <f t="shared" ca="1" si="1203"/>
        <v/>
      </c>
      <c r="DV75" s="988" t="str">
        <f t="shared" ca="1" si="1204"/>
        <v/>
      </c>
      <c r="DW75" s="988" t="str">
        <f t="shared" ca="1" si="1205"/>
        <v/>
      </c>
      <c r="DX75" s="988" t="str">
        <f t="shared" ca="1" si="1206"/>
        <v/>
      </c>
      <c r="DY75" s="988" t="str">
        <f t="shared" ca="1" si="1207"/>
        <v/>
      </c>
      <c r="DZ75" s="988" t="str">
        <f t="shared" ca="1" si="1208"/>
        <v/>
      </c>
      <c r="EA75" s="988" t="str">
        <f t="shared" ca="1" si="1209"/>
        <v/>
      </c>
      <c r="EB75" s="988" t="str">
        <f t="shared" ca="1" si="1210"/>
        <v/>
      </c>
      <c r="EC75" s="988" t="str">
        <f t="shared" ca="1" si="1211"/>
        <v/>
      </c>
      <c r="ED75" s="988" t="str">
        <f t="shared" ca="1" si="1212"/>
        <v/>
      </c>
      <c r="EE75" s="988" t="str">
        <f t="shared" ca="1" si="1213"/>
        <v/>
      </c>
      <c r="EF75" s="988" t="str">
        <f t="shared" ca="1" si="1214"/>
        <v/>
      </c>
      <c r="EG75" s="988" t="str">
        <f t="shared" ca="1" si="1215"/>
        <v/>
      </c>
      <c r="EH75" s="988" t="str">
        <f t="shared" ca="1" si="1216"/>
        <v/>
      </c>
      <c r="EI75" s="988" t="str">
        <f t="shared" ca="1" si="1217"/>
        <v/>
      </c>
      <c r="EJ75" s="988" t="str">
        <f t="shared" ca="1" si="1218"/>
        <v/>
      </c>
      <c r="EK75" s="988" t="str">
        <f t="shared" ca="1" si="1219"/>
        <v/>
      </c>
      <c r="EL75" s="988" t="str">
        <f t="shared" ca="1" si="1220"/>
        <v/>
      </c>
      <c r="EM75" s="988" t="str">
        <f t="shared" ca="1" si="1221"/>
        <v/>
      </c>
      <c r="EN75" s="988" t="str">
        <f t="shared" ca="1" si="1222"/>
        <v/>
      </c>
      <c r="EO75" s="988" t="str">
        <f t="shared" ca="1" si="1223"/>
        <v/>
      </c>
      <c r="EP75" s="988" t="str">
        <f t="shared" ca="1" si="1224"/>
        <v/>
      </c>
      <c r="EQ75" s="988" t="str">
        <f t="shared" ca="1" si="1225"/>
        <v/>
      </c>
      <c r="ER75" s="988" t="str">
        <f t="shared" ca="1" si="1226"/>
        <v/>
      </c>
      <c r="ES75" s="988" t="str">
        <f t="shared" ca="1" si="1227"/>
        <v/>
      </c>
      <c r="ET75" s="988" t="str">
        <f t="shared" ca="1" si="1228"/>
        <v/>
      </c>
      <c r="EU75" s="988" t="str">
        <f t="shared" ca="1" si="1229"/>
        <v/>
      </c>
      <c r="EV75" s="988" t="str">
        <f t="shared" ca="1" si="1230"/>
        <v/>
      </c>
      <c r="EW75" s="988" t="str">
        <f t="shared" ca="1" si="1231"/>
        <v/>
      </c>
      <c r="EX75" s="988" t="str">
        <f t="shared" ca="1" si="1232"/>
        <v/>
      </c>
      <c r="EY75" s="988" t="str">
        <f t="shared" ca="1" si="1233"/>
        <v/>
      </c>
      <c r="EZ75" s="988" t="str">
        <f t="shared" ca="1" si="1234"/>
        <v/>
      </c>
      <c r="FA75" s="988" t="str">
        <f t="shared" ca="1" si="1235"/>
        <v/>
      </c>
      <c r="FB75" s="988" t="str">
        <f t="shared" ca="1" si="1236"/>
        <v/>
      </c>
      <c r="FC75" s="988" t="str">
        <f t="shared" ca="1" si="1237"/>
        <v/>
      </c>
      <c r="FD75" s="988" t="str">
        <f t="shared" ca="1" si="1238"/>
        <v/>
      </c>
      <c r="FE75" s="988" t="str">
        <f t="shared" ca="1" si="1239"/>
        <v/>
      </c>
      <c r="FF75" s="988" t="str">
        <f t="shared" ca="1" si="1240"/>
        <v/>
      </c>
      <c r="FG75" s="988" t="str">
        <f t="shared" ca="1" si="1241"/>
        <v/>
      </c>
      <c r="FH75" s="988" t="str">
        <f t="shared" ca="1" si="1242"/>
        <v/>
      </c>
      <c r="FI75" s="988" t="str">
        <f t="shared" ca="1" si="1243"/>
        <v/>
      </c>
      <c r="FJ75" s="988" t="str">
        <f t="shared" ca="1" si="1244"/>
        <v/>
      </c>
      <c r="FK75" s="988" t="str">
        <f t="shared" ca="1" si="1245"/>
        <v/>
      </c>
      <c r="FL75" s="988" t="str">
        <f t="shared" ca="1" si="1246"/>
        <v/>
      </c>
      <c r="FM75" s="988" t="str">
        <f t="shared" ca="1" si="1247"/>
        <v/>
      </c>
      <c r="FN75" s="988" t="str">
        <f t="shared" ca="1" si="1248"/>
        <v/>
      </c>
      <c r="FO75" s="988" t="str">
        <f t="shared" ca="1" si="1249"/>
        <v/>
      </c>
      <c r="FP75" s="988" t="str">
        <f t="shared" ca="1" si="1250"/>
        <v/>
      </c>
      <c r="FQ75" s="988" t="str">
        <f t="shared" ca="1" si="1251"/>
        <v/>
      </c>
      <c r="FR75" s="988" t="str">
        <f t="shared" ca="1" si="1252"/>
        <v/>
      </c>
      <c r="FS75" s="988" t="str">
        <f t="shared" ca="1" si="1253"/>
        <v/>
      </c>
      <c r="FT75" s="988" t="str">
        <f t="shared" ca="1" si="1254"/>
        <v/>
      </c>
      <c r="FU75" s="988" t="str">
        <f t="shared" ca="1" si="1255"/>
        <v/>
      </c>
      <c r="FV75" s="988" t="str">
        <f t="shared" ca="1" si="1256"/>
        <v/>
      </c>
      <c r="FW75" s="988" t="str">
        <f t="shared" ca="1" si="1257"/>
        <v/>
      </c>
      <c r="FX75" s="988" t="str">
        <f t="shared" ca="1" si="1258"/>
        <v/>
      </c>
      <c r="FY75" s="988" t="str">
        <f t="shared" ca="1" si="1259"/>
        <v/>
      </c>
      <c r="FZ75" s="988" t="str">
        <f t="shared" ca="1" si="1260"/>
        <v/>
      </c>
      <c r="GA75" s="988" t="str">
        <f t="shared" ca="1" si="1261"/>
        <v/>
      </c>
      <c r="GB75" s="988" t="str">
        <f t="shared" ca="1" si="1262"/>
        <v/>
      </c>
      <c r="GC75" s="988" t="str">
        <f t="shared" ca="1" si="1263"/>
        <v/>
      </c>
      <c r="GD75" s="988" t="str">
        <f t="shared" ca="1" si="1264"/>
        <v/>
      </c>
      <c r="GE75" s="988" t="str">
        <f t="shared" ca="1" si="1265"/>
        <v/>
      </c>
      <c r="GF75" s="988" t="str">
        <f t="shared" ca="1" si="1266"/>
        <v/>
      </c>
      <c r="GG75" s="988" t="str">
        <f t="shared" ca="1" si="1267"/>
        <v/>
      </c>
      <c r="GH75" s="988" t="str">
        <f t="shared" ca="1" si="1268"/>
        <v/>
      </c>
      <c r="GI75" s="988" t="str">
        <f t="shared" ca="1" si="1269"/>
        <v/>
      </c>
      <c r="GJ75" s="988" t="str">
        <f t="shared" ca="1" si="1270"/>
        <v/>
      </c>
      <c r="GK75" s="988" t="str">
        <f t="shared" ca="1" si="1271"/>
        <v/>
      </c>
      <c r="GL75" s="988" t="str">
        <f t="shared" ca="1" si="1272"/>
        <v/>
      </c>
      <c r="GM75" s="988" t="str">
        <f t="shared" ca="1" si="1273"/>
        <v/>
      </c>
      <c r="GN75" s="988" t="str">
        <f t="shared" ca="1" si="1274"/>
        <v/>
      </c>
      <c r="GO75" s="988" t="str">
        <f t="shared" ca="1" si="1275"/>
        <v/>
      </c>
      <c r="GP75" s="988" t="str">
        <f t="shared" ca="1" si="1276"/>
        <v/>
      </c>
      <c r="GQ75" s="988" t="str">
        <f t="shared" ca="1" si="1277"/>
        <v/>
      </c>
      <c r="GR75" s="988" t="str">
        <f t="shared" ca="1" si="1278"/>
        <v/>
      </c>
      <c r="GS75" s="988" t="str">
        <f t="shared" ca="1" si="1279"/>
        <v/>
      </c>
      <c r="GT75" s="988" t="str">
        <f t="shared" ca="1" si="1280"/>
        <v/>
      </c>
      <c r="GU75" s="988" t="str">
        <f t="shared" ca="1" si="1281"/>
        <v/>
      </c>
      <c r="GV75" s="988" t="str">
        <f t="shared" ca="1" si="1282"/>
        <v/>
      </c>
      <c r="GW75" s="988" t="str">
        <f t="shared" ca="1" si="1283"/>
        <v/>
      </c>
      <c r="GX75" s="988" t="str">
        <f t="shared" ca="1" si="1284"/>
        <v/>
      </c>
      <c r="GY75" s="988" t="str">
        <f t="shared" ca="1" si="1285"/>
        <v/>
      </c>
      <c r="GZ75" s="988" t="str">
        <f t="shared" ca="1" si="1286"/>
        <v/>
      </c>
      <c r="HA75" s="988" t="str">
        <f t="shared" ca="1" si="1287"/>
        <v/>
      </c>
      <c r="HB75" s="988" t="str">
        <f t="shared" ca="1" si="1288"/>
        <v/>
      </c>
      <c r="HC75" s="988" t="str">
        <f t="shared" ca="1" si="1289"/>
        <v/>
      </c>
      <c r="HD75" s="988" t="str">
        <f t="shared" ca="1" si="1290"/>
        <v/>
      </c>
      <c r="HE75" s="988" t="str">
        <f t="shared" ca="1" si="1291"/>
        <v/>
      </c>
      <c r="HF75" s="988" t="str">
        <f t="shared" ca="1" si="1292"/>
        <v/>
      </c>
      <c r="HG75" s="988" t="str">
        <f t="shared" ca="1" si="1293"/>
        <v/>
      </c>
      <c r="HH75" s="988" t="str">
        <f t="shared" ca="1" si="1294"/>
        <v/>
      </c>
      <c r="HI75" s="988" t="str">
        <f t="shared" ca="1" si="1295"/>
        <v/>
      </c>
      <c r="HJ75" s="988" t="str">
        <f t="shared" ca="1" si="1296"/>
        <v/>
      </c>
      <c r="HK75" s="988" t="str">
        <f t="shared" ca="1" si="1297"/>
        <v/>
      </c>
      <c r="HL75" s="988" t="str">
        <f t="shared" ca="1" si="1298"/>
        <v/>
      </c>
      <c r="HM75" s="988" t="str">
        <f t="shared" ca="1" si="1299"/>
        <v/>
      </c>
      <c r="HN75" s="988" t="str">
        <f t="shared" ca="1" si="1300"/>
        <v/>
      </c>
      <c r="HO75" s="988" t="str">
        <f t="shared" ca="1" si="1301"/>
        <v/>
      </c>
      <c r="HP75" s="988" t="str">
        <f t="shared" ca="1" si="1302"/>
        <v/>
      </c>
      <c r="HQ75" s="988" t="str">
        <f t="shared" ca="1" si="1303"/>
        <v/>
      </c>
    </row>
    <row r="76" spans="23:225" x14ac:dyDescent="0.15">
      <c r="W76" s="986"/>
      <c r="Y76" s="991">
        <v>30</v>
      </c>
      <c r="Z76" s="988" t="str">
        <f t="shared" ca="1" si="1104"/>
        <v/>
      </c>
      <c r="AA76" s="988" t="str">
        <f t="shared" ca="1" si="1105"/>
        <v/>
      </c>
      <c r="AB76" s="988" t="str">
        <f t="shared" ca="1" si="1106"/>
        <v/>
      </c>
      <c r="AC76" s="988" t="str">
        <f t="shared" ca="1" si="1107"/>
        <v/>
      </c>
      <c r="AD76" s="988" t="str">
        <f t="shared" ca="1" si="1108"/>
        <v/>
      </c>
      <c r="AE76" s="988" t="str">
        <f t="shared" ca="1" si="1109"/>
        <v/>
      </c>
      <c r="AF76" s="988" t="str">
        <f t="shared" ca="1" si="1110"/>
        <v/>
      </c>
      <c r="AG76" s="988" t="str">
        <f t="shared" ca="1" si="1111"/>
        <v/>
      </c>
      <c r="AH76" s="988" t="str">
        <f t="shared" ca="1" si="1112"/>
        <v/>
      </c>
      <c r="AI76" s="988" t="str">
        <f t="shared" ca="1" si="1113"/>
        <v/>
      </c>
      <c r="AJ76" s="988" t="str">
        <f t="shared" ca="1" si="1114"/>
        <v/>
      </c>
      <c r="AK76" s="988" t="str">
        <f t="shared" ca="1" si="1115"/>
        <v/>
      </c>
      <c r="AL76" s="988" t="str">
        <f t="shared" ca="1" si="1116"/>
        <v/>
      </c>
      <c r="AM76" s="988" t="str">
        <f t="shared" ca="1" si="1117"/>
        <v/>
      </c>
      <c r="AN76" s="988" t="str">
        <f t="shared" ca="1" si="1118"/>
        <v/>
      </c>
      <c r="AO76" s="988" t="str">
        <f t="shared" ca="1" si="1119"/>
        <v/>
      </c>
      <c r="AP76" s="988" t="str">
        <f t="shared" ca="1" si="1120"/>
        <v/>
      </c>
      <c r="AQ76" s="988" t="str">
        <f t="shared" ca="1" si="1121"/>
        <v/>
      </c>
      <c r="AR76" s="988" t="str">
        <f t="shared" ca="1" si="1122"/>
        <v/>
      </c>
      <c r="AS76" s="988" t="str">
        <f t="shared" ca="1" si="1123"/>
        <v/>
      </c>
      <c r="AT76" s="988" t="str">
        <f t="shared" ca="1" si="1124"/>
        <v/>
      </c>
      <c r="AU76" s="988" t="str">
        <f t="shared" ca="1" si="1125"/>
        <v/>
      </c>
      <c r="AV76" s="988" t="str">
        <f t="shared" ca="1" si="1126"/>
        <v/>
      </c>
      <c r="AW76" s="988" t="str">
        <f t="shared" ca="1" si="1127"/>
        <v/>
      </c>
      <c r="AX76" s="988" t="str">
        <f t="shared" ca="1" si="1128"/>
        <v/>
      </c>
      <c r="AY76" s="988" t="str">
        <f t="shared" ca="1" si="1129"/>
        <v/>
      </c>
      <c r="AZ76" s="988" t="str">
        <f t="shared" ca="1" si="1130"/>
        <v/>
      </c>
      <c r="BA76" s="988" t="str">
        <f t="shared" ca="1" si="1131"/>
        <v/>
      </c>
      <c r="BB76" s="988" t="str">
        <f t="shared" ca="1" si="1132"/>
        <v/>
      </c>
      <c r="BC76" s="988" t="str">
        <f t="shared" ca="1" si="1133"/>
        <v/>
      </c>
      <c r="BD76" s="988" t="str">
        <f t="shared" ca="1" si="1134"/>
        <v/>
      </c>
      <c r="BE76" s="988" t="str">
        <f t="shared" ca="1" si="1135"/>
        <v/>
      </c>
      <c r="BF76" s="988" t="str">
        <f t="shared" ca="1" si="1136"/>
        <v/>
      </c>
      <c r="BG76" s="988" t="str">
        <f t="shared" ca="1" si="1137"/>
        <v/>
      </c>
      <c r="BH76" s="988" t="str">
        <f t="shared" ca="1" si="1138"/>
        <v/>
      </c>
      <c r="BI76" s="988" t="str">
        <f t="shared" ca="1" si="1139"/>
        <v/>
      </c>
      <c r="BJ76" s="988" t="str">
        <f t="shared" ca="1" si="1140"/>
        <v/>
      </c>
      <c r="BK76" s="988" t="str">
        <f t="shared" ca="1" si="1141"/>
        <v/>
      </c>
      <c r="BL76" s="988" t="str">
        <f t="shared" ca="1" si="1142"/>
        <v/>
      </c>
      <c r="BM76" s="988" t="str">
        <f t="shared" ca="1" si="1143"/>
        <v/>
      </c>
      <c r="BN76" s="988" t="str">
        <f t="shared" ca="1" si="1144"/>
        <v/>
      </c>
      <c r="BO76" s="988" t="str">
        <f t="shared" ca="1" si="1145"/>
        <v/>
      </c>
      <c r="BP76" s="988" t="str">
        <f t="shared" ca="1" si="1146"/>
        <v/>
      </c>
      <c r="BQ76" s="988" t="str">
        <f t="shared" ca="1" si="1147"/>
        <v/>
      </c>
      <c r="BR76" s="988" t="str">
        <f t="shared" ca="1" si="1148"/>
        <v/>
      </c>
      <c r="BS76" s="988" t="str">
        <f t="shared" ca="1" si="1149"/>
        <v/>
      </c>
      <c r="BT76" s="988" t="str">
        <f t="shared" ca="1" si="1150"/>
        <v/>
      </c>
      <c r="BU76" s="988" t="str">
        <f t="shared" ca="1" si="1151"/>
        <v/>
      </c>
      <c r="BV76" s="988" t="str">
        <f t="shared" ca="1" si="1152"/>
        <v/>
      </c>
      <c r="BW76" s="988" t="str">
        <f t="shared" ca="1" si="1153"/>
        <v/>
      </c>
      <c r="BX76" s="988" t="str">
        <f t="shared" ca="1" si="1154"/>
        <v/>
      </c>
      <c r="BY76" s="988" t="str">
        <f t="shared" ca="1" si="1155"/>
        <v/>
      </c>
      <c r="BZ76" s="988" t="str">
        <f t="shared" ca="1" si="1156"/>
        <v/>
      </c>
      <c r="CA76" s="988" t="str">
        <f t="shared" ca="1" si="1157"/>
        <v/>
      </c>
      <c r="CB76" s="988" t="str">
        <f t="shared" ca="1" si="1158"/>
        <v/>
      </c>
      <c r="CC76" s="988" t="str">
        <f t="shared" ca="1" si="1159"/>
        <v/>
      </c>
      <c r="CD76" s="988" t="str">
        <f t="shared" ca="1" si="1160"/>
        <v/>
      </c>
      <c r="CE76" s="988" t="str">
        <f t="shared" ca="1" si="1161"/>
        <v/>
      </c>
      <c r="CF76" s="988" t="str">
        <f t="shared" ca="1" si="1162"/>
        <v/>
      </c>
      <c r="CG76" s="988" t="str">
        <f t="shared" ca="1" si="1163"/>
        <v/>
      </c>
      <c r="CH76" s="988" t="str">
        <f t="shared" ca="1" si="1164"/>
        <v/>
      </c>
      <c r="CI76" s="988" t="str">
        <f t="shared" ca="1" si="1165"/>
        <v/>
      </c>
      <c r="CJ76" s="988" t="str">
        <f t="shared" ca="1" si="1166"/>
        <v/>
      </c>
      <c r="CK76" s="988" t="str">
        <f t="shared" ca="1" si="1167"/>
        <v/>
      </c>
      <c r="CL76" s="988" t="str">
        <f t="shared" ca="1" si="1168"/>
        <v/>
      </c>
      <c r="CM76" s="988" t="str">
        <f t="shared" ca="1" si="1169"/>
        <v/>
      </c>
      <c r="CN76" s="988" t="str">
        <f t="shared" ca="1" si="1170"/>
        <v/>
      </c>
      <c r="CO76" s="988" t="str">
        <f t="shared" ca="1" si="1171"/>
        <v/>
      </c>
      <c r="CP76" s="988" t="str">
        <f t="shared" ca="1" si="1172"/>
        <v/>
      </c>
      <c r="CQ76" s="988" t="str">
        <f t="shared" ca="1" si="1173"/>
        <v/>
      </c>
      <c r="CR76" s="988" t="str">
        <f t="shared" ca="1" si="1174"/>
        <v/>
      </c>
      <c r="CS76" s="988" t="str">
        <f t="shared" ca="1" si="1175"/>
        <v/>
      </c>
      <c r="CT76" s="988" t="str">
        <f t="shared" ca="1" si="1176"/>
        <v/>
      </c>
      <c r="CU76" s="988" t="str">
        <f t="shared" ca="1" si="1177"/>
        <v/>
      </c>
      <c r="CV76" s="988" t="str">
        <f t="shared" ca="1" si="1178"/>
        <v/>
      </c>
      <c r="CW76" s="988" t="str">
        <f t="shared" ca="1" si="1179"/>
        <v/>
      </c>
      <c r="CX76" s="988" t="str">
        <f t="shared" ca="1" si="1180"/>
        <v/>
      </c>
      <c r="CY76" s="988" t="str">
        <f t="shared" ca="1" si="1181"/>
        <v/>
      </c>
      <c r="CZ76" s="988" t="str">
        <f t="shared" ca="1" si="1182"/>
        <v/>
      </c>
      <c r="DA76" s="988" t="str">
        <f t="shared" ca="1" si="1183"/>
        <v/>
      </c>
      <c r="DB76" s="988" t="str">
        <f t="shared" ca="1" si="1184"/>
        <v/>
      </c>
      <c r="DC76" s="988" t="str">
        <f t="shared" ca="1" si="1185"/>
        <v/>
      </c>
      <c r="DD76" s="988" t="str">
        <f t="shared" ca="1" si="1186"/>
        <v/>
      </c>
      <c r="DE76" s="988" t="str">
        <f t="shared" ca="1" si="1187"/>
        <v/>
      </c>
      <c r="DF76" s="988" t="str">
        <f t="shared" ca="1" si="1188"/>
        <v/>
      </c>
      <c r="DG76" s="988" t="str">
        <f t="shared" ca="1" si="1189"/>
        <v/>
      </c>
      <c r="DH76" s="988" t="str">
        <f t="shared" ca="1" si="1190"/>
        <v/>
      </c>
      <c r="DI76" s="988" t="str">
        <f t="shared" ca="1" si="1191"/>
        <v/>
      </c>
      <c r="DJ76" s="988" t="str">
        <f t="shared" ca="1" si="1192"/>
        <v/>
      </c>
      <c r="DK76" s="988" t="str">
        <f t="shared" ca="1" si="1193"/>
        <v/>
      </c>
      <c r="DL76" s="988" t="str">
        <f t="shared" ca="1" si="1194"/>
        <v/>
      </c>
      <c r="DM76" s="988" t="str">
        <f t="shared" ca="1" si="1195"/>
        <v/>
      </c>
      <c r="DN76" s="988" t="str">
        <f t="shared" ca="1" si="1196"/>
        <v/>
      </c>
      <c r="DO76" s="988" t="str">
        <f t="shared" ca="1" si="1197"/>
        <v/>
      </c>
      <c r="DP76" s="988" t="str">
        <f t="shared" ca="1" si="1198"/>
        <v/>
      </c>
      <c r="DQ76" s="988" t="str">
        <f t="shared" ca="1" si="1199"/>
        <v/>
      </c>
      <c r="DR76" s="988" t="str">
        <f t="shared" ca="1" si="1200"/>
        <v/>
      </c>
      <c r="DS76" s="988" t="str">
        <f t="shared" ca="1" si="1201"/>
        <v/>
      </c>
      <c r="DT76" s="988" t="str">
        <f t="shared" ca="1" si="1202"/>
        <v/>
      </c>
      <c r="DU76" s="988" t="str">
        <f t="shared" ca="1" si="1203"/>
        <v/>
      </c>
      <c r="DV76" s="988" t="str">
        <f t="shared" ca="1" si="1204"/>
        <v/>
      </c>
      <c r="DW76" s="988" t="str">
        <f t="shared" ca="1" si="1205"/>
        <v/>
      </c>
      <c r="DX76" s="988" t="str">
        <f t="shared" ca="1" si="1206"/>
        <v/>
      </c>
      <c r="DY76" s="988" t="str">
        <f t="shared" ca="1" si="1207"/>
        <v/>
      </c>
      <c r="DZ76" s="988" t="str">
        <f t="shared" ca="1" si="1208"/>
        <v/>
      </c>
      <c r="EA76" s="988" t="str">
        <f t="shared" ca="1" si="1209"/>
        <v/>
      </c>
      <c r="EB76" s="988" t="str">
        <f t="shared" ca="1" si="1210"/>
        <v/>
      </c>
      <c r="EC76" s="988" t="str">
        <f t="shared" ca="1" si="1211"/>
        <v/>
      </c>
      <c r="ED76" s="988" t="str">
        <f t="shared" ca="1" si="1212"/>
        <v/>
      </c>
      <c r="EE76" s="988" t="str">
        <f t="shared" ca="1" si="1213"/>
        <v/>
      </c>
      <c r="EF76" s="988" t="str">
        <f t="shared" ca="1" si="1214"/>
        <v/>
      </c>
      <c r="EG76" s="988" t="str">
        <f t="shared" ca="1" si="1215"/>
        <v/>
      </c>
      <c r="EH76" s="988" t="str">
        <f t="shared" ca="1" si="1216"/>
        <v/>
      </c>
      <c r="EI76" s="988" t="str">
        <f t="shared" ca="1" si="1217"/>
        <v/>
      </c>
      <c r="EJ76" s="988" t="str">
        <f t="shared" ca="1" si="1218"/>
        <v/>
      </c>
      <c r="EK76" s="988" t="str">
        <f t="shared" ca="1" si="1219"/>
        <v/>
      </c>
      <c r="EL76" s="988" t="str">
        <f t="shared" ca="1" si="1220"/>
        <v/>
      </c>
      <c r="EM76" s="988" t="str">
        <f t="shared" ca="1" si="1221"/>
        <v/>
      </c>
      <c r="EN76" s="988" t="str">
        <f t="shared" ca="1" si="1222"/>
        <v/>
      </c>
      <c r="EO76" s="988" t="str">
        <f t="shared" ca="1" si="1223"/>
        <v/>
      </c>
      <c r="EP76" s="988" t="str">
        <f t="shared" ca="1" si="1224"/>
        <v/>
      </c>
      <c r="EQ76" s="988" t="str">
        <f t="shared" ca="1" si="1225"/>
        <v/>
      </c>
      <c r="ER76" s="988" t="str">
        <f t="shared" ca="1" si="1226"/>
        <v/>
      </c>
      <c r="ES76" s="988" t="str">
        <f t="shared" ca="1" si="1227"/>
        <v/>
      </c>
      <c r="ET76" s="988" t="str">
        <f t="shared" ca="1" si="1228"/>
        <v/>
      </c>
      <c r="EU76" s="988" t="str">
        <f t="shared" ca="1" si="1229"/>
        <v/>
      </c>
      <c r="EV76" s="988" t="str">
        <f t="shared" ca="1" si="1230"/>
        <v/>
      </c>
      <c r="EW76" s="988" t="str">
        <f t="shared" ca="1" si="1231"/>
        <v/>
      </c>
      <c r="EX76" s="988" t="str">
        <f t="shared" ca="1" si="1232"/>
        <v/>
      </c>
      <c r="EY76" s="988" t="str">
        <f t="shared" ca="1" si="1233"/>
        <v/>
      </c>
      <c r="EZ76" s="988" t="str">
        <f t="shared" ca="1" si="1234"/>
        <v/>
      </c>
      <c r="FA76" s="988" t="str">
        <f t="shared" ca="1" si="1235"/>
        <v/>
      </c>
      <c r="FB76" s="988" t="str">
        <f t="shared" ca="1" si="1236"/>
        <v/>
      </c>
      <c r="FC76" s="988" t="str">
        <f t="shared" ca="1" si="1237"/>
        <v/>
      </c>
      <c r="FD76" s="988" t="str">
        <f t="shared" ca="1" si="1238"/>
        <v/>
      </c>
      <c r="FE76" s="988" t="str">
        <f t="shared" ca="1" si="1239"/>
        <v/>
      </c>
      <c r="FF76" s="988" t="str">
        <f t="shared" ca="1" si="1240"/>
        <v/>
      </c>
      <c r="FG76" s="988" t="str">
        <f t="shared" ca="1" si="1241"/>
        <v/>
      </c>
      <c r="FH76" s="988" t="str">
        <f t="shared" ca="1" si="1242"/>
        <v/>
      </c>
      <c r="FI76" s="988" t="str">
        <f t="shared" ca="1" si="1243"/>
        <v/>
      </c>
      <c r="FJ76" s="988" t="str">
        <f t="shared" ca="1" si="1244"/>
        <v/>
      </c>
      <c r="FK76" s="988" t="str">
        <f t="shared" ca="1" si="1245"/>
        <v/>
      </c>
      <c r="FL76" s="988" t="str">
        <f t="shared" ca="1" si="1246"/>
        <v/>
      </c>
      <c r="FM76" s="988" t="str">
        <f t="shared" ca="1" si="1247"/>
        <v/>
      </c>
      <c r="FN76" s="988" t="str">
        <f t="shared" ca="1" si="1248"/>
        <v/>
      </c>
      <c r="FO76" s="988" t="str">
        <f t="shared" ca="1" si="1249"/>
        <v/>
      </c>
      <c r="FP76" s="988" t="str">
        <f t="shared" ca="1" si="1250"/>
        <v/>
      </c>
      <c r="FQ76" s="988" t="str">
        <f t="shared" ca="1" si="1251"/>
        <v/>
      </c>
      <c r="FR76" s="988" t="str">
        <f t="shared" ca="1" si="1252"/>
        <v/>
      </c>
      <c r="FS76" s="988" t="str">
        <f t="shared" ca="1" si="1253"/>
        <v/>
      </c>
      <c r="FT76" s="988" t="str">
        <f t="shared" ca="1" si="1254"/>
        <v/>
      </c>
      <c r="FU76" s="988" t="str">
        <f t="shared" ca="1" si="1255"/>
        <v/>
      </c>
      <c r="FV76" s="988" t="str">
        <f t="shared" ca="1" si="1256"/>
        <v/>
      </c>
      <c r="FW76" s="988" t="str">
        <f t="shared" ca="1" si="1257"/>
        <v/>
      </c>
      <c r="FX76" s="988" t="str">
        <f t="shared" ca="1" si="1258"/>
        <v/>
      </c>
      <c r="FY76" s="988" t="str">
        <f t="shared" ca="1" si="1259"/>
        <v/>
      </c>
      <c r="FZ76" s="988" t="str">
        <f t="shared" ca="1" si="1260"/>
        <v/>
      </c>
      <c r="GA76" s="988" t="str">
        <f t="shared" ca="1" si="1261"/>
        <v/>
      </c>
      <c r="GB76" s="988" t="str">
        <f t="shared" ca="1" si="1262"/>
        <v/>
      </c>
      <c r="GC76" s="988" t="str">
        <f t="shared" ca="1" si="1263"/>
        <v/>
      </c>
      <c r="GD76" s="988" t="str">
        <f t="shared" ca="1" si="1264"/>
        <v/>
      </c>
      <c r="GE76" s="988" t="str">
        <f t="shared" ca="1" si="1265"/>
        <v/>
      </c>
      <c r="GF76" s="988" t="str">
        <f t="shared" ca="1" si="1266"/>
        <v/>
      </c>
      <c r="GG76" s="988" t="str">
        <f t="shared" ca="1" si="1267"/>
        <v/>
      </c>
      <c r="GH76" s="988" t="str">
        <f t="shared" ca="1" si="1268"/>
        <v/>
      </c>
      <c r="GI76" s="988" t="str">
        <f t="shared" ca="1" si="1269"/>
        <v/>
      </c>
      <c r="GJ76" s="988" t="str">
        <f t="shared" ca="1" si="1270"/>
        <v/>
      </c>
      <c r="GK76" s="988" t="str">
        <f t="shared" ca="1" si="1271"/>
        <v/>
      </c>
      <c r="GL76" s="988" t="str">
        <f t="shared" ca="1" si="1272"/>
        <v/>
      </c>
      <c r="GM76" s="988" t="str">
        <f t="shared" ca="1" si="1273"/>
        <v/>
      </c>
      <c r="GN76" s="988" t="str">
        <f t="shared" ca="1" si="1274"/>
        <v/>
      </c>
      <c r="GO76" s="988" t="str">
        <f t="shared" ca="1" si="1275"/>
        <v/>
      </c>
      <c r="GP76" s="988" t="str">
        <f t="shared" ca="1" si="1276"/>
        <v/>
      </c>
      <c r="GQ76" s="988" t="str">
        <f t="shared" ca="1" si="1277"/>
        <v/>
      </c>
      <c r="GR76" s="988" t="str">
        <f t="shared" ca="1" si="1278"/>
        <v/>
      </c>
      <c r="GS76" s="988" t="str">
        <f t="shared" ca="1" si="1279"/>
        <v/>
      </c>
      <c r="GT76" s="988" t="str">
        <f t="shared" ca="1" si="1280"/>
        <v/>
      </c>
      <c r="GU76" s="988" t="str">
        <f t="shared" ca="1" si="1281"/>
        <v/>
      </c>
      <c r="GV76" s="988" t="str">
        <f t="shared" ca="1" si="1282"/>
        <v/>
      </c>
      <c r="GW76" s="988" t="str">
        <f t="shared" ca="1" si="1283"/>
        <v/>
      </c>
      <c r="GX76" s="988" t="str">
        <f t="shared" ca="1" si="1284"/>
        <v/>
      </c>
      <c r="GY76" s="988" t="str">
        <f t="shared" ca="1" si="1285"/>
        <v/>
      </c>
      <c r="GZ76" s="988" t="str">
        <f t="shared" ca="1" si="1286"/>
        <v/>
      </c>
      <c r="HA76" s="988" t="str">
        <f t="shared" ca="1" si="1287"/>
        <v/>
      </c>
      <c r="HB76" s="988" t="str">
        <f t="shared" ca="1" si="1288"/>
        <v/>
      </c>
      <c r="HC76" s="988" t="str">
        <f t="shared" ca="1" si="1289"/>
        <v/>
      </c>
      <c r="HD76" s="988" t="str">
        <f t="shared" ca="1" si="1290"/>
        <v/>
      </c>
      <c r="HE76" s="988" t="str">
        <f t="shared" ca="1" si="1291"/>
        <v/>
      </c>
      <c r="HF76" s="988" t="str">
        <f t="shared" ca="1" si="1292"/>
        <v/>
      </c>
      <c r="HG76" s="988" t="str">
        <f t="shared" ca="1" si="1293"/>
        <v/>
      </c>
      <c r="HH76" s="988" t="str">
        <f t="shared" ca="1" si="1294"/>
        <v/>
      </c>
      <c r="HI76" s="988" t="str">
        <f t="shared" ca="1" si="1295"/>
        <v/>
      </c>
      <c r="HJ76" s="988" t="str">
        <f t="shared" ca="1" si="1296"/>
        <v/>
      </c>
      <c r="HK76" s="988" t="str">
        <f t="shared" ca="1" si="1297"/>
        <v/>
      </c>
      <c r="HL76" s="988" t="str">
        <f t="shared" ca="1" si="1298"/>
        <v/>
      </c>
      <c r="HM76" s="988" t="str">
        <f t="shared" ca="1" si="1299"/>
        <v/>
      </c>
      <c r="HN76" s="988" t="str">
        <f t="shared" ca="1" si="1300"/>
        <v/>
      </c>
      <c r="HO76" s="988" t="str">
        <f t="shared" ca="1" si="1301"/>
        <v/>
      </c>
      <c r="HP76" s="988" t="str">
        <f t="shared" ca="1" si="1302"/>
        <v/>
      </c>
      <c r="HQ76" s="988" t="str">
        <f t="shared" ca="1" si="1303"/>
        <v/>
      </c>
    </row>
    <row r="77" spans="23:225" x14ac:dyDescent="0.15">
      <c r="W77" s="986"/>
      <c r="Y77" s="987">
        <v>31</v>
      </c>
      <c r="Z77" s="988" t="str">
        <f t="shared" ca="1" si="1104"/>
        <v/>
      </c>
      <c r="AA77" s="988" t="str">
        <f t="shared" ca="1" si="1105"/>
        <v/>
      </c>
      <c r="AB77" s="988" t="str">
        <f t="shared" ca="1" si="1106"/>
        <v/>
      </c>
      <c r="AC77" s="988" t="str">
        <f t="shared" ca="1" si="1107"/>
        <v/>
      </c>
      <c r="AD77" s="988" t="str">
        <f t="shared" ca="1" si="1108"/>
        <v/>
      </c>
      <c r="AE77" s="988" t="str">
        <f t="shared" ca="1" si="1109"/>
        <v/>
      </c>
      <c r="AF77" s="988" t="str">
        <f t="shared" ca="1" si="1110"/>
        <v/>
      </c>
      <c r="AG77" s="988" t="str">
        <f t="shared" ca="1" si="1111"/>
        <v/>
      </c>
      <c r="AH77" s="988" t="str">
        <f t="shared" ca="1" si="1112"/>
        <v/>
      </c>
      <c r="AI77" s="988" t="str">
        <f t="shared" ca="1" si="1113"/>
        <v/>
      </c>
      <c r="AJ77" s="988" t="str">
        <f t="shared" ca="1" si="1114"/>
        <v/>
      </c>
      <c r="AK77" s="988" t="str">
        <f t="shared" ca="1" si="1115"/>
        <v/>
      </c>
      <c r="AL77" s="988" t="str">
        <f t="shared" ca="1" si="1116"/>
        <v/>
      </c>
      <c r="AM77" s="988" t="str">
        <f t="shared" ca="1" si="1117"/>
        <v/>
      </c>
      <c r="AN77" s="988" t="str">
        <f t="shared" ca="1" si="1118"/>
        <v/>
      </c>
      <c r="AO77" s="988" t="str">
        <f t="shared" ca="1" si="1119"/>
        <v/>
      </c>
      <c r="AP77" s="988" t="str">
        <f t="shared" ca="1" si="1120"/>
        <v/>
      </c>
      <c r="AQ77" s="988" t="str">
        <f t="shared" ca="1" si="1121"/>
        <v/>
      </c>
      <c r="AR77" s="988" t="str">
        <f t="shared" ca="1" si="1122"/>
        <v/>
      </c>
      <c r="AS77" s="988" t="str">
        <f t="shared" ca="1" si="1123"/>
        <v/>
      </c>
      <c r="AT77" s="988" t="str">
        <f t="shared" ca="1" si="1124"/>
        <v/>
      </c>
      <c r="AU77" s="988" t="str">
        <f t="shared" ca="1" si="1125"/>
        <v/>
      </c>
      <c r="AV77" s="988" t="str">
        <f t="shared" ca="1" si="1126"/>
        <v/>
      </c>
      <c r="AW77" s="988" t="str">
        <f t="shared" ca="1" si="1127"/>
        <v/>
      </c>
      <c r="AX77" s="988" t="str">
        <f t="shared" ca="1" si="1128"/>
        <v/>
      </c>
      <c r="AY77" s="988" t="str">
        <f t="shared" ca="1" si="1129"/>
        <v/>
      </c>
      <c r="AZ77" s="988" t="str">
        <f t="shared" ca="1" si="1130"/>
        <v/>
      </c>
      <c r="BA77" s="988" t="str">
        <f t="shared" ca="1" si="1131"/>
        <v/>
      </c>
      <c r="BB77" s="988" t="str">
        <f t="shared" ca="1" si="1132"/>
        <v/>
      </c>
      <c r="BC77" s="988" t="str">
        <f t="shared" ca="1" si="1133"/>
        <v/>
      </c>
      <c r="BD77" s="988" t="str">
        <f t="shared" ca="1" si="1134"/>
        <v/>
      </c>
      <c r="BE77" s="988" t="str">
        <f t="shared" ca="1" si="1135"/>
        <v/>
      </c>
      <c r="BF77" s="988" t="str">
        <f t="shared" ca="1" si="1136"/>
        <v/>
      </c>
      <c r="BG77" s="988" t="str">
        <f t="shared" ca="1" si="1137"/>
        <v/>
      </c>
      <c r="BH77" s="988" t="str">
        <f t="shared" ca="1" si="1138"/>
        <v/>
      </c>
      <c r="BI77" s="988" t="str">
        <f t="shared" ca="1" si="1139"/>
        <v/>
      </c>
      <c r="BJ77" s="988" t="str">
        <f t="shared" ca="1" si="1140"/>
        <v/>
      </c>
      <c r="BK77" s="988" t="str">
        <f t="shared" ca="1" si="1141"/>
        <v/>
      </c>
      <c r="BL77" s="988" t="str">
        <f t="shared" ca="1" si="1142"/>
        <v/>
      </c>
      <c r="BM77" s="988" t="str">
        <f t="shared" ca="1" si="1143"/>
        <v/>
      </c>
      <c r="BN77" s="988" t="str">
        <f t="shared" ca="1" si="1144"/>
        <v/>
      </c>
      <c r="BO77" s="988" t="str">
        <f t="shared" ca="1" si="1145"/>
        <v/>
      </c>
      <c r="BP77" s="988" t="str">
        <f t="shared" ca="1" si="1146"/>
        <v/>
      </c>
      <c r="BQ77" s="988" t="str">
        <f t="shared" ca="1" si="1147"/>
        <v/>
      </c>
      <c r="BR77" s="988" t="str">
        <f t="shared" ca="1" si="1148"/>
        <v/>
      </c>
      <c r="BS77" s="988" t="str">
        <f t="shared" ca="1" si="1149"/>
        <v/>
      </c>
      <c r="BT77" s="988" t="str">
        <f t="shared" ca="1" si="1150"/>
        <v/>
      </c>
      <c r="BU77" s="988" t="str">
        <f t="shared" ca="1" si="1151"/>
        <v/>
      </c>
      <c r="BV77" s="988" t="str">
        <f t="shared" ca="1" si="1152"/>
        <v/>
      </c>
      <c r="BW77" s="988" t="str">
        <f t="shared" ca="1" si="1153"/>
        <v/>
      </c>
      <c r="BX77" s="988" t="str">
        <f t="shared" ca="1" si="1154"/>
        <v/>
      </c>
      <c r="BY77" s="988" t="str">
        <f t="shared" ca="1" si="1155"/>
        <v/>
      </c>
      <c r="BZ77" s="988" t="str">
        <f t="shared" ca="1" si="1156"/>
        <v/>
      </c>
      <c r="CA77" s="988" t="str">
        <f t="shared" ca="1" si="1157"/>
        <v/>
      </c>
      <c r="CB77" s="988" t="str">
        <f t="shared" ca="1" si="1158"/>
        <v/>
      </c>
      <c r="CC77" s="988" t="str">
        <f t="shared" ca="1" si="1159"/>
        <v/>
      </c>
      <c r="CD77" s="988" t="str">
        <f t="shared" ca="1" si="1160"/>
        <v/>
      </c>
      <c r="CE77" s="988" t="str">
        <f t="shared" ca="1" si="1161"/>
        <v/>
      </c>
      <c r="CF77" s="988" t="str">
        <f t="shared" ca="1" si="1162"/>
        <v/>
      </c>
      <c r="CG77" s="988" t="str">
        <f t="shared" ca="1" si="1163"/>
        <v/>
      </c>
      <c r="CH77" s="988" t="str">
        <f t="shared" ca="1" si="1164"/>
        <v/>
      </c>
      <c r="CI77" s="988" t="str">
        <f t="shared" ca="1" si="1165"/>
        <v/>
      </c>
      <c r="CJ77" s="988" t="str">
        <f t="shared" ca="1" si="1166"/>
        <v/>
      </c>
      <c r="CK77" s="988" t="str">
        <f t="shared" ca="1" si="1167"/>
        <v/>
      </c>
      <c r="CL77" s="988" t="str">
        <f t="shared" ca="1" si="1168"/>
        <v/>
      </c>
      <c r="CM77" s="988" t="str">
        <f t="shared" ca="1" si="1169"/>
        <v/>
      </c>
      <c r="CN77" s="988" t="str">
        <f t="shared" ca="1" si="1170"/>
        <v/>
      </c>
      <c r="CO77" s="988" t="str">
        <f t="shared" ca="1" si="1171"/>
        <v/>
      </c>
      <c r="CP77" s="988" t="str">
        <f t="shared" ca="1" si="1172"/>
        <v/>
      </c>
      <c r="CQ77" s="988" t="str">
        <f t="shared" ca="1" si="1173"/>
        <v/>
      </c>
      <c r="CR77" s="988" t="str">
        <f t="shared" ca="1" si="1174"/>
        <v/>
      </c>
      <c r="CS77" s="988" t="str">
        <f t="shared" ca="1" si="1175"/>
        <v/>
      </c>
      <c r="CT77" s="988" t="str">
        <f t="shared" ca="1" si="1176"/>
        <v/>
      </c>
      <c r="CU77" s="988" t="str">
        <f t="shared" ca="1" si="1177"/>
        <v/>
      </c>
      <c r="CV77" s="988" t="str">
        <f t="shared" ca="1" si="1178"/>
        <v/>
      </c>
      <c r="CW77" s="988" t="str">
        <f t="shared" ca="1" si="1179"/>
        <v/>
      </c>
      <c r="CX77" s="988" t="str">
        <f t="shared" ca="1" si="1180"/>
        <v/>
      </c>
      <c r="CY77" s="988" t="str">
        <f t="shared" ca="1" si="1181"/>
        <v/>
      </c>
      <c r="CZ77" s="988" t="str">
        <f t="shared" ca="1" si="1182"/>
        <v/>
      </c>
      <c r="DA77" s="988" t="str">
        <f t="shared" ca="1" si="1183"/>
        <v/>
      </c>
      <c r="DB77" s="988" t="str">
        <f t="shared" ca="1" si="1184"/>
        <v/>
      </c>
      <c r="DC77" s="988" t="str">
        <f t="shared" ca="1" si="1185"/>
        <v/>
      </c>
      <c r="DD77" s="988" t="str">
        <f t="shared" ca="1" si="1186"/>
        <v/>
      </c>
      <c r="DE77" s="988" t="str">
        <f t="shared" ca="1" si="1187"/>
        <v/>
      </c>
      <c r="DF77" s="988" t="str">
        <f t="shared" ca="1" si="1188"/>
        <v/>
      </c>
      <c r="DG77" s="988" t="str">
        <f t="shared" ca="1" si="1189"/>
        <v/>
      </c>
      <c r="DH77" s="988" t="str">
        <f t="shared" ca="1" si="1190"/>
        <v/>
      </c>
      <c r="DI77" s="988" t="str">
        <f t="shared" ca="1" si="1191"/>
        <v/>
      </c>
      <c r="DJ77" s="988" t="str">
        <f t="shared" ca="1" si="1192"/>
        <v/>
      </c>
      <c r="DK77" s="988" t="str">
        <f t="shared" ca="1" si="1193"/>
        <v/>
      </c>
      <c r="DL77" s="988" t="str">
        <f t="shared" ca="1" si="1194"/>
        <v/>
      </c>
      <c r="DM77" s="988" t="str">
        <f t="shared" ca="1" si="1195"/>
        <v/>
      </c>
      <c r="DN77" s="988" t="str">
        <f t="shared" ca="1" si="1196"/>
        <v/>
      </c>
      <c r="DO77" s="988" t="str">
        <f t="shared" ca="1" si="1197"/>
        <v/>
      </c>
      <c r="DP77" s="988" t="str">
        <f t="shared" ca="1" si="1198"/>
        <v/>
      </c>
      <c r="DQ77" s="988" t="str">
        <f t="shared" ca="1" si="1199"/>
        <v/>
      </c>
      <c r="DR77" s="988" t="str">
        <f t="shared" ca="1" si="1200"/>
        <v/>
      </c>
      <c r="DS77" s="988" t="str">
        <f t="shared" ca="1" si="1201"/>
        <v/>
      </c>
      <c r="DT77" s="988" t="str">
        <f t="shared" ca="1" si="1202"/>
        <v/>
      </c>
      <c r="DU77" s="988" t="str">
        <f t="shared" ca="1" si="1203"/>
        <v/>
      </c>
      <c r="DV77" s="988" t="str">
        <f t="shared" ca="1" si="1204"/>
        <v/>
      </c>
      <c r="DW77" s="988" t="str">
        <f t="shared" ca="1" si="1205"/>
        <v/>
      </c>
      <c r="DX77" s="988" t="str">
        <f t="shared" ca="1" si="1206"/>
        <v/>
      </c>
      <c r="DY77" s="988" t="str">
        <f t="shared" ca="1" si="1207"/>
        <v/>
      </c>
      <c r="DZ77" s="988" t="str">
        <f t="shared" ca="1" si="1208"/>
        <v/>
      </c>
      <c r="EA77" s="988" t="str">
        <f t="shared" ca="1" si="1209"/>
        <v/>
      </c>
      <c r="EB77" s="988" t="str">
        <f t="shared" ca="1" si="1210"/>
        <v/>
      </c>
      <c r="EC77" s="988" t="str">
        <f t="shared" ca="1" si="1211"/>
        <v/>
      </c>
      <c r="ED77" s="988" t="str">
        <f t="shared" ca="1" si="1212"/>
        <v/>
      </c>
      <c r="EE77" s="988" t="str">
        <f t="shared" ca="1" si="1213"/>
        <v/>
      </c>
      <c r="EF77" s="988" t="str">
        <f t="shared" ca="1" si="1214"/>
        <v/>
      </c>
      <c r="EG77" s="988" t="str">
        <f t="shared" ca="1" si="1215"/>
        <v/>
      </c>
      <c r="EH77" s="988" t="str">
        <f t="shared" ca="1" si="1216"/>
        <v/>
      </c>
      <c r="EI77" s="988" t="str">
        <f t="shared" ca="1" si="1217"/>
        <v/>
      </c>
      <c r="EJ77" s="988" t="str">
        <f t="shared" ca="1" si="1218"/>
        <v/>
      </c>
      <c r="EK77" s="988" t="str">
        <f t="shared" ca="1" si="1219"/>
        <v/>
      </c>
      <c r="EL77" s="988" t="str">
        <f t="shared" ca="1" si="1220"/>
        <v/>
      </c>
      <c r="EM77" s="988" t="str">
        <f t="shared" ca="1" si="1221"/>
        <v/>
      </c>
      <c r="EN77" s="988" t="str">
        <f t="shared" ca="1" si="1222"/>
        <v/>
      </c>
      <c r="EO77" s="988" t="str">
        <f t="shared" ca="1" si="1223"/>
        <v/>
      </c>
      <c r="EP77" s="988" t="str">
        <f t="shared" ca="1" si="1224"/>
        <v/>
      </c>
      <c r="EQ77" s="988" t="str">
        <f t="shared" ca="1" si="1225"/>
        <v/>
      </c>
      <c r="ER77" s="988" t="str">
        <f t="shared" ca="1" si="1226"/>
        <v/>
      </c>
      <c r="ES77" s="988" t="str">
        <f t="shared" ca="1" si="1227"/>
        <v/>
      </c>
      <c r="ET77" s="988" t="str">
        <f t="shared" ca="1" si="1228"/>
        <v/>
      </c>
      <c r="EU77" s="988" t="str">
        <f t="shared" ca="1" si="1229"/>
        <v/>
      </c>
      <c r="EV77" s="988" t="str">
        <f t="shared" ca="1" si="1230"/>
        <v/>
      </c>
      <c r="EW77" s="988" t="str">
        <f t="shared" ca="1" si="1231"/>
        <v/>
      </c>
      <c r="EX77" s="988" t="str">
        <f t="shared" ca="1" si="1232"/>
        <v/>
      </c>
      <c r="EY77" s="988" t="str">
        <f t="shared" ca="1" si="1233"/>
        <v/>
      </c>
      <c r="EZ77" s="988" t="str">
        <f t="shared" ca="1" si="1234"/>
        <v/>
      </c>
      <c r="FA77" s="988" t="str">
        <f t="shared" ca="1" si="1235"/>
        <v/>
      </c>
      <c r="FB77" s="988" t="str">
        <f t="shared" ca="1" si="1236"/>
        <v/>
      </c>
      <c r="FC77" s="988" t="str">
        <f t="shared" ca="1" si="1237"/>
        <v/>
      </c>
      <c r="FD77" s="988" t="str">
        <f t="shared" ca="1" si="1238"/>
        <v/>
      </c>
      <c r="FE77" s="988" t="str">
        <f t="shared" ca="1" si="1239"/>
        <v/>
      </c>
      <c r="FF77" s="988" t="str">
        <f t="shared" ca="1" si="1240"/>
        <v/>
      </c>
      <c r="FG77" s="988" t="str">
        <f t="shared" ca="1" si="1241"/>
        <v/>
      </c>
      <c r="FH77" s="988" t="str">
        <f t="shared" ca="1" si="1242"/>
        <v/>
      </c>
      <c r="FI77" s="988" t="str">
        <f t="shared" ca="1" si="1243"/>
        <v/>
      </c>
      <c r="FJ77" s="988" t="str">
        <f t="shared" ca="1" si="1244"/>
        <v/>
      </c>
      <c r="FK77" s="988" t="str">
        <f t="shared" ca="1" si="1245"/>
        <v/>
      </c>
      <c r="FL77" s="988" t="str">
        <f t="shared" ca="1" si="1246"/>
        <v/>
      </c>
      <c r="FM77" s="988" t="str">
        <f t="shared" ca="1" si="1247"/>
        <v/>
      </c>
      <c r="FN77" s="988" t="str">
        <f t="shared" ca="1" si="1248"/>
        <v/>
      </c>
      <c r="FO77" s="988" t="str">
        <f t="shared" ca="1" si="1249"/>
        <v/>
      </c>
      <c r="FP77" s="988" t="str">
        <f t="shared" ca="1" si="1250"/>
        <v/>
      </c>
      <c r="FQ77" s="988" t="str">
        <f t="shared" ca="1" si="1251"/>
        <v/>
      </c>
      <c r="FR77" s="988" t="str">
        <f t="shared" ca="1" si="1252"/>
        <v/>
      </c>
      <c r="FS77" s="988" t="str">
        <f t="shared" ca="1" si="1253"/>
        <v/>
      </c>
      <c r="FT77" s="988" t="str">
        <f t="shared" ca="1" si="1254"/>
        <v/>
      </c>
      <c r="FU77" s="988" t="str">
        <f t="shared" ca="1" si="1255"/>
        <v/>
      </c>
      <c r="FV77" s="988" t="str">
        <f t="shared" ca="1" si="1256"/>
        <v/>
      </c>
      <c r="FW77" s="988" t="str">
        <f t="shared" ca="1" si="1257"/>
        <v/>
      </c>
      <c r="FX77" s="988" t="str">
        <f t="shared" ca="1" si="1258"/>
        <v/>
      </c>
      <c r="FY77" s="988" t="str">
        <f t="shared" ca="1" si="1259"/>
        <v/>
      </c>
      <c r="FZ77" s="988" t="str">
        <f t="shared" ca="1" si="1260"/>
        <v/>
      </c>
      <c r="GA77" s="988" t="str">
        <f t="shared" ca="1" si="1261"/>
        <v/>
      </c>
      <c r="GB77" s="988" t="str">
        <f t="shared" ca="1" si="1262"/>
        <v/>
      </c>
      <c r="GC77" s="988" t="str">
        <f t="shared" ca="1" si="1263"/>
        <v/>
      </c>
      <c r="GD77" s="988" t="str">
        <f t="shared" ca="1" si="1264"/>
        <v/>
      </c>
      <c r="GE77" s="988" t="str">
        <f t="shared" ca="1" si="1265"/>
        <v/>
      </c>
      <c r="GF77" s="988" t="str">
        <f t="shared" ca="1" si="1266"/>
        <v/>
      </c>
      <c r="GG77" s="988" t="str">
        <f t="shared" ca="1" si="1267"/>
        <v/>
      </c>
      <c r="GH77" s="988" t="str">
        <f t="shared" ca="1" si="1268"/>
        <v/>
      </c>
      <c r="GI77" s="988" t="str">
        <f t="shared" ca="1" si="1269"/>
        <v/>
      </c>
      <c r="GJ77" s="988" t="str">
        <f t="shared" ca="1" si="1270"/>
        <v/>
      </c>
      <c r="GK77" s="988" t="str">
        <f t="shared" ca="1" si="1271"/>
        <v/>
      </c>
      <c r="GL77" s="988" t="str">
        <f t="shared" ca="1" si="1272"/>
        <v/>
      </c>
      <c r="GM77" s="988" t="str">
        <f t="shared" ca="1" si="1273"/>
        <v/>
      </c>
      <c r="GN77" s="988" t="str">
        <f t="shared" ca="1" si="1274"/>
        <v/>
      </c>
      <c r="GO77" s="988" t="str">
        <f t="shared" ca="1" si="1275"/>
        <v/>
      </c>
      <c r="GP77" s="988" t="str">
        <f t="shared" ca="1" si="1276"/>
        <v/>
      </c>
      <c r="GQ77" s="988" t="str">
        <f t="shared" ca="1" si="1277"/>
        <v/>
      </c>
      <c r="GR77" s="988" t="str">
        <f t="shared" ca="1" si="1278"/>
        <v/>
      </c>
      <c r="GS77" s="988" t="str">
        <f t="shared" ca="1" si="1279"/>
        <v/>
      </c>
      <c r="GT77" s="988" t="str">
        <f t="shared" ca="1" si="1280"/>
        <v/>
      </c>
      <c r="GU77" s="988" t="str">
        <f t="shared" ca="1" si="1281"/>
        <v/>
      </c>
      <c r="GV77" s="988" t="str">
        <f t="shared" ca="1" si="1282"/>
        <v/>
      </c>
      <c r="GW77" s="988" t="str">
        <f t="shared" ca="1" si="1283"/>
        <v/>
      </c>
      <c r="GX77" s="988" t="str">
        <f t="shared" ca="1" si="1284"/>
        <v/>
      </c>
      <c r="GY77" s="988" t="str">
        <f t="shared" ca="1" si="1285"/>
        <v/>
      </c>
      <c r="GZ77" s="988" t="str">
        <f t="shared" ca="1" si="1286"/>
        <v/>
      </c>
      <c r="HA77" s="988" t="str">
        <f t="shared" ca="1" si="1287"/>
        <v/>
      </c>
      <c r="HB77" s="988" t="str">
        <f t="shared" ca="1" si="1288"/>
        <v/>
      </c>
      <c r="HC77" s="988" t="str">
        <f t="shared" ca="1" si="1289"/>
        <v/>
      </c>
      <c r="HD77" s="988" t="str">
        <f t="shared" ca="1" si="1290"/>
        <v/>
      </c>
      <c r="HE77" s="988" t="str">
        <f t="shared" ca="1" si="1291"/>
        <v/>
      </c>
      <c r="HF77" s="988" t="str">
        <f t="shared" ca="1" si="1292"/>
        <v/>
      </c>
      <c r="HG77" s="988" t="str">
        <f t="shared" ca="1" si="1293"/>
        <v/>
      </c>
      <c r="HH77" s="988" t="str">
        <f t="shared" ca="1" si="1294"/>
        <v/>
      </c>
      <c r="HI77" s="988" t="str">
        <f t="shared" ca="1" si="1295"/>
        <v/>
      </c>
      <c r="HJ77" s="988" t="str">
        <f t="shared" ca="1" si="1296"/>
        <v/>
      </c>
      <c r="HK77" s="988" t="str">
        <f t="shared" ca="1" si="1297"/>
        <v/>
      </c>
      <c r="HL77" s="988" t="str">
        <f t="shared" ca="1" si="1298"/>
        <v/>
      </c>
      <c r="HM77" s="988" t="str">
        <f t="shared" ca="1" si="1299"/>
        <v/>
      </c>
      <c r="HN77" s="988" t="str">
        <f t="shared" ca="1" si="1300"/>
        <v/>
      </c>
      <c r="HO77" s="988" t="str">
        <f t="shared" ca="1" si="1301"/>
        <v/>
      </c>
      <c r="HP77" s="988" t="str">
        <f t="shared" ca="1" si="1302"/>
        <v/>
      </c>
      <c r="HQ77" s="988" t="str">
        <f t="shared" ca="1" si="1303"/>
        <v/>
      </c>
    </row>
    <row r="78" spans="23:225" x14ac:dyDescent="0.15">
      <c r="W78" s="986"/>
      <c r="Y78" s="991">
        <v>32</v>
      </c>
      <c r="Z78" s="988" t="str">
        <f t="shared" ca="1" si="1104"/>
        <v/>
      </c>
      <c r="AA78" s="988" t="str">
        <f t="shared" ca="1" si="1105"/>
        <v/>
      </c>
      <c r="AB78" s="988" t="str">
        <f t="shared" ca="1" si="1106"/>
        <v/>
      </c>
      <c r="AC78" s="988" t="str">
        <f t="shared" ca="1" si="1107"/>
        <v/>
      </c>
      <c r="AD78" s="988" t="str">
        <f t="shared" ca="1" si="1108"/>
        <v/>
      </c>
      <c r="AE78" s="988" t="str">
        <f t="shared" ca="1" si="1109"/>
        <v/>
      </c>
      <c r="AF78" s="988" t="str">
        <f t="shared" ca="1" si="1110"/>
        <v/>
      </c>
      <c r="AG78" s="988" t="str">
        <f t="shared" ca="1" si="1111"/>
        <v/>
      </c>
      <c r="AH78" s="988" t="str">
        <f t="shared" ca="1" si="1112"/>
        <v/>
      </c>
      <c r="AI78" s="988" t="str">
        <f t="shared" ca="1" si="1113"/>
        <v/>
      </c>
      <c r="AJ78" s="988" t="str">
        <f t="shared" ca="1" si="1114"/>
        <v/>
      </c>
      <c r="AK78" s="988" t="str">
        <f t="shared" ca="1" si="1115"/>
        <v/>
      </c>
      <c r="AL78" s="988" t="str">
        <f t="shared" ca="1" si="1116"/>
        <v/>
      </c>
      <c r="AM78" s="988" t="str">
        <f t="shared" ca="1" si="1117"/>
        <v/>
      </c>
      <c r="AN78" s="988" t="str">
        <f t="shared" ca="1" si="1118"/>
        <v/>
      </c>
      <c r="AO78" s="988" t="str">
        <f t="shared" ca="1" si="1119"/>
        <v/>
      </c>
      <c r="AP78" s="988" t="str">
        <f t="shared" ca="1" si="1120"/>
        <v/>
      </c>
      <c r="AQ78" s="988" t="str">
        <f t="shared" ca="1" si="1121"/>
        <v/>
      </c>
      <c r="AR78" s="988" t="str">
        <f t="shared" ca="1" si="1122"/>
        <v/>
      </c>
      <c r="AS78" s="988" t="str">
        <f t="shared" ca="1" si="1123"/>
        <v/>
      </c>
      <c r="AT78" s="988" t="str">
        <f t="shared" ca="1" si="1124"/>
        <v/>
      </c>
      <c r="AU78" s="988" t="str">
        <f t="shared" ca="1" si="1125"/>
        <v/>
      </c>
      <c r="AV78" s="988" t="str">
        <f t="shared" ca="1" si="1126"/>
        <v/>
      </c>
      <c r="AW78" s="988" t="str">
        <f t="shared" ca="1" si="1127"/>
        <v/>
      </c>
      <c r="AX78" s="988" t="str">
        <f t="shared" ca="1" si="1128"/>
        <v/>
      </c>
      <c r="AY78" s="988" t="str">
        <f t="shared" ca="1" si="1129"/>
        <v/>
      </c>
      <c r="AZ78" s="988" t="str">
        <f t="shared" ca="1" si="1130"/>
        <v/>
      </c>
      <c r="BA78" s="988" t="str">
        <f t="shared" ca="1" si="1131"/>
        <v/>
      </c>
      <c r="BB78" s="988" t="str">
        <f t="shared" ca="1" si="1132"/>
        <v/>
      </c>
      <c r="BC78" s="988" t="str">
        <f t="shared" ca="1" si="1133"/>
        <v/>
      </c>
      <c r="BD78" s="988" t="str">
        <f t="shared" ca="1" si="1134"/>
        <v/>
      </c>
      <c r="BE78" s="988" t="str">
        <f t="shared" ca="1" si="1135"/>
        <v/>
      </c>
      <c r="BF78" s="988" t="str">
        <f t="shared" ca="1" si="1136"/>
        <v/>
      </c>
      <c r="BG78" s="988" t="str">
        <f t="shared" ca="1" si="1137"/>
        <v/>
      </c>
      <c r="BH78" s="988" t="str">
        <f t="shared" ca="1" si="1138"/>
        <v/>
      </c>
      <c r="BI78" s="988" t="str">
        <f t="shared" ca="1" si="1139"/>
        <v/>
      </c>
      <c r="BJ78" s="988" t="str">
        <f t="shared" ca="1" si="1140"/>
        <v/>
      </c>
      <c r="BK78" s="988" t="str">
        <f t="shared" ca="1" si="1141"/>
        <v/>
      </c>
      <c r="BL78" s="988" t="str">
        <f t="shared" ca="1" si="1142"/>
        <v/>
      </c>
      <c r="BM78" s="988" t="str">
        <f t="shared" ca="1" si="1143"/>
        <v/>
      </c>
      <c r="BN78" s="988" t="str">
        <f t="shared" ca="1" si="1144"/>
        <v/>
      </c>
      <c r="BO78" s="988" t="str">
        <f t="shared" ca="1" si="1145"/>
        <v/>
      </c>
      <c r="BP78" s="988" t="str">
        <f t="shared" ca="1" si="1146"/>
        <v/>
      </c>
      <c r="BQ78" s="988" t="str">
        <f t="shared" ca="1" si="1147"/>
        <v/>
      </c>
      <c r="BR78" s="988" t="str">
        <f t="shared" ca="1" si="1148"/>
        <v/>
      </c>
      <c r="BS78" s="988" t="str">
        <f t="shared" ca="1" si="1149"/>
        <v/>
      </c>
      <c r="BT78" s="988" t="str">
        <f t="shared" ca="1" si="1150"/>
        <v/>
      </c>
      <c r="BU78" s="988" t="str">
        <f t="shared" ca="1" si="1151"/>
        <v/>
      </c>
      <c r="BV78" s="988" t="str">
        <f t="shared" ca="1" si="1152"/>
        <v/>
      </c>
      <c r="BW78" s="988" t="str">
        <f t="shared" ca="1" si="1153"/>
        <v/>
      </c>
      <c r="BX78" s="988" t="str">
        <f t="shared" ca="1" si="1154"/>
        <v/>
      </c>
      <c r="BY78" s="988" t="str">
        <f t="shared" ca="1" si="1155"/>
        <v/>
      </c>
      <c r="BZ78" s="988" t="str">
        <f t="shared" ca="1" si="1156"/>
        <v/>
      </c>
      <c r="CA78" s="988" t="str">
        <f t="shared" ca="1" si="1157"/>
        <v/>
      </c>
      <c r="CB78" s="988" t="str">
        <f t="shared" ca="1" si="1158"/>
        <v/>
      </c>
      <c r="CC78" s="988" t="str">
        <f t="shared" ca="1" si="1159"/>
        <v/>
      </c>
      <c r="CD78" s="988" t="str">
        <f t="shared" ca="1" si="1160"/>
        <v/>
      </c>
      <c r="CE78" s="988" t="str">
        <f t="shared" ca="1" si="1161"/>
        <v/>
      </c>
      <c r="CF78" s="988" t="str">
        <f t="shared" ca="1" si="1162"/>
        <v/>
      </c>
      <c r="CG78" s="988" t="str">
        <f t="shared" ca="1" si="1163"/>
        <v/>
      </c>
      <c r="CH78" s="988" t="str">
        <f t="shared" ca="1" si="1164"/>
        <v/>
      </c>
      <c r="CI78" s="988" t="str">
        <f t="shared" ca="1" si="1165"/>
        <v/>
      </c>
      <c r="CJ78" s="988" t="str">
        <f t="shared" ca="1" si="1166"/>
        <v/>
      </c>
      <c r="CK78" s="988" t="str">
        <f t="shared" ca="1" si="1167"/>
        <v/>
      </c>
      <c r="CL78" s="988" t="str">
        <f t="shared" ca="1" si="1168"/>
        <v/>
      </c>
      <c r="CM78" s="988" t="str">
        <f t="shared" ca="1" si="1169"/>
        <v/>
      </c>
      <c r="CN78" s="988" t="str">
        <f t="shared" ca="1" si="1170"/>
        <v/>
      </c>
      <c r="CO78" s="988" t="str">
        <f t="shared" ca="1" si="1171"/>
        <v/>
      </c>
      <c r="CP78" s="988" t="str">
        <f t="shared" ca="1" si="1172"/>
        <v/>
      </c>
      <c r="CQ78" s="988" t="str">
        <f t="shared" ca="1" si="1173"/>
        <v/>
      </c>
      <c r="CR78" s="988" t="str">
        <f t="shared" ca="1" si="1174"/>
        <v/>
      </c>
      <c r="CS78" s="988" t="str">
        <f t="shared" ca="1" si="1175"/>
        <v/>
      </c>
      <c r="CT78" s="988" t="str">
        <f t="shared" ca="1" si="1176"/>
        <v/>
      </c>
      <c r="CU78" s="988" t="str">
        <f t="shared" ca="1" si="1177"/>
        <v/>
      </c>
      <c r="CV78" s="988" t="str">
        <f t="shared" ca="1" si="1178"/>
        <v/>
      </c>
      <c r="CW78" s="988" t="str">
        <f t="shared" ca="1" si="1179"/>
        <v/>
      </c>
      <c r="CX78" s="988" t="str">
        <f t="shared" ca="1" si="1180"/>
        <v/>
      </c>
      <c r="CY78" s="988" t="str">
        <f t="shared" ca="1" si="1181"/>
        <v/>
      </c>
      <c r="CZ78" s="988" t="str">
        <f t="shared" ca="1" si="1182"/>
        <v/>
      </c>
      <c r="DA78" s="988" t="str">
        <f t="shared" ca="1" si="1183"/>
        <v/>
      </c>
      <c r="DB78" s="988" t="str">
        <f t="shared" ca="1" si="1184"/>
        <v/>
      </c>
      <c r="DC78" s="988" t="str">
        <f t="shared" ca="1" si="1185"/>
        <v/>
      </c>
      <c r="DD78" s="988" t="str">
        <f t="shared" ca="1" si="1186"/>
        <v/>
      </c>
      <c r="DE78" s="988" t="str">
        <f t="shared" ca="1" si="1187"/>
        <v/>
      </c>
      <c r="DF78" s="988" t="str">
        <f t="shared" ca="1" si="1188"/>
        <v/>
      </c>
      <c r="DG78" s="988" t="str">
        <f t="shared" ca="1" si="1189"/>
        <v/>
      </c>
      <c r="DH78" s="988" t="str">
        <f t="shared" ca="1" si="1190"/>
        <v/>
      </c>
      <c r="DI78" s="988" t="str">
        <f t="shared" ca="1" si="1191"/>
        <v/>
      </c>
      <c r="DJ78" s="988" t="str">
        <f t="shared" ca="1" si="1192"/>
        <v/>
      </c>
      <c r="DK78" s="988" t="str">
        <f t="shared" ca="1" si="1193"/>
        <v/>
      </c>
      <c r="DL78" s="988" t="str">
        <f t="shared" ca="1" si="1194"/>
        <v/>
      </c>
      <c r="DM78" s="988" t="str">
        <f t="shared" ca="1" si="1195"/>
        <v/>
      </c>
      <c r="DN78" s="988" t="str">
        <f t="shared" ca="1" si="1196"/>
        <v/>
      </c>
      <c r="DO78" s="988" t="str">
        <f t="shared" ca="1" si="1197"/>
        <v/>
      </c>
      <c r="DP78" s="988" t="str">
        <f t="shared" ca="1" si="1198"/>
        <v/>
      </c>
      <c r="DQ78" s="988" t="str">
        <f t="shared" ca="1" si="1199"/>
        <v/>
      </c>
      <c r="DR78" s="988" t="str">
        <f t="shared" ca="1" si="1200"/>
        <v/>
      </c>
      <c r="DS78" s="988" t="str">
        <f t="shared" ca="1" si="1201"/>
        <v/>
      </c>
      <c r="DT78" s="988" t="str">
        <f t="shared" ca="1" si="1202"/>
        <v/>
      </c>
      <c r="DU78" s="988" t="str">
        <f t="shared" ca="1" si="1203"/>
        <v/>
      </c>
      <c r="DV78" s="988" t="str">
        <f t="shared" ca="1" si="1204"/>
        <v/>
      </c>
      <c r="DW78" s="988" t="str">
        <f t="shared" ca="1" si="1205"/>
        <v/>
      </c>
      <c r="DX78" s="988" t="str">
        <f t="shared" ca="1" si="1206"/>
        <v/>
      </c>
      <c r="DY78" s="988" t="str">
        <f t="shared" ca="1" si="1207"/>
        <v/>
      </c>
      <c r="DZ78" s="988" t="str">
        <f t="shared" ca="1" si="1208"/>
        <v/>
      </c>
      <c r="EA78" s="988" t="str">
        <f t="shared" ca="1" si="1209"/>
        <v/>
      </c>
      <c r="EB78" s="988" t="str">
        <f t="shared" ca="1" si="1210"/>
        <v/>
      </c>
      <c r="EC78" s="988" t="str">
        <f t="shared" ca="1" si="1211"/>
        <v/>
      </c>
      <c r="ED78" s="988" t="str">
        <f t="shared" ca="1" si="1212"/>
        <v/>
      </c>
      <c r="EE78" s="988" t="str">
        <f t="shared" ca="1" si="1213"/>
        <v/>
      </c>
      <c r="EF78" s="988" t="str">
        <f t="shared" ca="1" si="1214"/>
        <v/>
      </c>
      <c r="EG78" s="988" t="str">
        <f t="shared" ca="1" si="1215"/>
        <v/>
      </c>
      <c r="EH78" s="988" t="str">
        <f t="shared" ca="1" si="1216"/>
        <v/>
      </c>
      <c r="EI78" s="988" t="str">
        <f t="shared" ca="1" si="1217"/>
        <v/>
      </c>
      <c r="EJ78" s="988" t="str">
        <f t="shared" ca="1" si="1218"/>
        <v/>
      </c>
      <c r="EK78" s="988" t="str">
        <f t="shared" ca="1" si="1219"/>
        <v/>
      </c>
      <c r="EL78" s="988" t="str">
        <f t="shared" ca="1" si="1220"/>
        <v/>
      </c>
      <c r="EM78" s="988" t="str">
        <f t="shared" ca="1" si="1221"/>
        <v/>
      </c>
      <c r="EN78" s="988" t="str">
        <f t="shared" ca="1" si="1222"/>
        <v/>
      </c>
      <c r="EO78" s="988" t="str">
        <f t="shared" ca="1" si="1223"/>
        <v/>
      </c>
      <c r="EP78" s="988" t="str">
        <f t="shared" ca="1" si="1224"/>
        <v/>
      </c>
      <c r="EQ78" s="988" t="str">
        <f t="shared" ca="1" si="1225"/>
        <v/>
      </c>
      <c r="ER78" s="988" t="str">
        <f t="shared" ca="1" si="1226"/>
        <v/>
      </c>
      <c r="ES78" s="988" t="str">
        <f t="shared" ca="1" si="1227"/>
        <v/>
      </c>
      <c r="ET78" s="988" t="str">
        <f t="shared" ca="1" si="1228"/>
        <v/>
      </c>
      <c r="EU78" s="988" t="str">
        <f t="shared" ca="1" si="1229"/>
        <v/>
      </c>
      <c r="EV78" s="988" t="str">
        <f t="shared" ca="1" si="1230"/>
        <v/>
      </c>
      <c r="EW78" s="988" t="str">
        <f t="shared" ca="1" si="1231"/>
        <v/>
      </c>
      <c r="EX78" s="988" t="str">
        <f t="shared" ca="1" si="1232"/>
        <v/>
      </c>
      <c r="EY78" s="988" t="str">
        <f t="shared" ca="1" si="1233"/>
        <v/>
      </c>
      <c r="EZ78" s="988" t="str">
        <f t="shared" ca="1" si="1234"/>
        <v/>
      </c>
      <c r="FA78" s="988" t="str">
        <f t="shared" ca="1" si="1235"/>
        <v/>
      </c>
      <c r="FB78" s="988" t="str">
        <f t="shared" ca="1" si="1236"/>
        <v/>
      </c>
      <c r="FC78" s="988" t="str">
        <f t="shared" ca="1" si="1237"/>
        <v/>
      </c>
      <c r="FD78" s="988" t="str">
        <f t="shared" ca="1" si="1238"/>
        <v/>
      </c>
      <c r="FE78" s="988" t="str">
        <f t="shared" ca="1" si="1239"/>
        <v/>
      </c>
      <c r="FF78" s="988" t="str">
        <f t="shared" ca="1" si="1240"/>
        <v/>
      </c>
      <c r="FG78" s="988" t="str">
        <f t="shared" ca="1" si="1241"/>
        <v/>
      </c>
      <c r="FH78" s="988" t="str">
        <f t="shared" ca="1" si="1242"/>
        <v/>
      </c>
      <c r="FI78" s="988" t="str">
        <f t="shared" ca="1" si="1243"/>
        <v/>
      </c>
      <c r="FJ78" s="988" t="str">
        <f t="shared" ca="1" si="1244"/>
        <v/>
      </c>
      <c r="FK78" s="988" t="str">
        <f t="shared" ca="1" si="1245"/>
        <v/>
      </c>
      <c r="FL78" s="988" t="str">
        <f t="shared" ca="1" si="1246"/>
        <v/>
      </c>
      <c r="FM78" s="988" t="str">
        <f t="shared" ca="1" si="1247"/>
        <v/>
      </c>
      <c r="FN78" s="988" t="str">
        <f t="shared" ca="1" si="1248"/>
        <v/>
      </c>
      <c r="FO78" s="988" t="str">
        <f t="shared" ca="1" si="1249"/>
        <v/>
      </c>
      <c r="FP78" s="988" t="str">
        <f t="shared" ca="1" si="1250"/>
        <v/>
      </c>
      <c r="FQ78" s="988" t="str">
        <f t="shared" ca="1" si="1251"/>
        <v/>
      </c>
      <c r="FR78" s="988" t="str">
        <f t="shared" ca="1" si="1252"/>
        <v/>
      </c>
      <c r="FS78" s="988" t="str">
        <f t="shared" ca="1" si="1253"/>
        <v/>
      </c>
      <c r="FT78" s="988" t="str">
        <f t="shared" ca="1" si="1254"/>
        <v/>
      </c>
      <c r="FU78" s="988" t="str">
        <f t="shared" ca="1" si="1255"/>
        <v/>
      </c>
      <c r="FV78" s="988" t="str">
        <f t="shared" ca="1" si="1256"/>
        <v/>
      </c>
      <c r="FW78" s="988" t="str">
        <f t="shared" ca="1" si="1257"/>
        <v/>
      </c>
      <c r="FX78" s="988" t="str">
        <f t="shared" ca="1" si="1258"/>
        <v/>
      </c>
      <c r="FY78" s="988" t="str">
        <f t="shared" ca="1" si="1259"/>
        <v/>
      </c>
      <c r="FZ78" s="988" t="str">
        <f t="shared" ca="1" si="1260"/>
        <v/>
      </c>
      <c r="GA78" s="988" t="str">
        <f t="shared" ca="1" si="1261"/>
        <v/>
      </c>
      <c r="GB78" s="988" t="str">
        <f t="shared" ca="1" si="1262"/>
        <v/>
      </c>
      <c r="GC78" s="988" t="str">
        <f t="shared" ca="1" si="1263"/>
        <v/>
      </c>
      <c r="GD78" s="988" t="str">
        <f t="shared" ca="1" si="1264"/>
        <v/>
      </c>
      <c r="GE78" s="988" t="str">
        <f t="shared" ca="1" si="1265"/>
        <v/>
      </c>
      <c r="GF78" s="988" t="str">
        <f t="shared" ca="1" si="1266"/>
        <v/>
      </c>
      <c r="GG78" s="988" t="str">
        <f t="shared" ca="1" si="1267"/>
        <v/>
      </c>
      <c r="GH78" s="988" t="str">
        <f t="shared" ca="1" si="1268"/>
        <v/>
      </c>
      <c r="GI78" s="988" t="str">
        <f t="shared" ca="1" si="1269"/>
        <v/>
      </c>
      <c r="GJ78" s="988" t="str">
        <f t="shared" ca="1" si="1270"/>
        <v/>
      </c>
      <c r="GK78" s="988" t="str">
        <f t="shared" ca="1" si="1271"/>
        <v/>
      </c>
      <c r="GL78" s="988" t="str">
        <f t="shared" ca="1" si="1272"/>
        <v/>
      </c>
      <c r="GM78" s="988" t="str">
        <f t="shared" ca="1" si="1273"/>
        <v/>
      </c>
      <c r="GN78" s="988" t="str">
        <f t="shared" ca="1" si="1274"/>
        <v/>
      </c>
      <c r="GO78" s="988" t="str">
        <f t="shared" ca="1" si="1275"/>
        <v/>
      </c>
      <c r="GP78" s="988" t="str">
        <f t="shared" ca="1" si="1276"/>
        <v/>
      </c>
      <c r="GQ78" s="988" t="str">
        <f t="shared" ca="1" si="1277"/>
        <v/>
      </c>
      <c r="GR78" s="988" t="str">
        <f t="shared" ca="1" si="1278"/>
        <v/>
      </c>
      <c r="GS78" s="988" t="str">
        <f t="shared" ca="1" si="1279"/>
        <v/>
      </c>
      <c r="GT78" s="988" t="str">
        <f t="shared" ca="1" si="1280"/>
        <v/>
      </c>
      <c r="GU78" s="988" t="str">
        <f t="shared" ca="1" si="1281"/>
        <v/>
      </c>
      <c r="GV78" s="988" t="str">
        <f t="shared" ca="1" si="1282"/>
        <v/>
      </c>
      <c r="GW78" s="988" t="str">
        <f t="shared" ca="1" si="1283"/>
        <v/>
      </c>
      <c r="GX78" s="988" t="str">
        <f t="shared" ca="1" si="1284"/>
        <v/>
      </c>
      <c r="GY78" s="988" t="str">
        <f t="shared" ca="1" si="1285"/>
        <v/>
      </c>
      <c r="GZ78" s="988" t="str">
        <f t="shared" ca="1" si="1286"/>
        <v/>
      </c>
      <c r="HA78" s="988" t="str">
        <f t="shared" ca="1" si="1287"/>
        <v/>
      </c>
      <c r="HB78" s="988" t="str">
        <f t="shared" ca="1" si="1288"/>
        <v/>
      </c>
      <c r="HC78" s="988" t="str">
        <f t="shared" ca="1" si="1289"/>
        <v/>
      </c>
      <c r="HD78" s="988" t="str">
        <f t="shared" ca="1" si="1290"/>
        <v/>
      </c>
      <c r="HE78" s="988" t="str">
        <f t="shared" ca="1" si="1291"/>
        <v/>
      </c>
      <c r="HF78" s="988" t="str">
        <f t="shared" ca="1" si="1292"/>
        <v/>
      </c>
      <c r="HG78" s="988" t="str">
        <f t="shared" ca="1" si="1293"/>
        <v/>
      </c>
      <c r="HH78" s="988" t="str">
        <f t="shared" ca="1" si="1294"/>
        <v/>
      </c>
      <c r="HI78" s="988" t="str">
        <f t="shared" ca="1" si="1295"/>
        <v/>
      </c>
      <c r="HJ78" s="988" t="str">
        <f t="shared" ca="1" si="1296"/>
        <v/>
      </c>
      <c r="HK78" s="988" t="str">
        <f t="shared" ca="1" si="1297"/>
        <v/>
      </c>
      <c r="HL78" s="988" t="str">
        <f t="shared" ca="1" si="1298"/>
        <v/>
      </c>
      <c r="HM78" s="988" t="str">
        <f t="shared" ca="1" si="1299"/>
        <v/>
      </c>
      <c r="HN78" s="988" t="str">
        <f t="shared" ca="1" si="1300"/>
        <v/>
      </c>
      <c r="HO78" s="988" t="str">
        <f t="shared" ca="1" si="1301"/>
        <v/>
      </c>
      <c r="HP78" s="988" t="str">
        <f t="shared" ca="1" si="1302"/>
        <v/>
      </c>
      <c r="HQ78" s="988" t="str">
        <f t="shared" ca="1" si="1303"/>
        <v/>
      </c>
    </row>
    <row r="79" spans="23:225" x14ac:dyDescent="0.15">
      <c r="W79" s="986"/>
      <c r="Y79" s="987">
        <v>33</v>
      </c>
      <c r="Z79" s="988" t="str">
        <f t="shared" ca="1" si="1104"/>
        <v/>
      </c>
      <c r="AA79" s="988" t="str">
        <f t="shared" ca="1" si="1105"/>
        <v/>
      </c>
      <c r="AB79" s="988" t="str">
        <f t="shared" ca="1" si="1106"/>
        <v/>
      </c>
      <c r="AC79" s="988" t="str">
        <f t="shared" ca="1" si="1107"/>
        <v/>
      </c>
      <c r="AD79" s="988" t="str">
        <f t="shared" ca="1" si="1108"/>
        <v/>
      </c>
      <c r="AE79" s="988" t="str">
        <f t="shared" ca="1" si="1109"/>
        <v/>
      </c>
      <c r="AF79" s="988" t="str">
        <f t="shared" ca="1" si="1110"/>
        <v/>
      </c>
      <c r="AG79" s="988" t="str">
        <f t="shared" ca="1" si="1111"/>
        <v/>
      </c>
      <c r="AH79" s="988" t="str">
        <f t="shared" ca="1" si="1112"/>
        <v/>
      </c>
      <c r="AI79" s="988" t="str">
        <f t="shared" ca="1" si="1113"/>
        <v/>
      </c>
      <c r="AJ79" s="988" t="str">
        <f t="shared" ca="1" si="1114"/>
        <v/>
      </c>
      <c r="AK79" s="988" t="str">
        <f t="shared" ca="1" si="1115"/>
        <v/>
      </c>
      <c r="AL79" s="988" t="str">
        <f t="shared" ca="1" si="1116"/>
        <v/>
      </c>
      <c r="AM79" s="988" t="str">
        <f t="shared" ca="1" si="1117"/>
        <v/>
      </c>
      <c r="AN79" s="988" t="str">
        <f t="shared" ca="1" si="1118"/>
        <v/>
      </c>
      <c r="AO79" s="988" t="str">
        <f t="shared" ca="1" si="1119"/>
        <v/>
      </c>
      <c r="AP79" s="988" t="str">
        <f t="shared" ca="1" si="1120"/>
        <v/>
      </c>
      <c r="AQ79" s="988" t="str">
        <f t="shared" ca="1" si="1121"/>
        <v/>
      </c>
      <c r="AR79" s="988" t="str">
        <f t="shared" ca="1" si="1122"/>
        <v/>
      </c>
      <c r="AS79" s="988" t="str">
        <f t="shared" ca="1" si="1123"/>
        <v/>
      </c>
      <c r="AT79" s="988" t="str">
        <f t="shared" ca="1" si="1124"/>
        <v/>
      </c>
      <c r="AU79" s="988" t="str">
        <f t="shared" ca="1" si="1125"/>
        <v/>
      </c>
      <c r="AV79" s="988" t="str">
        <f t="shared" ca="1" si="1126"/>
        <v/>
      </c>
      <c r="AW79" s="988" t="str">
        <f t="shared" ca="1" si="1127"/>
        <v/>
      </c>
      <c r="AX79" s="988" t="str">
        <f t="shared" ca="1" si="1128"/>
        <v/>
      </c>
      <c r="AY79" s="988" t="str">
        <f t="shared" ca="1" si="1129"/>
        <v/>
      </c>
      <c r="AZ79" s="988" t="str">
        <f t="shared" ca="1" si="1130"/>
        <v/>
      </c>
      <c r="BA79" s="988" t="str">
        <f t="shared" ca="1" si="1131"/>
        <v/>
      </c>
      <c r="BB79" s="988" t="str">
        <f t="shared" ca="1" si="1132"/>
        <v/>
      </c>
      <c r="BC79" s="988" t="str">
        <f t="shared" ca="1" si="1133"/>
        <v/>
      </c>
      <c r="BD79" s="988" t="str">
        <f t="shared" ca="1" si="1134"/>
        <v/>
      </c>
      <c r="BE79" s="988" t="str">
        <f t="shared" ca="1" si="1135"/>
        <v/>
      </c>
      <c r="BF79" s="988" t="str">
        <f t="shared" ca="1" si="1136"/>
        <v/>
      </c>
      <c r="BG79" s="988" t="str">
        <f t="shared" ca="1" si="1137"/>
        <v/>
      </c>
      <c r="BH79" s="988" t="str">
        <f t="shared" ca="1" si="1138"/>
        <v/>
      </c>
      <c r="BI79" s="988" t="str">
        <f t="shared" ca="1" si="1139"/>
        <v/>
      </c>
      <c r="BJ79" s="988" t="str">
        <f t="shared" ca="1" si="1140"/>
        <v/>
      </c>
      <c r="BK79" s="988" t="str">
        <f t="shared" ca="1" si="1141"/>
        <v/>
      </c>
      <c r="BL79" s="988" t="str">
        <f t="shared" ca="1" si="1142"/>
        <v/>
      </c>
      <c r="BM79" s="988" t="str">
        <f t="shared" ca="1" si="1143"/>
        <v/>
      </c>
      <c r="BN79" s="988" t="str">
        <f t="shared" ca="1" si="1144"/>
        <v/>
      </c>
      <c r="BO79" s="988" t="str">
        <f t="shared" ca="1" si="1145"/>
        <v/>
      </c>
      <c r="BP79" s="988" t="str">
        <f t="shared" ca="1" si="1146"/>
        <v/>
      </c>
      <c r="BQ79" s="988" t="str">
        <f t="shared" ca="1" si="1147"/>
        <v/>
      </c>
      <c r="BR79" s="988" t="str">
        <f t="shared" ca="1" si="1148"/>
        <v/>
      </c>
      <c r="BS79" s="988" t="str">
        <f t="shared" ca="1" si="1149"/>
        <v/>
      </c>
      <c r="BT79" s="988" t="str">
        <f t="shared" ca="1" si="1150"/>
        <v/>
      </c>
      <c r="BU79" s="988" t="str">
        <f t="shared" ca="1" si="1151"/>
        <v/>
      </c>
      <c r="BV79" s="988" t="str">
        <f t="shared" ca="1" si="1152"/>
        <v/>
      </c>
      <c r="BW79" s="988" t="str">
        <f t="shared" ca="1" si="1153"/>
        <v/>
      </c>
      <c r="BX79" s="988" t="str">
        <f t="shared" ca="1" si="1154"/>
        <v/>
      </c>
      <c r="BY79" s="988" t="str">
        <f t="shared" ca="1" si="1155"/>
        <v/>
      </c>
      <c r="BZ79" s="988" t="str">
        <f t="shared" ca="1" si="1156"/>
        <v/>
      </c>
      <c r="CA79" s="988" t="str">
        <f t="shared" ca="1" si="1157"/>
        <v/>
      </c>
      <c r="CB79" s="988" t="str">
        <f t="shared" ca="1" si="1158"/>
        <v/>
      </c>
      <c r="CC79" s="988" t="str">
        <f t="shared" ca="1" si="1159"/>
        <v/>
      </c>
      <c r="CD79" s="988" t="str">
        <f t="shared" ca="1" si="1160"/>
        <v/>
      </c>
      <c r="CE79" s="988" t="str">
        <f t="shared" ca="1" si="1161"/>
        <v/>
      </c>
      <c r="CF79" s="988" t="str">
        <f t="shared" ca="1" si="1162"/>
        <v/>
      </c>
      <c r="CG79" s="988" t="str">
        <f t="shared" ca="1" si="1163"/>
        <v/>
      </c>
      <c r="CH79" s="988" t="str">
        <f t="shared" ca="1" si="1164"/>
        <v/>
      </c>
      <c r="CI79" s="988" t="str">
        <f t="shared" ca="1" si="1165"/>
        <v/>
      </c>
      <c r="CJ79" s="988" t="str">
        <f t="shared" ca="1" si="1166"/>
        <v/>
      </c>
      <c r="CK79" s="988" t="str">
        <f t="shared" ca="1" si="1167"/>
        <v/>
      </c>
      <c r="CL79" s="988" t="str">
        <f t="shared" ca="1" si="1168"/>
        <v/>
      </c>
      <c r="CM79" s="988" t="str">
        <f t="shared" ca="1" si="1169"/>
        <v/>
      </c>
      <c r="CN79" s="988" t="str">
        <f t="shared" ca="1" si="1170"/>
        <v/>
      </c>
      <c r="CO79" s="988" t="str">
        <f t="shared" ca="1" si="1171"/>
        <v/>
      </c>
      <c r="CP79" s="988" t="str">
        <f t="shared" ca="1" si="1172"/>
        <v/>
      </c>
      <c r="CQ79" s="988" t="str">
        <f t="shared" ca="1" si="1173"/>
        <v/>
      </c>
      <c r="CR79" s="988" t="str">
        <f t="shared" ca="1" si="1174"/>
        <v/>
      </c>
      <c r="CS79" s="988" t="str">
        <f t="shared" ca="1" si="1175"/>
        <v/>
      </c>
      <c r="CT79" s="988" t="str">
        <f t="shared" ca="1" si="1176"/>
        <v/>
      </c>
      <c r="CU79" s="988" t="str">
        <f t="shared" ca="1" si="1177"/>
        <v/>
      </c>
      <c r="CV79" s="988" t="str">
        <f t="shared" ca="1" si="1178"/>
        <v/>
      </c>
      <c r="CW79" s="988" t="str">
        <f t="shared" ca="1" si="1179"/>
        <v/>
      </c>
      <c r="CX79" s="988" t="str">
        <f t="shared" ca="1" si="1180"/>
        <v/>
      </c>
      <c r="CY79" s="988" t="str">
        <f t="shared" ca="1" si="1181"/>
        <v/>
      </c>
      <c r="CZ79" s="988" t="str">
        <f t="shared" ca="1" si="1182"/>
        <v/>
      </c>
      <c r="DA79" s="988" t="str">
        <f t="shared" ca="1" si="1183"/>
        <v/>
      </c>
      <c r="DB79" s="988" t="str">
        <f t="shared" ca="1" si="1184"/>
        <v/>
      </c>
      <c r="DC79" s="988" t="str">
        <f t="shared" ca="1" si="1185"/>
        <v/>
      </c>
      <c r="DD79" s="988" t="str">
        <f t="shared" ca="1" si="1186"/>
        <v/>
      </c>
      <c r="DE79" s="988" t="str">
        <f t="shared" ca="1" si="1187"/>
        <v/>
      </c>
      <c r="DF79" s="988" t="str">
        <f t="shared" ca="1" si="1188"/>
        <v/>
      </c>
      <c r="DG79" s="988" t="str">
        <f t="shared" ca="1" si="1189"/>
        <v/>
      </c>
      <c r="DH79" s="988" t="str">
        <f t="shared" ca="1" si="1190"/>
        <v/>
      </c>
      <c r="DI79" s="988" t="str">
        <f t="shared" ca="1" si="1191"/>
        <v/>
      </c>
      <c r="DJ79" s="988" t="str">
        <f t="shared" ca="1" si="1192"/>
        <v/>
      </c>
      <c r="DK79" s="988" t="str">
        <f t="shared" ca="1" si="1193"/>
        <v/>
      </c>
      <c r="DL79" s="988" t="str">
        <f t="shared" ca="1" si="1194"/>
        <v/>
      </c>
      <c r="DM79" s="988" t="str">
        <f t="shared" ca="1" si="1195"/>
        <v/>
      </c>
      <c r="DN79" s="988" t="str">
        <f t="shared" ca="1" si="1196"/>
        <v/>
      </c>
      <c r="DO79" s="988" t="str">
        <f t="shared" ca="1" si="1197"/>
        <v/>
      </c>
      <c r="DP79" s="988" t="str">
        <f t="shared" ca="1" si="1198"/>
        <v/>
      </c>
      <c r="DQ79" s="988" t="str">
        <f t="shared" ca="1" si="1199"/>
        <v/>
      </c>
      <c r="DR79" s="988" t="str">
        <f t="shared" ca="1" si="1200"/>
        <v/>
      </c>
      <c r="DS79" s="988" t="str">
        <f t="shared" ca="1" si="1201"/>
        <v/>
      </c>
      <c r="DT79" s="988" t="str">
        <f t="shared" ca="1" si="1202"/>
        <v/>
      </c>
      <c r="DU79" s="988" t="str">
        <f t="shared" ca="1" si="1203"/>
        <v/>
      </c>
      <c r="DV79" s="988" t="str">
        <f t="shared" ca="1" si="1204"/>
        <v/>
      </c>
      <c r="DW79" s="988" t="str">
        <f t="shared" ca="1" si="1205"/>
        <v/>
      </c>
      <c r="DX79" s="988" t="str">
        <f t="shared" ca="1" si="1206"/>
        <v/>
      </c>
      <c r="DY79" s="988" t="str">
        <f t="shared" ca="1" si="1207"/>
        <v/>
      </c>
      <c r="DZ79" s="988" t="str">
        <f t="shared" ca="1" si="1208"/>
        <v/>
      </c>
      <c r="EA79" s="988" t="str">
        <f t="shared" ca="1" si="1209"/>
        <v/>
      </c>
      <c r="EB79" s="988" t="str">
        <f t="shared" ca="1" si="1210"/>
        <v/>
      </c>
      <c r="EC79" s="988" t="str">
        <f t="shared" ca="1" si="1211"/>
        <v/>
      </c>
      <c r="ED79" s="988" t="str">
        <f t="shared" ca="1" si="1212"/>
        <v/>
      </c>
      <c r="EE79" s="988" t="str">
        <f t="shared" ca="1" si="1213"/>
        <v/>
      </c>
      <c r="EF79" s="988" t="str">
        <f t="shared" ca="1" si="1214"/>
        <v/>
      </c>
      <c r="EG79" s="988" t="str">
        <f t="shared" ca="1" si="1215"/>
        <v/>
      </c>
      <c r="EH79" s="988" t="str">
        <f t="shared" ca="1" si="1216"/>
        <v/>
      </c>
      <c r="EI79" s="988" t="str">
        <f t="shared" ca="1" si="1217"/>
        <v/>
      </c>
      <c r="EJ79" s="988" t="str">
        <f t="shared" ca="1" si="1218"/>
        <v/>
      </c>
      <c r="EK79" s="988" t="str">
        <f t="shared" ca="1" si="1219"/>
        <v/>
      </c>
      <c r="EL79" s="988" t="str">
        <f t="shared" ca="1" si="1220"/>
        <v/>
      </c>
      <c r="EM79" s="988" t="str">
        <f t="shared" ca="1" si="1221"/>
        <v/>
      </c>
      <c r="EN79" s="988" t="str">
        <f t="shared" ca="1" si="1222"/>
        <v/>
      </c>
      <c r="EO79" s="988" t="str">
        <f t="shared" ca="1" si="1223"/>
        <v/>
      </c>
      <c r="EP79" s="988" t="str">
        <f t="shared" ca="1" si="1224"/>
        <v/>
      </c>
      <c r="EQ79" s="988" t="str">
        <f t="shared" ca="1" si="1225"/>
        <v/>
      </c>
      <c r="ER79" s="988" t="str">
        <f t="shared" ca="1" si="1226"/>
        <v/>
      </c>
      <c r="ES79" s="988" t="str">
        <f t="shared" ca="1" si="1227"/>
        <v/>
      </c>
      <c r="ET79" s="988" t="str">
        <f t="shared" ca="1" si="1228"/>
        <v/>
      </c>
      <c r="EU79" s="988" t="str">
        <f t="shared" ca="1" si="1229"/>
        <v/>
      </c>
      <c r="EV79" s="988" t="str">
        <f t="shared" ca="1" si="1230"/>
        <v/>
      </c>
      <c r="EW79" s="988" t="str">
        <f t="shared" ca="1" si="1231"/>
        <v/>
      </c>
      <c r="EX79" s="988" t="str">
        <f t="shared" ca="1" si="1232"/>
        <v/>
      </c>
      <c r="EY79" s="988" t="str">
        <f t="shared" ca="1" si="1233"/>
        <v/>
      </c>
      <c r="EZ79" s="988" t="str">
        <f t="shared" ca="1" si="1234"/>
        <v/>
      </c>
      <c r="FA79" s="988" t="str">
        <f t="shared" ca="1" si="1235"/>
        <v/>
      </c>
      <c r="FB79" s="988" t="str">
        <f t="shared" ca="1" si="1236"/>
        <v/>
      </c>
      <c r="FC79" s="988" t="str">
        <f t="shared" ca="1" si="1237"/>
        <v/>
      </c>
      <c r="FD79" s="988" t="str">
        <f t="shared" ca="1" si="1238"/>
        <v/>
      </c>
      <c r="FE79" s="988" t="str">
        <f t="shared" ca="1" si="1239"/>
        <v/>
      </c>
      <c r="FF79" s="988" t="str">
        <f t="shared" ca="1" si="1240"/>
        <v/>
      </c>
      <c r="FG79" s="988" t="str">
        <f t="shared" ca="1" si="1241"/>
        <v/>
      </c>
      <c r="FH79" s="988" t="str">
        <f t="shared" ca="1" si="1242"/>
        <v/>
      </c>
      <c r="FI79" s="988" t="str">
        <f t="shared" ca="1" si="1243"/>
        <v/>
      </c>
      <c r="FJ79" s="988" t="str">
        <f t="shared" ca="1" si="1244"/>
        <v/>
      </c>
      <c r="FK79" s="988" t="str">
        <f t="shared" ca="1" si="1245"/>
        <v/>
      </c>
      <c r="FL79" s="988" t="str">
        <f t="shared" ca="1" si="1246"/>
        <v/>
      </c>
      <c r="FM79" s="988" t="str">
        <f t="shared" ca="1" si="1247"/>
        <v/>
      </c>
      <c r="FN79" s="988" t="str">
        <f t="shared" ca="1" si="1248"/>
        <v/>
      </c>
      <c r="FO79" s="988" t="str">
        <f t="shared" ca="1" si="1249"/>
        <v/>
      </c>
      <c r="FP79" s="988" t="str">
        <f t="shared" ca="1" si="1250"/>
        <v/>
      </c>
      <c r="FQ79" s="988" t="str">
        <f t="shared" ca="1" si="1251"/>
        <v/>
      </c>
      <c r="FR79" s="988" t="str">
        <f t="shared" ca="1" si="1252"/>
        <v/>
      </c>
      <c r="FS79" s="988" t="str">
        <f t="shared" ca="1" si="1253"/>
        <v/>
      </c>
      <c r="FT79" s="988" t="str">
        <f t="shared" ca="1" si="1254"/>
        <v/>
      </c>
      <c r="FU79" s="988" t="str">
        <f t="shared" ca="1" si="1255"/>
        <v/>
      </c>
      <c r="FV79" s="988" t="str">
        <f t="shared" ca="1" si="1256"/>
        <v/>
      </c>
      <c r="FW79" s="988" t="str">
        <f t="shared" ca="1" si="1257"/>
        <v/>
      </c>
      <c r="FX79" s="988" t="str">
        <f t="shared" ca="1" si="1258"/>
        <v/>
      </c>
      <c r="FY79" s="988" t="str">
        <f t="shared" ca="1" si="1259"/>
        <v/>
      </c>
      <c r="FZ79" s="988" t="str">
        <f t="shared" ca="1" si="1260"/>
        <v/>
      </c>
      <c r="GA79" s="988" t="str">
        <f t="shared" ca="1" si="1261"/>
        <v/>
      </c>
      <c r="GB79" s="988" t="str">
        <f t="shared" ca="1" si="1262"/>
        <v/>
      </c>
      <c r="GC79" s="988" t="str">
        <f t="shared" ca="1" si="1263"/>
        <v/>
      </c>
      <c r="GD79" s="988" t="str">
        <f t="shared" ca="1" si="1264"/>
        <v/>
      </c>
      <c r="GE79" s="988" t="str">
        <f t="shared" ca="1" si="1265"/>
        <v/>
      </c>
      <c r="GF79" s="988" t="str">
        <f t="shared" ca="1" si="1266"/>
        <v/>
      </c>
      <c r="GG79" s="988" t="str">
        <f t="shared" ca="1" si="1267"/>
        <v/>
      </c>
      <c r="GH79" s="988" t="str">
        <f t="shared" ca="1" si="1268"/>
        <v/>
      </c>
      <c r="GI79" s="988" t="str">
        <f t="shared" ca="1" si="1269"/>
        <v/>
      </c>
      <c r="GJ79" s="988" t="str">
        <f t="shared" ca="1" si="1270"/>
        <v/>
      </c>
      <c r="GK79" s="988" t="str">
        <f t="shared" ca="1" si="1271"/>
        <v/>
      </c>
      <c r="GL79" s="988" t="str">
        <f t="shared" ca="1" si="1272"/>
        <v/>
      </c>
      <c r="GM79" s="988" t="str">
        <f t="shared" ca="1" si="1273"/>
        <v/>
      </c>
      <c r="GN79" s="988" t="str">
        <f t="shared" ca="1" si="1274"/>
        <v/>
      </c>
      <c r="GO79" s="988" t="str">
        <f t="shared" ca="1" si="1275"/>
        <v/>
      </c>
      <c r="GP79" s="988" t="str">
        <f t="shared" ca="1" si="1276"/>
        <v/>
      </c>
      <c r="GQ79" s="988" t="str">
        <f t="shared" ca="1" si="1277"/>
        <v/>
      </c>
      <c r="GR79" s="988" t="str">
        <f t="shared" ca="1" si="1278"/>
        <v/>
      </c>
      <c r="GS79" s="988" t="str">
        <f t="shared" ca="1" si="1279"/>
        <v/>
      </c>
      <c r="GT79" s="988" t="str">
        <f t="shared" ca="1" si="1280"/>
        <v/>
      </c>
      <c r="GU79" s="988" t="str">
        <f t="shared" ca="1" si="1281"/>
        <v/>
      </c>
      <c r="GV79" s="988" t="str">
        <f t="shared" ca="1" si="1282"/>
        <v/>
      </c>
      <c r="GW79" s="988" t="str">
        <f t="shared" ca="1" si="1283"/>
        <v/>
      </c>
      <c r="GX79" s="988" t="str">
        <f t="shared" ca="1" si="1284"/>
        <v/>
      </c>
      <c r="GY79" s="988" t="str">
        <f t="shared" ca="1" si="1285"/>
        <v/>
      </c>
      <c r="GZ79" s="988" t="str">
        <f t="shared" ca="1" si="1286"/>
        <v/>
      </c>
      <c r="HA79" s="988" t="str">
        <f t="shared" ca="1" si="1287"/>
        <v/>
      </c>
      <c r="HB79" s="988" t="str">
        <f t="shared" ca="1" si="1288"/>
        <v/>
      </c>
      <c r="HC79" s="988" t="str">
        <f t="shared" ca="1" si="1289"/>
        <v/>
      </c>
      <c r="HD79" s="988" t="str">
        <f t="shared" ca="1" si="1290"/>
        <v/>
      </c>
      <c r="HE79" s="988" t="str">
        <f t="shared" ca="1" si="1291"/>
        <v/>
      </c>
      <c r="HF79" s="988" t="str">
        <f t="shared" ca="1" si="1292"/>
        <v/>
      </c>
      <c r="HG79" s="988" t="str">
        <f t="shared" ca="1" si="1293"/>
        <v/>
      </c>
      <c r="HH79" s="988" t="str">
        <f t="shared" ca="1" si="1294"/>
        <v/>
      </c>
      <c r="HI79" s="988" t="str">
        <f t="shared" ca="1" si="1295"/>
        <v/>
      </c>
      <c r="HJ79" s="988" t="str">
        <f t="shared" ca="1" si="1296"/>
        <v/>
      </c>
      <c r="HK79" s="988" t="str">
        <f t="shared" ca="1" si="1297"/>
        <v/>
      </c>
      <c r="HL79" s="988" t="str">
        <f t="shared" ca="1" si="1298"/>
        <v/>
      </c>
      <c r="HM79" s="988" t="str">
        <f t="shared" ca="1" si="1299"/>
        <v/>
      </c>
      <c r="HN79" s="988" t="str">
        <f t="shared" ca="1" si="1300"/>
        <v/>
      </c>
      <c r="HO79" s="988" t="str">
        <f t="shared" ca="1" si="1301"/>
        <v/>
      </c>
      <c r="HP79" s="988" t="str">
        <f t="shared" ca="1" si="1302"/>
        <v/>
      </c>
      <c r="HQ79" s="988" t="str">
        <f t="shared" ca="1" si="1303"/>
        <v/>
      </c>
    </row>
    <row r="80" spans="23:225" x14ac:dyDescent="0.15">
      <c r="W80" s="986"/>
      <c r="Y80" s="991">
        <v>34</v>
      </c>
      <c r="Z80" s="988" t="str">
        <f t="shared" ca="1" si="1104"/>
        <v/>
      </c>
      <c r="AA80" s="988" t="str">
        <f t="shared" ca="1" si="1105"/>
        <v/>
      </c>
      <c r="AB80" s="988" t="str">
        <f t="shared" ca="1" si="1106"/>
        <v/>
      </c>
      <c r="AC80" s="988" t="str">
        <f t="shared" ca="1" si="1107"/>
        <v/>
      </c>
      <c r="AD80" s="988" t="str">
        <f t="shared" ca="1" si="1108"/>
        <v/>
      </c>
      <c r="AE80" s="988" t="str">
        <f t="shared" ca="1" si="1109"/>
        <v/>
      </c>
      <c r="AF80" s="988" t="str">
        <f t="shared" ca="1" si="1110"/>
        <v/>
      </c>
      <c r="AG80" s="988" t="str">
        <f t="shared" ca="1" si="1111"/>
        <v/>
      </c>
      <c r="AH80" s="988" t="str">
        <f t="shared" ca="1" si="1112"/>
        <v/>
      </c>
      <c r="AI80" s="988" t="str">
        <f t="shared" ca="1" si="1113"/>
        <v/>
      </c>
      <c r="AJ80" s="988" t="str">
        <f t="shared" ca="1" si="1114"/>
        <v/>
      </c>
      <c r="AK80" s="988" t="str">
        <f t="shared" ca="1" si="1115"/>
        <v/>
      </c>
      <c r="AL80" s="988" t="str">
        <f t="shared" ca="1" si="1116"/>
        <v/>
      </c>
      <c r="AM80" s="988" t="str">
        <f t="shared" ca="1" si="1117"/>
        <v/>
      </c>
      <c r="AN80" s="988" t="str">
        <f t="shared" ca="1" si="1118"/>
        <v/>
      </c>
      <c r="AO80" s="988" t="str">
        <f t="shared" ca="1" si="1119"/>
        <v/>
      </c>
      <c r="AP80" s="988" t="str">
        <f t="shared" ca="1" si="1120"/>
        <v/>
      </c>
      <c r="AQ80" s="988" t="str">
        <f t="shared" ca="1" si="1121"/>
        <v/>
      </c>
      <c r="AR80" s="988" t="str">
        <f t="shared" ca="1" si="1122"/>
        <v/>
      </c>
      <c r="AS80" s="988" t="str">
        <f t="shared" ca="1" si="1123"/>
        <v/>
      </c>
      <c r="AT80" s="988" t="str">
        <f t="shared" ca="1" si="1124"/>
        <v/>
      </c>
      <c r="AU80" s="988" t="str">
        <f t="shared" ca="1" si="1125"/>
        <v/>
      </c>
      <c r="AV80" s="988" t="str">
        <f t="shared" ca="1" si="1126"/>
        <v/>
      </c>
      <c r="AW80" s="988" t="str">
        <f t="shared" ca="1" si="1127"/>
        <v/>
      </c>
      <c r="AX80" s="988" t="str">
        <f t="shared" ca="1" si="1128"/>
        <v/>
      </c>
      <c r="AY80" s="988" t="str">
        <f t="shared" ca="1" si="1129"/>
        <v/>
      </c>
      <c r="AZ80" s="988" t="str">
        <f t="shared" ca="1" si="1130"/>
        <v/>
      </c>
      <c r="BA80" s="988" t="str">
        <f t="shared" ca="1" si="1131"/>
        <v/>
      </c>
      <c r="BB80" s="988" t="str">
        <f t="shared" ca="1" si="1132"/>
        <v/>
      </c>
      <c r="BC80" s="988" t="str">
        <f t="shared" ca="1" si="1133"/>
        <v/>
      </c>
      <c r="BD80" s="988" t="str">
        <f t="shared" ca="1" si="1134"/>
        <v/>
      </c>
      <c r="BE80" s="988" t="str">
        <f t="shared" ca="1" si="1135"/>
        <v/>
      </c>
      <c r="BF80" s="988" t="str">
        <f t="shared" ca="1" si="1136"/>
        <v/>
      </c>
      <c r="BG80" s="988" t="str">
        <f t="shared" ca="1" si="1137"/>
        <v/>
      </c>
      <c r="BH80" s="988" t="str">
        <f t="shared" ca="1" si="1138"/>
        <v/>
      </c>
      <c r="BI80" s="988" t="str">
        <f t="shared" ca="1" si="1139"/>
        <v/>
      </c>
      <c r="BJ80" s="988" t="str">
        <f t="shared" ca="1" si="1140"/>
        <v/>
      </c>
      <c r="BK80" s="988" t="str">
        <f t="shared" ca="1" si="1141"/>
        <v/>
      </c>
      <c r="BL80" s="988" t="str">
        <f t="shared" ca="1" si="1142"/>
        <v/>
      </c>
      <c r="BM80" s="988" t="str">
        <f t="shared" ca="1" si="1143"/>
        <v/>
      </c>
      <c r="BN80" s="988" t="str">
        <f t="shared" ca="1" si="1144"/>
        <v/>
      </c>
      <c r="BO80" s="988" t="str">
        <f t="shared" ca="1" si="1145"/>
        <v/>
      </c>
      <c r="BP80" s="988" t="str">
        <f t="shared" ca="1" si="1146"/>
        <v/>
      </c>
      <c r="BQ80" s="988" t="str">
        <f t="shared" ca="1" si="1147"/>
        <v/>
      </c>
      <c r="BR80" s="988" t="str">
        <f t="shared" ca="1" si="1148"/>
        <v/>
      </c>
      <c r="BS80" s="988" t="str">
        <f t="shared" ca="1" si="1149"/>
        <v/>
      </c>
      <c r="BT80" s="988" t="str">
        <f t="shared" ca="1" si="1150"/>
        <v/>
      </c>
      <c r="BU80" s="988" t="str">
        <f t="shared" ca="1" si="1151"/>
        <v/>
      </c>
      <c r="BV80" s="988" t="str">
        <f t="shared" ca="1" si="1152"/>
        <v/>
      </c>
      <c r="BW80" s="988" t="str">
        <f t="shared" ca="1" si="1153"/>
        <v/>
      </c>
      <c r="BX80" s="988" t="str">
        <f t="shared" ca="1" si="1154"/>
        <v/>
      </c>
      <c r="BY80" s="988" t="str">
        <f t="shared" ca="1" si="1155"/>
        <v/>
      </c>
      <c r="BZ80" s="988" t="str">
        <f t="shared" ca="1" si="1156"/>
        <v/>
      </c>
      <c r="CA80" s="988" t="str">
        <f t="shared" ca="1" si="1157"/>
        <v/>
      </c>
      <c r="CB80" s="988" t="str">
        <f t="shared" ca="1" si="1158"/>
        <v/>
      </c>
      <c r="CC80" s="988" t="str">
        <f t="shared" ca="1" si="1159"/>
        <v/>
      </c>
      <c r="CD80" s="988" t="str">
        <f t="shared" ca="1" si="1160"/>
        <v/>
      </c>
      <c r="CE80" s="988" t="str">
        <f t="shared" ca="1" si="1161"/>
        <v/>
      </c>
      <c r="CF80" s="988" t="str">
        <f t="shared" ca="1" si="1162"/>
        <v/>
      </c>
      <c r="CG80" s="988" t="str">
        <f t="shared" ca="1" si="1163"/>
        <v/>
      </c>
      <c r="CH80" s="988" t="str">
        <f t="shared" ca="1" si="1164"/>
        <v/>
      </c>
      <c r="CI80" s="988" t="str">
        <f t="shared" ca="1" si="1165"/>
        <v/>
      </c>
      <c r="CJ80" s="988" t="str">
        <f t="shared" ca="1" si="1166"/>
        <v/>
      </c>
      <c r="CK80" s="988" t="str">
        <f t="shared" ca="1" si="1167"/>
        <v/>
      </c>
      <c r="CL80" s="988" t="str">
        <f t="shared" ca="1" si="1168"/>
        <v/>
      </c>
      <c r="CM80" s="988" t="str">
        <f t="shared" ca="1" si="1169"/>
        <v/>
      </c>
      <c r="CN80" s="988" t="str">
        <f t="shared" ca="1" si="1170"/>
        <v/>
      </c>
      <c r="CO80" s="988" t="str">
        <f t="shared" ca="1" si="1171"/>
        <v/>
      </c>
      <c r="CP80" s="988" t="str">
        <f t="shared" ca="1" si="1172"/>
        <v/>
      </c>
      <c r="CQ80" s="988" t="str">
        <f t="shared" ca="1" si="1173"/>
        <v/>
      </c>
      <c r="CR80" s="988" t="str">
        <f t="shared" ca="1" si="1174"/>
        <v/>
      </c>
      <c r="CS80" s="988" t="str">
        <f t="shared" ca="1" si="1175"/>
        <v/>
      </c>
      <c r="CT80" s="988" t="str">
        <f t="shared" ca="1" si="1176"/>
        <v/>
      </c>
      <c r="CU80" s="988" t="str">
        <f t="shared" ca="1" si="1177"/>
        <v/>
      </c>
      <c r="CV80" s="988" t="str">
        <f t="shared" ca="1" si="1178"/>
        <v/>
      </c>
      <c r="CW80" s="988" t="str">
        <f t="shared" ca="1" si="1179"/>
        <v/>
      </c>
      <c r="CX80" s="988" t="str">
        <f t="shared" ca="1" si="1180"/>
        <v/>
      </c>
      <c r="CY80" s="988" t="str">
        <f t="shared" ca="1" si="1181"/>
        <v/>
      </c>
      <c r="CZ80" s="988" t="str">
        <f t="shared" ca="1" si="1182"/>
        <v/>
      </c>
      <c r="DA80" s="988" t="str">
        <f t="shared" ca="1" si="1183"/>
        <v/>
      </c>
      <c r="DB80" s="988" t="str">
        <f t="shared" ca="1" si="1184"/>
        <v/>
      </c>
      <c r="DC80" s="988" t="str">
        <f t="shared" ca="1" si="1185"/>
        <v/>
      </c>
      <c r="DD80" s="988" t="str">
        <f t="shared" ca="1" si="1186"/>
        <v/>
      </c>
      <c r="DE80" s="988" t="str">
        <f t="shared" ca="1" si="1187"/>
        <v/>
      </c>
      <c r="DF80" s="988" t="str">
        <f t="shared" ca="1" si="1188"/>
        <v/>
      </c>
      <c r="DG80" s="988" t="str">
        <f t="shared" ca="1" si="1189"/>
        <v/>
      </c>
      <c r="DH80" s="988" t="str">
        <f t="shared" ca="1" si="1190"/>
        <v/>
      </c>
      <c r="DI80" s="988" t="str">
        <f t="shared" ca="1" si="1191"/>
        <v/>
      </c>
      <c r="DJ80" s="988" t="str">
        <f t="shared" ca="1" si="1192"/>
        <v/>
      </c>
      <c r="DK80" s="988" t="str">
        <f t="shared" ca="1" si="1193"/>
        <v/>
      </c>
      <c r="DL80" s="988" t="str">
        <f t="shared" ca="1" si="1194"/>
        <v/>
      </c>
      <c r="DM80" s="988" t="str">
        <f t="shared" ca="1" si="1195"/>
        <v/>
      </c>
      <c r="DN80" s="988" t="str">
        <f t="shared" ca="1" si="1196"/>
        <v/>
      </c>
      <c r="DO80" s="988" t="str">
        <f t="shared" ca="1" si="1197"/>
        <v/>
      </c>
      <c r="DP80" s="988" t="str">
        <f t="shared" ca="1" si="1198"/>
        <v/>
      </c>
      <c r="DQ80" s="988" t="str">
        <f t="shared" ca="1" si="1199"/>
        <v/>
      </c>
      <c r="DR80" s="988" t="str">
        <f t="shared" ca="1" si="1200"/>
        <v/>
      </c>
      <c r="DS80" s="988" t="str">
        <f t="shared" ca="1" si="1201"/>
        <v/>
      </c>
      <c r="DT80" s="988" t="str">
        <f t="shared" ca="1" si="1202"/>
        <v/>
      </c>
      <c r="DU80" s="988" t="str">
        <f t="shared" ca="1" si="1203"/>
        <v/>
      </c>
      <c r="DV80" s="988" t="str">
        <f t="shared" ca="1" si="1204"/>
        <v/>
      </c>
      <c r="DW80" s="988" t="str">
        <f t="shared" ca="1" si="1205"/>
        <v/>
      </c>
      <c r="DX80" s="988" t="str">
        <f t="shared" ca="1" si="1206"/>
        <v/>
      </c>
      <c r="DY80" s="988" t="str">
        <f t="shared" ca="1" si="1207"/>
        <v/>
      </c>
      <c r="DZ80" s="988" t="str">
        <f t="shared" ca="1" si="1208"/>
        <v/>
      </c>
      <c r="EA80" s="988" t="str">
        <f t="shared" ca="1" si="1209"/>
        <v/>
      </c>
      <c r="EB80" s="988" t="str">
        <f t="shared" ca="1" si="1210"/>
        <v/>
      </c>
      <c r="EC80" s="988" t="str">
        <f t="shared" ca="1" si="1211"/>
        <v/>
      </c>
      <c r="ED80" s="988" t="str">
        <f t="shared" ca="1" si="1212"/>
        <v/>
      </c>
      <c r="EE80" s="988" t="str">
        <f t="shared" ca="1" si="1213"/>
        <v/>
      </c>
      <c r="EF80" s="988" t="str">
        <f t="shared" ca="1" si="1214"/>
        <v/>
      </c>
      <c r="EG80" s="988" t="str">
        <f t="shared" ca="1" si="1215"/>
        <v/>
      </c>
      <c r="EH80" s="988" t="str">
        <f t="shared" ca="1" si="1216"/>
        <v/>
      </c>
      <c r="EI80" s="988" t="str">
        <f t="shared" ca="1" si="1217"/>
        <v/>
      </c>
      <c r="EJ80" s="988" t="str">
        <f t="shared" ca="1" si="1218"/>
        <v/>
      </c>
      <c r="EK80" s="988" t="str">
        <f t="shared" ca="1" si="1219"/>
        <v/>
      </c>
      <c r="EL80" s="988" t="str">
        <f t="shared" ca="1" si="1220"/>
        <v/>
      </c>
      <c r="EM80" s="988" t="str">
        <f t="shared" ca="1" si="1221"/>
        <v/>
      </c>
      <c r="EN80" s="988" t="str">
        <f t="shared" ca="1" si="1222"/>
        <v/>
      </c>
      <c r="EO80" s="988" t="str">
        <f t="shared" ca="1" si="1223"/>
        <v/>
      </c>
      <c r="EP80" s="988" t="str">
        <f t="shared" ca="1" si="1224"/>
        <v/>
      </c>
      <c r="EQ80" s="988" t="str">
        <f t="shared" ca="1" si="1225"/>
        <v/>
      </c>
      <c r="ER80" s="988" t="str">
        <f t="shared" ca="1" si="1226"/>
        <v/>
      </c>
      <c r="ES80" s="988" t="str">
        <f t="shared" ca="1" si="1227"/>
        <v/>
      </c>
      <c r="ET80" s="988" t="str">
        <f t="shared" ca="1" si="1228"/>
        <v/>
      </c>
      <c r="EU80" s="988" t="str">
        <f t="shared" ca="1" si="1229"/>
        <v/>
      </c>
      <c r="EV80" s="988" t="str">
        <f t="shared" ca="1" si="1230"/>
        <v/>
      </c>
      <c r="EW80" s="988" t="str">
        <f t="shared" ca="1" si="1231"/>
        <v/>
      </c>
      <c r="EX80" s="988" t="str">
        <f t="shared" ca="1" si="1232"/>
        <v/>
      </c>
      <c r="EY80" s="988" t="str">
        <f t="shared" ca="1" si="1233"/>
        <v/>
      </c>
      <c r="EZ80" s="988" t="str">
        <f t="shared" ca="1" si="1234"/>
        <v/>
      </c>
      <c r="FA80" s="988" t="str">
        <f t="shared" ca="1" si="1235"/>
        <v/>
      </c>
      <c r="FB80" s="988" t="str">
        <f t="shared" ca="1" si="1236"/>
        <v/>
      </c>
      <c r="FC80" s="988" t="str">
        <f t="shared" ca="1" si="1237"/>
        <v/>
      </c>
      <c r="FD80" s="988" t="str">
        <f t="shared" ca="1" si="1238"/>
        <v/>
      </c>
      <c r="FE80" s="988" t="str">
        <f t="shared" ca="1" si="1239"/>
        <v/>
      </c>
      <c r="FF80" s="988" t="str">
        <f t="shared" ca="1" si="1240"/>
        <v/>
      </c>
      <c r="FG80" s="988" t="str">
        <f t="shared" ca="1" si="1241"/>
        <v/>
      </c>
      <c r="FH80" s="988" t="str">
        <f t="shared" ca="1" si="1242"/>
        <v/>
      </c>
      <c r="FI80" s="988" t="str">
        <f t="shared" ca="1" si="1243"/>
        <v/>
      </c>
      <c r="FJ80" s="988" t="str">
        <f t="shared" ca="1" si="1244"/>
        <v/>
      </c>
      <c r="FK80" s="988" t="str">
        <f t="shared" ca="1" si="1245"/>
        <v/>
      </c>
      <c r="FL80" s="988" t="str">
        <f t="shared" ca="1" si="1246"/>
        <v/>
      </c>
      <c r="FM80" s="988" t="str">
        <f t="shared" ca="1" si="1247"/>
        <v/>
      </c>
      <c r="FN80" s="988" t="str">
        <f t="shared" ca="1" si="1248"/>
        <v/>
      </c>
      <c r="FO80" s="988" t="str">
        <f t="shared" ca="1" si="1249"/>
        <v/>
      </c>
      <c r="FP80" s="988" t="str">
        <f t="shared" ca="1" si="1250"/>
        <v/>
      </c>
      <c r="FQ80" s="988" t="str">
        <f t="shared" ca="1" si="1251"/>
        <v/>
      </c>
      <c r="FR80" s="988" t="str">
        <f t="shared" ca="1" si="1252"/>
        <v/>
      </c>
      <c r="FS80" s="988" t="str">
        <f t="shared" ca="1" si="1253"/>
        <v/>
      </c>
      <c r="FT80" s="988" t="str">
        <f t="shared" ca="1" si="1254"/>
        <v/>
      </c>
      <c r="FU80" s="988" t="str">
        <f t="shared" ca="1" si="1255"/>
        <v/>
      </c>
      <c r="FV80" s="988" t="str">
        <f t="shared" ca="1" si="1256"/>
        <v/>
      </c>
      <c r="FW80" s="988" t="str">
        <f t="shared" ca="1" si="1257"/>
        <v/>
      </c>
      <c r="FX80" s="988" t="str">
        <f t="shared" ca="1" si="1258"/>
        <v/>
      </c>
      <c r="FY80" s="988" t="str">
        <f t="shared" ca="1" si="1259"/>
        <v/>
      </c>
      <c r="FZ80" s="988" t="str">
        <f t="shared" ca="1" si="1260"/>
        <v/>
      </c>
      <c r="GA80" s="988" t="str">
        <f t="shared" ca="1" si="1261"/>
        <v/>
      </c>
      <c r="GB80" s="988" t="str">
        <f t="shared" ca="1" si="1262"/>
        <v/>
      </c>
      <c r="GC80" s="988" t="str">
        <f t="shared" ca="1" si="1263"/>
        <v/>
      </c>
      <c r="GD80" s="988" t="str">
        <f t="shared" ca="1" si="1264"/>
        <v/>
      </c>
      <c r="GE80" s="988" t="str">
        <f t="shared" ca="1" si="1265"/>
        <v/>
      </c>
      <c r="GF80" s="988" t="str">
        <f t="shared" ca="1" si="1266"/>
        <v/>
      </c>
      <c r="GG80" s="988" t="str">
        <f t="shared" ca="1" si="1267"/>
        <v/>
      </c>
      <c r="GH80" s="988" t="str">
        <f t="shared" ca="1" si="1268"/>
        <v/>
      </c>
      <c r="GI80" s="988" t="str">
        <f t="shared" ca="1" si="1269"/>
        <v/>
      </c>
      <c r="GJ80" s="988" t="str">
        <f t="shared" ca="1" si="1270"/>
        <v/>
      </c>
      <c r="GK80" s="988" t="str">
        <f t="shared" ca="1" si="1271"/>
        <v/>
      </c>
      <c r="GL80" s="988" t="str">
        <f t="shared" ca="1" si="1272"/>
        <v/>
      </c>
      <c r="GM80" s="988" t="str">
        <f t="shared" ca="1" si="1273"/>
        <v/>
      </c>
      <c r="GN80" s="988" t="str">
        <f t="shared" ca="1" si="1274"/>
        <v/>
      </c>
      <c r="GO80" s="988" t="str">
        <f t="shared" ca="1" si="1275"/>
        <v/>
      </c>
      <c r="GP80" s="988" t="str">
        <f t="shared" ca="1" si="1276"/>
        <v/>
      </c>
      <c r="GQ80" s="988" t="str">
        <f t="shared" ca="1" si="1277"/>
        <v/>
      </c>
      <c r="GR80" s="988" t="str">
        <f t="shared" ca="1" si="1278"/>
        <v/>
      </c>
      <c r="GS80" s="988" t="str">
        <f t="shared" ca="1" si="1279"/>
        <v/>
      </c>
      <c r="GT80" s="988" t="str">
        <f t="shared" ca="1" si="1280"/>
        <v/>
      </c>
      <c r="GU80" s="988" t="str">
        <f t="shared" ca="1" si="1281"/>
        <v/>
      </c>
      <c r="GV80" s="988" t="str">
        <f t="shared" ca="1" si="1282"/>
        <v/>
      </c>
      <c r="GW80" s="988" t="str">
        <f t="shared" ca="1" si="1283"/>
        <v/>
      </c>
      <c r="GX80" s="988" t="str">
        <f t="shared" ca="1" si="1284"/>
        <v/>
      </c>
      <c r="GY80" s="988" t="str">
        <f t="shared" ca="1" si="1285"/>
        <v/>
      </c>
      <c r="GZ80" s="988" t="str">
        <f t="shared" ca="1" si="1286"/>
        <v/>
      </c>
      <c r="HA80" s="988" t="str">
        <f t="shared" ca="1" si="1287"/>
        <v/>
      </c>
      <c r="HB80" s="988" t="str">
        <f t="shared" ca="1" si="1288"/>
        <v/>
      </c>
      <c r="HC80" s="988" t="str">
        <f t="shared" ca="1" si="1289"/>
        <v/>
      </c>
      <c r="HD80" s="988" t="str">
        <f t="shared" ca="1" si="1290"/>
        <v/>
      </c>
      <c r="HE80" s="988" t="str">
        <f t="shared" ca="1" si="1291"/>
        <v/>
      </c>
      <c r="HF80" s="988" t="str">
        <f t="shared" ca="1" si="1292"/>
        <v/>
      </c>
      <c r="HG80" s="988" t="str">
        <f t="shared" ca="1" si="1293"/>
        <v/>
      </c>
      <c r="HH80" s="988" t="str">
        <f t="shared" ca="1" si="1294"/>
        <v/>
      </c>
      <c r="HI80" s="988" t="str">
        <f t="shared" ca="1" si="1295"/>
        <v/>
      </c>
      <c r="HJ80" s="988" t="str">
        <f t="shared" ca="1" si="1296"/>
        <v/>
      </c>
      <c r="HK80" s="988" t="str">
        <f t="shared" ca="1" si="1297"/>
        <v/>
      </c>
      <c r="HL80" s="988" t="str">
        <f t="shared" ca="1" si="1298"/>
        <v/>
      </c>
      <c r="HM80" s="988" t="str">
        <f t="shared" ca="1" si="1299"/>
        <v/>
      </c>
      <c r="HN80" s="988" t="str">
        <f t="shared" ca="1" si="1300"/>
        <v/>
      </c>
      <c r="HO80" s="988" t="str">
        <f t="shared" ca="1" si="1301"/>
        <v/>
      </c>
      <c r="HP80" s="988" t="str">
        <f t="shared" ca="1" si="1302"/>
        <v/>
      </c>
      <c r="HQ80" s="988" t="str">
        <f t="shared" ca="1" si="1303"/>
        <v/>
      </c>
    </row>
    <row r="81" spans="25:225" x14ac:dyDescent="0.15">
      <c r="Y81" s="987">
        <v>35</v>
      </c>
      <c r="Z81" s="988" t="str">
        <f t="shared" ca="1" si="1104"/>
        <v/>
      </c>
      <c r="AA81" s="988" t="str">
        <f t="shared" ca="1" si="1105"/>
        <v/>
      </c>
      <c r="AB81" s="988" t="str">
        <f t="shared" ca="1" si="1106"/>
        <v/>
      </c>
      <c r="AC81" s="988" t="str">
        <f t="shared" ca="1" si="1107"/>
        <v/>
      </c>
      <c r="AD81" s="988" t="str">
        <f t="shared" ca="1" si="1108"/>
        <v/>
      </c>
      <c r="AE81" s="988" t="str">
        <f t="shared" ca="1" si="1109"/>
        <v/>
      </c>
      <c r="AF81" s="988" t="str">
        <f t="shared" ca="1" si="1110"/>
        <v/>
      </c>
      <c r="AG81" s="988" t="str">
        <f t="shared" ca="1" si="1111"/>
        <v/>
      </c>
      <c r="AH81" s="988" t="str">
        <f t="shared" ca="1" si="1112"/>
        <v/>
      </c>
      <c r="AI81" s="988" t="str">
        <f t="shared" ca="1" si="1113"/>
        <v/>
      </c>
      <c r="AJ81" s="988" t="str">
        <f t="shared" ca="1" si="1114"/>
        <v/>
      </c>
      <c r="AK81" s="988" t="str">
        <f t="shared" ca="1" si="1115"/>
        <v/>
      </c>
      <c r="AL81" s="988" t="str">
        <f t="shared" ca="1" si="1116"/>
        <v/>
      </c>
      <c r="AM81" s="988" t="str">
        <f t="shared" ca="1" si="1117"/>
        <v/>
      </c>
      <c r="AN81" s="988" t="str">
        <f t="shared" ca="1" si="1118"/>
        <v/>
      </c>
      <c r="AO81" s="988" t="str">
        <f t="shared" ca="1" si="1119"/>
        <v/>
      </c>
      <c r="AP81" s="988" t="str">
        <f t="shared" ca="1" si="1120"/>
        <v/>
      </c>
      <c r="AQ81" s="988" t="str">
        <f t="shared" ca="1" si="1121"/>
        <v/>
      </c>
      <c r="AR81" s="988" t="str">
        <f t="shared" ca="1" si="1122"/>
        <v/>
      </c>
      <c r="AS81" s="988" t="str">
        <f t="shared" ca="1" si="1123"/>
        <v/>
      </c>
      <c r="AT81" s="988" t="str">
        <f t="shared" ca="1" si="1124"/>
        <v/>
      </c>
      <c r="AU81" s="988" t="str">
        <f t="shared" ca="1" si="1125"/>
        <v/>
      </c>
      <c r="AV81" s="988" t="str">
        <f t="shared" ca="1" si="1126"/>
        <v/>
      </c>
      <c r="AW81" s="988" t="str">
        <f t="shared" ca="1" si="1127"/>
        <v/>
      </c>
      <c r="AX81" s="988" t="str">
        <f t="shared" ca="1" si="1128"/>
        <v/>
      </c>
      <c r="AY81" s="988" t="str">
        <f t="shared" ca="1" si="1129"/>
        <v/>
      </c>
      <c r="AZ81" s="988" t="str">
        <f t="shared" ca="1" si="1130"/>
        <v/>
      </c>
      <c r="BA81" s="988" t="str">
        <f t="shared" ca="1" si="1131"/>
        <v/>
      </c>
      <c r="BB81" s="988" t="str">
        <f t="shared" ca="1" si="1132"/>
        <v/>
      </c>
      <c r="BC81" s="988" t="str">
        <f t="shared" ca="1" si="1133"/>
        <v/>
      </c>
      <c r="BD81" s="988" t="str">
        <f t="shared" ca="1" si="1134"/>
        <v/>
      </c>
      <c r="BE81" s="988" t="str">
        <f t="shared" ca="1" si="1135"/>
        <v/>
      </c>
      <c r="BF81" s="988" t="str">
        <f t="shared" ca="1" si="1136"/>
        <v/>
      </c>
      <c r="BG81" s="988" t="str">
        <f t="shared" ca="1" si="1137"/>
        <v/>
      </c>
      <c r="BH81" s="988" t="str">
        <f t="shared" ca="1" si="1138"/>
        <v/>
      </c>
      <c r="BI81" s="988" t="str">
        <f t="shared" ca="1" si="1139"/>
        <v/>
      </c>
      <c r="BJ81" s="988" t="str">
        <f t="shared" ca="1" si="1140"/>
        <v/>
      </c>
      <c r="BK81" s="988" t="str">
        <f t="shared" ca="1" si="1141"/>
        <v/>
      </c>
      <c r="BL81" s="988" t="str">
        <f t="shared" ca="1" si="1142"/>
        <v/>
      </c>
      <c r="BM81" s="988" t="str">
        <f t="shared" ca="1" si="1143"/>
        <v/>
      </c>
      <c r="BN81" s="988" t="str">
        <f t="shared" ca="1" si="1144"/>
        <v/>
      </c>
      <c r="BO81" s="988" t="str">
        <f t="shared" ca="1" si="1145"/>
        <v/>
      </c>
      <c r="BP81" s="988" t="str">
        <f t="shared" ca="1" si="1146"/>
        <v/>
      </c>
      <c r="BQ81" s="988" t="str">
        <f t="shared" ca="1" si="1147"/>
        <v/>
      </c>
      <c r="BR81" s="988" t="str">
        <f t="shared" ca="1" si="1148"/>
        <v/>
      </c>
      <c r="BS81" s="988" t="str">
        <f t="shared" ca="1" si="1149"/>
        <v/>
      </c>
      <c r="BT81" s="988" t="str">
        <f t="shared" ca="1" si="1150"/>
        <v/>
      </c>
      <c r="BU81" s="988" t="str">
        <f t="shared" ca="1" si="1151"/>
        <v/>
      </c>
      <c r="BV81" s="988" t="str">
        <f t="shared" ca="1" si="1152"/>
        <v/>
      </c>
      <c r="BW81" s="988" t="str">
        <f t="shared" ca="1" si="1153"/>
        <v/>
      </c>
      <c r="BX81" s="988" t="str">
        <f t="shared" ca="1" si="1154"/>
        <v/>
      </c>
      <c r="BY81" s="988" t="str">
        <f t="shared" ca="1" si="1155"/>
        <v/>
      </c>
      <c r="BZ81" s="988" t="str">
        <f t="shared" ca="1" si="1156"/>
        <v/>
      </c>
      <c r="CA81" s="988" t="str">
        <f t="shared" ca="1" si="1157"/>
        <v/>
      </c>
      <c r="CB81" s="988" t="str">
        <f t="shared" ca="1" si="1158"/>
        <v/>
      </c>
      <c r="CC81" s="988" t="str">
        <f t="shared" ca="1" si="1159"/>
        <v/>
      </c>
      <c r="CD81" s="988" t="str">
        <f t="shared" ca="1" si="1160"/>
        <v/>
      </c>
      <c r="CE81" s="988" t="str">
        <f t="shared" ca="1" si="1161"/>
        <v/>
      </c>
      <c r="CF81" s="988" t="str">
        <f t="shared" ca="1" si="1162"/>
        <v/>
      </c>
      <c r="CG81" s="988" t="str">
        <f t="shared" ca="1" si="1163"/>
        <v/>
      </c>
      <c r="CH81" s="988" t="str">
        <f t="shared" ca="1" si="1164"/>
        <v/>
      </c>
      <c r="CI81" s="988" t="str">
        <f t="shared" ca="1" si="1165"/>
        <v/>
      </c>
      <c r="CJ81" s="988" t="str">
        <f t="shared" ca="1" si="1166"/>
        <v/>
      </c>
      <c r="CK81" s="988" t="str">
        <f t="shared" ca="1" si="1167"/>
        <v/>
      </c>
      <c r="CL81" s="988" t="str">
        <f t="shared" ca="1" si="1168"/>
        <v/>
      </c>
      <c r="CM81" s="988" t="str">
        <f t="shared" ca="1" si="1169"/>
        <v/>
      </c>
      <c r="CN81" s="988" t="str">
        <f t="shared" ca="1" si="1170"/>
        <v/>
      </c>
      <c r="CO81" s="988" t="str">
        <f t="shared" ca="1" si="1171"/>
        <v/>
      </c>
      <c r="CP81" s="988" t="str">
        <f t="shared" ca="1" si="1172"/>
        <v/>
      </c>
      <c r="CQ81" s="988" t="str">
        <f t="shared" ca="1" si="1173"/>
        <v/>
      </c>
      <c r="CR81" s="988" t="str">
        <f t="shared" ca="1" si="1174"/>
        <v/>
      </c>
      <c r="CS81" s="988" t="str">
        <f t="shared" ca="1" si="1175"/>
        <v/>
      </c>
      <c r="CT81" s="988" t="str">
        <f t="shared" ca="1" si="1176"/>
        <v/>
      </c>
      <c r="CU81" s="988" t="str">
        <f t="shared" ca="1" si="1177"/>
        <v/>
      </c>
      <c r="CV81" s="988" t="str">
        <f t="shared" ca="1" si="1178"/>
        <v/>
      </c>
      <c r="CW81" s="988" t="str">
        <f t="shared" ca="1" si="1179"/>
        <v/>
      </c>
      <c r="CX81" s="988" t="str">
        <f t="shared" ca="1" si="1180"/>
        <v/>
      </c>
      <c r="CY81" s="988" t="str">
        <f t="shared" ca="1" si="1181"/>
        <v/>
      </c>
      <c r="CZ81" s="988" t="str">
        <f t="shared" ca="1" si="1182"/>
        <v/>
      </c>
      <c r="DA81" s="988" t="str">
        <f t="shared" ca="1" si="1183"/>
        <v/>
      </c>
      <c r="DB81" s="988" t="str">
        <f t="shared" ca="1" si="1184"/>
        <v/>
      </c>
      <c r="DC81" s="988" t="str">
        <f t="shared" ca="1" si="1185"/>
        <v/>
      </c>
      <c r="DD81" s="988" t="str">
        <f t="shared" ca="1" si="1186"/>
        <v/>
      </c>
      <c r="DE81" s="988" t="str">
        <f t="shared" ca="1" si="1187"/>
        <v/>
      </c>
      <c r="DF81" s="988" t="str">
        <f t="shared" ca="1" si="1188"/>
        <v/>
      </c>
      <c r="DG81" s="988" t="str">
        <f t="shared" ca="1" si="1189"/>
        <v/>
      </c>
      <c r="DH81" s="988" t="str">
        <f t="shared" ca="1" si="1190"/>
        <v/>
      </c>
      <c r="DI81" s="988" t="str">
        <f t="shared" ca="1" si="1191"/>
        <v/>
      </c>
      <c r="DJ81" s="988" t="str">
        <f t="shared" ca="1" si="1192"/>
        <v/>
      </c>
      <c r="DK81" s="988" t="str">
        <f t="shared" ca="1" si="1193"/>
        <v/>
      </c>
      <c r="DL81" s="988" t="str">
        <f t="shared" ca="1" si="1194"/>
        <v/>
      </c>
      <c r="DM81" s="988" t="str">
        <f t="shared" ca="1" si="1195"/>
        <v/>
      </c>
      <c r="DN81" s="988" t="str">
        <f t="shared" ca="1" si="1196"/>
        <v/>
      </c>
      <c r="DO81" s="988" t="str">
        <f t="shared" ca="1" si="1197"/>
        <v/>
      </c>
      <c r="DP81" s="988" t="str">
        <f t="shared" ca="1" si="1198"/>
        <v/>
      </c>
      <c r="DQ81" s="988" t="str">
        <f t="shared" ca="1" si="1199"/>
        <v/>
      </c>
      <c r="DR81" s="988" t="str">
        <f t="shared" ca="1" si="1200"/>
        <v/>
      </c>
      <c r="DS81" s="988" t="str">
        <f t="shared" ca="1" si="1201"/>
        <v/>
      </c>
      <c r="DT81" s="988" t="str">
        <f t="shared" ca="1" si="1202"/>
        <v/>
      </c>
      <c r="DU81" s="988" t="str">
        <f t="shared" ca="1" si="1203"/>
        <v/>
      </c>
      <c r="DV81" s="988" t="str">
        <f t="shared" ca="1" si="1204"/>
        <v/>
      </c>
      <c r="DW81" s="988" t="str">
        <f t="shared" ca="1" si="1205"/>
        <v/>
      </c>
      <c r="DX81" s="988" t="str">
        <f t="shared" ca="1" si="1206"/>
        <v/>
      </c>
      <c r="DY81" s="988" t="str">
        <f t="shared" ca="1" si="1207"/>
        <v/>
      </c>
      <c r="DZ81" s="988" t="str">
        <f t="shared" ca="1" si="1208"/>
        <v/>
      </c>
      <c r="EA81" s="988" t="str">
        <f t="shared" ca="1" si="1209"/>
        <v/>
      </c>
      <c r="EB81" s="988" t="str">
        <f t="shared" ca="1" si="1210"/>
        <v/>
      </c>
      <c r="EC81" s="988" t="str">
        <f t="shared" ca="1" si="1211"/>
        <v/>
      </c>
      <c r="ED81" s="988" t="str">
        <f t="shared" ca="1" si="1212"/>
        <v/>
      </c>
      <c r="EE81" s="988" t="str">
        <f t="shared" ca="1" si="1213"/>
        <v/>
      </c>
      <c r="EF81" s="988" t="str">
        <f t="shared" ca="1" si="1214"/>
        <v/>
      </c>
      <c r="EG81" s="988" t="str">
        <f t="shared" ca="1" si="1215"/>
        <v/>
      </c>
      <c r="EH81" s="988" t="str">
        <f t="shared" ca="1" si="1216"/>
        <v/>
      </c>
      <c r="EI81" s="988" t="str">
        <f t="shared" ca="1" si="1217"/>
        <v/>
      </c>
      <c r="EJ81" s="988" t="str">
        <f t="shared" ca="1" si="1218"/>
        <v/>
      </c>
      <c r="EK81" s="988" t="str">
        <f t="shared" ca="1" si="1219"/>
        <v/>
      </c>
      <c r="EL81" s="988" t="str">
        <f t="shared" ca="1" si="1220"/>
        <v/>
      </c>
      <c r="EM81" s="988" t="str">
        <f t="shared" ca="1" si="1221"/>
        <v/>
      </c>
      <c r="EN81" s="988" t="str">
        <f t="shared" ca="1" si="1222"/>
        <v/>
      </c>
      <c r="EO81" s="988" t="str">
        <f t="shared" ca="1" si="1223"/>
        <v/>
      </c>
      <c r="EP81" s="988" t="str">
        <f t="shared" ca="1" si="1224"/>
        <v/>
      </c>
      <c r="EQ81" s="988" t="str">
        <f t="shared" ca="1" si="1225"/>
        <v/>
      </c>
      <c r="ER81" s="988" t="str">
        <f t="shared" ca="1" si="1226"/>
        <v/>
      </c>
      <c r="ES81" s="988" t="str">
        <f t="shared" ca="1" si="1227"/>
        <v/>
      </c>
      <c r="ET81" s="988" t="str">
        <f t="shared" ca="1" si="1228"/>
        <v/>
      </c>
      <c r="EU81" s="988" t="str">
        <f t="shared" ca="1" si="1229"/>
        <v/>
      </c>
      <c r="EV81" s="988" t="str">
        <f t="shared" ca="1" si="1230"/>
        <v/>
      </c>
      <c r="EW81" s="988" t="str">
        <f t="shared" ca="1" si="1231"/>
        <v/>
      </c>
      <c r="EX81" s="988" t="str">
        <f t="shared" ca="1" si="1232"/>
        <v/>
      </c>
      <c r="EY81" s="988" t="str">
        <f t="shared" ca="1" si="1233"/>
        <v/>
      </c>
      <c r="EZ81" s="988" t="str">
        <f t="shared" ca="1" si="1234"/>
        <v/>
      </c>
      <c r="FA81" s="988" t="str">
        <f t="shared" ca="1" si="1235"/>
        <v/>
      </c>
      <c r="FB81" s="988" t="str">
        <f t="shared" ca="1" si="1236"/>
        <v/>
      </c>
      <c r="FC81" s="988" t="str">
        <f t="shared" ca="1" si="1237"/>
        <v/>
      </c>
      <c r="FD81" s="988" t="str">
        <f t="shared" ca="1" si="1238"/>
        <v/>
      </c>
      <c r="FE81" s="988" t="str">
        <f t="shared" ca="1" si="1239"/>
        <v/>
      </c>
      <c r="FF81" s="988" t="str">
        <f t="shared" ca="1" si="1240"/>
        <v/>
      </c>
      <c r="FG81" s="988" t="str">
        <f t="shared" ca="1" si="1241"/>
        <v/>
      </c>
      <c r="FH81" s="988" t="str">
        <f t="shared" ca="1" si="1242"/>
        <v/>
      </c>
      <c r="FI81" s="988" t="str">
        <f t="shared" ca="1" si="1243"/>
        <v/>
      </c>
      <c r="FJ81" s="988" t="str">
        <f t="shared" ca="1" si="1244"/>
        <v/>
      </c>
      <c r="FK81" s="988" t="str">
        <f t="shared" ca="1" si="1245"/>
        <v/>
      </c>
      <c r="FL81" s="988" t="str">
        <f t="shared" ca="1" si="1246"/>
        <v/>
      </c>
      <c r="FM81" s="988" t="str">
        <f t="shared" ca="1" si="1247"/>
        <v/>
      </c>
      <c r="FN81" s="988" t="str">
        <f t="shared" ca="1" si="1248"/>
        <v/>
      </c>
      <c r="FO81" s="988" t="str">
        <f t="shared" ca="1" si="1249"/>
        <v/>
      </c>
      <c r="FP81" s="988" t="str">
        <f t="shared" ca="1" si="1250"/>
        <v/>
      </c>
      <c r="FQ81" s="988" t="str">
        <f t="shared" ca="1" si="1251"/>
        <v/>
      </c>
      <c r="FR81" s="988" t="str">
        <f t="shared" ca="1" si="1252"/>
        <v/>
      </c>
      <c r="FS81" s="988" t="str">
        <f t="shared" ca="1" si="1253"/>
        <v/>
      </c>
      <c r="FT81" s="988" t="str">
        <f t="shared" ca="1" si="1254"/>
        <v/>
      </c>
      <c r="FU81" s="988" t="str">
        <f t="shared" ca="1" si="1255"/>
        <v/>
      </c>
      <c r="FV81" s="988" t="str">
        <f t="shared" ca="1" si="1256"/>
        <v/>
      </c>
      <c r="FW81" s="988" t="str">
        <f t="shared" ca="1" si="1257"/>
        <v/>
      </c>
      <c r="FX81" s="988" t="str">
        <f t="shared" ca="1" si="1258"/>
        <v/>
      </c>
      <c r="FY81" s="988" t="str">
        <f t="shared" ca="1" si="1259"/>
        <v/>
      </c>
      <c r="FZ81" s="988" t="str">
        <f t="shared" ca="1" si="1260"/>
        <v/>
      </c>
      <c r="GA81" s="988" t="str">
        <f t="shared" ca="1" si="1261"/>
        <v/>
      </c>
      <c r="GB81" s="988" t="str">
        <f t="shared" ca="1" si="1262"/>
        <v/>
      </c>
      <c r="GC81" s="988" t="str">
        <f t="shared" ca="1" si="1263"/>
        <v/>
      </c>
      <c r="GD81" s="988" t="str">
        <f t="shared" ca="1" si="1264"/>
        <v/>
      </c>
      <c r="GE81" s="988" t="str">
        <f t="shared" ca="1" si="1265"/>
        <v/>
      </c>
      <c r="GF81" s="988" t="str">
        <f t="shared" ca="1" si="1266"/>
        <v/>
      </c>
      <c r="GG81" s="988" t="str">
        <f t="shared" ca="1" si="1267"/>
        <v/>
      </c>
      <c r="GH81" s="988" t="str">
        <f t="shared" ca="1" si="1268"/>
        <v/>
      </c>
      <c r="GI81" s="988" t="str">
        <f t="shared" ca="1" si="1269"/>
        <v/>
      </c>
      <c r="GJ81" s="988" t="str">
        <f t="shared" ca="1" si="1270"/>
        <v/>
      </c>
      <c r="GK81" s="988" t="str">
        <f t="shared" ca="1" si="1271"/>
        <v/>
      </c>
      <c r="GL81" s="988" t="str">
        <f t="shared" ca="1" si="1272"/>
        <v/>
      </c>
      <c r="GM81" s="988" t="str">
        <f t="shared" ca="1" si="1273"/>
        <v/>
      </c>
      <c r="GN81" s="988" t="str">
        <f t="shared" ca="1" si="1274"/>
        <v/>
      </c>
      <c r="GO81" s="988" t="str">
        <f t="shared" ca="1" si="1275"/>
        <v/>
      </c>
      <c r="GP81" s="988" t="str">
        <f t="shared" ca="1" si="1276"/>
        <v/>
      </c>
      <c r="GQ81" s="988" t="str">
        <f t="shared" ca="1" si="1277"/>
        <v/>
      </c>
      <c r="GR81" s="988" t="str">
        <f t="shared" ca="1" si="1278"/>
        <v/>
      </c>
      <c r="GS81" s="988" t="str">
        <f t="shared" ca="1" si="1279"/>
        <v/>
      </c>
      <c r="GT81" s="988" t="str">
        <f t="shared" ca="1" si="1280"/>
        <v/>
      </c>
      <c r="GU81" s="988" t="str">
        <f t="shared" ca="1" si="1281"/>
        <v/>
      </c>
      <c r="GV81" s="988" t="str">
        <f t="shared" ca="1" si="1282"/>
        <v/>
      </c>
      <c r="GW81" s="988" t="str">
        <f t="shared" ca="1" si="1283"/>
        <v/>
      </c>
      <c r="GX81" s="988" t="str">
        <f t="shared" ca="1" si="1284"/>
        <v/>
      </c>
      <c r="GY81" s="988" t="str">
        <f t="shared" ca="1" si="1285"/>
        <v/>
      </c>
      <c r="GZ81" s="988" t="str">
        <f t="shared" ca="1" si="1286"/>
        <v/>
      </c>
      <c r="HA81" s="988" t="str">
        <f t="shared" ca="1" si="1287"/>
        <v/>
      </c>
      <c r="HB81" s="988" t="str">
        <f t="shared" ca="1" si="1288"/>
        <v/>
      </c>
      <c r="HC81" s="988" t="str">
        <f t="shared" ca="1" si="1289"/>
        <v/>
      </c>
      <c r="HD81" s="988" t="str">
        <f t="shared" ca="1" si="1290"/>
        <v/>
      </c>
      <c r="HE81" s="988" t="str">
        <f t="shared" ca="1" si="1291"/>
        <v/>
      </c>
      <c r="HF81" s="988" t="str">
        <f t="shared" ca="1" si="1292"/>
        <v/>
      </c>
      <c r="HG81" s="988" t="str">
        <f t="shared" ca="1" si="1293"/>
        <v/>
      </c>
      <c r="HH81" s="988" t="str">
        <f t="shared" ca="1" si="1294"/>
        <v/>
      </c>
      <c r="HI81" s="988" t="str">
        <f t="shared" ca="1" si="1295"/>
        <v/>
      </c>
      <c r="HJ81" s="988" t="str">
        <f t="shared" ca="1" si="1296"/>
        <v/>
      </c>
      <c r="HK81" s="988" t="str">
        <f t="shared" ca="1" si="1297"/>
        <v/>
      </c>
      <c r="HL81" s="988" t="str">
        <f t="shared" ca="1" si="1298"/>
        <v/>
      </c>
      <c r="HM81" s="988" t="str">
        <f t="shared" ca="1" si="1299"/>
        <v/>
      </c>
      <c r="HN81" s="988" t="str">
        <f t="shared" ca="1" si="1300"/>
        <v/>
      </c>
      <c r="HO81" s="988" t="str">
        <f t="shared" ca="1" si="1301"/>
        <v/>
      </c>
      <c r="HP81" s="988" t="str">
        <f t="shared" ca="1" si="1302"/>
        <v/>
      </c>
      <c r="HQ81" s="988" t="str">
        <f t="shared" ca="1" si="1303"/>
        <v/>
      </c>
    </row>
    <row r="82" spans="25:225" x14ac:dyDescent="0.15">
      <c r="Y82" s="991">
        <v>36</v>
      </c>
      <c r="Z82" s="988" t="str">
        <f t="shared" ca="1" si="1104"/>
        <v/>
      </c>
      <c r="AA82" s="988" t="str">
        <f t="shared" ca="1" si="1105"/>
        <v/>
      </c>
      <c r="AB82" s="988" t="str">
        <f t="shared" ca="1" si="1106"/>
        <v/>
      </c>
      <c r="AC82" s="988" t="str">
        <f t="shared" ca="1" si="1107"/>
        <v/>
      </c>
      <c r="AD82" s="988" t="str">
        <f t="shared" ca="1" si="1108"/>
        <v/>
      </c>
      <c r="AE82" s="988" t="str">
        <f t="shared" ca="1" si="1109"/>
        <v/>
      </c>
      <c r="AF82" s="988" t="str">
        <f t="shared" ca="1" si="1110"/>
        <v/>
      </c>
      <c r="AG82" s="988" t="str">
        <f t="shared" ca="1" si="1111"/>
        <v/>
      </c>
      <c r="AH82" s="988" t="str">
        <f t="shared" ca="1" si="1112"/>
        <v/>
      </c>
      <c r="AI82" s="988" t="str">
        <f t="shared" ca="1" si="1113"/>
        <v/>
      </c>
      <c r="AJ82" s="988" t="str">
        <f t="shared" ca="1" si="1114"/>
        <v/>
      </c>
      <c r="AK82" s="988" t="str">
        <f t="shared" ca="1" si="1115"/>
        <v/>
      </c>
      <c r="AL82" s="988" t="str">
        <f t="shared" ca="1" si="1116"/>
        <v/>
      </c>
      <c r="AM82" s="988" t="str">
        <f t="shared" ca="1" si="1117"/>
        <v/>
      </c>
      <c r="AN82" s="988" t="str">
        <f t="shared" ca="1" si="1118"/>
        <v/>
      </c>
      <c r="AO82" s="988" t="str">
        <f t="shared" ca="1" si="1119"/>
        <v/>
      </c>
      <c r="AP82" s="988" t="str">
        <f t="shared" ca="1" si="1120"/>
        <v/>
      </c>
      <c r="AQ82" s="988" t="str">
        <f t="shared" ca="1" si="1121"/>
        <v/>
      </c>
      <c r="AR82" s="988" t="str">
        <f t="shared" ca="1" si="1122"/>
        <v/>
      </c>
      <c r="AS82" s="988" t="str">
        <f t="shared" ca="1" si="1123"/>
        <v/>
      </c>
      <c r="AT82" s="988" t="str">
        <f t="shared" ca="1" si="1124"/>
        <v/>
      </c>
      <c r="AU82" s="988" t="str">
        <f t="shared" ca="1" si="1125"/>
        <v/>
      </c>
      <c r="AV82" s="988" t="str">
        <f t="shared" ca="1" si="1126"/>
        <v/>
      </c>
      <c r="AW82" s="988" t="str">
        <f t="shared" ca="1" si="1127"/>
        <v/>
      </c>
      <c r="AX82" s="988" t="str">
        <f t="shared" ca="1" si="1128"/>
        <v/>
      </c>
      <c r="AY82" s="988" t="str">
        <f t="shared" ca="1" si="1129"/>
        <v/>
      </c>
      <c r="AZ82" s="988" t="str">
        <f t="shared" ca="1" si="1130"/>
        <v/>
      </c>
      <c r="BA82" s="988" t="str">
        <f t="shared" ca="1" si="1131"/>
        <v/>
      </c>
      <c r="BB82" s="988" t="str">
        <f t="shared" ca="1" si="1132"/>
        <v/>
      </c>
      <c r="BC82" s="988" t="str">
        <f t="shared" ca="1" si="1133"/>
        <v/>
      </c>
      <c r="BD82" s="988" t="str">
        <f t="shared" ca="1" si="1134"/>
        <v/>
      </c>
      <c r="BE82" s="988" t="str">
        <f t="shared" ca="1" si="1135"/>
        <v/>
      </c>
      <c r="BF82" s="988" t="str">
        <f t="shared" ca="1" si="1136"/>
        <v/>
      </c>
      <c r="BG82" s="988" t="str">
        <f t="shared" ca="1" si="1137"/>
        <v/>
      </c>
      <c r="BH82" s="988" t="str">
        <f t="shared" ca="1" si="1138"/>
        <v/>
      </c>
      <c r="BI82" s="988" t="str">
        <f t="shared" ca="1" si="1139"/>
        <v/>
      </c>
      <c r="BJ82" s="988" t="str">
        <f t="shared" ca="1" si="1140"/>
        <v/>
      </c>
      <c r="BK82" s="988" t="str">
        <f t="shared" ca="1" si="1141"/>
        <v/>
      </c>
      <c r="BL82" s="988" t="str">
        <f t="shared" ca="1" si="1142"/>
        <v/>
      </c>
      <c r="BM82" s="988" t="str">
        <f t="shared" ca="1" si="1143"/>
        <v/>
      </c>
      <c r="BN82" s="988" t="str">
        <f t="shared" ca="1" si="1144"/>
        <v/>
      </c>
      <c r="BO82" s="988" t="str">
        <f t="shared" ca="1" si="1145"/>
        <v/>
      </c>
      <c r="BP82" s="988" t="str">
        <f t="shared" ca="1" si="1146"/>
        <v/>
      </c>
      <c r="BQ82" s="988" t="str">
        <f t="shared" ca="1" si="1147"/>
        <v/>
      </c>
      <c r="BR82" s="988" t="str">
        <f t="shared" ca="1" si="1148"/>
        <v/>
      </c>
      <c r="BS82" s="988" t="str">
        <f t="shared" ca="1" si="1149"/>
        <v/>
      </c>
      <c r="BT82" s="988" t="str">
        <f t="shared" ca="1" si="1150"/>
        <v/>
      </c>
      <c r="BU82" s="988" t="str">
        <f t="shared" ca="1" si="1151"/>
        <v/>
      </c>
      <c r="BV82" s="988" t="str">
        <f t="shared" ca="1" si="1152"/>
        <v/>
      </c>
      <c r="BW82" s="988" t="str">
        <f t="shared" ca="1" si="1153"/>
        <v/>
      </c>
      <c r="BX82" s="988" t="str">
        <f t="shared" ca="1" si="1154"/>
        <v/>
      </c>
      <c r="BY82" s="988" t="str">
        <f t="shared" ca="1" si="1155"/>
        <v/>
      </c>
      <c r="BZ82" s="988" t="str">
        <f t="shared" ca="1" si="1156"/>
        <v/>
      </c>
      <c r="CA82" s="988" t="str">
        <f t="shared" ca="1" si="1157"/>
        <v/>
      </c>
      <c r="CB82" s="988" t="str">
        <f t="shared" ca="1" si="1158"/>
        <v/>
      </c>
      <c r="CC82" s="988" t="str">
        <f t="shared" ca="1" si="1159"/>
        <v/>
      </c>
      <c r="CD82" s="988" t="str">
        <f t="shared" ca="1" si="1160"/>
        <v/>
      </c>
      <c r="CE82" s="988" t="str">
        <f t="shared" ca="1" si="1161"/>
        <v/>
      </c>
      <c r="CF82" s="988" t="str">
        <f t="shared" ca="1" si="1162"/>
        <v/>
      </c>
      <c r="CG82" s="988" t="str">
        <f t="shared" ca="1" si="1163"/>
        <v/>
      </c>
      <c r="CH82" s="988" t="str">
        <f t="shared" ca="1" si="1164"/>
        <v/>
      </c>
      <c r="CI82" s="988" t="str">
        <f t="shared" ca="1" si="1165"/>
        <v/>
      </c>
      <c r="CJ82" s="988" t="str">
        <f t="shared" ca="1" si="1166"/>
        <v/>
      </c>
      <c r="CK82" s="988" t="str">
        <f t="shared" ca="1" si="1167"/>
        <v/>
      </c>
      <c r="CL82" s="988" t="str">
        <f t="shared" ca="1" si="1168"/>
        <v/>
      </c>
      <c r="CM82" s="988" t="str">
        <f t="shared" ca="1" si="1169"/>
        <v/>
      </c>
      <c r="CN82" s="988" t="str">
        <f t="shared" ca="1" si="1170"/>
        <v/>
      </c>
      <c r="CO82" s="988" t="str">
        <f t="shared" ca="1" si="1171"/>
        <v/>
      </c>
      <c r="CP82" s="988" t="str">
        <f t="shared" ca="1" si="1172"/>
        <v/>
      </c>
      <c r="CQ82" s="988" t="str">
        <f t="shared" ca="1" si="1173"/>
        <v/>
      </c>
      <c r="CR82" s="988" t="str">
        <f t="shared" ca="1" si="1174"/>
        <v/>
      </c>
      <c r="CS82" s="988" t="str">
        <f t="shared" ca="1" si="1175"/>
        <v/>
      </c>
      <c r="CT82" s="988" t="str">
        <f t="shared" ca="1" si="1176"/>
        <v/>
      </c>
      <c r="CU82" s="988" t="str">
        <f t="shared" ca="1" si="1177"/>
        <v/>
      </c>
      <c r="CV82" s="988" t="str">
        <f t="shared" ca="1" si="1178"/>
        <v/>
      </c>
      <c r="CW82" s="988" t="str">
        <f t="shared" ca="1" si="1179"/>
        <v/>
      </c>
      <c r="CX82" s="988" t="str">
        <f t="shared" ca="1" si="1180"/>
        <v/>
      </c>
      <c r="CY82" s="988" t="str">
        <f t="shared" ca="1" si="1181"/>
        <v/>
      </c>
      <c r="CZ82" s="988" t="str">
        <f t="shared" ca="1" si="1182"/>
        <v/>
      </c>
      <c r="DA82" s="988" t="str">
        <f t="shared" ca="1" si="1183"/>
        <v/>
      </c>
      <c r="DB82" s="988" t="str">
        <f t="shared" ca="1" si="1184"/>
        <v/>
      </c>
      <c r="DC82" s="988" t="str">
        <f t="shared" ca="1" si="1185"/>
        <v/>
      </c>
      <c r="DD82" s="988" t="str">
        <f t="shared" ca="1" si="1186"/>
        <v/>
      </c>
      <c r="DE82" s="988" t="str">
        <f t="shared" ca="1" si="1187"/>
        <v/>
      </c>
      <c r="DF82" s="988" t="str">
        <f t="shared" ca="1" si="1188"/>
        <v/>
      </c>
      <c r="DG82" s="988" t="str">
        <f t="shared" ca="1" si="1189"/>
        <v/>
      </c>
      <c r="DH82" s="988" t="str">
        <f t="shared" ca="1" si="1190"/>
        <v/>
      </c>
      <c r="DI82" s="988" t="str">
        <f t="shared" ca="1" si="1191"/>
        <v/>
      </c>
      <c r="DJ82" s="988" t="str">
        <f t="shared" ca="1" si="1192"/>
        <v/>
      </c>
      <c r="DK82" s="988" t="str">
        <f t="shared" ca="1" si="1193"/>
        <v/>
      </c>
      <c r="DL82" s="988" t="str">
        <f t="shared" ca="1" si="1194"/>
        <v/>
      </c>
      <c r="DM82" s="988" t="str">
        <f t="shared" ca="1" si="1195"/>
        <v/>
      </c>
      <c r="DN82" s="988" t="str">
        <f t="shared" ca="1" si="1196"/>
        <v/>
      </c>
      <c r="DO82" s="988" t="str">
        <f t="shared" ca="1" si="1197"/>
        <v/>
      </c>
      <c r="DP82" s="988" t="str">
        <f t="shared" ca="1" si="1198"/>
        <v/>
      </c>
      <c r="DQ82" s="988" t="str">
        <f t="shared" ca="1" si="1199"/>
        <v/>
      </c>
      <c r="DR82" s="988" t="str">
        <f t="shared" ca="1" si="1200"/>
        <v/>
      </c>
      <c r="DS82" s="988" t="str">
        <f t="shared" ca="1" si="1201"/>
        <v/>
      </c>
      <c r="DT82" s="988" t="str">
        <f t="shared" ca="1" si="1202"/>
        <v/>
      </c>
      <c r="DU82" s="988" t="str">
        <f t="shared" ca="1" si="1203"/>
        <v/>
      </c>
      <c r="DV82" s="988" t="str">
        <f t="shared" ca="1" si="1204"/>
        <v/>
      </c>
      <c r="DW82" s="988" t="str">
        <f t="shared" ca="1" si="1205"/>
        <v/>
      </c>
      <c r="DX82" s="988" t="str">
        <f t="shared" ca="1" si="1206"/>
        <v/>
      </c>
      <c r="DY82" s="988" t="str">
        <f t="shared" ca="1" si="1207"/>
        <v/>
      </c>
      <c r="DZ82" s="988" t="str">
        <f t="shared" ca="1" si="1208"/>
        <v/>
      </c>
      <c r="EA82" s="988" t="str">
        <f t="shared" ca="1" si="1209"/>
        <v/>
      </c>
      <c r="EB82" s="988" t="str">
        <f t="shared" ca="1" si="1210"/>
        <v/>
      </c>
      <c r="EC82" s="988" t="str">
        <f t="shared" ca="1" si="1211"/>
        <v/>
      </c>
      <c r="ED82" s="988" t="str">
        <f t="shared" ca="1" si="1212"/>
        <v/>
      </c>
      <c r="EE82" s="988" t="str">
        <f t="shared" ca="1" si="1213"/>
        <v/>
      </c>
      <c r="EF82" s="988" t="str">
        <f t="shared" ca="1" si="1214"/>
        <v/>
      </c>
      <c r="EG82" s="988" t="str">
        <f t="shared" ca="1" si="1215"/>
        <v/>
      </c>
      <c r="EH82" s="988" t="str">
        <f t="shared" ca="1" si="1216"/>
        <v/>
      </c>
      <c r="EI82" s="988" t="str">
        <f t="shared" ca="1" si="1217"/>
        <v/>
      </c>
      <c r="EJ82" s="988" t="str">
        <f t="shared" ca="1" si="1218"/>
        <v/>
      </c>
      <c r="EK82" s="988" t="str">
        <f t="shared" ca="1" si="1219"/>
        <v/>
      </c>
      <c r="EL82" s="988" t="str">
        <f t="shared" ca="1" si="1220"/>
        <v/>
      </c>
      <c r="EM82" s="988" t="str">
        <f t="shared" ca="1" si="1221"/>
        <v/>
      </c>
      <c r="EN82" s="988" t="str">
        <f t="shared" ca="1" si="1222"/>
        <v/>
      </c>
      <c r="EO82" s="988" t="str">
        <f t="shared" ca="1" si="1223"/>
        <v/>
      </c>
      <c r="EP82" s="988" t="str">
        <f t="shared" ca="1" si="1224"/>
        <v/>
      </c>
      <c r="EQ82" s="988" t="str">
        <f t="shared" ca="1" si="1225"/>
        <v/>
      </c>
      <c r="ER82" s="988" t="str">
        <f t="shared" ca="1" si="1226"/>
        <v/>
      </c>
      <c r="ES82" s="988" t="str">
        <f t="shared" ca="1" si="1227"/>
        <v/>
      </c>
      <c r="ET82" s="988" t="str">
        <f t="shared" ca="1" si="1228"/>
        <v/>
      </c>
      <c r="EU82" s="988" t="str">
        <f t="shared" ca="1" si="1229"/>
        <v/>
      </c>
      <c r="EV82" s="988" t="str">
        <f t="shared" ca="1" si="1230"/>
        <v/>
      </c>
      <c r="EW82" s="988" t="str">
        <f t="shared" ca="1" si="1231"/>
        <v/>
      </c>
      <c r="EX82" s="988" t="str">
        <f t="shared" ca="1" si="1232"/>
        <v/>
      </c>
      <c r="EY82" s="988" t="str">
        <f t="shared" ca="1" si="1233"/>
        <v/>
      </c>
      <c r="EZ82" s="988" t="str">
        <f t="shared" ca="1" si="1234"/>
        <v/>
      </c>
      <c r="FA82" s="988" t="str">
        <f t="shared" ca="1" si="1235"/>
        <v/>
      </c>
      <c r="FB82" s="988" t="str">
        <f t="shared" ca="1" si="1236"/>
        <v/>
      </c>
      <c r="FC82" s="988" t="str">
        <f t="shared" ca="1" si="1237"/>
        <v/>
      </c>
      <c r="FD82" s="988" t="str">
        <f t="shared" ca="1" si="1238"/>
        <v/>
      </c>
      <c r="FE82" s="988" t="str">
        <f t="shared" ca="1" si="1239"/>
        <v/>
      </c>
      <c r="FF82" s="988" t="str">
        <f t="shared" ca="1" si="1240"/>
        <v/>
      </c>
      <c r="FG82" s="988" t="str">
        <f t="shared" ca="1" si="1241"/>
        <v/>
      </c>
      <c r="FH82" s="988" t="str">
        <f t="shared" ca="1" si="1242"/>
        <v/>
      </c>
      <c r="FI82" s="988" t="str">
        <f t="shared" ca="1" si="1243"/>
        <v/>
      </c>
      <c r="FJ82" s="988" t="str">
        <f t="shared" ca="1" si="1244"/>
        <v/>
      </c>
      <c r="FK82" s="988" t="str">
        <f t="shared" ca="1" si="1245"/>
        <v/>
      </c>
      <c r="FL82" s="988" t="str">
        <f t="shared" ca="1" si="1246"/>
        <v/>
      </c>
      <c r="FM82" s="988" t="str">
        <f t="shared" ca="1" si="1247"/>
        <v/>
      </c>
      <c r="FN82" s="988" t="str">
        <f t="shared" ca="1" si="1248"/>
        <v/>
      </c>
      <c r="FO82" s="988" t="str">
        <f t="shared" ca="1" si="1249"/>
        <v/>
      </c>
      <c r="FP82" s="988" t="str">
        <f t="shared" ca="1" si="1250"/>
        <v/>
      </c>
      <c r="FQ82" s="988" t="str">
        <f t="shared" ca="1" si="1251"/>
        <v/>
      </c>
      <c r="FR82" s="988" t="str">
        <f t="shared" ca="1" si="1252"/>
        <v/>
      </c>
      <c r="FS82" s="988" t="str">
        <f t="shared" ca="1" si="1253"/>
        <v/>
      </c>
      <c r="FT82" s="988" t="str">
        <f t="shared" ca="1" si="1254"/>
        <v/>
      </c>
      <c r="FU82" s="988" t="str">
        <f t="shared" ca="1" si="1255"/>
        <v/>
      </c>
      <c r="FV82" s="988" t="str">
        <f t="shared" ca="1" si="1256"/>
        <v/>
      </c>
      <c r="FW82" s="988" t="str">
        <f t="shared" ca="1" si="1257"/>
        <v/>
      </c>
      <c r="FX82" s="988" t="str">
        <f t="shared" ca="1" si="1258"/>
        <v/>
      </c>
      <c r="FY82" s="988" t="str">
        <f t="shared" ca="1" si="1259"/>
        <v/>
      </c>
      <c r="FZ82" s="988" t="str">
        <f t="shared" ca="1" si="1260"/>
        <v/>
      </c>
      <c r="GA82" s="988" t="str">
        <f t="shared" ca="1" si="1261"/>
        <v/>
      </c>
      <c r="GB82" s="988" t="str">
        <f t="shared" ca="1" si="1262"/>
        <v/>
      </c>
      <c r="GC82" s="988" t="str">
        <f t="shared" ca="1" si="1263"/>
        <v/>
      </c>
      <c r="GD82" s="988" t="str">
        <f t="shared" ca="1" si="1264"/>
        <v/>
      </c>
      <c r="GE82" s="988" t="str">
        <f t="shared" ca="1" si="1265"/>
        <v/>
      </c>
      <c r="GF82" s="988" t="str">
        <f t="shared" ca="1" si="1266"/>
        <v/>
      </c>
      <c r="GG82" s="988" t="str">
        <f t="shared" ca="1" si="1267"/>
        <v/>
      </c>
      <c r="GH82" s="988" t="str">
        <f t="shared" ca="1" si="1268"/>
        <v/>
      </c>
      <c r="GI82" s="988" t="str">
        <f t="shared" ca="1" si="1269"/>
        <v/>
      </c>
      <c r="GJ82" s="988" t="str">
        <f t="shared" ca="1" si="1270"/>
        <v/>
      </c>
      <c r="GK82" s="988" t="str">
        <f t="shared" ca="1" si="1271"/>
        <v/>
      </c>
      <c r="GL82" s="988" t="str">
        <f t="shared" ca="1" si="1272"/>
        <v/>
      </c>
      <c r="GM82" s="988" t="str">
        <f t="shared" ca="1" si="1273"/>
        <v/>
      </c>
      <c r="GN82" s="988" t="str">
        <f t="shared" ca="1" si="1274"/>
        <v/>
      </c>
      <c r="GO82" s="988" t="str">
        <f t="shared" ca="1" si="1275"/>
        <v/>
      </c>
      <c r="GP82" s="988" t="str">
        <f t="shared" ca="1" si="1276"/>
        <v/>
      </c>
      <c r="GQ82" s="988" t="str">
        <f t="shared" ca="1" si="1277"/>
        <v/>
      </c>
      <c r="GR82" s="988" t="str">
        <f t="shared" ca="1" si="1278"/>
        <v/>
      </c>
      <c r="GS82" s="988" t="str">
        <f t="shared" ca="1" si="1279"/>
        <v/>
      </c>
      <c r="GT82" s="988" t="str">
        <f t="shared" ca="1" si="1280"/>
        <v/>
      </c>
      <c r="GU82" s="988" t="str">
        <f t="shared" ca="1" si="1281"/>
        <v/>
      </c>
      <c r="GV82" s="988" t="str">
        <f t="shared" ca="1" si="1282"/>
        <v/>
      </c>
      <c r="GW82" s="988" t="str">
        <f t="shared" ca="1" si="1283"/>
        <v/>
      </c>
      <c r="GX82" s="988" t="str">
        <f t="shared" ca="1" si="1284"/>
        <v/>
      </c>
      <c r="GY82" s="988" t="str">
        <f t="shared" ca="1" si="1285"/>
        <v/>
      </c>
      <c r="GZ82" s="988" t="str">
        <f t="shared" ca="1" si="1286"/>
        <v/>
      </c>
      <c r="HA82" s="988" t="str">
        <f t="shared" ca="1" si="1287"/>
        <v/>
      </c>
      <c r="HB82" s="988" t="str">
        <f t="shared" ca="1" si="1288"/>
        <v/>
      </c>
      <c r="HC82" s="988" t="str">
        <f t="shared" ca="1" si="1289"/>
        <v/>
      </c>
      <c r="HD82" s="988" t="str">
        <f t="shared" ca="1" si="1290"/>
        <v/>
      </c>
      <c r="HE82" s="988" t="str">
        <f t="shared" ca="1" si="1291"/>
        <v/>
      </c>
      <c r="HF82" s="988" t="str">
        <f t="shared" ca="1" si="1292"/>
        <v/>
      </c>
      <c r="HG82" s="988" t="str">
        <f t="shared" ca="1" si="1293"/>
        <v/>
      </c>
      <c r="HH82" s="988" t="str">
        <f t="shared" ca="1" si="1294"/>
        <v/>
      </c>
      <c r="HI82" s="988" t="str">
        <f t="shared" ca="1" si="1295"/>
        <v/>
      </c>
      <c r="HJ82" s="988" t="str">
        <f t="shared" ca="1" si="1296"/>
        <v/>
      </c>
      <c r="HK82" s="988" t="str">
        <f t="shared" ca="1" si="1297"/>
        <v/>
      </c>
      <c r="HL82" s="988" t="str">
        <f t="shared" ca="1" si="1298"/>
        <v/>
      </c>
      <c r="HM82" s="988" t="str">
        <f t="shared" ca="1" si="1299"/>
        <v/>
      </c>
      <c r="HN82" s="988" t="str">
        <f t="shared" ca="1" si="1300"/>
        <v/>
      </c>
      <c r="HO82" s="988" t="str">
        <f t="shared" ca="1" si="1301"/>
        <v/>
      </c>
      <c r="HP82" s="988" t="str">
        <f t="shared" ca="1" si="1302"/>
        <v/>
      </c>
      <c r="HQ82" s="988" t="str">
        <f t="shared" ca="1" si="1303"/>
        <v/>
      </c>
    </row>
    <row r="83" spans="25:225" ht="15" thickBot="1" x14ac:dyDescent="0.2">
      <c r="Y83" s="987">
        <v>37</v>
      </c>
      <c r="Z83" s="988" t="str">
        <f t="shared" ca="1" si="1104"/>
        <v/>
      </c>
      <c r="AA83" s="988" t="str">
        <f t="shared" ca="1" si="1105"/>
        <v/>
      </c>
      <c r="AB83" s="988" t="str">
        <f t="shared" ca="1" si="1106"/>
        <v/>
      </c>
      <c r="AC83" s="988" t="str">
        <f t="shared" ca="1" si="1107"/>
        <v/>
      </c>
      <c r="AD83" s="988" t="str">
        <f t="shared" ca="1" si="1108"/>
        <v/>
      </c>
      <c r="AE83" s="988" t="str">
        <f t="shared" ca="1" si="1109"/>
        <v/>
      </c>
      <c r="AF83" s="988" t="str">
        <f t="shared" ca="1" si="1110"/>
        <v/>
      </c>
      <c r="AG83" s="988" t="str">
        <f t="shared" ca="1" si="1111"/>
        <v/>
      </c>
      <c r="AH83" s="988" t="str">
        <f t="shared" ca="1" si="1112"/>
        <v/>
      </c>
      <c r="AI83" s="988" t="str">
        <f t="shared" ca="1" si="1113"/>
        <v/>
      </c>
      <c r="AJ83" s="988" t="str">
        <f t="shared" ca="1" si="1114"/>
        <v/>
      </c>
      <c r="AK83" s="988" t="str">
        <f t="shared" ca="1" si="1115"/>
        <v/>
      </c>
      <c r="AL83" s="988" t="str">
        <f t="shared" ca="1" si="1116"/>
        <v/>
      </c>
      <c r="AM83" s="988" t="str">
        <f t="shared" ca="1" si="1117"/>
        <v/>
      </c>
      <c r="AN83" s="988" t="str">
        <f t="shared" ca="1" si="1118"/>
        <v/>
      </c>
      <c r="AO83" s="988" t="str">
        <f t="shared" ca="1" si="1119"/>
        <v/>
      </c>
      <c r="AP83" s="988" t="str">
        <f t="shared" ca="1" si="1120"/>
        <v/>
      </c>
      <c r="AQ83" s="988" t="str">
        <f t="shared" ca="1" si="1121"/>
        <v/>
      </c>
      <c r="AR83" s="988" t="str">
        <f t="shared" ca="1" si="1122"/>
        <v/>
      </c>
      <c r="AS83" s="988" t="str">
        <f t="shared" ca="1" si="1123"/>
        <v/>
      </c>
      <c r="AT83" s="988" t="str">
        <f t="shared" ca="1" si="1124"/>
        <v/>
      </c>
      <c r="AU83" s="988" t="str">
        <f t="shared" ca="1" si="1125"/>
        <v/>
      </c>
      <c r="AV83" s="988" t="str">
        <f t="shared" ca="1" si="1126"/>
        <v/>
      </c>
      <c r="AW83" s="988" t="str">
        <f t="shared" ca="1" si="1127"/>
        <v/>
      </c>
      <c r="AX83" s="988" t="str">
        <f t="shared" ca="1" si="1128"/>
        <v/>
      </c>
      <c r="AY83" s="988" t="str">
        <f t="shared" ca="1" si="1129"/>
        <v/>
      </c>
      <c r="AZ83" s="988" t="str">
        <f t="shared" ca="1" si="1130"/>
        <v/>
      </c>
      <c r="BA83" s="988" t="str">
        <f t="shared" ca="1" si="1131"/>
        <v/>
      </c>
      <c r="BB83" s="988" t="str">
        <f t="shared" ca="1" si="1132"/>
        <v/>
      </c>
      <c r="BC83" s="988" t="str">
        <f t="shared" ca="1" si="1133"/>
        <v/>
      </c>
      <c r="BD83" s="988" t="str">
        <f t="shared" ca="1" si="1134"/>
        <v/>
      </c>
      <c r="BE83" s="988" t="str">
        <f t="shared" ca="1" si="1135"/>
        <v/>
      </c>
      <c r="BF83" s="988" t="str">
        <f t="shared" ca="1" si="1136"/>
        <v/>
      </c>
      <c r="BG83" s="988" t="str">
        <f t="shared" ca="1" si="1137"/>
        <v/>
      </c>
      <c r="BH83" s="988" t="str">
        <f t="shared" ca="1" si="1138"/>
        <v/>
      </c>
      <c r="BI83" s="988" t="str">
        <f t="shared" ca="1" si="1139"/>
        <v/>
      </c>
      <c r="BJ83" s="988" t="str">
        <f t="shared" ca="1" si="1140"/>
        <v/>
      </c>
      <c r="BK83" s="988" t="str">
        <f t="shared" ca="1" si="1141"/>
        <v/>
      </c>
      <c r="BL83" s="988" t="str">
        <f t="shared" ca="1" si="1142"/>
        <v/>
      </c>
      <c r="BM83" s="988" t="str">
        <f t="shared" ca="1" si="1143"/>
        <v/>
      </c>
      <c r="BN83" s="988" t="str">
        <f t="shared" ca="1" si="1144"/>
        <v/>
      </c>
      <c r="BO83" s="988" t="str">
        <f t="shared" ca="1" si="1145"/>
        <v/>
      </c>
      <c r="BP83" s="988" t="str">
        <f t="shared" ca="1" si="1146"/>
        <v/>
      </c>
      <c r="BQ83" s="988" t="str">
        <f t="shared" ca="1" si="1147"/>
        <v/>
      </c>
      <c r="BR83" s="988" t="str">
        <f t="shared" ca="1" si="1148"/>
        <v/>
      </c>
      <c r="BS83" s="988" t="str">
        <f t="shared" ca="1" si="1149"/>
        <v/>
      </c>
      <c r="BT83" s="988" t="str">
        <f t="shared" ca="1" si="1150"/>
        <v/>
      </c>
      <c r="BU83" s="988" t="str">
        <f t="shared" ca="1" si="1151"/>
        <v/>
      </c>
      <c r="BV83" s="988" t="str">
        <f t="shared" ca="1" si="1152"/>
        <v/>
      </c>
      <c r="BW83" s="988" t="str">
        <f t="shared" ca="1" si="1153"/>
        <v/>
      </c>
      <c r="BX83" s="988" t="str">
        <f t="shared" ca="1" si="1154"/>
        <v/>
      </c>
      <c r="BY83" s="988" t="str">
        <f t="shared" ca="1" si="1155"/>
        <v/>
      </c>
      <c r="BZ83" s="988" t="str">
        <f t="shared" ca="1" si="1156"/>
        <v/>
      </c>
      <c r="CA83" s="988" t="str">
        <f t="shared" ca="1" si="1157"/>
        <v/>
      </c>
      <c r="CB83" s="988" t="str">
        <f t="shared" ca="1" si="1158"/>
        <v/>
      </c>
      <c r="CC83" s="988" t="str">
        <f t="shared" ca="1" si="1159"/>
        <v/>
      </c>
      <c r="CD83" s="988" t="str">
        <f t="shared" ca="1" si="1160"/>
        <v/>
      </c>
      <c r="CE83" s="988" t="str">
        <f t="shared" ca="1" si="1161"/>
        <v/>
      </c>
      <c r="CF83" s="988" t="str">
        <f t="shared" ca="1" si="1162"/>
        <v/>
      </c>
      <c r="CG83" s="988" t="str">
        <f t="shared" ca="1" si="1163"/>
        <v/>
      </c>
      <c r="CH83" s="988" t="str">
        <f t="shared" ca="1" si="1164"/>
        <v/>
      </c>
      <c r="CI83" s="988" t="str">
        <f t="shared" ca="1" si="1165"/>
        <v/>
      </c>
      <c r="CJ83" s="988" t="str">
        <f t="shared" ca="1" si="1166"/>
        <v/>
      </c>
      <c r="CK83" s="988" t="str">
        <f t="shared" ca="1" si="1167"/>
        <v/>
      </c>
      <c r="CL83" s="988" t="str">
        <f t="shared" ca="1" si="1168"/>
        <v/>
      </c>
      <c r="CM83" s="988" t="str">
        <f t="shared" ca="1" si="1169"/>
        <v/>
      </c>
      <c r="CN83" s="988" t="str">
        <f t="shared" ca="1" si="1170"/>
        <v/>
      </c>
      <c r="CO83" s="988" t="str">
        <f t="shared" ca="1" si="1171"/>
        <v/>
      </c>
      <c r="CP83" s="988" t="str">
        <f t="shared" ca="1" si="1172"/>
        <v/>
      </c>
      <c r="CQ83" s="988" t="str">
        <f t="shared" ca="1" si="1173"/>
        <v/>
      </c>
      <c r="CR83" s="988" t="str">
        <f t="shared" ca="1" si="1174"/>
        <v/>
      </c>
      <c r="CS83" s="988" t="str">
        <f t="shared" ca="1" si="1175"/>
        <v/>
      </c>
      <c r="CT83" s="988" t="str">
        <f t="shared" ca="1" si="1176"/>
        <v/>
      </c>
      <c r="CU83" s="988" t="str">
        <f t="shared" ca="1" si="1177"/>
        <v/>
      </c>
      <c r="CV83" s="988" t="str">
        <f t="shared" ca="1" si="1178"/>
        <v/>
      </c>
      <c r="CW83" s="988" t="str">
        <f t="shared" ca="1" si="1179"/>
        <v/>
      </c>
      <c r="CX83" s="988" t="str">
        <f t="shared" ca="1" si="1180"/>
        <v/>
      </c>
      <c r="CY83" s="988" t="str">
        <f t="shared" ca="1" si="1181"/>
        <v/>
      </c>
      <c r="CZ83" s="988" t="str">
        <f t="shared" ca="1" si="1182"/>
        <v/>
      </c>
      <c r="DA83" s="988" t="str">
        <f t="shared" ca="1" si="1183"/>
        <v/>
      </c>
      <c r="DB83" s="988" t="str">
        <f t="shared" ca="1" si="1184"/>
        <v/>
      </c>
      <c r="DC83" s="988" t="str">
        <f t="shared" ca="1" si="1185"/>
        <v/>
      </c>
      <c r="DD83" s="988" t="str">
        <f t="shared" ca="1" si="1186"/>
        <v/>
      </c>
      <c r="DE83" s="988" t="str">
        <f t="shared" ca="1" si="1187"/>
        <v/>
      </c>
      <c r="DF83" s="988" t="str">
        <f t="shared" ca="1" si="1188"/>
        <v/>
      </c>
      <c r="DG83" s="988" t="str">
        <f t="shared" ca="1" si="1189"/>
        <v/>
      </c>
      <c r="DH83" s="988" t="str">
        <f t="shared" ca="1" si="1190"/>
        <v/>
      </c>
      <c r="DI83" s="988" t="str">
        <f t="shared" ca="1" si="1191"/>
        <v/>
      </c>
      <c r="DJ83" s="988" t="str">
        <f t="shared" ca="1" si="1192"/>
        <v/>
      </c>
      <c r="DK83" s="988" t="str">
        <f t="shared" ca="1" si="1193"/>
        <v/>
      </c>
      <c r="DL83" s="988" t="str">
        <f t="shared" ca="1" si="1194"/>
        <v/>
      </c>
      <c r="DM83" s="988" t="str">
        <f t="shared" ca="1" si="1195"/>
        <v/>
      </c>
      <c r="DN83" s="988" t="str">
        <f t="shared" ca="1" si="1196"/>
        <v/>
      </c>
      <c r="DO83" s="988" t="str">
        <f t="shared" ca="1" si="1197"/>
        <v/>
      </c>
      <c r="DP83" s="988" t="str">
        <f t="shared" ca="1" si="1198"/>
        <v/>
      </c>
      <c r="DQ83" s="988" t="str">
        <f t="shared" ca="1" si="1199"/>
        <v/>
      </c>
      <c r="DR83" s="988" t="str">
        <f t="shared" ca="1" si="1200"/>
        <v/>
      </c>
      <c r="DS83" s="988" t="str">
        <f t="shared" ca="1" si="1201"/>
        <v/>
      </c>
      <c r="DT83" s="988" t="str">
        <f t="shared" ca="1" si="1202"/>
        <v/>
      </c>
      <c r="DU83" s="988" t="str">
        <f t="shared" ca="1" si="1203"/>
        <v/>
      </c>
      <c r="DV83" s="988" t="str">
        <f t="shared" ca="1" si="1204"/>
        <v/>
      </c>
      <c r="DW83" s="988" t="str">
        <f t="shared" ca="1" si="1205"/>
        <v/>
      </c>
      <c r="DX83" s="988" t="str">
        <f t="shared" ca="1" si="1206"/>
        <v/>
      </c>
      <c r="DY83" s="988" t="str">
        <f t="shared" ca="1" si="1207"/>
        <v/>
      </c>
      <c r="DZ83" s="988" t="str">
        <f t="shared" ca="1" si="1208"/>
        <v/>
      </c>
      <c r="EA83" s="988" t="str">
        <f t="shared" ca="1" si="1209"/>
        <v/>
      </c>
      <c r="EB83" s="988" t="str">
        <f t="shared" ca="1" si="1210"/>
        <v/>
      </c>
      <c r="EC83" s="988" t="str">
        <f t="shared" ca="1" si="1211"/>
        <v/>
      </c>
      <c r="ED83" s="988" t="str">
        <f t="shared" ca="1" si="1212"/>
        <v/>
      </c>
      <c r="EE83" s="988" t="str">
        <f t="shared" ca="1" si="1213"/>
        <v/>
      </c>
      <c r="EF83" s="988" t="str">
        <f t="shared" ca="1" si="1214"/>
        <v/>
      </c>
      <c r="EG83" s="988" t="str">
        <f t="shared" ca="1" si="1215"/>
        <v/>
      </c>
      <c r="EH83" s="988" t="str">
        <f t="shared" ca="1" si="1216"/>
        <v/>
      </c>
      <c r="EI83" s="988" t="str">
        <f t="shared" ca="1" si="1217"/>
        <v/>
      </c>
      <c r="EJ83" s="988" t="str">
        <f t="shared" ca="1" si="1218"/>
        <v/>
      </c>
      <c r="EK83" s="988" t="str">
        <f t="shared" ca="1" si="1219"/>
        <v/>
      </c>
      <c r="EL83" s="988" t="str">
        <f t="shared" ca="1" si="1220"/>
        <v/>
      </c>
      <c r="EM83" s="988" t="str">
        <f t="shared" ca="1" si="1221"/>
        <v/>
      </c>
      <c r="EN83" s="988" t="str">
        <f t="shared" ca="1" si="1222"/>
        <v/>
      </c>
      <c r="EO83" s="988" t="str">
        <f t="shared" ca="1" si="1223"/>
        <v/>
      </c>
      <c r="EP83" s="988" t="str">
        <f t="shared" ca="1" si="1224"/>
        <v/>
      </c>
      <c r="EQ83" s="988" t="str">
        <f t="shared" ca="1" si="1225"/>
        <v/>
      </c>
      <c r="ER83" s="988" t="str">
        <f t="shared" ca="1" si="1226"/>
        <v/>
      </c>
      <c r="ES83" s="988" t="str">
        <f t="shared" ca="1" si="1227"/>
        <v/>
      </c>
      <c r="ET83" s="988" t="str">
        <f t="shared" ca="1" si="1228"/>
        <v/>
      </c>
      <c r="EU83" s="988" t="str">
        <f t="shared" ca="1" si="1229"/>
        <v/>
      </c>
      <c r="EV83" s="988" t="str">
        <f t="shared" ca="1" si="1230"/>
        <v/>
      </c>
      <c r="EW83" s="988" t="str">
        <f t="shared" ca="1" si="1231"/>
        <v/>
      </c>
      <c r="EX83" s="988" t="str">
        <f t="shared" ca="1" si="1232"/>
        <v/>
      </c>
      <c r="EY83" s="988" t="str">
        <f t="shared" ca="1" si="1233"/>
        <v/>
      </c>
      <c r="EZ83" s="988" t="str">
        <f t="shared" ca="1" si="1234"/>
        <v/>
      </c>
      <c r="FA83" s="988" t="str">
        <f t="shared" ca="1" si="1235"/>
        <v/>
      </c>
      <c r="FB83" s="988" t="str">
        <f t="shared" ca="1" si="1236"/>
        <v/>
      </c>
      <c r="FC83" s="988" t="str">
        <f t="shared" ca="1" si="1237"/>
        <v/>
      </c>
      <c r="FD83" s="988" t="str">
        <f t="shared" ca="1" si="1238"/>
        <v/>
      </c>
      <c r="FE83" s="988" t="str">
        <f t="shared" ca="1" si="1239"/>
        <v/>
      </c>
      <c r="FF83" s="988" t="str">
        <f t="shared" ca="1" si="1240"/>
        <v/>
      </c>
      <c r="FG83" s="988" t="str">
        <f t="shared" ca="1" si="1241"/>
        <v/>
      </c>
      <c r="FH83" s="988" t="str">
        <f t="shared" ca="1" si="1242"/>
        <v/>
      </c>
      <c r="FI83" s="988" t="str">
        <f t="shared" ca="1" si="1243"/>
        <v/>
      </c>
      <c r="FJ83" s="988" t="str">
        <f t="shared" ca="1" si="1244"/>
        <v/>
      </c>
      <c r="FK83" s="988" t="str">
        <f t="shared" ca="1" si="1245"/>
        <v/>
      </c>
      <c r="FL83" s="988" t="str">
        <f t="shared" ca="1" si="1246"/>
        <v/>
      </c>
      <c r="FM83" s="988" t="str">
        <f t="shared" ca="1" si="1247"/>
        <v/>
      </c>
      <c r="FN83" s="988" t="str">
        <f t="shared" ca="1" si="1248"/>
        <v/>
      </c>
      <c r="FO83" s="988" t="str">
        <f t="shared" ca="1" si="1249"/>
        <v/>
      </c>
      <c r="FP83" s="988" t="str">
        <f t="shared" ca="1" si="1250"/>
        <v/>
      </c>
      <c r="FQ83" s="988" t="str">
        <f t="shared" ca="1" si="1251"/>
        <v/>
      </c>
      <c r="FR83" s="988" t="str">
        <f t="shared" ca="1" si="1252"/>
        <v/>
      </c>
      <c r="FS83" s="988" t="str">
        <f t="shared" ca="1" si="1253"/>
        <v/>
      </c>
      <c r="FT83" s="988" t="str">
        <f t="shared" ca="1" si="1254"/>
        <v/>
      </c>
      <c r="FU83" s="988" t="str">
        <f t="shared" ca="1" si="1255"/>
        <v/>
      </c>
      <c r="FV83" s="988" t="str">
        <f t="shared" ca="1" si="1256"/>
        <v/>
      </c>
      <c r="FW83" s="988" t="str">
        <f t="shared" ca="1" si="1257"/>
        <v/>
      </c>
      <c r="FX83" s="988" t="str">
        <f t="shared" ca="1" si="1258"/>
        <v/>
      </c>
      <c r="FY83" s="988" t="str">
        <f t="shared" ca="1" si="1259"/>
        <v/>
      </c>
      <c r="FZ83" s="988" t="str">
        <f t="shared" ca="1" si="1260"/>
        <v/>
      </c>
      <c r="GA83" s="988" t="str">
        <f t="shared" ca="1" si="1261"/>
        <v/>
      </c>
      <c r="GB83" s="988" t="str">
        <f t="shared" ca="1" si="1262"/>
        <v/>
      </c>
      <c r="GC83" s="988" t="str">
        <f t="shared" ca="1" si="1263"/>
        <v/>
      </c>
      <c r="GD83" s="988" t="str">
        <f t="shared" ca="1" si="1264"/>
        <v/>
      </c>
      <c r="GE83" s="988" t="str">
        <f t="shared" ca="1" si="1265"/>
        <v/>
      </c>
      <c r="GF83" s="988" t="str">
        <f t="shared" ca="1" si="1266"/>
        <v/>
      </c>
      <c r="GG83" s="988" t="str">
        <f t="shared" ca="1" si="1267"/>
        <v/>
      </c>
      <c r="GH83" s="988" t="str">
        <f t="shared" ca="1" si="1268"/>
        <v/>
      </c>
      <c r="GI83" s="988" t="str">
        <f t="shared" ca="1" si="1269"/>
        <v/>
      </c>
      <c r="GJ83" s="988" t="str">
        <f t="shared" ca="1" si="1270"/>
        <v/>
      </c>
      <c r="GK83" s="988" t="str">
        <f t="shared" ca="1" si="1271"/>
        <v/>
      </c>
      <c r="GL83" s="988" t="str">
        <f t="shared" ca="1" si="1272"/>
        <v/>
      </c>
      <c r="GM83" s="988" t="str">
        <f t="shared" ca="1" si="1273"/>
        <v/>
      </c>
      <c r="GN83" s="988" t="str">
        <f t="shared" ca="1" si="1274"/>
        <v/>
      </c>
      <c r="GO83" s="988" t="str">
        <f t="shared" ca="1" si="1275"/>
        <v/>
      </c>
      <c r="GP83" s="988" t="str">
        <f t="shared" ca="1" si="1276"/>
        <v/>
      </c>
      <c r="GQ83" s="988" t="str">
        <f t="shared" ca="1" si="1277"/>
        <v/>
      </c>
      <c r="GR83" s="988" t="str">
        <f t="shared" ca="1" si="1278"/>
        <v/>
      </c>
      <c r="GS83" s="988" t="str">
        <f t="shared" ca="1" si="1279"/>
        <v/>
      </c>
      <c r="GT83" s="988" t="str">
        <f t="shared" ca="1" si="1280"/>
        <v/>
      </c>
      <c r="GU83" s="988" t="str">
        <f t="shared" ca="1" si="1281"/>
        <v/>
      </c>
      <c r="GV83" s="988" t="str">
        <f t="shared" ca="1" si="1282"/>
        <v/>
      </c>
      <c r="GW83" s="988" t="str">
        <f t="shared" ca="1" si="1283"/>
        <v/>
      </c>
      <c r="GX83" s="988" t="str">
        <f t="shared" ca="1" si="1284"/>
        <v/>
      </c>
      <c r="GY83" s="988" t="str">
        <f t="shared" ca="1" si="1285"/>
        <v/>
      </c>
      <c r="GZ83" s="988" t="str">
        <f t="shared" ca="1" si="1286"/>
        <v/>
      </c>
      <c r="HA83" s="988" t="str">
        <f t="shared" ca="1" si="1287"/>
        <v/>
      </c>
      <c r="HB83" s="988" t="str">
        <f t="shared" ca="1" si="1288"/>
        <v/>
      </c>
      <c r="HC83" s="988" t="str">
        <f t="shared" ca="1" si="1289"/>
        <v/>
      </c>
      <c r="HD83" s="988" t="str">
        <f t="shared" ca="1" si="1290"/>
        <v/>
      </c>
      <c r="HE83" s="988" t="str">
        <f t="shared" ca="1" si="1291"/>
        <v/>
      </c>
      <c r="HF83" s="988" t="str">
        <f t="shared" ca="1" si="1292"/>
        <v/>
      </c>
      <c r="HG83" s="988" t="str">
        <f t="shared" ca="1" si="1293"/>
        <v/>
      </c>
      <c r="HH83" s="988" t="str">
        <f t="shared" ca="1" si="1294"/>
        <v/>
      </c>
      <c r="HI83" s="988" t="str">
        <f t="shared" ca="1" si="1295"/>
        <v/>
      </c>
      <c r="HJ83" s="988" t="str">
        <f t="shared" ca="1" si="1296"/>
        <v/>
      </c>
      <c r="HK83" s="988" t="str">
        <f t="shared" ca="1" si="1297"/>
        <v/>
      </c>
      <c r="HL83" s="988" t="str">
        <f t="shared" ca="1" si="1298"/>
        <v/>
      </c>
      <c r="HM83" s="988" t="str">
        <f t="shared" ca="1" si="1299"/>
        <v/>
      </c>
      <c r="HN83" s="988" t="str">
        <f t="shared" ca="1" si="1300"/>
        <v/>
      </c>
      <c r="HO83" s="988" t="str">
        <f t="shared" ca="1" si="1301"/>
        <v/>
      </c>
      <c r="HP83" s="988" t="str">
        <f t="shared" ca="1" si="1302"/>
        <v/>
      </c>
      <c r="HQ83" s="988" t="str">
        <f t="shared" ca="1" si="1303"/>
        <v/>
      </c>
    </row>
    <row r="84" spans="25:225" x14ac:dyDescent="0.15">
      <c r="Y84" s="991">
        <v>38</v>
      </c>
      <c r="Z84" s="1147" t="s">
        <v>226</v>
      </c>
      <c r="AA84" s="1148"/>
      <c r="AB84" s="1148"/>
      <c r="AC84" s="1148"/>
      <c r="AD84" s="1148">
        <f>INDEX($I$5:$W$40,MATCH("x",$W$5:$W$40,0),1)</f>
        <v>15</v>
      </c>
      <c r="AE84" s="1149"/>
      <c r="AF84" s="988"/>
      <c r="AG84" s="988"/>
      <c r="AH84" s="988"/>
      <c r="AI84" s="988"/>
      <c r="AJ84" s="988"/>
      <c r="AK84" s="988"/>
      <c r="AL84" s="988"/>
      <c r="AM84" s="988"/>
      <c r="AN84" s="988"/>
      <c r="AO84" s="988"/>
      <c r="AP84" s="988"/>
      <c r="AQ84" s="988"/>
      <c r="AR84" s="988"/>
      <c r="AS84" s="988"/>
      <c r="AT84" s="988"/>
      <c r="AU84" s="988"/>
      <c r="AV84" s="988"/>
      <c r="AW84" s="988"/>
      <c r="AX84" s="988"/>
      <c r="AY84" s="988"/>
      <c r="AZ84" s="988"/>
      <c r="BA84" s="988"/>
      <c r="BB84" s="988"/>
      <c r="BC84" s="988"/>
      <c r="BD84" s="988"/>
      <c r="BE84" s="988"/>
      <c r="BF84" s="988"/>
      <c r="BG84" s="988"/>
      <c r="BH84" s="988"/>
      <c r="BI84" s="988"/>
      <c r="BJ84" s="988"/>
      <c r="BK84" s="988"/>
      <c r="BL84" s="988"/>
      <c r="BM84" s="988"/>
      <c r="BN84" s="988"/>
      <c r="BO84" s="988"/>
      <c r="BP84" s="988"/>
      <c r="BQ84" s="988"/>
      <c r="BR84" s="988"/>
      <c r="BS84" s="988"/>
      <c r="BT84" s="988"/>
      <c r="BU84" s="988"/>
      <c r="BV84" s="988"/>
      <c r="BW84" s="988"/>
      <c r="BX84" s="988"/>
      <c r="BY84" s="988"/>
      <c r="BZ84" s="988"/>
      <c r="CA84" s="988"/>
      <c r="CB84" s="988"/>
      <c r="CC84" s="988"/>
      <c r="CD84" s="988"/>
      <c r="CE84" s="988"/>
      <c r="CF84" s="988"/>
      <c r="CG84" s="988"/>
      <c r="CH84" s="988"/>
      <c r="CI84" s="988"/>
      <c r="CJ84" s="988"/>
      <c r="CK84" s="988"/>
      <c r="CL84" s="988"/>
      <c r="CM84" s="988"/>
      <c r="CN84" s="988"/>
      <c r="CO84" s="988"/>
      <c r="CP84" s="988"/>
      <c r="CQ84" s="988"/>
      <c r="CR84" s="988"/>
      <c r="CS84" s="988"/>
      <c r="CT84" s="988"/>
      <c r="CU84" s="988"/>
      <c r="CV84" s="988"/>
      <c r="CW84" s="988"/>
      <c r="CX84" s="988"/>
      <c r="CY84" s="988"/>
      <c r="CZ84" s="988"/>
      <c r="DA84" s="988"/>
      <c r="DB84" s="988"/>
      <c r="DC84" s="988"/>
      <c r="DD84" s="988"/>
      <c r="DE84" s="988"/>
      <c r="DF84" s="988"/>
      <c r="DG84" s="988"/>
      <c r="DH84" s="988"/>
      <c r="DI84" s="988"/>
      <c r="DJ84" s="988"/>
      <c r="DK84" s="988"/>
      <c r="DL84" s="988"/>
      <c r="DM84" s="988"/>
      <c r="DN84" s="988"/>
      <c r="DO84" s="988"/>
      <c r="DP84" s="988"/>
      <c r="DQ84" s="988"/>
      <c r="DR84" s="988"/>
      <c r="DS84" s="988"/>
      <c r="DT84" s="988"/>
      <c r="DU84" s="988"/>
      <c r="DV84" s="988"/>
      <c r="DW84" s="988"/>
      <c r="DX84" s="988"/>
      <c r="DY84" s="988"/>
      <c r="DZ84" s="988"/>
      <c r="EA84" s="988"/>
      <c r="EB84" s="988"/>
      <c r="EC84" s="988"/>
      <c r="ED84" s="988"/>
      <c r="EE84" s="988"/>
      <c r="EF84" s="988"/>
      <c r="EG84" s="988"/>
      <c r="EH84" s="988"/>
      <c r="EI84" s="988"/>
      <c r="EJ84" s="988"/>
      <c r="EK84" s="988"/>
      <c r="EL84" s="988"/>
      <c r="EM84" s="988"/>
      <c r="EN84" s="988"/>
      <c r="EO84" s="988"/>
      <c r="EP84" s="988"/>
      <c r="EQ84" s="988"/>
      <c r="ER84" s="988"/>
      <c r="ES84" s="988"/>
      <c r="ET84" s="988"/>
      <c r="EU84" s="988"/>
      <c r="EV84" s="988"/>
      <c r="EW84" s="988"/>
      <c r="EX84" s="988"/>
      <c r="EY84" s="988"/>
      <c r="EZ84" s="988"/>
      <c r="FA84" s="988"/>
      <c r="FB84" s="988"/>
      <c r="FC84" s="988"/>
      <c r="FD84" s="988"/>
      <c r="FE84" s="988"/>
      <c r="FF84" s="988"/>
      <c r="FG84" s="988"/>
      <c r="FH84" s="988"/>
      <c r="FI84" s="988"/>
      <c r="FJ84" s="988"/>
      <c r="FK84" s="988"/>
      <c r="FL84" s="988"/>
      <c r="FM84" s="988"/>
      <c r="FN84" s="988"/>
      <c r="FO84" s="988"/>
      <c r="FP84" s="988"/>
      <c r="FQ84" s="988"/>
      <c r="FR84" s="988"/>
      <c r="FS84" s="988"/>
      <c r="FT84" s="988"/>
      <c r="FU84" s="988"/>
      <c r="FV84" s="988"/>
      <c r="FW84" s="988"/>
      <c r="FX84" s="988"/>
      <c r="FY84" s="988"/>
      <c r="FZ84" s="988"/>
      <c r="GA84" s="988"/>
      <c r="GB84" s="988"/>
      <c r="GC84" s="988"/>
      <c r="GD84" s="988"/>
      <c r="GE84" s="988"/>
      <c r="GF84" s="988"/>
      <c r="GG84" s="988"/>
      <c r="GH84" s="988"/>
      <c r="GI84" s="988"/>
      <c r="GJ84" s="988"/>
      <c r="GK84" s="988"/>
      <c r="GL84" s="988"/>
      <c r="GM84" s="988"/>
      <c r="GN84" s="988"/>
      <c r="GO84" s="988"/>
      <c r="GP84" s="988"/>
      <c r="GQ84" s="988"/>
      <c r="GR84" s="988"/>
      <c r="GS84" s="988"/>
      <c r="GT84" s="988"/>
      <c r="GU84" s="988"/>
      <c r="GV84" s="988"/>
      <c r="GW84" s="988"/>
      <c r="GX84" s="988"/>
      <c r="GY84" s="988"/>
      <c r="GZ84" s="988"/>
      <c r="HA84" s="988"/>
      <c r="HB84" s="988"/>
      <c r="HC84" s="988"/>
      <c r="HD84" s="988"/>
      <c r="HE84" s="988"/>
      <c r="HF84" s="988"/>
      <c r="HG84" s="988"/>
      <c r="HH84" s="988"/>
      <c r="HI84" s="988"/>
      <c r="HJ84" s="988"/>
      <c r="HK84" s="988"/>
      <c r="HL84" s="988"/>
      <c r="HM84" s="988"/>
      <c r="HN84" s="988"/>
      <c r="HO84" s="988"/>
      <c r="HP84" s="988"/>
      <c r="HQ84" s="988"/>
    </row>
    <row r="85" spans="25:225" x14ac:dyDescent="0.15">
      <c r="Y85" s="987">
        <v>39</v>
      </c>
      <c r="Z85" s="1150" t="s">
        <v>227</v>
      </c>
      <c r="AA85" s="1151"/>
      <c r="AB85" s="1151"/>
      <c r="AC85" s="1151"/>
      <c r="AD85" s="1152">
        <f>INDEX($I$5:$W$40,MATCH("x",$W$5:$W$40,0),2)</f>
        <v>29</v>
      </c>
      <c r="AE85" s="1152"/>
      <c r="AF85" s="988"/>
      <c r="AG85" s="988"/>
      <c r="AH85" s="988"/>
      <c r="AI85" s="988"/>
      <c r="AJ85" s="988"/>
      <c r="AK85" s="988"/>
      <c r="AL85" s="988"/>
      <c r="AM85" s="988"/>
      <c r="AN85" s="988"/>
      <c r="AO85" s="988"/>
      <c r="AP85" s="988"/>
      <c r="AQ85" s="988"/>
      <c r="AR85" s="988"/>
      <c r="AS85" s="988"/>
      <c r="AT85" s="988"/>
      <c r="AU85" s="988"/>
      <c r="AV85" s="988"/>
      <c r="AW85" s="988"/>
      <c r="AX85" s="988"/>
      <c r="AY85" s="988"/>
      <c r="AZ85" s="988"/>
      <c r="BA85" s="988"/>
      <c r="BB85" s="988"/>
      <c r="BC85" s="988"/>
      <c r="BD85" s="988"/>
      <c r="BE85" s="988"/>
      <c r="BF85" s="988"/>
      <c r="BG85" s="988"/>
      <c r="BH85" s="988"/>
      <c r="BI85" s="988"/>
      <c r="BJ85" s="988"/>
      <c r="BK85" s="988"/>
      <c r="BL85" s="988"/>
      <c r="BM85" s="988"/>
      <c r="BN85" s="988"/>
      <c r="BO85" s="988"/>
      <c r="BP85" s="988"/>
      <c r="BQ85" s="988"/>
      <c r="BR85" s="988"/>
      <c r="BS85" s="988"/>
      <c r="BT85" s="988"/>
      <c r="BU85" s="988"/>
      <c r="BV85" s="988"/>
      <c r="BW85" s="988"/>
      <c r="BX85" s="988"/>
      <c r="BY85" s="988"/>
      <c r="BZ85" s="988"/>
      <c r="CA85" s="988"/>
      <c r="CB85" s="988"/>
      <c r="CC85" s="988"/>
      <c r="CD85" s="988"/>
      <c r="CE85" s="988"/>
      <c r="CF85" s="988"/>
      <c r="CG85" s="988"/>
      <c r="CH85" s="988"/>
      <c r="CI85" s="988"/>
      <c r="CJ85" s="988"/>
      <c r="CK85" s="988"/>
      <c r="CL85" s="988"/>
      <c r="CM85" s="988"/>
      <c r="CN85" s="988"/>
      <c r="CO85" s="988"/>
      <c r="CP85" s="988"/>
      <c r="CQ85" s="988"/>
      <c r="CR85" s="988"/>
      <c r="CS85" s="988"/>
      <c r="CT85" s="988"/>
      <c r="CU85" s="988"/>
      <c r="CV85" s="988"/>
      <c r="CW85" s="988"/>
      <c r="CX85" s="988"/>
      <c r="CY85" s="988"/>
      <c r="CZ85" s="988"/>
      <c r="DA85" s="988"/>
      <c r="DB85" s="988"/>
      <c r="DC85" s="988"/>
      <c r="DD85" s="988"/>
      <c r="DE85" s="988"/>
      <c r="DF85" s="988"/>
      <c r="DG85" s="988"/>
      <c r="DH85" s="988"/>
      <c r="DI85" s="988"/>
      <c r="DJ85" s="988"/>
      <c r="DK85" s="988"/>
      <c r="DL85" s="988"/>
      <c r="DM85" s="988"/>
      <c r="DN85" s="988"/>
      <c r="DO85" s="988"/>
      <c r="DP85" s="988"/>
      <c r="DQ85" s="988"/>
      <c r="DR85" s="988"/>
      <c r="DS85" s="988"/>
      <c r="DT85" s="988"/>
      <c r="DU85" s="988"/>
      <c r="DV85" s="988"/>
      <c r="DW85" s="988"/>
      <c r="DX85" s="988"/>
      <c r="DY85" s="988"/>
      <c r="DZ85" s="988"/>
      <c r="EA85" s="988"/>
      <c r="EB85" s="988"/>
      <c r="EC85" s="988"/>
      <c r="ED85" s="988"/>
      <c r="EE85" s="988"/>
      <c r="EF85" s="988"/>
      <c r="EG85" s="988"/>
      <c r="EH85" s="988"/>
      <c r="EI85" s="988"/>
      <c r="EJ85" s="988"/>
      <c r="EK85" s="988"/>
      <c r="EL85" s="988"/>
      <c r="EM85" s="988"/>
      <c r="EN85" s="988"/>
      <c r="EO85" s="988"/>
      <c r="EP85" s="988"/>
      <c r="EQ85" s="988"/>
      <c r="ER85" s="988"/>
      <c r="ES85" s="988"/>
      <c r="ET85" s="988"/>
      <c r="EU85" s="988"/>
      <c r="EV85" s="988"/>
      <c r="EW85" s="988"/>
      <c r="EX85" s="988"/>
      <c r="EY85" s="988"/>
      <c r="EZ85" s="988"/>
      <c r="FA85" s="988"/>
      <c r="FB85" s="988"/>
      <c r="FC85" s="988"/>
      <c r="FD85" s="988"/>
      <c r="FE85" s="988"/>
      <c r="FF85" s="988"/>
      <c r="FG85" s="988"/>
      <c r="FH85" s="988"/>
      <c r="FI85" s="988"/>
      <c r="FJ85" s="988"/>
      <c r="FK85" s="988"/>
      <c r="FL85" s="988"/>
      <c r="FM85" s="988"/>
      <c r="FN85" s="988"/>
      <c r="FO85" s="988"/>
      <c r="FP85" s="988"/>
      <c r="FQ85" s="988"/>
      <c r="FR85" s="988"/>
      <c r="FS85" s="988"/>
      <c r="FT85" s="988"/>
      <c r="FU85" s="988"/>
      <c r="FV85" s="988"/>
      <c r="FW85" s="988"/>
      <c r="FX85" s="988"/>
      <c r="FY85" s="988"/>
      <c r="FZ85" s="988"/>
      <c r="GA85" s="988"/>
      <c r="GB85" s="988"/>
      <c r="GC85" s="988"/>
      <c r="GD85" s="988"/>
      <c r="GE85" s="988"/>
      <c r="GF85" s="988"/>
      <c r="GG85" s="988"/>
      <c r="GH85" s="988"/>
      <c r="GI85" s="988"/>
      <c r="GJ85" s="988"/>
      <c r="GK85" s="988"/>
      <c r="GL85" s="988"/>
      <c r="GM85" s="988"/>
      <c r="GN85" s="988"/>
      <c r="GO85" s="988"/>
      <c r="GP85" s="988"/>
      <c r="GQ85" s="988"/>
      <c r="GR85" s="988"/>
      <c r="GS85" s="988"/>
      <c r="GT85" s="988"/>
      <c r="GU85" s="988"/>
      <c r="GV85" s="988"/>
      <c r="GW85" s="988"/>
      <c r="GX85" s="988"/>
      <c r="GY85" s="988"/>
      <c r="GZ85" s="988"/>
      <c r="HA85" s="988"/>
      <c r="HB85" s="988"/>
      <c r="HC85" s="988"/>
      <c r="HD85" s="988"/>
      <c r="HE85" s="988"/>
      <c r="HF85" s="988"/>
      <c r="HG85" s="988"/>
      <c r="HH85" s="988"/>
      <c r="HI85" s="988"/>
      <c r="HJ85" s="988"/>
      <c r="HK85" s="988"/>
      <c r="HL85" s="988"/>
      <c r="HM85" s="988"/>
      <c r="HN85" s="988"/>
      <c r="HO85" s="988"/>
      <c r="HP85" s="988"/>
      <c r="HQ85" s="988"/>
    </row>
    <row r="86" spans="25:225" ht="15" thickBot="1" x14ac:dyDescent="0.2">
      <c r="Y86" s="991">
        <v>40</v>
      </c>
      <c r="Z86" s="1138" t="s">
        <v>210</v>
      </c>
      <c r="AA86" s="1139"/>
      <c r="AB86" s="1139"/>
      <c r="AC86" s="1139"/>
      <c r="AD86" s="1139">
        <f>INDEX($I$5:$W$40,MATCH("x",$W$5:$W$40,0),6)</f>
        <v>1</v>
      </c>
      <c r="AE86" s="1140"/>
      <c r="AF86" s="988"/>
      <c r="AG86" s="988"/>
      <c r="AH86" s="988"/>
      <c r="AI86" s="988"/>
      <c r="AJ86" s="988"/>
      <c r="AK86" s="988"/>
      <c r="AL86" s="988"/>
      <c r="AM86" s="988"/>
      <c r="AN86" s="988"/>
      <c r="AO86" s="988"/>
      <c r="AP86" s="988"/>
      <c r="AQ86" s="988"/>
      <c r="AR86" s="988"/>
      <c r="AS86" s="988"/>
      <c r="AT86" s="988"/>
      <c r="AU86" s="988"/>
      <c r="AV86" s="988"/>
      <c r="AW86" s="988"/>
      <c r="AX86" s="988"/>
      <c r="AY86" s="988"/>
      <c r="AZ86" s="988"/>
      <c r="BA86" s="988"/>
      <c r="BB86" s="988"/>
      <c r="BC86" s="988"/>
      <c r="BD86" s="988"/>
      <c r="BE86" s="988"/>
      <c r="BF86" s="988"/>
      <c r="BG86" s="988"/>
      <c r="BH86" s="988"/>
      <c r="BI86" s="988"/>
      <c r="BJ86" s="988"/>
      <c r="BK86" s="988"/>
      <c r="BL86" s="988"/>
      <c r="BM86" s="988"/>
      <c r="BN86" s="988"/>
      <c r="BO86" s="988"/>
      <c r="BP86" s="988"/>
      <c r="BQ86" s="988"/>
      <c r="BR86" s="988"/>
      <c r="BS86" s="988"/>
      <c r="BT86" s="988"/>
      <c r="BU86" s="988"/>
      <c r="BV86" s="988"/>
      <c r="BW86" s="988"/>
      <c r="BX86" s="988"/>
      <c r="BY86" s="988"/>
      <c r="BZ86" s="988"/>
      <c r="CA86" s="988"/>
      <c r="CB86" s="988"/>
      <c r="CC86" s="988"/>
      <c r="CD86" s="988"/>
      <c r="CE86" s="988"/>
      <c r="CF86" s="988"/>
      <c r="CG86" s="988"/>
      <c r="CH86" s="988"/>
      <c r="CI86" s="988"/>
      <c r="CJ86" s="988"/>
      <c r="CK86" s="988"/>
      <c r="CL86" s="988"/>
      <c r="CM86" s="988"/>
      <c r="CN86" s="988"/>
      <c r="CO86" s="988"/>
      <c r="CP86" s="988"/>
      <c r="CQ86" s="988"/>
      <c r="CR86" s="988"/>
      <c r="CS86" s="988"/>
      <c r="CT86" s="988"/>
      <c r="CU86" s="988"/>
      <c r="CV86" s="988"/>
      <c r="CW86" s="988"/>
      <c r="CX86" s="988"/>
      <c r="CY86" s="988"/>
      <c r="CZ86" s="988"/>
      <c r="DA86" s="988"/>
      <c r="DB86" s="988"/>
      <c r="DC86" s="988"/>
      <c r="DD86" s="988"/>
      <c r="DE86" s="988"/>
      <c r="DF86" s="988"/>
      <c r="DG86" s="988"/>
      <c r="DH86" s="988"/>
      <c r="DI86" s="988"/>
      <c r="DJ86" s="988"/>
      <c r="DK86" s="988"/>
      <c r="DL86" s="988"/>
      <c r="DM86" s="988"/>
      <c r="DN86" s="988"/>
      <c r="DO86" s="988"/>
      <c r="DP86" s="988"/>
      <c r="DQ86" s="988"/>
      <c r="DR86" s="988"/>
      <c r="DS86" s="988"/>
      <c r="DT86" s="988"/>
      <c r="DU86" s="988"/>
      <c r="DV86" s="988"/>
      <c r="DW86" s="988"/>
      <c r="DX86" s="988"/>
      <c r="DY86" s="988"/>
      <c r="DZ86" s="988"/>
      <c r="EA86" s="988"/>
      <c r="EB86" s="988"/>
      <c r="EC86" s="988"/>
      <c r="ED86" s="988"/>
      <c r="EE86" s="988"/>
      <c r="EF86" s="988"/>
      <c r="EG86" s="988"/>
      <c r="EH86" s="988"/>
      <c r="EI86" s="988"/>
      <c r="EJ86" s="988"/>
      <c r="EK86" s="988"/>
      <c r="EL86" s="988"/>
      <c r="EM86" s="988"/>
      <c r="EN86" s="988"/>
      <c r="EO86" s="988"/>
      <c r="EP86" s="988"/>
      <c r="EQ86" s="988"/>
      <c r="ER86" s="988"/>
      <c r="ES86" s="988"/>
      <c r="ET86" s="988"/>
      <c r="EU86" s="988"/>
      <c r="EV86" s="988"/>
      <c r="EW86" s="988"/>
      <c r="EX86" s="988"/>
      <c r="EY86" s="988"/>
      <c r="EZ86" s="988"/>
      <c r="FA86" s="988"/>
      <c r="FB86" s="988"/>
      <c r="FC86" s="988"/>
      <c r="FD86" s="988"/>
      <c r="FE86" s="988"/>
      <c r="FF86" s="988"/>
      <c r="FG86" s="988"/>
      <c r="FH86" s="988"/>
      <c r="FI86" s="988"/>
      <c r="FJ86" s="988"/>
      <c r="FK86" s="988"/>
      <c r="FL86" s="988"/>
      <c r="FM86" s="988"/>
      <c r="FN86" s="988"/>
      <c r="FO86" s="988"/>
      <c r="FP86" s="988"/>
      <c r="FQ86" s="988"/>
      <c r="FR86" s="988"/>
      <c r="FS86" s="988"/>
      <c r="FT86" s="988"/>
      <c r="FU86" s="988"/>
      <c r="FV86" s="988"/>
      <c r="FW86" s="988"/>
      <c r="FX86" s="988"/>
      <c r="FY86" s="988"/>
      <c r="FZ86" s="988"/>
      <c r="GA86" s="988"/>
      <c r="GB86" s="988"/>
      <c r="GC86" s="988"/>
      <c r="GD86" s="988"/>
      <c r="GE86" s="988"/>
      <c r="GF86" s="988"/>
      <c r="GG86" s="988"/>
      <c r="GH86" s="988"/>
      <c r="GI86" s="988"/>
      <c r="GJ86" s="988"/>
      <c r="GK86" s="988"/>
      <c r="GL86" s="988"/>
      <c r="GM86" s="988"/>
      <c r="GN86" s="988"/>
      <c r="GO86" s="988"/>
      <c r="GP86" s="988"/>
      <c r="GQ86" s="988"/>
      <c r="GR86" s="988"/>
      <c r="GS86" s="988"/>
      <c r="GT86" s="988"/>
      <c r="GU86" s="988"/>
      <c r="GV86" s="988"/>
      <c r="GW86" s="988"/>
      <c r="GX86" s="988"/>
      <c r="GY86" s="988"/>
      <c r="GZ86" s="988"/>
      <c r="HA86" s="988"/>
      <c r="HB86" s="988"/>
      <c r="HC86" s="988"/>
      <c r="HD86" s="988"/>
      <c r="HE86" s="988"/>
      <c r="HF86" s="988"/>
      <c r="HG86" s="988"/>
      <c r="HH86" s="988"/>
      <c r="HI86" s="988"/>
      <c r="HJ86" s="988"/>
      <c r="HK86" s="988"/>
      <c r="HL86" s="988"/>
      <c r="HM86" s="988"/>
      <c r="HN86" s="988"/>
      <c r="HO86" s="988"/>
      <c r="HP86" s="988"/>
      <c r="HQ86" s="988"/>
    </row>
  </sheetData>
  <mergeCells count="47">
    <mergeCell ref="F2:H2"/>
    <mergeCell ref="F3:F4"/>
    <mergeCell ref="G3:G4"/>
    <mergeCell ref="H3:H4"/>
    <mergeCell ref="O2:T2"/>
    <mergeCell ref="I2:N2"/>
    <mergeCell ref="Z84:AC84"/>
    <mergeCell ref="AD84:AE84"/>
    <mergeCell ref="Z85:AC85"/>
    <mergeCell ref="AD85:AE85"/>
    <mergeCell ref="Z86:AC86"/>
    <mergeCell ref="AD86:AE86"/>
    <mergeCell ref="Z43:AC43"/>
    <mergeCell ref="AD43:AE43"/>
    <mergeCell ref="B18:D19"/>
    <mergeCell ref="B20:C21"/>
    <mergeCell ref="D20:D21"/>
    <mergeCell ref="B22:C23"/>
    <mergeCell ref="D22:D23"/>
    <mergeCell ref="B24:C25"/>
    <mergeCell ref="D24:D25"/>
    <mergeCell ref="B28:D29"/>
    <mergeCell ref="Z41:AC41"/>
    <mergeCell ref="AD41:AE41"/>
    <mergeCell ref="Z42:AC42"/>
    <mergeCell ref="AD42:AE42"/>
    <mergeCell ref="B10:C11"/>
    <mergeCell ref="D10:D11"/>
    <mergeCell ref="B12:C13"/>
    <mergeCell ref="D12:D13"/>
    <mergeCell ref="B15:C16"/>
    <mergeCell ref="D15:D16"/>
    <mergeCell ref="U3:U4"/>
    <mergeCell ref="V3:V4"/>
    <mergeCell ref="W3:W4"/>
    <mergeCell ref="B6:D7"/>
    <mergeCell ref="B8:C9"/>
    <mergeCell ref="D8:D9"/>
    <mergeCell ref="P3:P4"/>
    <mergeCell ref="Q3:Q4"/>
    <mergeCell ref="R3:R4"/>
    <mergeCell ref="S3:S4"/>
    <mergeCell ref="O3:O4"/>
    <mergeCell ref="T3:T4"/>
    <mergeCell ref="I3:I4"/>
    <mergeCell ref="J3:J4"/>
    <mergeCell ref="N3:N4"/>
  </mergeCells>
  <conditionalFormatting sqref="B31:B40">
    <cfRule type="top10" dxfId="105" priority="209" percent="1" rank="10"/>
  </conditionalFormatting>
  <conditionalFormatting sqref="C31:C40">
    <cfRule type="top10" dxfId="104" priority="208" percent="1" bottom="1" rank="10"/>
  </conditionalFormatting>
  <conditionalFormatting sqref="D8:D9">
    <cfRule type="containsBlanks" dxfId="103" priority="214">
      <formula>LEN(TRIM(D8))=0</formula>
    </cfRule>
  </conditionalFormatting>
  <conditionalFormatting sqref="D10:D13">
    <cfRule type="containsBlanks" dxfId="102" priority="167">
      <formula>LEN(TRIM(D10))=0</formula>
    </cfRule>
  </conditionalFormatting>
  <conditionalFormatting sqref="D15:D16">
    <cfRule type="containsBlanks" dxfId="101" priority="145">
      <formula>LEN(TRIM(D15))=0</formula>
    </cfRule>
  </conditionalFormatting>
  <conditionalFormatting sqref="D20:D25">
    <cfRule type="containsBlanks" dxfId="100" priority="166">
      <formula>LEN(TRIM(D20))=0</formula>
    </cfRule>
  </conditionalFormatting>
  <conditionalFormatting sqref="D31:D40">
    <cfRule type="top10" dxfId="99" priority="263" percent="1" bottom="1" rank="10"/>
  </conditionalFormatting>
  <conditionalFormatting sqref="F6:F40">
    <cfRule type="cellIs" dxfId="98" priority="106" operator="equal">
      <formula>$D$10</formula>
    </cfRule>
  </conditionalFormatting>
  <conditionalFormatting sqref="G5:G40">
    <cfRule type="cellIs" dxfId="97" priority="108" operator="equal">
      <formula>$D$10</formula>
    </cfRule>
  </conditionalFormatting>
  <conditionalFormatting sqref="J5:J40">
    <cfRule type="cellIs" dxfId="96" priority="220" operator="equal">
      <formula>$D$10</formula>
    </cfRule>
  </conditionalFormatting>
  <conditionalFormatting sqref="O5:O40">
    <cfRule type="containsText" dxfId="95" priority="146" operator="containsText" text="Bad">
      <formula>NOT(ISERROR(SEARCH("Bad",O5)))</formula>
    </cfRule>
    <cfRule type="containsText" dxfId="94" priority="147" operator="containsText" text="Macro">
      <formula>NOT(ISERROR(SEARCH("Macro",O5)))</formula>
    </cfRule>
    <cfRule type="containsText" dxfId="93" priority="148" operator="containsText" text="Norm">
      <formula>NOT(ISERROR(SEARCH("Norm",O5)))</formula>
    </cfRule>
  </conditionalFormatting>
  <conditionalFormatting sqref="P5:P40">
    <cfRule type="dataBar" priority="213">
      <dataBar>
        <cfvo type="min"/>
        <cfvo type="max"/>
        <color rgb="FF00B0F0"/>
      </dataBar>
      <extLst>
        <ext xmlns:x14="http://schemas.microsoft.com/office/spreadsheetml/2009/9/main" uri="{B025F937-C7B1-47D3-B67F-A62EFF666E3E}">
          <x14:id>{20DEFC3B-22F5-E847-8E98-A1C556530B2A}</x14:id>
        </ext>
      </extLst>
    </cfRule>
  </conditionalFormatting>
  <conditionalFormatting sqref="P5:Q5 Q6:Q40">
    <cfRule type="cellIs" priority="212" stopIfTrue="1" operator="equal">
      <formula>0</formula>
    </cfRule>
  </conditionalFormatting>
  <conditionalFormatting sqref="Q5:Q40">
    <cfRule type="expression" dxfId="92" priority="143" stopIfTrue="1">
      <formula>MOD(Q5,1)&lt;&gt;0</formula>
    </cfRule>
    <cfRule type="cellIs" dxfId="91" priority="142" operator="lessThan">
      <formula>1</formula>
    </cfRule>
    <cfRule type="expression" dxfId="90" priority="144">
      <formula>MOD(A2,1)=0</formula>
    </cfRule>
  </conditionalFormatting>
  <conditionalFormatting sqref="R5:R40">
    <cfRule type="dataBar" priority="210">
      <dataBar>
        <cfvo type="min"/>
        <cfvo type="max"/>
        <color rgb="FF63C384"/>
      </dataBar>
      <extLst>
        <ext xmlns:x14="http://schemas.microsoft.com/office/spreadsheetml/2009/9/main" uri="{B025F937-C7B1-47D3-B67F-A62EFF666E3E}">
          <x14:id>{8222DC53-CEC7-8048-B10F-77268EE7C5CC}</x14:id>
        </ext>
      </extLst>
    </cfRule>
  </conditionalFormatting>
  <conditionalFormatting sqref="S5:S40">
    <cfRule type="cellIs" dxfId="89" priority="222" operator="between">
      <formula>$D$22</formula>
      <formula>$D$24</formula>
    </cfRule>
    <cfRule type="cellIs" dxfId="88" priority="223" operator="lessThan">
      <formula>$D$22</formula>
    </cfRule>
    <cfRule type="cellIs" dxfId="87" priority="224" operator="greaterThan">
      <formula>$D$24</formula>
    </cfRule>
  </conditionalFormatting>
  <conditionalFormatting sqref="T5:T40">
    <cfRule type="colorScale" priority="211">
      <colorScale>
        <cfvo type="min"/>
        <cfvo type="percentile" val="50"/>
        <cfvo type="max"/>
        <color rgb="FFF8696B"/>
        <color rgb="FFFFEB84"/>
        <color rgb="FF63BE7B"/>
      </colorScale>
    </cfRule>
  </conditionalFormatting>
  <conditionalFormatting sqref="U5:U40">
    <cfRule type="cellIs" dxfId="86" priority="173" operator="between">
      <formula>0.3</formula>
      <formula>3</formula>
    </cfRule>
    <cfRule type="cellIs" dxfId="85" priority="172" operator="greaterThan">
      <formula>3</formula>
    </cfRule>
    <cfRule type="cellIs" dxfId="84" priority="171" operator="lessThan">
      <formula>0.3</formula>
    </cfRule>
  </conditionalFormatting>
  <conditionalFormatting sqref="U5:V40">
    <cfRule type="containsBlanks" priority="159" stopIfTrue="1">
      <formula>LEN(TRIM(U5))=0</formula>
    </cfRule>
  </conditionalFormatting>
  <conditionalFormatting sqref="V5:V40">
    <cfRule type="cellIs" dxfId="83" priority="160" operator="greaterThan">
      <formula>2.5</formula>
    </cfRule>
    <cfRule type="cellIs" dxfId="82" priority="161" operator="lessThan">
      <formula>0.25</formula>
    </cfRule>
    <cfRule type="cellIs" dxfId="81" priority="162" operator="between">
      <formula>0.25</formula>
      <formula>"2..5"</formula>
    </cfRule>
  </conditionalFormatting>
  <conditionalFormatting sqref="Z41:Z43">
    <cfRule type="cellIs" dxfId="80" priority="181" operator="equal">
      <formula>10</formula>
    </cfRule>
    <cfRule type="cellIs" dxfId="79" priority="187" operator="equal">
      <formula>4</formula>
    </cfRule>
    <cfRule type="cellIs" dxfId="78" priority="190" operator="equal">
      <formula>1</formula>
    </cfRule>
    <cfRule type="cellIs" dxfId="77" priority="189" operator="equal">
      <formula>2</formula>
    </cfRule>
    <cfRule type="cellIs" dxfId="76" priority="188" operator="equal">
      <formula>3</formula>
    </cfRule>
    <cfRule type="cellIs" dxfId="75" priority="174" operator="equal">
      <formula>17</formula>
    </cfRule>
    <cfRule type="cellIs" dxfId="74" priority="175" operator="equal">
      <formula>16</formula>
    </cfRule>
    <cfRule type="cellIs" dxfId="73" priority="176" operator="equal">
      <formula>15</formula>
    </cfRule>
    <cfRule type="cellIs" dxfId="72" priority="177" operator="equal">
      <formula>14</formula>
    </cfRule>
    <cfRule type="cellIs" dxfId="71" priority="178" operator="equal">
      <formula>13</formula>
    </cfRule>
    <cfRule type="cellIs" dxfId="70" priority="179" operator="equal">
      <formula>12</formula>
    </cfRule>
    <cfRule type="cellIs" dxfId="69" priority="180" operator="equal">
      <formula>11</formula>
    </cfRule>
    <cfRule type="cellIs" dxfId="68" priority="182" operator="equal">
      <formula>9</formula>
    </cfRule>
    <cfRule type="cellIs" dxfId="67" priority="183" operator="equal">
      <formula>8</formula>
    </cfRule>
    <cfRule type="cellIs" dxfId="66" priority="184" operator="equal">
      <formula>7</formula>
    </cfRule>
    <cfRule type="cellIs" dxfId="65" priority="185" operator="equal">
      <formula>6</formula>
    </cfRule>
    <cfRule type="cellIs" dxfId="64" priority="186" operator="equal">
      <formula>5</formula>
    </cfRule>
  </conditionalFormatting>
  <conditionalFormatting sqref="Z4:HQ40 AF41:HQ43 Z47:HQ83 AF84:HQ86">
    <cfRule type="cellIs" dxfId="63" priority="217" operator="equal">
      <formula>1</formula>
    </cfRule>
  </conditionalFormatting>
  <conditionalFormatting sqref="Z4:HQ40 AF41:HQ43">
    <cfRule type="expression" dxfId="62" priority="215">
      <formula>$AD$41&gt;30</formula>
    </cfRule>
    <cfRule type="expression" dxfId="61" priority="216">
      <formula>($AD$41+$AD$42-1)*$AD$43&gt;200</formula>
    </cfRule>
  </conditionalFormatting>
  <conditionalFormatting sqref="Z47:HQ83 AF84:HQ86 AF42:HQ43">
    <cfRule type="expression" dxfId="60" priority="151" stopIfTrue="1">
      <formula>$AD$85=""</formula>
    </cfRule>
  </conditionalFormatting>
  <conditionalFormatting sqref="Z47:HQ83 AF84:HQ86">
    <cfRule type="expression" dxfId="59" priority="150" stopIfTrue="1">
      <formula>COUNTIF($W$5:$W$40,"")=36</formula>
    </cfRule>
  </conditionalFormatting>
  <conditionalFormatting sqref="Z48:HQ83">
    <cfRule type="expression" dxfId="58" priority="3" stopIfTrue="1">
      <formula>$D$12=""</formula>
    </cfRule>
    <cfRule type="expression" dxfId="57" priority="2">
      <formula>($AD$41+$AD$42-1)*$AD$43&gt;200</formula>
    </cfRule>
    <cfRule type="expression" dxfId="56" priority="1">
      <formula>$AD$41&gt;30</formula>
    </cfRule>
  </conditionalFormatting>
  <conditionalFormatting sqref="AF41:HQ43 Z4:HQ40">
    <cfRule type="expression" dxfId="55" priority="221" stopIfTrue="1">
      <formula>$D$12=""</formula>
    </cfRule>
  </conditionalFormatting>
  <conditionalFormatting sqref="AF41:HQ43 Z47:HQ83 AF84:HQ86 Z4:HQ40 Z41:Z43">
    <cfRule type="cellIs" dxfId="54" priority="168" operator="equal">
      <formula>20</formula>
    </cfRule>
    <cfRule type="cellIs" dxfId="53" priority="157" operator="equal">
      <formula>25</formula>
    </cfRule>
    <cfRule type="cellIs" dxfId="52" priority="169" operator="equal">
      <formula>19</formula>
    </cfRule>
    <cfRule type="cellIs" dxfId="51" priority="170" operator="equal">
      <formula>18</formula>
    </cfRule>
    <cfRule type="cellIs" dxfId="50" priority="165" operator="equal">
      <formula>21</formula>
    </cfRule>
    <cfRule type="cellIs" dxfId="49" priority="164" operator="equal">
      <formula>22</formula>
    </cfRule>
    <cfRule type="cellIs" dxfId="48" priority="163" operator="equal">
      <formula>23</formula>
    </cfRule>
    <cfRule type="cellIs" dxfId="47" priority="158" operator="equal">
      <formula>24</formula>
    </cfRule>
    <cfRule type="cellIs" dxfId="46" priority="152" operator="equal">
      <formula>30</formula>
    </cfRule>
    <cfRule type="cellIs" dxfId="45" priority="153" operator="equal">
      <formula>29</formula>
    </cfRule>
    <cfRule type="cellIs" dxfId="44" priority="154" operator="equal">
      <formula>28</formula>
    </cfRule>
    <cfRule type="cellIs" dxfId="43" priority="155" operator="equal">
      <formula>27</formula>
    </cfRule>
    <cfRule type="cellIs" dxfId="42" priority="156" operator="equal">
      <formula>26</formula>
    </cfRule>
  </conditionalFormatting>
  <conditionalFormatting sqref="AF41:HQ43 Z47:HQ83 AF84:HQ86 Z4:HQ40">
    <cfRule type="cellIs" dxfId="41" priority="194" operator="equal">
      <formula>14</formula>
    </cfRule>
    <cfRule type="cellIs" dxfId="40" priority="206" operator="equal">
      <formula>2</formula>
    </cfRule>
    <cfRule type="cellIs" dxfId="39" priority="205" operator="equal">
      <formula>3</formula>
    </cfRule>
    <cfRule type="cellIs" dxfId="38" priority="204" operator="equal">
      <formula>4</formula>
    </cfRule>
    <cfRule type="cellIs" dxfId="37" priority="203" operator="equal">
      <formula>5</formula>
    </cfRule>
    <cfRule type="cellIs" dxfId="36" priority="202" operator="equal">
      <formula>6</formula>
    </cfRule>
    <cfRule type="cellIs" dxfId="35" priority="201" operator="equal">
      <formula>7</formula>
    </cfRule>
    <cfRule type="cellIs" dxfId="34" priority="192" operator="equal">
      <formula>16</formula>
    </cfRule>
    <cfRule type="cellIs" dxfId="33" priority="191" operator="equal">
      <formula>17</formula>
    </cfRule>
    <cfRule type="cellIs" dxfId="32" priority="200" operator="equal">
      <formula>8</formula>
    </cfRule>
    <cfRule type="cellIs" dxfId="31" priority="199" operator="equal">
      <formula>9</formula>
    </cfRule>
    <cfRule type="cellIs" dxfId="30" priority="198" operator="equal">
      <formula>10</formula>
    </cfRule>
    <cfRule type="cellIs" dxfId="29" priority="197" operator="equal">
      <formula>11</formula>
    </cfRule>
    <cfRule type="cellIs" dxfId="28" priority="193" operator="equal">
      <formula>15</formula>
    </cfRule>
    <cfRule type="cellIs" dxfId="27" priority="195" operator="equal">
      <formula>13</formula>
    </cfRule>
    <cfRule type="cellIs" dxfId="26" priority="196" operator="equal">
      <formula>12</formula>
    </cfRule>
  </conditionalFormatting>
  <conditionalFormatting sqref="AF42:HQ43 Z47:HQ83 AF84:HQ86">
    <cfRule type="expression" dxfId="25" priority="218">
      <formula>$AD$84&gt;30</formula>
    </cfRule>
    <cfRule type="expression" dxfId="24" priority="219">
      <formula>($AD$84+$AD$85-1)*$AD$86&gt;200</formula>
    </cfRule>
  </conditionalFormatting>
  <conditionalFormatting sqref="AF42:HQ43">
    <cfRule type="expression" dxfId="23" priority="149" stopIfTrue="1">
      <formula>COUNTIF($W$5:$W$40,"")=36</formula>
    </cfRule>
  </conditionalFormatting>
  <pageMargins left="0.7" right="0.7" top="0.75" bottom="0.75" header="0.3" footer="0.3"/>
  <pageSetup orientation="portrait"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125953" r:id="rId5" name="Option Button 1">
              <controlPr defaultSize="0" autoFill="0" autoLine="0" autoPict="0">
                <anchor moveWithCells="1">
                  <from>
                    <xdr:col>23</xdr:col>
                    <xdr:colOff>0</xdr:colOff>
                    <xdr:row>3</xdr:row>
                    <xdr:rowOff>152400</xdr:rowOff>
                  </from>
                  <to>
                    <xdr:col>23</xdr:col>
                    <xdr:colOff>279400</xdr:colOff>
                    <xdr:row>5</xdr:row>
                    <xdr:rowOff>88900</xdr:rowOff>
                  </to>
                </anchor>
              </controlPr>
            </control>
          </mc:Choice>
        </mc:AlternateContent>
        <mc:AlternateContent xmlns:mc="http://schemas.openxmlformats.org/markup-compatibility/2006">
          <mc:Choice Requires="x14">
            <control shapeId="125954" r:id="rId6" name="Option Button 2">
              <controlPr defaultSize="0" autoFill="0" autoLine="0" autoPict="0">
                <anchor moveWithCells="1">
                  <from>
                    <xdr:col>23</xdr:col>
                    <xdr:colOff>0</xdr:colOff>
                    <xdr:row>4</xdr:row>
                    <xdr:rowOff>139700</xdr:rowOff>
                  </from>
                  <to>
                    <xdr:col>23</xdr:col>
                    <xdr:colOff>279400</xdr:colOff>
                    <xdr:row>6</xdr:row>
                    <xdr:rowOff>38100</xdr:rowOff>
                  </to>
                </anchor>
              </controlPr>
            </control>
          </mc:Choice>
        </mc:AlternateContent>
        <mc:AlternateContent xmlns:mc="http://schemas.openxmlformats.org/markup-compatibility/2006">
          <mc:Choice Requires="x14">
            <control shapeId="125955" r:id="rId7" name="Option Button 3">
              <controlPr defaultSize="0" autoFill="0" autoLine="0" autoPict="0">
                <anchor moveWithCells="1">
                  <from>
                    <xdr:col>23</xdr:col>
                    <xdr:colOff>0</xdr:colOff>
                    <xdr:row>5</xdr:row>
                    <xdr:rowOff>139700</xdr:rowOff>
                  </from>
                  <to>
                    <xdr:col>23</xdr:col>
                    <xdr:colOff>279400</xdr:colOff>
                    <xdr:row>7</xdr:row>
                    <xdr:rowOff>38100</xdr:rowOff>
                  </to>
                </anchor>
              </controlPr>
            </control>
          </mc:Choice>
        </mc:AlternateContent>
        <mc:AlternateContent xmlns:mc="http://schemas.openxmlformats.org/markup-compatibility/2006">
          <mc:Choice Requires="x14">
            <control shapeId="125956" r:id="rId8" name="Option Button 4">
              <controlPr defaultSize="0" autoFill="0" autoLine="0" autoPict="0">
                <anchor moveWithCells="1">
                  <from>
                    <xdr:col>23</xdr:col>
                    <xdr:colOff>0</xdr:colOff>
                    <xdr:row>6</xdr:row>
                    <xdr:rowOff>139700</xdr:rowOff>
                  </from>
                  <to>
                    <xdr:col>23</xdr:col>
                    <xdr:colOff>279400</xdr:colOff>
                    <xdr:row>8</xdr:row>
                    <xdr:rowOff>38100</xdr:rowOff>
                  </to>
                </anchor>
              </controlPr>
            </control>
          </mc:Choice>
        </mc:AlternateContent>
        <mc:AlternateContent xmlns:mc="http://schemas.openxmlformats.org/markup-compatibility/2006">
          <mc:Choice Requires="x14">
            <control shapeId="125957" r:id="rId9" name="Option Button 5">
              <controlPr defaultSize="0" autoFill="0" autoLine="0" autoPict="0">
                <anchor moveWithCells="1">
                  <from>
                    <xdr:col>23</xdr:col>
                    <xdr:colOff>0</xdr:colOff>
                    <xdr:row>7</xdr:row>
                    <xdr:rowOff>139700</xdr:rowOff>
                  </from>
                  <to>
                    <xdr:col>23</xdr:col>
                    <xdr:colOff>279400</xdr:colOff>
                    <xdr:row>9</xdr:row>
                    <xdr:rowOff>88900</xdr:rowOff>
                  </to>
                </anchor>
              </controlPr>
            </control>
          </mc:Choice>
        </mc:AlternateContent>
        <mc:AlternateContent xmlns:mc="http://schemas.openxmlformats.org/markup-compatibility/2006">
          <mc:Choice Requires="x14">
            <control shapeId="125958" r:id="rId10" name="Option Button 6">
              <controlPr defaultSize="0" autoFill="0" autoLine="0" autoPict="0">
                <anchor moveWithCells="1">
                  <from>
                    <xdr:col>23</xdr:col>
                    <xdr:colOff>0</xdr:colOff>
                    <xdr:row>8</xdr:row>
                    <xdr:rowOff>139700</xdr:rowOff>
                  </from>
                  <to>
                    <xdr:col>23</xdr:col>
                    <xdr:colOff>279400</xdr:colOff>
                    <xdr:row>10</xdr:row>
                    <xdr:rowOff>38100</xdr:rowOff>
                  </to>
                </anchor>
              </controlPr>
            </control>
          </mc:Choice>
        </mc:AlternateContent>
        <mc:AlternateContent xmlns:mc="http://schemas.openxmlformats.org/markup-compatibility/2006">
          <mc:Choice Requires="x14">
            <control shapeId="125959" r:id="rId11" name="Option Button 7">
              <controlPr defaultSize="0" autoFill="0" autoLine="0" autoPict="0">
                <anchor moveWithCells="1">
                  <from>
                    <xdr:col>23</xdr:col>
                    <xdr:colOff>0</xdr:colOff>
                    <xdr:row>9</xdr:row>
                    <xdr:rowOff>139700</xdr:rowOff>
                  </from>
                  <to>
                    <xdr:col>23</xdr:col>
                    <xdr:colOff>279400</xdr:colOff>
                    <xdr:row>11</xdr:row>
                    <xdr:rowOff>38100</xdr:rowOff>
                  </to>
                </anchor>
              </controlPr>
            </control>
          </mc:Choice>
        </mc:AlternateContent>
        <mc:AlternateContent xmlns:mc="http://schemas.openxmlformats.org/markup-compatibility/2006">
          <mc:Choice Requires="x14">
            <control shapeId="125960" r:id="rId12" name="Option Button 8">
              <controlPr defaultSize="0" autoFill="0" autoLine="0" autoPict="0">
                <anchor moveWithCells="1">
                  <from>
                    <xdr:col>23</xdr:col>
                    <xdr:colOff>0</xdr:colOff>
                    <xdr:row>10</xdr:row>
                    <xdr:rowOff>139700</xdr:rowOff>
                  </from>
                  <to>
                    <xdr:col>23</xdr:col>
                    <xdr:colOff>279400</xdr:colOff>
                    <xdr:row>12</xdr:row>
                    <xdr:rowOff>38100</xdr:rowOff>
                  </to>
                </anchor>
              </controlPr>
            </control>
          </mc:Choice>
        </mc:AlternateContent>
        <mc:AlternateContent xmlns:mc="http://schemas.openxmlformats.org/markup-compatibility/2006">
          <mc:Choice Requires="x14">
            <control shapeId="125961" r:id="rId13" name="Option Button 9">
              <controlPr defaultSize="0" autoFill="0" autoLine="0" autoPict="0">
                <anchor moveWithCells="1">
                  <from>
                    <xdr:col>23</xdr:col>
                    <xdr:colOff>0</xdr:colOff>
                    <xdr:row>11</xdr:row>
                    <xdr:rowOff>139700</xdr:rowOff>
                  </from>
                  <to>
                    <xdr:col>23</xdr:col>
                    <xdr:colOff>279400</xdr:colOff>
                    <xdr:row>13</xdr:row>
                    <xdr:rowOff>38100</xdr:rowOff>
                  </to>
                </anchor>
              </controlPr>
            </control>
          </mc:Choice>
        </mc:AlternateContent>
        <mc:AlternateContent xmlns:mc="http://schemas.openxmlformats.org/markup-compatibility/2006">
          <mc:Choice Requires="x14">
            <control shapeId="125962" r:id="rId14" name="Option Button 10">
              <controlPr defaultSize="0" autoFill="0" autoLine="0" autoPict="0">
                <anchor moveWithCells="1">
                  <from>
                    <xdr:col>23</xdr:col>
                    <xdr:colOff>0</xdr:colOff>
                    <xdr:row>12</xdr:row>
                    <xdr:rowOff>127000</xdr:rowOff>
                  </from>
                  <to>
                    <xdr:col>23</xdr:col>
                    <xdr:colOff>279400</xdr:colOff>
                    <xdr:row>14</xdr:row>
                    <xdr:rowOff>38100</xdr:rowOff>
                  </to>
                </anchor>
              </controlPr>
            </control>
          </mc:Choice>
        </mc:AlternateContent>
        <mc:AlternateContent xmlns:mc="http://schemas.openxmlformats.org/markup-compatibility/2006">
          <mc:Choice Requires="x14">
            <control shapeId="125963" r:id="rId15" name="Option Button 11">
              <controlPr defaultSize="0" autoFill="0" autoLine="0" autoPict="0">
                <anchor moveWithCells="1">
                  <from>
                    <xdr:col>23</xdr:col>
                    <xdr:colOff>0</xdr:colOff>
                    <xdr:row>13</xdr:row>
                    <xdr:rowOff>127000</xdr:rowOff>
                  </from>
                  <to>
                    <xdr:col>23</xdr:col>
                    <xdr:colOff>279400</xdr:colOff>
                    <xdr:row>15</xdr:row>
                    <xdr:rowOff>50800</xdr:rowOff>
                  </to>
                </anchor>
              </controlPr>
            </control>
          </mc:Choice>
        </mc:AlternateContent>
        <mc:AlternateContent xmlns:mc="http://schemas.openxmlformats.org/markup-compatibility/2006">
          <mc:Choice Requires="x14">
            <control shapeId="125964" r:id="rId16" name="Option Button 12">
              <controlPr defaultSize="0" autoFill="0" autoLine="0" autoPict="0">
                <anchor moveWithCells="1">
                  <from>
                    <xdr:col>23</xdr:col>
                    <xdr:colOff>0</xdr:colOff>
                    <xdr:row>14</xdr:row>
                    <xdr:rowOff>127000</xdr:rowOff>
                  </from>
                  <to>
                    <xdr:col>23</xdr:col>
                    <xdr:colOff>279400</xdr:colOff>
                    <xdr:row>16</xdr:row>
                    <xdr:rowOff>50800</xdr:rowOff>
                  </to>
                </anchor>
              </controlPr>
            </control>
          </mc:Choice>
        </mc:AlternateContent>
        <mc:AlternateContent xmlns:mc="http://schemas.openxmlformats.org/markup-compatibility/2006">
          <mc:Choice Requires="x14">
            <control shapeId="125965" r:id="rId17" name="Option Button 13">
              <controlPr defaultSize="0" autoFill="0" autoLine="0" autoPict="0">
                <anchor moveWithCells="1">
                  <from>
                    <xdr:col>23</xdr:col>
                    <xdr:colOff>0</xdr:colOff>
                    <xdr:row>15</xdr:row>
                    <xdr:rowOff>127000</xdr:rowOff>
                  </from>
                  <to>
                    <xdr:col>23</xdr:col>
                    <xdr:colOff>279400</xdr:colOff>
                    <xdr:row>17</xdr:row>
                    <xdr:rowOff>38100</xdr:rowOff>
                  </to>
                </anchor>
              </controlPr>
            </control>
          </mc:Choice>
        </mc:AlternateContent>
        <mc:AlternateContent xmlns:mc="http://schemas.openxmlformats.org/markup-compatibility/2006">
          <mc:Choice Requires="x14">
            <control shapeId="125966" r:id="rId18" name="Option Button 14">
              <controlPr defaultSize="0" autoFill="0" autoLine="0" autoPict="0">
                <anchor moveWithCells="1">
                  <from>
                    <xdr:col>23</xdr:col>
                    <xdr:colOff>0</xdr:colOff>
                    <xdr:row>16</xdr:row>
                    <xdr:rowOff>127000</xdr:rowOff>
                  </from>
                  <to>
                    <xdr:col>23</xdr:col>
                    <xdr:colOff>279400</xdr:colOff>
                    <xdr:row>18</xdr:row>
                    <xdr:rowOff>38100</xdr:rowOff>
                  </to>
                </anchor>
              </controlPr>
            </control>
          </mc:Choice>
        </mc:AlternateContent>
        <mc:AlternateContent xmlns:mc="http://schemas.openxmlformats.org/markup-compatibility/2006">
          <mc:Choice Requires="x14">
            <control shapeId="125967" r:id="rId19" name="Option Button 15">
              <controlPr defaultSize="0" autoFill="0" autoLine="0" autoPict="0">
                <anchor moveWithCells="1">
                  <from>
                    <xdr:col>23</xdr:col>
                    <xdr:colOff>0</xdr:colOff>
                    <xdr:row>17</xdr:row>
                    <xdr:rowOff>127000</xdr:rowOff>
                  </from>
                  <to>
                    <xdr:col>23</xdr:col>
                    <xdr:colOff>279400</xdr:colOff>
                    <xdr:row>19</xdr:row>
                    <xdr:rowOff>38100</xdr:rowOff>
                  </to>
                </anchor>
              </controlPr>
            </control>
          </mc:Choice>
        </mc:AlternateContent>
        <mc:AlternateContent xmlns:mc="http://schemas.openxmlformats.org/markup-compatibility/2006">
          <mc:Choice Requires="x14">
            <control shapeId="125968" r:id="rId20" name="Option Button 16">
              <controlPr defaultSize="0" autoFill="0" autoLine="0" autoPict="0">
                <anchor moveWithCells="1">
                  <from>
                    <xdr:col>23</xdr:col>
                    <xdr:colOff>0</xdr:colOff>
                    <xdr:row>18</xdr:row>
                    <xdr:rowOff>127000</xdr:rowOff>
                  </from>
                  <to>
                    <xdr:col>23</xdr:col>
                    <xdr:colOff>279400</xdr:colOff>
                    <xdr:row>20</xdr:row>
                    <xdr:rowOff>38100</xdr:rowOff>
                  </to>
                </anchor>
              </controlPr>
            </control>
          </mc:Choice>
        </mc:AlternateContent>
        <mc:AlternateContent xmlns:mc="http://schemas.openxmlformats.org/markup-compatibility/2006">
          <mc:Choice Requires="x14">
            <control shapeId="125969" r:id="rId21" name="Option Button 17">
              <controlPr defaultSize="0" autoFill="0" autoLine="0" autoPict="0">
                <anchor moveWithCells="1">
                  <from>
                    <xdr:col>23</xdr:col>
                    <xdr:colOff>0</xdr:colOff>
                    <xdr:row>19</xdr:row>
                    <xdr:rowOff>114300</xdr:rowOff>
                  </from>
                  <to>
                    <xdr:col>23</xdr:col>
                    <xdr:colOff>279400</xdr:colOff>
                    <xdr:row>21</xdr:row>
                    <xdr:rowOff>38100</xdr:rowOff>
                  </to>
                </anchor>
              </controlPr>
            </control>
          </mc:Choice>
        </mc:AlternateContent>
        <mc:AlternateContent xmlns:mc="http://schemas.openxmlformats.org/markup-compatibility/2006">
          <mc:Choice Requires="x14">
            <control shapeId="125970" r:id="rId22" name="Option Button 18">
              <controlPr defaultSize="0" autoFill="0" autoLine="0" autoPict="0">
                <anchor moveWithCells="1">
                  <from>
                    <xdr:col>23</xdr:col>
                    <xdr:colOff>0</xdr:colOff>
                    <xdr:row>20</xdr:row>
                    <xdr:rowOff>114300</xdr:rowOff>
                  </from>
                  <to>
                    <xdr:col>23</xdr:col>
                    <xdr:colOff>279400</xdr:colOff>
                    <xdr:row>22</xdr:row>
                    <xdr:rowOff>25400</xdr:rowOff>
                  </to>
                </anchor>
              </controlPr>
            </control>
          </mc:Choice>
        </mc:AlternateContent>
        <mc:AlternateContent xmlns:mc="http://schemas.openxmlformats.org/markup-compatibility/2006">
          <mc:Choice Requires="x14">
            <control shapeId="125971" r:id="rId23" name="Option Button 19">
              <controlPr defaultSize="0" autoFill="0" autoLine="0" autoPict="0">
                <anchor moveWithCells="1">
                  <from>
                    <xdr:col>23</xdr:col>
                    <xdr:colOff>0</xdr:colOff>
                    <xdr:row>21</xdr:row>
                    <xdr:rowOff>114300</xdr:rowOff>
                  </from>
                  <to>
                    <xdr:col>23</xdr:col>
                    <xdr:colOff>279400</xdr:colOff>
                    <xdr:row>23</xdr:row>
                    <xdr:rowOff>38100</xdr:rowOff>
                  </to>
                </anchor>
              </controlPr>
            </control>
          </mc:Choice>
        </mc:AlternateContent>
        <mc:AlternateContent xmlns:mc="http://schemas.openxmlformats.org/markup-compatibility/2006">
          <mc:Choice Requires="x14">
            <control shapeId="125972" r:id="rId24" name="Option Button 20">
              <controlPr defaultSize="0" autoFill="0" autoLine="0" autoPict="0">
                <anchor moveWithCells="1">
                  <from>
                    <xdr:col>23</xdr:col>
                    <xdr:colOff>0</xdr:colOff>
                    <xdr:row>22</xdr:row>
                    <xdr:rowOff>114300</xdr:rowOff>
                  </from>
                  <to>
                    <xdr:col>23</xdr:col>
                    <xdr:colOff>279400</xdr:colOff>
                    <xdr:row>24</xdr:row>
                    <xdr:rowOff>38100</xdr:rowOff>
                  </to>
                </anchor>
              </controlPr>
            </control>
          </mc:Choice>
        </mc:AlternateContent>
        <mc:AlternateContent xmlns:mc="http://schemas.openxmlformats.org/markup-compatibility/2006">
          <mc:Choice Requires="x14">
            <control shapeId="125973" r:id="rId25" name="Option Button 21">
              <controlPr defaultSize="0" autoFill="0" autoLine="0" autoPict="0">
                <anchor moveWithCells="1">
                  <from>
                    <xdr:col>23</xdr:col>
                    <xdr:colOff>0</xdr:colOff>
                    <xdr:row>23</xdr:row>
                    <xdr:rowOff>114300</xdr:rowOff>
                  </from>
                  <to>
                    <xdr:col>23</xdr:col>
                    <xdr:colOff>279400</xdr:colOff>
                    <xdr:row>25</xdr:row>
                    <xdr:rowOff>38100</xdr:rowOff>
                  </to>
                </anchor>
              </controlPr>
            </control>
          </mc:Choice>
        </mc:AlternateContent>
        <mc:AlternateContent xmlns:mc="http://schemas.openxmlformats.org/markup-compatibility/2006">
          <mc:Choice Requires="x14">
            <control shapeId="125974" r:id="rId26" name="Option Button 22">
              <controlPr defaultSize="0" autoFill="0" autoLine="0" autoPict="0">
                <anchor moveWithCells="1">
                  <from>
                    <xdr:col>23</xdr:col>
                    <xdr:colOff>0</xdr:colOff>
                    <xdr:row>24</xdr:row>
                    <xdr:rowOff>114300</xdr:rowOff>
                  </from>
                  <to>
                    <xdr:col>23</xdr:col>
                    <xdr:colOff>279400</xdr:colOff>
                    <xdr:row>26</xdr:row>
                    <xdr:rowOff>38100</xdr:rowOff>
                  </to>
                </anchor>
              </controlPr>
            </control>
          </mc:Choice>
        </mc:AlternateContent>
        <mc:AlternateContent xmlns:mc="http://schemas.openxmlformats.org/markup-compatibility/2006">
          <mc:Choice Requires="x14">
            <control shapeId="125975" r:id="rId27" name="Option Button 23">
              <controlPr defaultSize="0" autoFill="0" autoLine="0" autoPict="0">
                <anchor moveWithCells="1">
                  <from>
                    <xdr:col>23</xdr:col>
                    <xdr:colOff>0</xdr:colOff>
                    <xdr:row>25</xdr:row>
                    <xdr:rowOff>114300</xdr:rowOff>
                  </from>
                  <to>
                    <xdr:col>23</xdr:col>
                    <xdr:colOff>279400</xdr:colOff>
                    <xdr:row>27</xdr:row>
                    <xdr:rowOff>38100</xdr:rowOff>
                  </to>
                </anchor>
              </controlPr>
            </control>
          </mc:Choice>
        </mc:AlternateContent>
        <mc:AlternateContent xmlns:mc="http://schemas.openxmlformats.org/markup-compatibility/2006">
          <mc:Choice Requires="x14">
            <control shapeId="125976" r:id="rId28" name="Option Button 24">
              <controlPr defaultSize="0" autoFill="0" autoLine="0" autoPict="0">
                <anchor moveWithCells="1">
                  <from>
                    <xdr:col>23</xdr:col>
                    <xdr:colOff>0</xdr:colOff>
                    <xdr:row>26</xdr:row>
                    <xdr:rowOff>114300</xdr:rowOff>
                  </from>
                  <to>
                    <xdr:col>23</xdr:col>
                    <xdr:colOff>279400</xdr:colOff>
                    <xdr:row>28</xdr:row>
                    <xdr:rowOff>38100</xdr:rowOff>
                  </to>
                </anchor>
              </controlPr>
            </control>
          </mc:Choice>
        </mc:AlternateContent>
        <mc:AlternateContent xmlns:mc="http://schemas.openxmlformats.org/markup-compatibility/2006">
          <mc:Choice Requires="x14">
            <control shapeId="125977" r:id="rId29" name="Option Button 25">
              <controlPr defaultSize="0" autoFill="0" autoLine="0" autoPict="0">
                <anchor moveWithCells="1">
                  <from>
                    <xdr:col>23</xdr:col>
                    <xdr:colOff>0</xdr:colOff>
                    <xdr:row>27</xdr:row>
                    <xdr:rowOff>114300</xdr:rowOff>
                  </from>
                  <to>
                    <xdr:col>23</xdr:col>
                    <xdr:colOff>279400</xdr:colOff>
                    <xdr:row>29</xdr:row>
                    <xdr:rowOff>25400</xdr:rowOff>
                  </to>
                </anchor>
              </controlPr>
            </control>
          </mc:Choice>
        </mc:AlternateContent>
        <mc:AlternateContent xmlns:mc="http://schemas.openxmlformats.org/markup-compatibility/2006">
          <mc:Choice Requires="x14">
            <control shapeId="125978" r:id="rId30" name="Option Button 26">
              <controlPr defaultSize="0" autoFill="0" autoLine="0" autoPict="0">
                <anchor moveWithCells="1">
                  <from>
                    <xdr:col>23</xdr:col>
                    <xdr:colOff>0</xdr:colOff>
                    <xdr:row>28</xdr:row>
                    <xdr:rowOff>114300</xdr:rowOff>
                  </from>
                  <to>
                    <xdr:col>23</xdr:col>
                    <xdr:colOff>279400</xdr:colOff>
                    <xdr:row>30</xdr:row>
                    <xdr:rowOff>25400</xdr:rowOff>
                  </to>
                </anchor>
              </controlPr>
            </control>
          </mc:Choice>
        </mc:AlternateContent>
        <mc:AlternateContent xmlns:mc="http://schemas.openxmlformats.org/markup-compatibility/2006">
          <mc:Choice Requires="x14">
            <control shapeId="125979" r:id="rId31" name="Option Button 27">
              <controlPr defaultSize="0" autoFill="0" autoLine="0" autoPict="0">
                <anchor moveWithCells="1">
                  <from>
                    <xdr:col>23</xdr:col>
                    <xdr:colOff>0</xdr:colOff>
                    <xdr:row>29</xdr:row>
                    <xdr:rowOff>114300</xdr:rowOff>
                  </from>
                  <to>
                    <xdr:col>23</xdr:col>
                    <xdr:colOff>279400</xdr:colOff>
                    <xdr:row>31</xdr:row>
                    <xdr:rowOff>38100</xdr:rowOff>
                  </to>
                </anchor>
              </controlPr>
            </control>
          </mc:Choice>
        </mc:AlternateContent>
        <mc:AlternateContent xmlns:mc="http://schemas.openxmlformats.org/markup-compatibility/2006">
          <mc:Choice Requires="x14">
            <control shapeId="125980" r:id="rId32" name="Option Button 28">
              <controlPr defaultSize="0" autoFill="0" autoLine="0" autoPict="0">
                <anchor moveWithCells="1">
                  <from>
                    <xdr:col>23</xdr:col>
                    <xdr:colOff>0</xdr:colOff>
                    <xdr:row>30</xdr:row>
                    <xdr:rowOff>127000</xdr:rowOff>
                  </from>
                  <to>
                    <xdr:col>23</xdr:col>
                    <xdr:colOff>279400</xdr:colOff>
                    <xdr:row>32</xdr:row>
                    <xdr:rowOff>38100</xdr:rowOff>
                  </to>
                </anchor>
              </controlPr>
            </control>
          </mc:Choice>
        </mc:AlternateContent>
        <mc:AlternateContent xmlns:mc="http://schemas.openxmlformats.org/markup-compatibility/2006">
          <mc:Choice Requires="x14">
            <control shapeId="125981" r:id="rId33" name="Option Button 29">
              <controlPr defaultSize="0" autoFill="0" autoLine="0" autoPict="0">
                <anchor moveWithCells="1">
                  <from>
                    <xdr:col>23</xdr:col>
                    <xdr:colOff>0</xdr:colOff>
                    <xdr:row>31</xdr:row>
                    <xdr:rowOff>114300</xdr:rowOff>
                  </from>
                  <to>
                    <xdr:col>23</xdr:col>
                    <xdr:colOff>279400</xdr:colOff>
                    <xdr:row>33</xdr:row>
                    <xdr:rowOff>38100</xdr:rowOff>
                  </to>
                </anchor>
              </controlPr>
            </control>
          </mc:Choice>
        </mc:AlternateContent>
        <mc:AlternateContent xmlns:mc="http://schemas.openxmlformats.org/markup-compatibility/2006">
          <mc:Choice Requires="x14">
            <control shapeId="125982" r:id="rId34" name="Option Button 30">
              <controlPr defaultSize="0" autoFill="0" autoLine="0" autoPict="0">
                <anchor moveWithCells="1">
                  <from>
                    <xdr:col>23</xdr:col>
                    <xdr:colOff>0</xdr:colOff>
                    <xdr:row>32</xdr:row>
                    <xdr:rowOff>114300</xdr:rowOff>
                  </from>
                  <to>
                    <xdr:col>23</xdr:col>
                    <xdr:colOff>279400</xdr:colOff>
                    <xdr:row>34</xdr:row>
                    <xdr:rowOff>38100</xdr:rowOff>
                  </to>
                </anchor>
              </controlPr>
            </control>
          </mc:Choice>
        </mc:AlternateContent>
        <mc:AlternateContent xmlns:mc="http://schemas.openxmlformats.org/markup-compatibility/2006">
          <mc:Choice Requires="x14">
            <control shapeId="125983" r:id="rId35" name="Option Button 31">
              <controlPr defaultSize="0" autoFill="0" autoLine="0" autoPict="0">
                <anchor moveWithCells="1">
                  <from>
                    <xdr:col>23</xdr:col>
                    <xdr:colOff>0</xdr:colOff>
                    <xdr:row>33</xdr:row>
                    <xdr:rowOff>127000</xdr:rowOff>
                  </from>
                  <to>
                    <xdr:col>23</xdr:col>
                    <xdr:colOff>279400</xdr:colOff>
                    <xdr:row>35</xdr:row>
                    <xdr:rowOff>38100</xdr:rowOff>
                  </to>
                </anchor>
              </controlPr>
            </control>
          </mc:Choice>
        </mc:AlternateContent>
        <mc:AlternateContent xmlns:mc="http://schemas.openxmlformats.org/markup-compatibility/2006">
          <mc:Choice Requires="x14">
            <control shapeId="125984" r:id="rId36" name="Option Button 32">
              <controlPr defaultSize="0" autoFill="0" autoLine="0" autoPict="0">
                <anchor moveWithCells="1">
                  <from>
                    <xdr:col>23</xdr:col>
                    <xdr:colOff>0</xdr:colOff>
                    <xdr:row>34</xdr:row>
                    <xdr:rowOff>114300</xdr:rowOff>
                  </from>
                  <to>
                    <xdr:col>23</xdr:col>
                    <xdr:colOff>279400</xdr:colOff>
                    <xdr:row>36</xdr:row>
                    <xdr:rowOff>38100</xdr:rowOff>
                  </to>
                </anchor>
              </controlPr>
            </control>
          </mc:Choice>
        </mc:AlternateContent>
        <mc:AlternateContent xmlns:mc="http://schemas.openxmlformats.org/markup-compatibility/2006">
          <mc:Choice Requires="x14">
            <control shapeId="125985" r:id="rId37" name="Option Button 33">
              <controlPr defaultSize="0" autoFill="0" autoLine="0" autoPict="0">
                <anchor moveWithCells="1">
                  <from>
                    <xdr:col>23</xdr:col>
                    <xdr:colOff>0</xdr:colOff>
                    <xdr:row>35</xdr:row>
                    <xdr:rowOff>139700</xdr:rowOff>
                  </from>
                  <to>
                    <xdr:col>23</xdr:col>
                    <xdr:colOff>279400</xdr:colOff>
                    <xdr:row>37</xdr:row>
                    <xdr:rowOff>38100</xdr:rowOff>
                  </to>
                </anchor>
              </controlPr>
            </control>
          </mc:Choice>
        </mc:AlternateContent>
        <mc:AlternateContent xmlns:mc="http://schemas.openxmlformats.org/markup-compatibility/2006">
          <mc:Choice Requires="x14">
            <control shapeId="125986" r:id="rId38" name="Option Button 34">
              <controlPr defaultSize="0" autoFill="0" autoLine="0" autoPict="0">
                <anchor moveWithCells="1">
                  <from>
                    <xdr:col>23</xdr:col>
                    <xdr:colOff>0</xdr:colOff>
                    <xdr:row>36</xdr:row>
                    <xdr:rowOff>127000</xdr:rowOff>
                  </from>
                  <to>
                    <xdr:col>23</xdr:col>
                    <xdr:colOff>279400</xdr:colOff>
                    <xdr:row>38</xdr:row>
                    <xdr:rowOff>88900</xdr:rowOff>
                  </to>
                </anchor>
              </controlPr>
            </control>
          </mc:Choice>
        </mc:AlternateContent>
        <mc:AlternateContent xmlns:mc="http://schemas.openxmlformats.org/markup-compatibility/2006">
          <mc:Choice Requires="x14">
            <control shapeId="125987" r:id="rId39" name="Option Button 35">
              <controlPr defaultSize="0" autoFill="0" autoLine="0" autoPict="0">
                <anchor moveWithCells="1">
                  <from>
                    <xdr:col>23</xdr:col>
                    <xdr:colOff>0</xdr:colOff>
                    <xdr:row>37</xdr:row>
                    <xdr:rowOff>152400</xdr:rowOff>
                  </from>
                  <to>
                    <xdr:col>23</xdr:col>
                    <xdr:colOff>279400</xdr:colOff>
                    <xdr:row>39</xdr:row>
                    <xdr:rowOff>88900</xdr:rowOff>
                  </to>
                </anchor>
              </controlPr>
            </control>
          </mc:Choice>
        </mc:AlternateContent>
        <mc:AlternateContent xmlns:mc="http://schemas.openxmlformats.org/markup-compatibility/2006">
          <mc:Choice Requires="x14">
            <control shapeId="125988" r:id="rId40" name="Option Button 36">
              <controlPr defaultSize="0" autoFill="0" autoLine="0" autoPict="0">
                <anchor moveWithCells="1">
                  <from>
                    <xdr:col>23</xdr:col>
                    <xdr:colOff>0</xdr:colOff>
                    <xdr:row>38</xdr:row>
                    <xdr:rowOff>152400</xdr:rowOff>
                  </from>
                  <to>
                    <xdr:col>23</xdr:col>
                    <xdr:colOff>279400</xdr:colOff>
                    <xdr:row>40</xdr:row>
                    <xdr:rowOff>88900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20DEFC3B-22F5-E847-8E98-A1C556530B2A}">
            <x14:dataBar minLength="0" maxLength="100" gradient="0">
              <x14:cfvo type="autoMin"/>
              <x14:cfvo type="autoMax"/>
              <x14:negativeFillColor rgb="FFFF0000"/>
              <x14:axisColor rgb="FF000000"/>
            </x14:dataBar>
          </x14:cfRule>
          <xm:sqref>P5:P40</xm:sqref>
        </x14:conditionalFormatting>
        <x14:conditionalFormatting xmlns:xm="http://schemas.microsoft.com/office/excel/2006/main">
          <x14:cfRule type="dataBar" id="{8222DC53-CEC7-8048-B10F-77268EE7C5CC}">
            <x14:dataBar minLength="0" maxLength="100" gradient="0">
              <x14:cfvo type="autoMin"/>
              <x14:cfvo type="autoMax"/>
              <x14:negativeFillColor rgb="FFFF0000"/>
              <x14:axisColor rgb="FF000000"/>
            </x14:dataBar>
          </x14:cfRule>
          <xm:sqref>R5:R40</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R497"/>
  <sheetViews>
    <sheetView topLeftCell="B1" zoomScaleNormal="100" workbookViewId="0">
      <selection activeCell="H20" sqref="H20"/>
    </sheetView>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88" bestFit="1" customWidth="1"/>
    <col min="6" max="6" width="11.1640625" style="88" customWidth="1"/>
    <col min="7" max="7" width="5.6640625" style="88" customWidth="1"/>
    <col min="8" max="8" width="11.1640625" style="88" customWidth="1"/>
    <col min="9" max="9" width="5.6640625" style="88" customWidth="1"/>
    <col min="10" max="10" width="11.1640625" style="88" customWidth="1"/>
    <col min="11" max="11" width="5.6640625" style="88" customWidth="1"/>
    <col min="12" max="12" width="11.1640625" style="88" customWidth="1"/>
    <col min="13" max="13" width="5.6640625" style="88" customWidth="1"/>
    <col min="14" max="14" width="11.1640625" style="88" customWidth="1"/>
    <col min="15" max="15" width="5.33203125" style="88" customWidth="1"/>
    <col min="16" max="16" width="11.1640625" style="88" customWidth="1"/>
    <col min="17" max="17" width="5.5" style="88" customWidth="1"/>
    <col min="18" max="18" width="1.1640625" style="88"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29" customWidth="1"/>
    <col min="26" max="26" width="10.5" customWidth="1"/>
    <col min="27" max="27" width="5.5" style="29" bestFit="1" customWidth="1"/>
    <col min="28" max="28" width="10.5" bestFit="1" customWidth="1"/>
    <col min="29" max="29" width="10.5" customWidth="1"/>
    <col min="30" max="30" width="9.5" bestFit="1" customWidth="1"/>
    <col min="31" max="31" width="5.5" customWidth="1"/>
    <col min="32" max="32" width="10.5" bestFit="1" customWidth="1"/>
    <col min="33" max="34" width="5.5" customWidth="1"/>
    <col min="35" max="35" width="10" customWidth="1"/>
    <col min="36" max="36" width="11.5" customWidth="1"/>
    <col min="37" max="37" width="5.5" customWidth="1"/>
    <col min="38" max="38" width="68.6640625" customWidth="1"/>
    <col min="39" max="39" width="10.1640625" style="90" bestFit="1" customWidth="1"/>
    <col min="40" max="40" width="8.5" bestFit="1" customWidth="1"/>
    <col min="57" max="57" width="13" bestFit="1" customWidth="1"/>
    <col min="58" max="58" width="13.6640625" bestFit="1" customWidth="1"/>
    <col min="59" max="59" width="10.5" bestFit="1" customWidth="1"/>
    <col min="60" max="60" width="12.6640625" bestFit="1" customWidth="1"/>
    <col min="61" max="61" width="29.6640625" bestFit="1" customWidth="1"/>
    <col min="62" max="62" width="28.5" bestFit="1" customWidth="1"/>
    <col min="63" max="64" width="16.5" bestFit="1" customWidth="1"/>
    <col min="65" max="65" width="21.6640625" bestFit="1" customWidth="1"/>
    <col min="66" max="66" width="18.6640625" bestFit="1" customWidth="1"/>
    <col min="67" max="68" width="23.5" bestFit="1" customWidth="1"/>
    <col min="69" max="69" width="24.6640625" bestFit="1" customWidth="1"/>
    <col min="70" max="70" width="21.6640625" bestFit="1" customWidth="1"/>
    <col min="71" max="71" width="14.5" bestFit="1" customWidth="1"/>
    <col min="72" max="72" width="9.6640625" bestFit="1" customWidth="1"/>
    <col min="73" max="73" width="13" bestFit="1" customWidth="1"/>
    <col min="74" max="74" width="19.6640625" bestFit="1" customWidth="1"/>
    <col min="75" max="75" width="17.33203125" bestFit="1" customWidth="1"/>
    <col min="76" max="76" width="37.33203125" bestFit="1" customWidth="1"/>
    <col min="77" max="77" width="22.33203125" bestFit="1" customWidth="1"/>
    <col min="78" max="78" width="49.5" bestFit="1" customWidth="1"/>
    <col min="79" max="79" width="17.6640625" bestFit="1" customWidth="1"/>
  </cols>
  <sheetData>
    <row r="2" spans="2:44" ht="21" customHeight="1" x14ac:dyDescent="0.25">
      <c r="B2" s="710"/>
      <c r="C2" s="711"/>
      <c r="D2" s="711"/>
      <c r="E2" s="711"/>
      <c r="F2" s="711"/>
      <c r="G2" s="711"/>
      <c r="H2" s="75"/>
      <c r="I2" s="75"/>
      <c r="J2" s="75"/>
      <c r="K2" s="75"/>
      <c r="L2" s="75"/>
      <c r="M2" s="75"/>
      <c r="N2" s="75"/>
      <c r="O2" s="75"/>
      <c r="P2" s="75"/>
      <c r="Q2" s="75"/>
      <c r="R2" s="75"/>
      <c r="S2" s="75"/>
      <c r="T2" s="75"/>
      <c r="U2" s="75"/>
      <c r="V2" s="75"/>
      <c r="W2" s="75"/>
      <c r="X2" s="75"/>
      <c r="Y2" s="75"/>
      <c r="Z2" s="75"/>
      <c r="AA2" s="75"/>
      <c r="AB2" s="75"/>
      <c r="AC2" s="75"/>
      <c r="AD2" s="75"/>
      <c r="AE2" s="75"/>
      <c r="AF2" s="75"/>
      <c r="AG2" s="75"/>
      <c r="AH2" s="76"/>
      <c r="AI2" s="76"/>
      <c r="AJ2" s="77"/>
      <c r="AK2" s="78" t="s">
        <v>284</v>
      </c>
      <c r="AL2" s="79">
        <f ca="1">TODAY()</f>
        <v>45849</v>
      </c>
      <c r="AM2" s="1156"/>
      <c r="AP2" s="80"/>
      <c r="AQ2" s="80"/>
    </row>
    <row r="3" spans="2:44" ht="21" customHeight="1" x14ac:dyDescent="0.25">
      <c r="B3" s="712"/>
      <c r="C3" s="713"/>
      <c r="D3" s="713"/>
      <c r="E3" s="713"/>
      <c r="F3" s="713"/>
      <c r="G3" s="713"/>
      <c r="H3" s="83"/>
      <c r="I3" s="83"/>
      <c r="J3" s="83"/>
      <c r="K3" s="83"/>
      <c r="L3" s="83"/>
      <c r="M3" s="83"/>
      <c r="N3" s="83"/>
      <c r="O3" s="83"/>
      <c r="P3" s="83"/>
      <c r="Q3" s="83"/>
      <c r="R3" s="83"/>
      <c r="S3" s="83"/>
      <c r="T3" s="83"/>
      <c r="U3" s="83"/>
      <c r="V3" s="83"/>
      <c r="W3" s="83"/>
      <c r="X3" s="83"/>
      <c r="Y3" s="83"/>
      <c r="Z3" s="83"/>
      <c r="AA3" s="83"/>
      <c r="AB3" s="83"/>
      <c r="AC3" s="83"/>
      <c r="AD3" s="83"/>
      <c r="AE3" s="83"/>
      <c r="AF3" s="83"/>
      <c r="AG3" s="83"/>
      <c r="AH3" s="84"/>
      <c r="AI3" s="84"/>
      <c r="AJ3" s="85"/>
      <c r="AK3" s="86" t="s">
        <v>285</v>
      </c>
      <c r="AL3" s="714">
        <f ca="1">WEEKNUM(AL2)</f>
        <v>28</v>
      </c>
      <c r="AM3" s="1156"/>
      <c r="AP3" s="80"/>
      <c r="AQ3" s="80"/>
    </row>
    <row r="4" spans="2:44" ht="31" customHeight="1" thickBot="1" x14ac:dyDescent="0.3">
      <c r="B4" s="81"/>
      <c r="C4" s="82"/>
      <c r="D4" s="82"/>
      <c r="E4" s="83"/>
      <c r="S4" s="88"/>
      <c r="T4" s="88"/>
      <c r="U4" s="88"/>
      <c r="V4" s="88"/>
      <c r="W4" s="88"/>
      <c r="X4" s="88"/>
      <c r="Y4" s="88"/>
      <c r="Z4" s="88"/>
      <c r="AA4" s="88"/>
      <c r="AB4" s="88"/>
      <c r="AC4" s="88"/>
      <c r="AD4" s="88"/>
      <c r="AE4" s="88"/>
      <c r="AF4" s="88"/>
      <c r="AG4" s="88"/>
      <c r="AH4" s="88"/>
      <c r="AI4" s="88"/>
      <c r="AJ4" s="88"/>
      <c r="AK4" s="88"/>
      <c r="AM4" s="1156"/>
      <c r="AP4" s="80"/>
      <c r="AQ4" s="80"/>
    </row>
    <row r="5" spans="2:44" s="709" customFormat="1" ht="146" customHeight="1" thickBot="1" x14ac:dyDescent="0.2">
      <c r="B5" s="730" t="s">
        <v>286</v>
      </c>
      <c r="C5" s="730" t="s">
        <v>287</v>
      </c>
      <c r="D5" s="730" t="s">
        <v>288</v>
      </c>
      <c r="E5" s="731" t="s">
        <v>327</v>
      </c>
      <c r="F5" s="725" t="s">
        <v>328</v>
      </c>
      <c r="G5" s="726" t="s">
        <v>329</v>
      </c>
      <c r="H5" s="725" t="s">
        <v>330</v>
      </c>
      <c r="I5" s="726" t="s">
        <v>331</v>
      </c>
      <c r="J5" s="725" t="s">
        <v>332</v>
      </c>
      <c r="K5" s="726" t="s">
        <v>333</v>
      </c>
      <c r="L5" s="725" t="s">
        <v>334</v>
      </c>
      <c r="M5" s="726" t="s">
        <v>289</v>
      </c>
      <c r="N5" s="725" t="s">
        <v>335</v>
      </c>
      <c r="O5" s="726" t="s">
        <v>336</v>
      </c>
      <c r="P5" s="725" t="s">
        <v>337</v>
      </c>
      <c r="Q5" s="726" t="s">
        <v>338</v>
      </c>
      <c r="R5" s="727"/>
      <c r="S5" s="725" t="s">
        <v>290</v>
      </c>
      <c r="T5" s="726" t="s">
        <v>291</v>
      </c>
      <c r="U5" s="726" t="s">
        <v>292</v>
      </c>
      <c r="V5" s="725" t="s">
        <v>293</v>
      </c>
      <c r="W5" s="726" t="s">
        <v>294</v>
      </c>
      <c r="X5" s="726" t="s">
        <v>295</v>
      </c>
      <c r="Y5" s="725" t="s">
        <v>296</v>
      </c>
      <c r="Z5" s="726" t="s">
        <v>297</v>
      </c>
      <c r="AA5" s="726" t="s">
        <v>298</v>
      </c>
      <c r="AB5" s="725" t="s">
        <v>339</v>
      </c>
      <c r="AC5" s="726" t="s">
        <v>299</v>
      </c>
      <c r="AD5" s="725" t="s">
        <v>300</v>
      </c>
      <c r="AE5" s="728" t="s">
        <v>301</v>
      </c>
      <c r="AF5" s="725" t="s">
        <v>302</v>
      </c>
      <c r="AG5" s="726" t="s">
        <v>303</v>
      </c>
      <c r="AH5" s="726" t="s">
        <v>304</v>
      </c>
      <c r="AI5" s="726" t="s">
        <v>305</v>
      </c>
      <c r="AJ5" s="729" t="s">
        <v>306</v>
      </c>
      <c r="AK5" s="725" t="s">
        <v>307</v>
      </c>
      <c r="AL5" s="708" t="s">
        <v>308</v>
      </c>
      <c r="AM5" s="708" t="s">
        <v>309</v>
      </c>
    </row>
    <row r="6" spans="2:44" ht="14" customHeight="1" x14ac:dyDescent="0.15">
      <c r="B6" s="31" t="s">
        <v>310</v>
      </c>
      <c r="C6" s="123">
        <v>2</v>
      </c>
      <c r="D6" s="32" t="s">
        <v>311</v>
      </c>
      <c r="E6" s="32" t="s">
        <v>312</v>
      </c>
      <c r="F6" s="733">
        <f>IF(H6="","",H6-(7*G6))</f>
        <v>45134</v>
      </c>
      <c r="G6" s="732">
        <v>1</v>
      </c>
      <c r="H6" s="723">
        <f>IF(J6="","",J6-(7*I6))</f>
        <v>45141</v>
      </c>
      <c r="I6" s="732">
        <v>1</v>
      </c>
      <c r="J6" s="723">
        <f>IF(L6="","",L6-(7*K6))</f>
        <v>45148</v>
      </c>
      <c r="K6" s="732">
        <v>1</v>
      </c>
      <c r="L6" s="723">
        <f>IF(N6="","",N6-(7*M6))</f>
        <v>45155</v>
      </c>
      <c r="M6" s="732">
        <v>1</v>
      </c>
      <c r="N6" s="723">
        <f>IF(P6="","",P6-(7*O6))</f>
        <v>45162</v>
      </c>
      <c r="O6" s="732">
        <v>1</v>
      </c>
      <c r="P6" s="723">
        <f>IF(S6="","",S6-(7*Q6))</f>
        <v>45169</v>
      </c>
      <c r="Q6" s="732">
        <v>1</v>
      </c>
      <c r="R6" s="734"/>
      <c r="S6" s="96">
        <f>IF(V6="","",V6-(7*U6))</f>
        <v>45176</v>
      </c>
      <c r="T6" s="747"/>
      <c r="U6" s="732">
        <v>1</v>
      </c>
      <c r="V6" s="723">
        <f>IF(Y6="","",Y6-(X6*7))</f>
        <v>45183</v>
      </c>
      <c r="W6" s="750"/>
      <c r="X6" s="732">
        <v>1</v>
      </c>
      <c r="Y6" s="723">
        <f>IF(AB6="","",AB6-(AA6*7))</f>
        <v>45190</v>
      </c>
      <c r="Z6" s="750"/>
      <c r="AA6" s="732">
        <v>1</v>
      </c>
      <c r="AB6" s="723">
        <f>IF(AF6="","",AF6-(7*AE6))</f>
        <v>45197</v>
      </c>
      <c r="AC6" s="750"/>
      <c r="AD6" s="105" t="str">
        <f>IF(AND(W6="", T6=""),"",IF(W6="",T6-S6,W6-AB6))</f>
        <v/>
      </c>
      <c r="AE6" s="732">
        <v>5</v>
      </c>
      <c r="AF6" s="723">
        <f>IF(AJ6="","",AJ6-(7*AG6)-(7*AH6))</f>
        <v>45232</v>
      </c>
      <c r="AG6" s="732">
        <v>1</v>
      </c>
      <c r="AH6" s="752">
        <v>1</v>
      </c>
      <c r="AI6" s="723"/>
      <c r="AJ6" s="724">
        <v>45246</v>
      </c>
      <c r="AK6" s="736"/>
      <c r="AL6" s="737"/>
      <c r="AM6" s="117"/>
    </row>
    <row r="7" spans="2:44" ht="14" customHeight="1" x14ac:dyDescent="0.15">
      <c r="B7" s="1" t="s">
        <v>313</v>
      </c>
      <c r="C7" s="123">
        <v>2</v>
      </c>
      <c r="D7" s="32" t="s">
        <v>311</v>
      </c>
      <c r="E7" s="32" t="s">
        <v>312</v>
      </c>
      <c r="F7" s="733">
        <f t="shared" ref="F7:F70" si="0">IF(H7="","",H7-(7*G7))</f>
        <v>45577</v>
      </c>
      <c r="G7" s="746">
        <v>0</v>
      </c>
      <c r="H7" s="723">
        <f t="shared" ref="H7:H70" si="1">IF(J7="","",J7-(7*I7))</f>
        <v>45577</v>
      </c>
      <c r="I7" s="746">
        <v>0</v>
      </c>
      <c r="J7" s="723">
        <f t="shared" ref="J7:J70" si="2">IF(L7="","",L7-(7*K7))</f>
        <v>45577</v>
      </c>
      <c r="K7" s="746">
        <v>0</v>
      </c>
      <c r="L7" s="723">
        <f t="shared" ref="L7:L70" si="3">IF(N7="","",N7-(7*M7))</f>
        <v>45577</v>
      </c>
      <c r="M7" s="746">
        <v>0</v>
      </c>
      <c r="N7" s="723">
        <f t="shared" ref="N7:N70" si="4">IF(P7="","",P7-(7*O7))</f>
        <v>45577</v>
      </c>
      <c r="O7" s="746">
        <v>0</v>
      </c>
      <c r="P7" s="723">
        <f t="shared" ref="P7:P70" si="5">IF(S7="","",S7-(7*Q7))</f>
        <v>45577</v>
      </c>
      <c r="Q7" s="746">
        <v>0</v>
      </c>
      <c r="R7" s="715"/>
      <c r="S7" s="96">
        <f>IF(V7="","",V7-(7*U7))</f>
        <v>45577</v>
      </c>
      <c r="T7" s="748"/>
      <c r="U7" s="746">
        <v>0</v>
      </c>
      <c r="V7" s="723">
        <f t="shared" ref="V7:V70" si="6">IF(Y7="","",Y7-(X7*7))</f>
        <v>45577</v>
      </c>
      <c r="W7" s="751"/>
      <c r="X7" s="746">
        <v>0</v>
      </c>
      <c r="Y7" s="96">
        <f t="shared" ref="Y7:Y70" si="7">IF(AB7="","",AB7-(AA7*7))</f>
        <v>45577</v>
      </c>
      <c r="Z7" s="751"/>
      <c r="AA7" s="746">
        <v>0</v>
      </c>
      <c r="AB7" s="96">
        <f t="shared" ref="AB7:AB72" si="8">IF(AF7="","",AF7-(7*AE7))</f>
        <v>45577</v>
      </c>
      <c r="AC7" s="751"/>
      <c r="AD7" s="105" t="str">
        <f t="shared" ref="AD7:AD70" si="9">IF(AND(W7="", T7=""),"",IF(W7="",T7-S7,W7-AB7))</f>
        <v/>
      </c>
      <c r="AE7" s="746">
        <v>3</v>
      </c>
      <c r="AF7" s="96">
        <f t="shared" ref="AF7:AF70" si="10">IF(AJ7="","",AJ7-(7*AG7)-(7*AH7))</f>
        <v>45598</v>
      </c>
      <c r="AG7" s="746">
        <v>2</v>
      </c>
      <c r="AH7" s="753">
        <v>0</v>
      </c>
      <c r="AI7" s="96"/>
      <c r="AJ7" s="93">
        <v>45612</v>
      </c>
      <c r="AK7" s="738"/>
      <c r="AL7" s="737"/>
      <c r="AM7" s="117"/>
    </row>
    <row r="8" spans="2:44" ht="14" customHeight="1" x14ac:dyDescent="0.15">
      <c r="B8" s="1" t="s">
        <v>314</v>
      </c>
      <c r="C8" s="123">
        <v>2</v>
      </c>
      <c r="D8" s="32" t="s">
        <v>311</v>
      </c>
      <c r="E8" s="32" t="s">
        <v>312</v>
      </c>
      <c r="F8" s="733">
        <f t="shared" si="0"/>
        <v>45549</v>
      </c>
      <c r="G8" s="746">
        <v>0</v>
      </c>
      <c r="H8" s="723">
        <f t="shared" si="1"/>
        <v>45549</v>
      </c>
      <c r="I8" s="746">
        <v>0</v>
      </c>
      <c r="J8" s="723">
        <f t="shared" si="2"/>
        <v>45549</v>
      </c>
      <c r="K8" s="746">
        <v>0</v>
      </c>
      <c r="L8" s="723">
        <f t="shared" si="3"/>
        <v>45549</v>
      </c>
      <c r="M8" s="746">
        <v>0</v>
      </c>
      <c r="N8" s="723">
        <f t="shared" si="4"/>
        <v>45549</v>
      </c>
      <c r="O8" s="746">
        <v>0</v>
      </c>
      <c r="P8" s="723">
        <f t="shared" si="5"/>
        <v>45549</v>
      </c>
      <c r="Q8" s="746">
        <v>0</v>
      </c>
      <c r="R8" s="715"/>
      <c r="S8" s="96">
        <f>IF(V8="","",V8-(7*U8))</f>
        <v>45549</v>
      </c>
      <c r="T8" s="748"/>
      <c r="U8" s="746">
        <v>0</v>
      </c>
      <c r="V8" s="723">
        <f t="shared" si="6"/>
        <v>45549</v>
      </c>
      <c r="W8" s="751"/>
      <c r="X8" s="746">
        <v>0</v>
      </c>
      <c r="Y8" s="96">
        <f t="shared" si="7"/>
        <v>45549</v>
      </c>
      <c r="Z8" s="751"/>
      <c r="AA8" s="746">
        <v>0</v>
      </c>
      <c r="AB8" s="96">
        <f t="shared" si="8"/>
        <v>45549</v>
      </c>
      <c r="AC8" s="751"/>
      <c r="AD8" s="105" t="str">
        <f t="shared" si="9"/>
        <v/>
      </c>
      <c r="AE8" s="746">
        <v>5</v>
      </c>
      <c r="AF8" s="96">
        <f t="shared" si="10"/>
        <v>45584</v>
      </c>
      <c r="AG8" s="746">
        <v>2</v>
      </c>
      <c r="AH8" s="753">
        <v>2</v>
      </c>
      <c r="AI8" s="96"/>
      <c r="AJ8" s="93">
        <v>45612</v>
      </c>
      <c r="AK8" s="739"/>
      <c r="AL8" s="740"/>
      <c r="AM8" s="117"/>
    </row>
    <row r="9" spans="2:44" ht="14" customHeight="1" x14ac:dyDescent="0.15">
      <c r="B9" s="1" t="s">
        <v>275</v>
      </c>
      <c r="C9" s="123">
        <v>2</v>
      </c>
      <c r="D9" s="43" t="s">
        <v>280</v>
      </c>
      <c r="E9" s="2" t="s">
        <v>315</v>
      </c>
      <c r="F9" s="733">
        <f t="shared" si="0"/>
        <v>45505</v>
      </c>
      <c r="G9" s="746">
        <v>0</v>
      </c>
      <c r="H9" s="723">
        <f t="shared" si="1"/>
        <v>45505</v>
      </c>
      <c r="I9" s="746">
        <v>0</v>
      </c>
      <c r="J9" s="723">
        <f t="shared" si="2"/>
        <v>45505</v>
      </c>
      <c r="K9" s="746">
        <v>0</v>
      </c>
      <c r="L9" s="723">
        <f t="shared" si="3"/>
        <v>45505</v>
      </c>
      <c r="M9" s="746">
        <v>0</v>
      </c>
      <c r="N9" s="723">
        <f t="shared" si="4"/>
        <v>45505</v>
      </c>
      <c r="O9" s="746">
        <v>0</v>
      </c>
      <c r="P9" s="723">
        <f t="shared" si="5"/>
        <v>45505</v>
      </c>
      <c r="Q9" s="746">
        <v>0</v>
      </c>
      <c r="R9" s="715"/>
      <c r="S9" s="96">
        <f t="shared" ref="S9:S73" si="11">IF(V9="","",V9-(7*U9))</f>
        <v>45505</v>
      </c>
      <c r="T9" s="748"/>
      <c r="U9" s="746">
        <v>0</v>
      </c>
      <c r="V9" s="723">
        <f t="shared" si="6"/>
        <v>45505</v>
      </c>
      <c r="W9" s="751"/>
      <c r="X9" s="746">
        <v>0</v>
      </c>
      <c r="Y9" s="96">
        <f t="shared" si="7"/>
        <v>45505</v>
      </c>
      <c r="Z9" s="751"/>
      <c r="AA9" s="746">
        <v>0</v>
      </c>
      <c r="AB9" s="96">
        <f t="shared" si="8"/>
        <v>45505</v>
      </c>
      <c r="AC9" s="751"/>
      <c r="AD9" s="105" t="str">
        <f t="shared" si="9"/>
        <v/>
      </c>
      <c r="AE9" s="746">
        <v>14</v>
      </c>
      <c r="AF9" s="96">
        <f t="shared" si="10"/>
        <v>45603</v>
      </c>
      <c r="AG9" s="746">
        <v>3</v>
      </c>
      <c r="AH9" s="753">
        <v>0</v>
      </c>
      <c r="AI9" s="96"/>
      <c r="AJ9" s="93">
        <v>45624</v>
      </c>
      <c r="AK9" s="739"/>
      <c r="AL9" s="740"/>
      <c r="AM9" s="117"/>
    </row>
    <row r="10" spans="2:44" ht="14" customHeight="1" x14ac:dyDescent="0.15">
      <c r="B10" s="1" t="s">
        <v>316</v>
      </c>
      <c r="C10" s="123">
        <v>2</v>
      </c>
      <c r="D10" s="43" t="s">
        <v>280</v>
      </c>
      <c r="E10" s="2" t="s">
        <v>315</v>
      </c>
      <c r="F10" s="733">
        <f t="shared" si="0"/>
        <v>45575</v>
      </c>
      <c r="G10" s="746">
        <v>0</v>
      </c>
      <c r="H10" s="723">
        <f t="shared" si="1"/>
        <v>45575</v>
      </c>
      <c r="I10" s="746">
        <v>0</v>
      </c>
      <c r="J10" s="723">
        <f t="shared" si="2"/>
        <v>45575</v>
      </c>
      <c r="K10" s="746">
        <v>0</v>
      </c>
      <c r="L10" s="723">
        <f t="shared" si="3"/>
        <v>45575</v>
      </c>
      <c r="M10" s="746">
        <v>0</v>
      </c>
      <c r="N10" s="723">
        <f t="shared" si="4"/>
        <v>45575</v>
      </c>
      <c r="O10" s="746">
        <v>0</v>
      </c>
      <c r="P10" s="723">
        <f t="shared" si="5"/>
        <v>45575</v>
      </c>
      <c r="Q10" s="746">
        <v>0</v>
      </c>
      <c r="R10" s="715"/>
      <c r="S10" s="96">
        <f>IF(V10="","",V10-(7*U10))</f>
        <v>45575</v>
      </c>
      <c r="T10" s="748">
        <v>45290</v>
      </c>
      <c r="U10" s="746">
        <v>0</v>
      </c>
      <c r="V10" s="723">
        <f t="shared" si="6"/>
        <v>45575</v>
      </c>
      <c r="W10" s="751"/>
      <c r="X10" s="746">
        <v>0</v>
      </c>
      <c r="Y10" s="96">
        <f t="shared" si="7"/>
        <v>45575</v>
      </c>
      <c r="Z10" s="751"/>
      <c r="AA10" s="746">
        <v>0</v>
      </c>
      <c r="AB10" s="96">
        <f t="shared" si="8"/>
        <v>45575</v>
      </c>
      <c r="AC10" s="751"/>
      <c r="AD10" s="105">
        <f>IF(AND(W10="", T10=""),"",IF(W10="",T10-S10,W10-AB10))</f>
        <v>-285</v>
      </c>
      <c r="AE10" s="746">
        <v>4</v>
      </c>
      <c r="AF10" s="96">
        <f t="shared" si="10"/>
        <v>45603</v>
      </c>
      <c r="AG10" s="746">
        <v>2</v>
      </c>
      <c r="AH10" s="753">
        <v>1</v>
      </c>
      <c r="AI10" s="96"/>
      <c r="AJ10" s="93">
        <v>45624</v>
      </c>
      <c r="AK10" s="739"/>
      <c r="AL10" s="740"/>
      <c r="AM10" s="117"/>
    </row>
    <row r="11" spans="2:44" ht="14" customHeight="1" x14ac:dyDescent="0.15">
      <c r="B11" s="1" t="s">
        <v>317</v>
      </c>
      <c r="C11" s="123">
        <v>2</v>
      </c>
      <c r="D11" s="43" t="s">
        <v>280</v>
      </c>
      <c r="E11" s="2" t="s">
        <v>315</v>
      </c>
      <c r="F11" s="733">
        <f t="shared" si="0"/>
        <v>45568</v>
      </c>
      <c r="G11" s="746">
        <v>0</v>
      </c>
      <c r="H11" s="723">
        <f t="shared" si="1"/>
        <v>45568</v>
      </c>
      <c r="I11" s="746">
        <v>0</v>
      </c>
      <c r="J11" s="723">
        <f t="shared" si="2"/>
        <v>45568</v>
      </c>
      <c r="K11" s="746">
        <v>0</v>
      </c>
      <c r="L11" s="723">
        <f t="shared" si="3"/>
        <v>45568</v>
      </c>
      <c r="M11" s="746">
        <v>0</v>
      </c>
      <c r="N11" s="723">
        <f t="shared" si="4"/>
        <v>45568</v>
      </c>
      <c r="O11" s="746">
        <v>0</v>
      </c>
      <c r="P11" s="723">
        <f t="shared" si="5"/>
        <v>45568</v>
      </c>
      <c r="Q11" s="746">
        <v>0</v>
      </c>
      <c r="R11" s="715"/>
      <c r="S11" s="96">
        <f t="shared" si="11"/>
        <v>45568</v>
      </c>
      <c r="T11" s="748"/>
      <c r="U11" s="746">
        <v>0</v>
      </c>
      <c r="V11" s="723">
        <f t="shared" si="6"/>
        <v>45568</v>
      </c>
      <c r="W11" s="751"/>
      <c r="X11" s="746">
        <v>0</v>
      </c>
      <c r="Y11" s="96">
        <f t="shared" si="7"/>
        <v>45568</v>
      </c>
      <c r="Z11" s="751"/>
      <c r="AA11" s="746">
        <v>0</v>
      </c>
      <c r="AB11" s="96">
        <f t="shared" si="8"/>
        <v>45568</v>
      </c>
      <c r="AC11" s="751"/>
      <c r="AD11" s="105" t="str">
        <f t="shared" si="9"/>
        <v/>
      </c>
      <c r="AE11" s="746">
        <v>7</v>
      </c>
      <c r="AF11" s="96">
        <f t="shared" si="10"/>
        <v>45617</v>
      </c>
      <c r="AG11" s="746">
        <v>1</v>
      </c>
      <c r="AH11" s="753">
        <v>0</v>
      </c>
      <c r="AI11" s="96"/>
      <c r="AJ11" s="93">
        <v>45624</v>
      </c>
      <c r="AK11" s="739"/>
      <c r="AL11" s="740"/>
      <c r="AM11" s="117"/>
      <c r="AR11" s="87"/>
    </row>
    <row r="12" spans="2:44" ht="14" customHeight="1" x14ac:dyDescent="0.15">
      <c r="B12" s="1" t="s">
        <v>79</v>
      </c>
      <c r="C12" s="123">
        <v>2</v>
      </c>
      <c r="D12" s="43" t="s">
        <v>318</v>
      </c>
      <c r="E12" s="2" t="s">
        <v>319</v>
      </c>
      <c r="F12" s="733">
        <f t="shared" si="0"/>
        <v>45534</v>
      </c>
      <c r="G12" s="746">
        <v>0</v>
      </c>
      <c r="H12" s="723">
        <f t="shared" si="1"/>
        <v>45534</v>
      </c>
      <c r="I12" s="746">
        <v>0</v>
      </c>
      <c r="J12" s="723">
        <f t="shared" si="2"/>
        <v>45534</v>
      </c>
      <c r="K12" s="746">
        <v>0</v>
      </c>
      <c r="L12" s="723">
        <f t="shared" si="3"/>
        <v>45534</v>
      </c>
      <c r="M12" s="746">
        <v>0</v>
      </c>
      <c r="N12" s="723">
        <f t="shared" si="4"/>
        <v>45534</v>
      </c>
      <c r="O12" s="746">
        <v>0</v>
      </c>
      <c r="P12" s="723">
        <f>IF(S12="","",S12-(7*Q12))</f>
        <v>45534</v>
      </c>
      <c r="Q12" s="746">
        <v>0</v>
      </c>
      <c r="R12" s="715"/>
      <c r="S12" s="96">
        <f t="shared" si="11"/>
        <v>45534</v>
      </c>
      <c r="T12" s="748"/>
      <c r="U12" s="746">
        <v>0</v>
      </c>
      <c r="V12" s="723">
        <f t="shared" si="6"/>
        <v>45534</v>
      </c>
      <c r="W12" s="751"/>
      <c r="X12" s="746">
        <v>0</v>
      </c>
      <c r="Y12" s="96">
        <f t="shared" si="7"/>
        <v>45534</v>
      </c>
      <c r="Z12" s="751"/>
      <c r="AA12" s="746">
        <v>0</v>
      </c>
      <c r="AB12" s="96">
        <f t="shared" si="8"/>
        <v>45534</v>
      </c>
      <c r="AC12" s="751"/>
      <c r="AD12" s="105" t="str">
        <f t="shared" si="9"/>
        <v/>
      </c>
      <c r="AE12" s="746">
        <v>8</v>
      </c>
      <c r="AF12" s="96">
        <f t="shared" si="10"/>
        <v>45590</v>
      </c>
      <c r="AG12" s="746">
        <v>5</v>
      </c>
      <c r="AH12" s="753">
        <v>1</v>
      </c>
      <c r="AI12" s="96"/>
      <c r="AJ12" s="93">
        <v>45632</v>
      </c>
      <c r="AK12" s="739"/>
      <c r="AL12" s="740"/>
      <c r="AM12" s="117"/>
    </row>
    <row r="13" spans="2:44" ht="14" customHeight="1" x14ac:dyDescent="0.15">
      <c r="B13" s="1" t="s">
        <v>320</v>
      </c>
      <c r="C13" s="123">
        <v>2</v>
      </c>
      <c r="D13" s="43" t="s">
        <v>318</v>
      </c>
      <c r="E13" s="2" t="s">
        <v>319</v>
      </c>
      <c r="F13" s="733">
        <f t="shared" si="0"/>
        <v>45576</v>
      </c>
      <c r="G13" s="746">
        <v>0</v>
      </c>
      <c r="H13" s="723">
        <f t="shared" si="1"/>
        <v>45576</v>
      </c>
      <c r="I13" s="746">
        <v>0</v>
      </c>
      <c r="J13" s="723">
        <f t="shared" si="2"/>
        <v>45576</v>
      </c>
      <c r="K13" s="746">
        <v>0</v>
      </c>
      <c r="L13" s="723">
        <f t="shared" si="3"/>
        <v>45576</v>
      </c>
      <c r="M13" s="746">
        <v>0</v>
      </c>
      <c r="N13" s="723">
        <f t="shared" si="4"/>
        <v>45576</v>
      </c>
      <c r="O13" s="746">
        <v>0</v>
      </c>
      <c r="P13" s="723">
        <f t="shared" si="5"/>
        <v>45576</v>
      </c>
      <c r="Q13" s="746">
        <v>0</v>
      </c>
      <c r="R13" s="715"/>
      <c r="S13" s="96">
        <f t="shared" si="11"/>
        <v>45576</v>
      </c>
      <c r="T13" s="748"/>
      <c r="U13" s="746">
        <v>0</v>
      </c>
      <c r="V13" s="723">
        <f t="shared" si="6"/>
        <v>45576</v>
      </c>
      <c r="W13" s="751"/>
      <c r="X13" s="746">
        <v>0</v>
      </c>
      <c r="Y13" s="96">
        <f t="shared" si="7"/>
        <v>45576</v>
      </c>
      <c r="Z13" s="751"/>
      <c r="AA13" s="746">
        <v>0</v>
      </c>
      <c r="AB13" s="96">
        <f t="shared" si="8"/>
        <v>45576</v>
      </c>
      <c r="AC13" s="751"/>
      <c r="AD13" s="105" t="str">
        <f t="shared" si="9"/>
        <v/>
      </c>
      <c r="AE13" s="746">
        <v>4</v>
      </c>
      <c r="AF13" s="96">
        <f t="shared" si="10"/>
        <v>45604</v>
      </c>
      <c r="AG13" s="746">
        <v>3</v>
      </c>
      <c r="AH13" s="753">
        <v>1</v>
      </c>
      <c r="AI13" s="96"/>
      <c r="AJ13" s="93">
        <v>45632</v>
      </c>
      <c r="AK13" s="739"/>
      <c r="AL13" s="740"/>
      <c r="AM13" s="117"/>
    </row>
    <row r="14" spans="2:44" ht="14" customHeight="1" x14ac:dyDescent="0.15">
      <c r="B14" s="1" t="s">
        <v>276</v>
      </c>
      <c r="C14" s="123">
        <v>2</v>
      </c>
      <c r="D14" s="43" t="s">
        <v>311</v>
      </c>
      <c r="E14" s="32" t="s">
        <v>312</v>
      </c>
      <c r="F14" s="733">
        <f t="shared" si="0"/>
        <v>45465</v>
      </c>
      <c r="G14" s="746">
        <v>0</v>
      </c>
      <c r="H14" s="723">
        <f t="shared" si="1"/>
        <v>45465</v>
      </c>
      <c r="I14" s="746">
        <v>0</v>
      </c>
      <c r="J14" s="723">
        <f t="shared" si="2"/>
        <v>45465</v>
      </c>
      <c r="K14" s="746">
        <v>0</v>
      </c>
      <c r="L14" s="723">
        <f t="shared" si="3"/>
        <v>45465</v>
      </c>
      <c r="M14" s="746">
        <v>0</v>
      </c>
      <c r="N14" s="723">
        <f t="shared" si="4"/>
        <v>45465</v>
      </c>
      <c r="O14" s="746">
        <v>0</v>
      </c>
      <c r="P14" s="723">
        <f t="shared" si="5"/>
        <v>45465</v>
      </c>
      <c r="Q14" s="746">
        <v>0</v>
      </c>
      <c r="R14" s="716"/>
      <c r="S14" s="96">
        <f t="shared" si="11"/>
        <v>45465</v>
      </c>
      <c r="T14" s="748"/>
      <c r="U14" s="746">
        <v>0</v>
      </c>
      <c r="V14" s="723">
        <f t="shared" si="6"/>
        <v>45465</v>
      </c>
      <c r="W14" s="751"/>
      <c r="X14" s="746">
        <v>0</v>
      </c>
      <c r="Y14" s="96">
        <f t="shared" si="7"/>
        <v>45465</v>
      </c>
      <c r="Z14" s="751"/>
      <c r="AA14" s="746">
        <v>0</v>
      </c>
      <c r="AB14" s="96">
        <f t="shared" si="8"/>
        <v>45465</v>
      </c>
      <c r="AC14" s="751"/>
      <c r="AD14" s="105" t="str">
        <f t="shared" si="9"/>
        <v/>
      </c>
      <c r="AE14" s="746">
        <v>20</v>
      </c>
      <c r="AF14" s="96">
        <f t="shared" si="10"/>
        <v>45605</v>
      </c>
      <c r="AG14" s="746">
        <v>1</v>
      </c>
      <c r="AH14" s="753">
        <v>0</v>
      </c>
      <c r="AI14" s="96"/>
      <c r="AJ14" s="93">
        <v>45612</v>
      </c>
      <c r="AK14" s="739"/>
      <c r="AL14" s="740"/>
      <c r="AM14" s="117"/>
    </row>
    <row r="15" spans="2:44" ht="14" customHeight="1" x14ac:dyDescent="0.15">
      <c r="B15" s="1" t="s">
        <v>321</v>
      </c>
      <c r="C15" s="123">
        <v>2</v>
      </c>
      <c r="D15" s="43" t="s">
        <v>311</v>
      </c>
      <c r="E15" s="32" t="s">
        <v>312</v>
      </c>
      <c r="F15" s="733">
        <f t="shared" si="0"/>
        <v>45570</v>
      </c>
      <c r="G15" s="746">
        <v>0</v>
      </c>
      <c r="H15" s="723">
        <f t="shared" si="1"/>
        <v>45570</v>
      </c>
      <c r="I15" s="746">
        <v>0</v>
      </c>
      <c r="J15" s="723">
        <f t="shared" si="2"/>
        <v>45570</v>
      </c>
      <c r="K15" s="746">
        <v>0</v>
      </c>
      <c r="L15" s="723">
        <f t="shared" si="3"/>
        <v>45570</v>
      </c>
      <c r="M15" s="746">
        <v>0</v>
      </c>
      <c r="N15" s="723">
        <f t="shared" si="4"/>
        <v>45570</v>
      </c>
      <c r="O15" s="746">
        <v>0</v>
      </c>
      <c r="P15" s="723">
        <f t="shared" si="5"/>
        <v>45570</v>
      </c>
      <c r="Q15" s="746">
        <v>0</v>
      </c>
      <c r="R15" s="716"/>
      <c r="S15" s="96">
        <f t="shared" si="11"/>
        <v>45570</v>
      </c>
      <c r="T15" s="749"/>
      <c r="U15" s="746">
        <v>0</v>
      </c>
      <c r="V15" s="723">
        <f t="shared" si="6"/>
        <v>45570</v>
      </c>
      <c r="W15" s="751"/>
      <c r="X15" s="746">
        <v>0</v>
      </c>
      <c r="Y15" s="96">
        <f t="shared" si="7"/>
        <v>45570</v>
      </c>
      <c r="Z15" s="751"/>
      <c r="AA15" s="746">
        <v>0</v>
      </c>
      <c r="AB15" s="96">
        <f t="shared" si="8"/>
        <v>45570</v>
      </c>
      <c r="AC15" s="751"/>
      <c r="AD15" s="105" t="str">
        <f t="shared" si="9"/>
        <v/>
      </c>
      <c r="AE15" s="746">
        <v>3</v>
      </c>
      <c r="AF15" s="96">
        <f t="shared" si="10"/>
        <v>45591</v>
      </c>
      <c r="AG15" s="746">
        <v>2</v>
      </c>
      <c r="AH15" s="753">
        <v>1</v>
      </c>
      <c r="AI15" s="96"/>
      <c r="AJ15" s="93">
        <v>45612</v>
      </c>
      <c r="AK15" s="739"/>
      <c r="AL15" s="740"/>
      <c r="AM15" s="117"/>
    </row>
    <row r="16" spans="2:44" ht="14" customHeight="1" x14ac:dyDescent="0.15">
      <c r="B16" s="1" t="s">
        <v>322</v>
      </c>
      <c r="C16" s="123">
        <v>2</v>
      </c>
      <c r="D16" s="43" t="s">
        <v>311</v>
      </c>
      <c r="E16" s="32" t="s">
        <v>312</v>
      </c>
      <c r="F16" s="733">
        <f t="shared" si="0"/>
        <v>45584</v>
      </c>
      <c r="G16" s="746">
        <v>0</v>
      </c>
      <c r="H16" s="723">
        <f t="shared" si="1"/>
        <v>45584</v>
      </c>
      <c r="I16" s="746">
        <v>0</v>
      </c>
      <c r="J16" s="723">
        <f>IF(L16="","",L16-(7*K16))</f>
        <v>45584</v>
      </c>
      <c r="K16" s="746">
        <v>0</v>
      </c>
      <c r="L16" s="723">
        <f t="shared" si="3"/>
        <v>45584</v>
      </c>
      <c r="M16" s="746">
        <v>0</v>
      </c>
      <c r="N16" s="723">
        <f t="shared" si="4"/>
        <v>45584</v>
      </c>
      <c r="O16" s="746">
        <v>0</v>
      </c>
      <c r="P16" s="723">
        <f t="shared" si="5"/>
        <v>45584</v>
      </c>
      <c r="Q16" s="746">
        <v>0</v>
      </c>
      <c r="R16" s="716"/>
      <c r="S16" s="96">
        <f t="shared" si="11"/>
        <v>45584</v>
      </c>
      <c r="T16" s="749"/>
      <c r="U16" s="746">
        <v>0</v>
      </c>
      <c r="V16" s="723">
        <f t="shared" si="6"/>
        <v>45584</v>
      </c>
      <c r="W16" s="751"/>
      <c r="X16" s="746">
        <v>0</v>
      </c>
      <c r="Y16" s="96">
        <f t="shared" si="7"/>
        <v>45584</v>
      </c>
      <c r="Z16" s="751"/>
      <c r="AA16" s="746">
        <v>0</v>
      </c>
      <c r="AB16" s="96">
        <f t="shared" si="8"/>
        <v>45584</v>
      </c>
      <c r="AC16" s="751"/>
      <c r="AD16" s="105" t="str">
        <f t="shared" si="9"/>
        <v/>
      </c>
      <c r="AE16" s="746">
        <v>2</v>
      </c>
      <c r="AF16" s="96">
        <f t="shared" si="10"/>
        <v>45598</v>
      </c>
      <c r="AG16" s="746">
        <v>2</v>
      </c>
      <c r="AH16" s="753">
        <v>0</v>
      </c>
      <c r="AI16" s="96"/>
      <c r="AJ16" s="93">
        <v>45612</v>
      </c>
      <c r="AK16" s="739"/>
      <c r="AL16" s="740"/>
      <c r="AM16" s="117"/>
    </row>
    <row r="17" spans="2:39" ht="14" customHeight="1" x14ac:dyDescent="0.15">
      <c r="B17" s="1" t="s">
        <v>323</v>
      </c>
      <c r="C17" s="123">
        <v>2</v>
      </c>
      <c r="D17" s="43" t="s">
        <v>311</v>
      </c>
      <c r="E17" s="32" t="s">
        <v>312</v>
      </c>
      <c r="F17" s="733">
        <f t="shared" si="0"/>
        <v>45570</v>
      </c>
      <c r="G17" s="746">
        <v>0</v>
      </c>
      <c r="H17" s="723">
        <f t="shared" si="1"/>
        <v>45570</v>
      </c>
      <c r="I17" s="746">
        <v>0</v>
      </c>
      <c r="J17" s="723">
        <f t="shared" si="2"/>
        <v>45570</v>
      </c>
      <c r="K17" s="746">
        <v>0</v>
      </c>
      <c r="L17" s="723">
        <f t="shared" si="3"/>
        <v>45570</v>
      </c>
      <c r="M17" s="746">
        <v>0</v>
      </c>
      <c r="N17" s="723">
        <f t="shared" si="4"/>
        <v>45570</v>
      </c>
      <c r="O17" s="746">
        <v>0</v>
      </c>
      <c r="P17" s="723">
        <f t="shared" si="5"/>
        <v>45570</v>
      </c>
      <c r="Q17" s="746">
        <v>0</v>
      </c>
      <c r="R17" s="716"/>
      <c r="S17" s="96">
        <f t="shared" si="11"/>
        <v>45570</v>
      </c>
      <c r="T17" s="749"/>
      <c r="U17" s="746">
        <v>0</v>
      </c>
      <c r="V17" s="723">
        <f t="shared" si="6"/>
        <v>45570</v>
      </c>
      <c r="W17" s="751"/>
      <c r="X17" s="746">
        <v>0</v>
      </c>
      <c r="Y17" s="96">
        <f t="shared" si="7"/>
        <v>45570</v>
      </c>
      <c r="Z17" s="751"/>
      <c r="AA17" s="746">
        <v>0</v>
      </c>
      <c r="AB17" s="96">
        <f t="shared" si="8"/>
        <v>45570</v>
      </c>
      <c r="AC17" s="751"/>
      <c r="AD17" s="105" t="str">
        <f t="shared" si="9"/>
        <v/>
      </c>
      <c r="AE17" s="746">
        <v>2</v>
      </c>
      <c r="AF17" s="96">
        <f t="shared" si="10"/>
        <v>45584</v>
      </c>
      <c r="AG17" s="746">
        <v>2</v>
      </c>
      <c r="AH17" s="753">
        <v>2</v>
      </c>
      <c r="AI17" s="96"/>
      <c r="AJ17" s="93">
        <v>45612</v>
      </c>
      <c r="AK17" s="739"/>
      <c r="AL17" s="740"/>
      <c r="AM17" s="117"/>
    </row>
    <row r="18" spans="2:39" ht="14" customHeight="1" x14ac:dyDescent="0.15">
      <c r="B18" s="1" t="s">
        <v>274</v>
      </c>
      <c r="C18" s="123">
        <v>2</v>
      </c>
      <c r="D18" s="51" t="s">
        <v>280</v>
      </c>
      <c r="E18" s="51" t="s">
        <v>324</v>
      </c>
      <c r="F18" s="733">
        <f t="shared" si="0"/>
        <v>45535</v>
      </c>
      <c r="G18" s="746">
        <v>0</v>
      </c>
      <c r="H18" s="723">
        <f t="shared" si="1"/>
        <v>45535</v>
      </c>
      <c r="I18" s="746">
        <v>0</v>
      </c>
      <c r="J18" s="723">
        <f t="shared" si="2"/>
        <v>45535</v>
      </c>
      <c r="K18" s="746">
        <v>0</v>
      </c>
      <c r="L18" s="723">
        <f t="shared" si="3"/>
        <v>45535</v>
      </c>
      <c r="M18" s="746">
        <v>0</v>
      </c>
      <c r="N18" s="723">
        <f t="shared" si="4"/>
        <v>45535</v>
      </c>
      <c r="O18" s="746">
        <v>0</v>
      </c>
      <c r="P18" s="723">
        <f t="shared" si="5"/>
        <v>45535</v>
      </c>
      <c r="Q18" s="746">
        <v>0</v>
      </c>
      <c r="R18" s="717"/>
      <c r="S18" s="96">
        <f t="shared" si="11"/>
        <v>45535</v>
      </c>
      <c r="T18" s="748">
        <v>45290</v>
      </c>
      <c r="U18" s="746">
        <v>0</v>
      </c>
      <c r="V18" s="723">
        <f t="shared" si="6"/>
        <v>45535</v>
      </c>
      <c r="W18" s="751"/>
      <c r="X18" s="746">
        <v>0</v>
      </c>
      <c r="Y18" s="96">
        <f t="shared" si="7"/>
        <v>45535</v>
      </c>
      <c r="Z18" s="751"/>
      <c r="AA18" s="746">
        <v>0</v>
      </c>
      <c r="AB18" s="96">
        <f t="shared" si="8"/>
        <v>45535</v>
      </c>
      <c r="AC18" s="751"/>
      <c r="AD18" s="105">
        <f t="shared" si="9"/>
        <v>-245</v>
      </c>
      <c r="AE18" s="746">
        <v>10</v>
      </c>
      <c r="AF18" s="96">
        <f t="shared" si="10"/>
        <v>45605</v>
      </c>
      <c r="AG18" s="746">
        <v>2</v>
      </c>
      <c r="AH18" s="753">
        <v>1</v>
      </c>
      <c r="AI18" s="96"/>
      <c r="AJ18" s="93">
        <v>45626</v>
      </c>
      <c r="AK18" s="739"/>
      <c r="AL18" s="737"/>
      <c r="AM18" s="117"/>
    </row>
    <row r="19" spans="2:39" ht="14" customHeight="1" x14ac:dyDescent="0.2">
      <c r="B19" s="94"/>
      <c r="C19" s="123"/>
      <c r="D19" s="97"/>
      <c r="E19" s="98"/>
      <c r="F19" s="723">
        <f t="shared" si="0"/>
        <v>45709</v>
      </c>
      <c r="G19" s="746">
        <v>0</v>
      </c>
      <c r="H19" s="723">
        <f t="shared" si="1"/>
        <v>45709</v>
      </c>
      <c r="I19" s="746">
        <v>0</v>
      </c>
      <c r="J19" s="723">
        <f t="shared" si="2"/>
        <v>45709</v>
      </c>
      <c r="K19" s="746">
        <v>0</v>
      </c>
      <c r="L19" s="723">
        <f t="shared" si="3"/>
        <v>45709</v>
      </c>
      <c r="M19" s="746">
        <v>0</v>
      </c>
      <c r="N19" s="723">
        <f t="shared" si="4"/>
        <v>45709</v>
      </c>
      <c r="O19" s="746">
        <v>0</v>
      </c>
      <c r="P19" s="723">
        <f t="shared" si="5"/>
        <v>45709</v>
      </c>
      <c r="Q19" s="746">
        <v>0</v>
      </c>
      <c r="R19" s="718"/>
      <c r="S19" s="96">
        <f t="shared" si="11"/>
        <v>45709</v>
      </c>
      <c r="T19" s="749"/>
      <c r="U19" s="746">
        <v>29</v>
      </c>
      <c r="V19" s="723">
        <f t="shared" si="6"/>
        <v>45912</v>
      </c>
      <c r="W19" s="751"/>
      <c r="X19" s="746">
        <v>2</v>
      </c>
      <c r="Y19" s="96">
        <f t="shared" si="7"/>
        <v>45926</v>
      </c>
      <c r="Z19" s="751"/>
      <c r="AA19" s="746">
        <v>10</v>
      </c>
      <c r="AB19" s="96">
        <f t="shared" si="8"/>
        <v>45996</v>
      </c>
      <c r="AC19" s="751"/>
      <c r="AD19" s="105" t="str">
        <f t="shared" si="9"/>
        <v/>
      </c>
      <c r="AE19" s="746">
        <v>0</v>
      </c>
      <c r="AF19" s="96">
        <f>IF(AJ19="","",AJ19-(7*AG19)-(7*AH19))</f>
        <v>45996</v>
      </c>
      <c r="AG19" s="746">
        <v>1</v>
      </c>
      <c r="AH19" s="753">
        <v>0</v>
      </c>
      <c r="AI19" s="96"/>
      <c r="AJ19" s="93">
        <v>46003</v>
      </c>
      <c r="AK19" s="739"/>
      <c r="AL19" s="737"/>
      <c r="AM19" s="117"/>
    </row>
    <row r="20" spans="2:39" ht="14.75" customHeight="1" x14ac:dyDescent="0.2">
      <c r="B20" s="94"/>
      <c r="C20" s="123"/>
      <c r="D20" s="95"/>
      <c r="E20" s="95"/>
      <c r="F20" s="723" t="str">
        <f t="shared" si="0"/>
        <v/>
      </c>
      <c r="G20" s="746">
        <v>0</v>
      </c>
      <c r="H20" s="723" t="str">
        <f t="shared" si="1"/>
        <v/>
      </c>
      <c r="I20" s="746">
        <v>0</v>
      </c>
      <c r="J20" s="723" t="str">
        <f t="shared" si="2"/>
        <v/>
      </c>
      <c r="K20" s="746">
        <v>0</v>
      </c>
      <c r="L20" s="723" t="str">
        <f t="shared" si="3"/>
        <v/>
      </c>
      <c r="M20" s="746">
        <v>0</v>
      </c>
      <c r="N20" s="723" t="str">
        <f t="shared" si="4"/>
        <v/>
      </c>
      <c r="O20" s="746">
        <v>0</v>
      </c>
      <c r="P20" s="723" t="str">
        <f t="shared" si="5"/>
        <v/>
      </c>
      <c r="Q20" s="746">
        <v>0</v>
      </c>
      <c r="R20" s="718"/>
      <c r="S20" s="96" t="str">
        <f t="shared" si="11"/>
        <v/>
      </c>
      <c r="T20" s="748"/>
      <c r="U20" s="746">
        <v>0</v>
      </c>
      <c r="V20" s="723" t="str">
        <f t="shared" si="6"/>
        <v/>
      </c>
      <c r="W20" s="751"/>
      <c r="X20" s="746">
        <v>0</v>
      </c>
      <c r="Y20" s="96" t="str">
        <f t="shared" si="7"/>
        <v/>
      </c>
      <c r="Z20" s="751"/>
      <c r="AA20" s="746">
        <v>0</v>
      </c>
      <c r="AB20" s="96" t="str">
        <f t="shared" si="8"/>
        <v/>
      </c>
      <c r="AC20" s="751"/>
      <c r="AD20" s="105" t="str">
        <f t="shared" si="9"/>
        <v/>
      </c>
      <c r="AE20" s="746">
        <v>0</v>
      </c>
      <c r="AF20" s="96" t="str">
        <f t="shared" si="10"/>
        <v/>
      </c>
      <c r="AG20" s="746">
        <v>0</v>
      </c>
      <c r="AH20" s="753">
        <v>0</v>
      </c>
      <c r="AI20" s="96"/>
      <c r="AJ20" s="93"/>
      <c r="AK20" s="739"/>
      <c r="AL20" s="737"/>
      <c r="AM20" s="117"/>
    </row>
    <row r="21" spans="2:39" ht="14.75" customHeight="1" x14ac:dyDescent="0.2">
      <c r="B21" s="94"/>
      <c r="C21" s="123"/>
      <c r="D21" s="95"/>
      <c r="E21" s="95"/>
      <c r="F21" s="723" t="str">
        <f t="shared" si="0"/>
        <v/>
      </c>
      <c r="G21" s="746">
        <v>0</v>
      </c>
      <c r="H21" s="723" t="str">
        <f t="shared" si="1"/>
        <v/>
      </c>
      <c r="I21" s="746">
        <v>0</v>
      </c>
      <c r="J21" s="723" t="str">
        <f t="shared" si="2"/>
        <v/>
      </c>
      <c r="K21" s="746">
        <v>0</v>
      </c>
      <c r="L21" s="723" t="str">
        <f t="shared" si="3"/>
        <v/>
      </c>
      <c r="M21" s="746">
        <v>0</v>
      </c>
      <c r="N21" s="723" t="str">
        <f t="shared" si="4"/>
        <v/>
      </c>
      <c r="O21" s="746">
        <v>0</v>
      </c>
      <c r="P21" s="723" t="str">
        <f t="shared" si="5"/>
        <v/>
      </c>
      <c r="Q21" s="746">
        <v>0</v>
      </c>
      <c r="R21" s="718"/>
      <c r="S21" s="96" t="str">
        <f t="shared" si="11"/>
        <v/>
      </c>
      <c r="T21" s="748"/>
      <c r="U21" s="746">
        <v>0</v>
      </c>
      <c r="V21" s="723" t="str">
        <f t="shared" si="6"/>
        <v/>
      </c>
      <c r="W21" s="751"/>
      <c r="X21" s="746">
        <v>0</v>
      </c>
      <c r="Y21" s="96" t="str">
        <f t="shared" si="7"/>
        <v/>
      </c>
      <c r="Z21" s="751"/>
      <c r="AA21" s="746">
        <v>0</v>
      </c>
      <c r="AB21" s="96" t="str">
        <f t="shared" si="8"/>
        <v/>
      </c>
      <c r="AC21" s="751"/>
      <c r="AD21" s="105" t="str">
        <f t="shared" si="9"/>
        <v/>
      </c>
      <c r="AE21" s="746">
        <v>0</v>
      </c>
      <c r="AF21" s="96" t="str">
        <f t="shared" si="10"/>
        <v/>
      </c>
      <c r="AG21" s="746">
        <v>0</v>
      </c>
      <c r="AH21" s="753">
        <v>0</v>
      </c>
      <c r="AI21" s="96"/>
      <c r="AJ21" s="93"/>
      <c r="AK21" s="739"/>
      <c r="AL21" s="737"/>
      <c r="AM21" s="117"/>
    </row>
    <row r="22" spans="2:39" ht="14.75" customHeight="1" x14ac:dyDescent="0.2">
      <c r="B22" s="94"/>
      <c r="C22" s="123"/>
      <c r="D22" s="95"/>
      <c r="E22" s="95"/>
      <c r="F22" s="723" t="str">
        <f t="shared" si="0"/>
        <v/>
      </c>
      <c r="G22" s="746">
        <v>0</v>
      </c>
      <c r="H22" s="723" t="str">
        <f t="shared" si="1"/>
        <v/>
      </c>
      <c r="I22" s="746">
        <v>0</v>
      </c>
      <c r="J22" s="723" t="str">
        <f t="shared" si="2"/>
        <v/>
      </c>
      <c r="K22" s="746">
        <v>0</v>
      </c>
      <c r="L22" s="723" t="str">
        <f t="shared" si="3"/>
        <v/>
      </c>
      <c r="M22" s="746">
        <v>0</v>
      </c>
      <c r="N22" s="723" t="str">
        <f t="shared" si="4"/>
        <v/>
      </c>
      <c r="O22" s="746">
        <v>0</v>
      </c>
      <c r="P22" s="723" t="str">
        <f t="shared" si="5"/>
        <v/>
      </c>
      <c r="Q22" s="746">
        <v>0</v>
      </c>
      <c r="R22" s="718"/>
      <c r="S22" s="96" t="str">
        <f t="shared" si="11"/>
        <v/>
      </c>
      <c r="T22" s="748"/>
      <c r="U22" s="746">
        <v>0</v>
      </c>
      <c r="V22" s="723" t="str">
        <f t="shared" si="6"/>
        <v/>
      </c>
      <c r="W22" s="751"/>
      <c r="X22" s="746">
        <v>0</v>
      </c>
      <c r="Y22" s="96" t="str">
        <f t="shared" si="7"/>
        <v/>
      </c>
      <c r="Z22" s="751"/>
      <c r="AA22" s="746">
        <v>0</v>
      </c>
      <c r="AB22" s="96" t="str">
        <f t="shared" si="8"/>
        <v/>
      </c>
      <c r="AC22" s="751"/>
      <c r="AD22" s="105" t="str">
        <f t="shared" si="9"/>
        <v/>
      </c>
      <c r="AE22" s="746">
        <v>0</v>
      </c>
      <c r="AF22" s="96" t="str">
        <f t="shared" si="10"/>
        <v/>
      </c>
      <c r="AG22" s="746">
        <v>0</v>
      </c>
      <c r="AH22" s="753">
        <v>0</v>
      </c>
      <c r="AI22" s="96"/>
      <c r="AJ22" s="93"/>
      <c r="AK22" s="739"/>
      <c r="AL22" s="737"/>
      <c r="AM22" s="117"/>
    </row>
    <row r="23" spans="2:39" ht="14.75" customHeight="1" x14ac:dyDescent="0.2">
      <c r="B23" s="94"/>
      <c r="C23" s="123"/>
      <c r="D23" s="95"/>
      <c r="E23" s="95"/>
      <c r="F23" s="723" t="str">
        <f t="shared" si="0"/>
        <v/>
      </c>
      <c r="G23" s="746">
        <v>0</v>
      </c>
      <c r="H23" s="723" t="str">
        <f t="shared" si="1"/>
        <v/>
      </c>
      <c r="I23" s="746">
        <v>0</v>
      </c>
      <c r="J23" s="723" t="str">
        <f t="shared" si="2"/>
        <v/>
      </c>
      <c r="K23" s="746">
        <v>0</v>
      </c>
      <c r="L23" s="723" t="str">
        <f t="shared" si="3"/>
        <v/>
      </c>
      <c r="M23" s="746">
        <v>0</v>
      </c>
      <c r="N23" s="723" t="str">
        <f t="shared" si="4"/>
        <v/>
      </c>
      <c r="O23" s="746">
        <v>0</v>
      </c>
      <c r="P23" s="723" t="str">
        <f t="shared" si="5"/>
        <v/>
      </c>
      <c r="Q23" s="746">
        <v>0</v>
      </c>
      <c r="R23" s="718"/>
      <c r="S23" s="96" t="str">
        <f t="shared" si="11"/>
        <v/>
      </c>
      <c r="T23" s="749"/>
      <c r="U23" s="746">
        <v>0</v>
      </c>
      <c r="V23" s="723" t="str">
        <f t="shared" si="6"/>
        <v/>
      </c>
      <c r="W23" s="751"/>
      <c r="X23" s="746">
        <v>0</v>
      </c>
      <c r="Y23" s="96" t="str">
        <f t="shared" si="7"/>
        <v/>
      </c>
      <c r="Z23" s="751"/>
      <c r="AA23" s="746">
        <v>0</v>
      </c>
      <c r="AB23" s="96" t="str">
        <f t="shared" si="8"/>
        <v/>
      </c>
      <c r="AC23" s="751"/>
      <c r="AD23" s="105" t="str">
        <f t="shared" si="9"/>
        <v/>
      </c>
      <c r="AE23" s="746">
        <v>0</v>
      </c>
      <c r="AF23" s="96" t="str">
        <f t="shared" si="10"/>
        <v/>
      </c>
      <c r="AG23" s="746">
        <v>0</v>
      </c>
      <c r="AH23" s="753">
        <v>0</v>
      </c>
      <c r="AI23" s="96"/>
      <c r="AJ23" s="93"/>
      <c r="AK23" s="739"/>
      <c r="AL23" s="737"/>
      <c r="AM23" s="117"/>
    </row>
    <row r="24" spans="2:39" ht="14.75" customHeight="1" x14ac:dyDescent="0.2">
      <c r="B24" s="94"/>
      <c r="C24" s="123"/>
      <c r="D24" s="95"/>
      <c r="E24" s="95"/>
      <c r="F24" s="723" t="str">
        <f t="shared" si="0"/>
        <v/>
      </c>
      <c r="G24" s="746">
        <v>2</v>
      </c>
      <c r="H24" s="723" t="str">
        <f t="shared" si="1"/>
        <v/>
      </c>
      <c r="I24" s="746">
        <v>2</v>
      </c>
      <c r="J24" s="723" t="str">
        <f t="shared" si="2"/>
        <v/>
      </c>
      <c r="K24" s="746">
        <v>2</v>
      </c>
      <c r="L24" s="723" t="str">
        <f t="shared" si="3"/>
        <v/>
      </c>
      <c r="M24" s="746">
        <v>2</v>
      </c>
      <c r="N24" s="723" t="str">
        <f t="shared" si="4"/>
        <v/>
      </c>
      <c r="O24" s="746">
        <v>2</v>
      </c>
      <c r="P24" s="723" t="str">
        <f t="shared" si="5"/>
        <v/>
      </c>
      <c r="Q24" s="746">
        <v>2</v>
      </c>
      <c r="R24" s="719"/>
      <c r="S24" s="96" t="str">
        <f t="shared" si="11"/>
        <v/>
      </c>
      <c r="T24" s="749"/>
      <c r="U24" s="746">
        <v>2</v>
      </c>
      <c r="V24" s="723" t="str">
        <f t="shared" si="6"/>
        <v/>
      </c>
      <c r="W24" s="751"/>
      <c r="X24" s="746">
        <v>2</v>
      </c>
      <c r="Y24" s="96" t="str">
        <f t="shared" si="7"/>
        <v/>
      </c>
      <c r="Z24" s="751"/>
      <c r="AA24" s="746">
        <v>2</v>
      </c>
      <c r="AB24" s="96" t="str">
        <f t="shared" si="8"/>
        <v/>
      </c>
      <c r="AC24" s="751"/>
      <c r="AD24" s="105" t="str">
        <f t="shared" si="9"/>
        <v/>
      </c>
      <c r="AE24" s="746">
        <v>0</v>
      </c>
      <c r="AF24" s="96" t="str">
        <f t="shared" si="10"/>
        <v/>
      </c>
      <c r="AG24" s="746">
        <v>0</v>
      </c>
      <c r="AH24" s="753">
        <v>0</v>
      </c>
      <c r="AI24" s="96"/>
      <c r="AJ24" s="93"/>
      <c r="AK24" s="739"/>
      <c r="AL24" s="737"/>
      <c r="AM24" s="117"/>
    </row>
    <row r="25" spans="2:39" ht="14.75" customHeight="1" x14ac:dyDescent="0.2">
      <c r="B25" s="94"/>
      <c r="C25" s="123"/>
      <c r="D25" s="95"/>
      <c r="E25" s="95"/>
      <c r="F25" s="723" t="str">
        <f t="shared" si="0"/>
        <v/>
      </c>
      <c r="G25" s="746">
        <v>0</v>
      </c>
      <c r="H25" s="723" t="str">
        <f t="shared" si="1"/>
        <v/>
      </c>
      <c r="I25" s="746">
        <v>0</v>
      </c>
      <c r="J25" s="723" t="str">
        <f t="shared" si="2"/>
        <v/>
      </c>
      <c r="K25" s="746">
        <v>0</v>
      </c>
      <c r="L25" s="723" t="str">
        <f t="shared" si="3"/>
        <v/>
      </c>
      <c r="M25" s="746">
        <v>0</v>
      </c>
      <c r="N25" s="723" t="str">
        <f t="shared" si="4"/>
        <v/>
      </c>
      <c r="O25" s="746">
        <v>0</v>
      </c>
      <c r="P25" s="723" t="str">
        <f t="shared" si="5"/>
        <v/>
      </c>
      <c r="Q25" s="746">
        <v>0</v>
      </c>
      <c r="R25" s="719"/>
      <c r="S25" s="96" t="str">
        <f t="shared" si="11"/>
        <v/>
      </c>
      <c r="T25" s="749"/>
      <c r="U25" s="746">
        <v>0</v>
      </c>
      <c r="V25" s="723" t="str">
        <f t="shared" si="6"/>
        <v/>
      </c>
      <c r="W25" s="751"/>
      <c r="X25" s="746">
        <v>0</v>
      </c>
      <c r="Y25" s="96" t="str">
        <f t="shared" si="7"/>
        <v/>
      </c>
      <c r="Z25" s="751"/>
      <c r="AA25" s="746">
        <v>0</v>
      </c>
      <c r="AB25" s="96" t="str">
        <f t="shared" si="8"/>
        <v/>
      </c>
      <c r="AC25" s="751"/>
      <c r="AD25" s="105" t="str">
        <f t="shared" si="9"/>
        <v/>
      </c>
      <c r="AE25" s="746">
        <v>0</v>
      </c>
      <c r="AF25" s="96" t="str">
        <f t="shared" si="10"/>
        <v/>
      </c>
      <c r="AG25" s="746">
        <v>0</v>
      </c>
      <c r="AH25" s="753">
        <v>0</v>
      </c>
      <c r="AI25" s="96"/>
      <c r="AJ25" s="93"/>
      <c r="AK25" s="739"/>
      <c r="AL25" s="737"/>
      <c r="AM25" s="117"/>
    </row>
    <row r="26" spans="2:39" ht="14.75" customHeight="1" x14ac:dyDescent="0.2">
      <c r="B26" s="94"/>
      <c r="C26" s="123"/>
      <c r="D26" s="95"/>
      <c r="E26" s="95"/>
      <c r="F26" s="723" t="str">
        <f t="shared" si="0"/>
        <v/>
      </c>
      <c r="G26" s="746">
        <v>0</v>
      </c>
      <c r="H26" s="723" t="str">
        <f t="shared" si="1"/>
        <v/>
      </c>
      <c r="I26" s="746">
        <v>0</v>
      </c>
      <c r="J26" s="723" t="str">
        <f t="shared" si="2"/>
        <v/>
      </c>
      <c r="K26" s="746">
        <v>0</v>
      </c>
      <c r="L26" s="723" t="str">
        <f t="shared" si="3"/>
        <v/>
      </c>
      <c r="M26" s="746">
        <v>0</v>
      </c>
      <c r="N26" s="723" t="str">
        <f t="shared" si="4"/>
        <v/>
      </c>
      <c r="O26" s="746">
        <v>0</v>
      </c>
      <c r="P26" s="723" t="str">
        <f t="shared" si="5"/>
        <v/>
      </c>
      <c r="Q26" s="746">
        <v>0</v>
      </c>
      <c r="R26" s="719"/>
      <c r="S26" s="96" t="str">
        <f t="shared" si="11"/>
        <v/>
      </c>
      <c r="T26" s="749"/>
      <c r="U26" s="746">
        <v>0</v>
      </c>
      <c r="V26" s="723" t="str">
        <f t="shared" si="6"/>
        <v/>
      </c>
      <c r="W26" s="751"/>
      <c r="X26" s="746">
        <v>0</v>
      </c>
      <c r="Y26" s="96" t="str">
        <f t="shared" si="7"/>
        <v/>
      </c>
      <c r="Z26" s="751"/>
      <c r="AA26" s="746">
        <v>0</v>
      </c>
      <c r="AB26" s="96" t="str">
        <f t="shared" si="8"/>
        <v/>
      </c>
      <c r="AC26" s="751"/>
      <c r="AD26" s="105" t="str">
        <f t="shared" si="9"/>
        <v/>
      </c>
      <c r="AE26" s="746">
        <v>0</v>
      </c>
      <c r="AF26" s="96" t="str">
        <f t="shared" si="10"/>
        <v/>
      </c>
      <c r="AG26" s="746">
        <v>0</v>
      </c>
      <c r="AH26" s="753">
        <v>0</v>
      </c>
      <c r="AI26" s="735"/>
      <c r="AJ26" s="93"/>
      <c r="AK26" s="739"/>
      <c r="AL26" s="737"/>
      <c r="AM26" s="117"/>
    </row>
    <row r="27" spans="2:39" ht="14.75" customHeight="1" x14ac:dyDescent="0.2">
      <c r="B27" s="94"/>
      <c r="C27" s="123"/>
      <c r="D27" s="95"/>
      <c r="E27" s="95"/>
      <c r="F27" s="723" t="str">
        <f t="shared" si="0"/>
        <v/>
      </c>
      <c r="G27" s="746">
        <v>0</v>
      </c>
      <c r="H27" s="723" t="str">
        <f t="shared" si="1"/>
        <v/>
      </c>
      <c r="I27" s="746">
        <v>0</v>
      </c>
      <c r="J27" s="723" t="str">
        <f t="shared" si="2"/>
        <v/>
      </c>
      <c r="K27" s="746">
        <v>0</v>
      </c>
      <c r="L27" s="723" t="str">
        <f t="shared" si="3"/>
        <v/>
      </c>
      <c r="M27" s="746">
        <v>0</v>
      </c>
      <c r="N27" s="723" t="str">
        <f t="shared" si="4"/>
        <v/>
      </c>
      <c r="O27" s="746">
        <v>0</v>
      </c>
      <c r="P27" s="723" t="str">
        <f t="shared" si="5"/>
        <v/>
      </c>
      <c r="Q27" s="746">
        <v>0</v>
      </c>
      <c r="R27" s="719"/>
      <c r="S27" s="96" t="str">
        <f t="shared" si="11"/>
        <v/>
      </c>
      <c r="T27" s="749"/>
      <c r="U27" s="746">
        <v>0</v>
      </c>
      <c r="V27" s="723" t="str">
        <f t="shared" si="6"/>
        <v/>
      </c>
      <c r="W27" s="751"/>
      <c r="X27" s="746">
        <v>0</v>
      </c>
      <c r="Y27" s="96" t="str">
        <f t="shared" si="7"/>
        <v/>
      </c>
      <c r="Z27" s="751"/>
      <c r="AA27" s="746">
        <v>0</v>
      </c>
      <c r="AB27" s="96" t="str">
        <f t="shared" si="8"/>
        <v/>
      </c>
      <c r="AC27" s="751"/>
      <c r="AD27" s="105" t="str">
        <f t="shared" si="9"/>
        <v/>
      </c>
      <c r="AE27" s="746">
        <v>0</v>
      </c>
      <c r="AF27" s="96" t="str">
        <f t="shared" si="10"/>
        <v/>
      </c>
      <c r="AG27" s="746">
        <v>0</v>
      </c>
      <c r="AH27" s="753">
        <v>0</v>
      </c>
      <c r="AI27" s="96"/>
      <c r="AJ27" s="93"/>
      <c r="AK27" s="739"/>
      <c r="AL27" s="737"/>
      <c r="AM27" s="117"/>
    </row>
    <row r="28" spans="2:39" ht="14.75" customHeight="1" x14ac:dyDescent="0.2">
      <c r="B28" s="94"/>
      <c r="C28" s="123"/>
      <c r="D28" s="95"/>
      <c r="E28" s="95"/>
      <c r="F28" s="723" t="str">
        <f t="shared" si="0"/>
        <v/>
      </c>
      <c r="G28" s="746">
        <v>0</v>
      </c>
      <c r="H28" s="723" t="str">
        <f t="shared" si="1"/>
        <v/>
      </c>
      <c r="I28" s="746">
        <v>0</v>
      </c>
      <c r="J28" s="723" t="str">
        <f t="shared" si="2"/>
        <v/>
      </c>
      <c r="K28" s="746">
        <v>0</v>
      </c>
      <c r="L28" s="723" t="str">
        <f t="shared" si="3"/>
        <v/>
      </c>
      <c r="M28" s="746">
        <v>0</v>
      </c>
      <c r="N28" s="723" t="str">
        <f t="shared" si="4"/>
        <v/>
      </c>
      <c r="O28" s="746">
        <v>0</v>
      </c>
      <c r="P28" s="723" t="str">
        <f t="shared" si="5"/>
        <v/>
      </c>
      <c r="Q28" s="746">
        <v>0</v>
      </c>
      <c r="R28" s="719"/>
      <c r="S28" s="96" t="str">
        <f t="shared" si="11"/>
        <v/>
      </c>
      <c r="T28" s="749"/>
      <c r="U28" s="746">
        <v>0</v>
      </c>
      <c r="V28" s="723" t="str">
        <f t="shared" si="6"/>
        <v/>
      </c>
      <c r="W28" s="751"/>
      <c r="X28" s="746">
        <v>0</v>
      </c>
      <c r="Y28" s="96" t="str">
        <f t="shared" si="7"/>
        <v/>
      </c>
      <c r="Z28" s="751"/>
      <c r="AA28" s="746">
        <v>0</v>
      </c>
      <c r="AB28" s="96" t="str">
        <f t="shared" si="8"/>
        <v/>
      </c>
      <c r="AC28" s="751"/>
      <c r="AD28" s="105" t="str">
        <f t="shared" si="9"/>
        <v/>
      </c>
      <c r="AE28" s="746">
        <v>0</v>
      </c>
      <c r="AF28" s="96" t="str">
        <f t="shared" si="10"/>
        <v/>
      </c>
      <c r="AG28" s="746">
        <v>0</v>
      </c>
      <c r="AH28" s="753">
        <v>0</v>
      </c>
      <c r="AI28" s="96"/>
      <c r="AJ28" s="93"/>
      <c r="AK28" s="739"/>
      <c r="AL28" s="737"/>
      <c r="AM28" s="117"/>
    </row>
    <row r="29" spans="2:39" ht="14.75" customHeight="1" x14ac:dyDescent="0.2">
      <c r="B29" s="94"/>
      <c r="C29" s="123"/>
      <c r="D29" s="95"/>
      <c r="E29" s="95"/>
      <c r="F29" s="723" t="str">
        <f t="shared" si="0"/>
        <v/>
      </c>
      <c r="G29" s="746">
        <v>0</v>
      </c>
      <c r="H29" s="723" t="str">
        <f t="shared" si="1"/>
        <v/>
      </c>
      <c r="I29" s="746">
        <v>0</v>
      </c>
      <c r="J29" s="723" t="str">
        <f t="shared" si="2"/>
        <v/>
      </c>
      <c r="K29" s="746">
        <v>0</v>
      </c>
      <c r="L29" s="723" t="str">
        <f t="shared" si="3"/>
        <v/>
      </c>
      <c r="M29" s="746">
        <v>0</v>
      </c>
      <c r="N29" s="723" t="str">
        <f t="shared" si="4"/>
        <v/>
      </c>
      <c r="O29" s="746">
        <v>0</v>
      </c>
      <c r="P29" s="723" t="str">
        <f t="shared" si="5"/>
        <v/>
      </c>
      <c r="Q29" s="746">
        <v>0</v>
      </c>
      <c r="R29" s="719"/>
      <c r="S29" s="96" t="str">
        <f t="shared" si="11"/>
        <v/>
      </c>
      <c r="T29" s="749"/>
      <c r="U29" s="746">
        <v>0</v>
      </c>
      <c r="V29" s="723" t="str">
        <f t="shared" si="6"/>
        <v/>
      </c>
      <c r="W29" s="751"/>
      <c r="X29" s="746">
        <v>0</v>
      </c>
      <c r="Y29" s="96" t="str">
        <f t="shared" si="7"/>
        <v/>
      </c>
      <c r="Z29" s="751"/>
      <c r="AA29" s="746">
        <v>0</v>
      </c>
      <c r="AB29" s="96" t="str">
        <f t="shared" si="8"/>
        <v/>
      </c>
      <c r="AC29" s="751"/>
      <c r="AD29" s="105" t="str">
        <f t="shared" si="9"/>
        <v/>
      </c>
      <c r="AE29" s="746">
        <v>0</v>
      </c>
      <c r="AF29" s="96" t="str">
        <f t="shared" si="10"/>
        <v/>
      </c>
      <c r="AG29" s="746">
        <v>0</v>
      </c>
      <c r="AH29" s="753">
        <v>0</v>
      </c>
      <c r="AI29" s="735"/>
      <c r="AJ29" s="93"/>
      <c r="AK29" s="739"/>
      <c r="AL29" s="737"/>
      <c r="AM29" s="117"/>
    </row>
    <row r="30" spans="2:39" ht="14.75" customHeight="1" x14ac:dyDescent="0.2">
      <c r="B30" s="94"/>
      <c r="C30" s="123"/>
      <c r="D30" s="95"/>
      <c r="E30" s="95"/>
      <c r="F30" s="723" t="str">
        <f t="shared" si="0"/>
        <v/>
      </c>
      <c r="G30" s="746">
        <v>0</v>
      </c>
      <c r="H30" s="723" t="str">
        <f t="shared" si="1"/>
        <v/>
      </c>
      <c r="I30" s="746">
        <v>0</v>
      </c>
      <c r="J30" s="723" t="str">
        <f t="shared" si="2"/>
        <v/>
      </c>
      <c r="K30" s="746">
        <v>0</v>
      </c>
      <c r="L30" s="723" t="str">
        <f t="shared" si="3"/>
        <v/>
      </c>
      <c r="M30" s="746">
        <v>0</v>
      </c>
      <c r="N30" s="723" t="str">
        <f t="shared" si="4"/>
        <v/>
      </c>
      <c r="O30" s="746">
        <v>0</v>
      </c>
      <c r="P30" s="723" t="str">
        <f t="shared" si="5"/>
        <v/>
      </c>
      <c r="Q30" s="746">
        <v>0</v>
      </c>
      <c r="R30" s="719"/>
      <c r="S30" s="96" t="str">
        <f t="shared" si="11"/>
        <v/>
      </c>
      <c r="T30" s="749"/>
      <c r="U30" s="746">
        <v>0</v>
      </c>
      <c r="V30" s="723" t="str">
        <f t="shared" si="6"/>
        <v/>
      </c>
      <c r="W30" s="751"/>
      <c r="X30" s="746">
        <v>0</v>
      </c>
      <c r="Y30" s="96" t="str">
        <f t="shared" si="7"/>
        <v/>
      </c>
      <c r="Z30" s="751"/>
      <c r="AA30" s="746">
        <v>0</v>
      </c>
      <c r="AB30" s="96" t="str">
        <f t="shared" si="8"/>
        <v/>
      </c>
      <c r="AC30" s="751"/>
      <c r="AD30" s="105" t="str">
        <f t="shared" si="9"/>
        <v/>
      </c>
      <c r="AE30" s="746">
        <v>0</v>
      </c>
      <c r="AF30" s="96" t="str">
        <f t="shared" si="10"/>
        <v/>
      </c>
      <c r="AG30" s="746">
        <v>0</v>
      </c>
      <c r="AH30" s="753">
        <v>0</v>
      </c>
      <c r="AI30" s="735"/>
      <c r="AJ30" s="93"/>
      <c r="AK30" s="739"/>
      <c r="AL30" s="737"/>
      <c r="AM30" s="117"/>
    </row>
    <row r="31" spans="2:39" ht="14.75" customHeight="1" x14ac:dyDescent="0.15">
      <c r="B31" s="101"/>
      <c r="C31" s="123"/>
      <c r="D31" s="95"/>
      <c r="E31" s="95"/>
      <c r="F31" s="723" t="str">
        <f t="shared" si="0"/>
        <v/>
      </c>
      <c r="G31" s="746">
        <v>0</v>
      </c>
      <c r="H31" s="723" t="str">
        <f t="shared" si="1"/>
        <v/>
      </c>
      <c r="I31" s="746">
        <v>0</v>
      </c>
      <c r="J31" s="723" t="str">
        <f t="shared" si="2"/>
        <v/>
      </c>
      <c r="K31" s="746">
        <v>0</v>
      </c>
      <c r="L31" s="723" t="str">
        <f t="shared" si="3"/>
        <v/>
      </c>
      <c r="M31" s="746">
        <v>0</v>
      </c>
      <c r="N31" s="723" t="str">
        <f t="shared" si="4"/>
        <v/>
      </c>
      <c r="O31" s="746">
        <v>0</v>
      </c>
      <c r="P31" s="723" t="str">
        <f t="shared" si="5"/>
        <v/>
      </c>
      <c r="Q31" s="746">
        <v>0</v>
      </c>
      <c r="R31" s="719"/>
      <c r="S31" s="96" t="str">
        <f t="shared" si="11"/>
        <v/>
      </c>
      <c r="T31" s="749"/>
      <c r="U31" s="746">
        <v>0</v>
      </c>
      <c r="V31" s="723" t="str">
        <f t="shared" si="6"/>
        <v/>
      </c>
      <c r="W31" s="751"/>
      <c r="X31" s="746">
        <v>0</v>
      </c>
      <c r="Y31" s="96" t="str">
        <f t="shared" si="7"/>
        <v/>
      </c>
      <c r="Z31" s="751"/>
      <c r="AA31" s="746">
        <v>0</v>
      </c>
      <c r="AB31" s="96" t="str">
        <f t="shared" si="8"/>
        <v/>
      </c>
      <c r="AC31" s="751"/>
      <c r="AD31" s="105" t="str">
        <f t="shared" si="9"/>
        <v/>
      </c>
      <c r="AE31" s="746">
        <v>0</v>
      </c>
      <c r="AF31" s="96" t="str">
        <f t="shared" si="10"/>
        <v/>
      </c>
      <c r="AG31" s="746">
        <v>0</v>
      </c>
      <c r="AH31" s="753">
        <v>0</v>
      </c>
      <c r="AI31" s="96"/>
      <c r="AJ31" s="93"/>
      <c r="AK31" s="739"/>
      <c r="AL31" s="737"/>
      <c r="AM31" s="117"/>
    </row>
    <row r="32" spans="2:39" ht="14.75" customHeight="1" x14ac:dyDescent="0.15">
      <c r="B32" s="101"/>
      <c r="C32" s="123"/>
      <c r="D32" s="95"/>
      <c r="E32" s="95"/>
      <c r="F32" s="723" t="str">
        <f t="shared" si="0"/>
        <v/>
      </c>
      <c r="G32" s="746">
        <v>0</v>
      </c>
      <c r="H32" s="723" t="str">
        <f t="shared" si="1"/>
        <v/>
      </c>
      <c r="I32" s="746">
        <v>0</v>
      </c>
      <c r="J32" s="723" t="str">
        <f t="shared" si="2"/>
        <v/>
      </c>
      <c r="K32" s="746">
        <v>0</v>
      </c>
      <c r="L32" s="723" t="str">
        <f t="shared" si="3"/>
        <v/>
      </c>
      <c r="M32" s="746">
        <v>0</v>
      </c>
      <c r="N32" s="723" t="str">
        <f t="shared" si="4"/>
        <v/>
      </c>
      <c r="O32" s="746">
        <v>0</v>
      </c>
      <c r="P32" s="723" t="str">
        <f t="shared" si="5"/>
        <v/>
      </c>
      <c r="Q32" s="746">
        <v>0</v>
      </c>
      <c r="R32" s="719"/>
      <c r="S32" s="96" t="str">
        <f t="shared" si="11"/>
        <v/>
      </c>
      <c r="T32" s="749"/>
      <c r="U32" s="746">
        <v>0</v>
      </c>
      <c r="V32" s="723" t="str">
        <f t="shared" si="6"/>
        <v/>
      </c>
      <c r="W32" s="751"/>
      <c r="X32" s="746">
        <v>0</v>
      </c>
      <c r="Y32" s="96" t="str">
        <f t="shared" si="7"/>
        <v/>
      </c>
      <c r="Z32" s="751"/>
      <c r="AA32" s="746">
        <v>0</v>
      </c>
      <c r="AB32" s="96" t="str">
        <f t="shared" si="8"/>
        <v/>
      </c>
      <c r="AC32" s="751"/>
      <c r="AD32" s="105" t="str">
        <f t="shared" si="9"/>
        <v/>
      </c>
      <c r="AE32" s="746">
        <v>0</v>
      </c>
      <c r="AF32" s="96" t="str">
        <f t="shared" si="10"/>
        <v/>
      </c>
      <c r="AG32" s="746">
        <v>0</v>
      </c>
      <c r="AH32" s="753">
        <v>0</v>
      </c>
      <c r="AI32" s="96"/>
      <c r="AJ32" s="93"/>
      <c r="AK32" s="739"/>
      <c r="AL32" s="737"/>
      <c r="AM32" s="117"/>
    </row>
    <row r="33" spans="2:39" ht="14.75" customHeight="1" x14ac:dyDescent="0.2">
      <c r="B33" s="101"/>
      <c r="C33" s="123"/>
      <c r="D33" s="97"/>
      <c r="E33" s="95"/>
      <c r="F33" s="723" t="str">
        <f t="shared" si="0"/>
        <v/>
      </c>
      <c r="G33" s="746">
        <v>0</v>
      </c>
      <c r="H33" s="723" t="str">
        <f t="shared" si="1"/>
        <v/>
      </c>
      <c r="I33" s="746">
        <v>0</v>
      </c>
      <c r="J33" s="723" t="str">
        <f t="shared" si="2"/>
        <v/>
      </c>
      <c r="K33" s="746">
        <v>0</v>
      </c>
      <c r="L33" s="723" t="str">
        <f t="shared" si="3"/>
        <v/>
      </c>
      <c r="M33" s="746">
        <v>0</v>
      </c>
      <c r="N33" s="723" t="str">
        <f t="shared" si="4"/>
        <v/>
      </c>
      <c r="O33" s="746">
        <v>0</v>
      </c>
      <c r="P33" s="723" t="str">
        <f t="shared" si="5"/>
        <v/>
      </c>
      <c r="Q33" s="746">
        <v>0</v>
      </c>
      <c r="R33" s="719"/>
      <c r="S33" s="96" t="str">
        <f t="shared" si="11"/>
        <v/>
      </c>
      <c r="T33" s="749"/>
      <c r="U33" s="746">
        <v>0</v>
      </c>
      <c r="V33" s="723" t="str">
        <f t="shared" si="6"/>
        <v/>
      </c>
      <c r="W33" s="751"/>
      <c r="X33" s="746">
        <v>0</v>
      </c>
      <c r="Y33" s="96" t="str">
        <f t="shared" si="7"/>
        <v/>
      </c>
      <c r="Z33" s="751"/>
      <c r="AA33" s="746">
        <v>0</v>
      </c>
      <c r="AB33" s="96" t="str">
        <f t="shared" si="8"/>
        <v/>
      </c>
      <c r="AC33" s="751"/>
      <c r="AD33" s="105" t="str">
        <f t="shared" si="9"/>
        <v/>
      </c>
      <c r="AE33" s="746">
        <v>0</v>
      </c>
      <c r="AF33" s="96" t="str">
        <f t="shared" si="10"/>
        <v/>
      </c>
      <c r="AG33" s="746">
        <v>0</v>
      </c>
      <c r="AH33" s="753">
        <v>0</v>
      </c>
      <c r="AI33" s="96"/>
      <c r="AJ33" s="93"/>
      <c r="AK33" s="739"/>
      <c r="AL33" s="737"/>
      <c r="AM33" s="117"/>
    </row>
    <row r="34" spans="2:39" ht="14.75" customHeight="1" x14ac:dyDescent="0.2">
      <c r="B34" s="101"/>
      <c r="C34" s="123"/>
      <c r="D34" s="97"/>
      <c r="E34" s="95"/>
      <c r="F34" s="723" t="str">
        <f t="shared" si="0"/>
        <v/>
      </c>
      <c r="G34" s="746">
        <v>0</v>
      </c>
      <c r="H34" s="723" t="str">
        <f t="shared" si="1"/>
        <v/>
      </c>
      <c r="I34" s="746">
        <v>0</v>
      </c>
      <c r="J34" s="723" t="str">
        <f t="shared" si="2"/>
        <v/>
      </c>
      <c r="K34" s="746">
        <v>0</v>
      </c>
      <c r="L34" s="723" t="str">
        <f t="shared" si="3"/>
        <v/>
      </c>
      <c r="M34" s="746">
        <v>0</v>
      </c>
      <c r="N34" s="723" t="str">
        <f t="shared" si="4"/>
        <v/>
      </c>
      <c r="O34" s="746">
        <v>0</v>
      </c>
      <c r="P34" s="723" t="str">
        <f t="shared" si="5"/>
        <v/>
      </c>
      <c r="Q34" s="746">
        <v>0</v>
      </c>
      <c r="R34" s="719"/>
      <c r="S34" s="96" t="str">
        <f t="shared" si="11"/>
        <v/>
      </c>
      <c r="T34" s="749"/>
      <c r="U34" s="746">
        <v>0</v>
      </c>
      <c r="V34" s="723" t="str">
        <f t="shared" si="6"/>
        <v/>
      </c>
      <c r="W34" s="751"/>
      <c r="X34" s="746">
        <v>0</v>
      </c>
      <c r="Y34" s="96" t="str">
        <f t="shared" si="7"/>
        <v/>
      </c>
      <c r="Z34" s="751"/>
      <c r="AA34" s="746">
        <v>0</v>
      </c>
      <c r="AB34" s="96" t="str">
        <f t="shared" si="8"/>
        <v/>
      </c>
      <c r="AC34" s="751"/>
      <c r="AD34" s="105" t="str">
        <f t="shared" si="9"/>
        <v/>
      </c>
      <c r="AE34" s="746">
        <v>0</v>
      </c>
      <c r="AF34" s="96" t="str">
        <f t="shared" si="10"/>
        <v/>
      </c>
      <c r="AG34" s="746">
        <v>0</v>
      </c>
      <c r="AH34" s="753">
        <v>0</v>
      </c>
      <c r="AI34" s="96"/>
      <c r="AJ34" s="93"/>
      <c r="AK34" s="739"/>
      <c r="AL34" s="737"/>
      <c r="AM34" s="117"/>
    </row>
    <row r="35" spans="2:39" ht="14.75" customHeight="1" x14ac:dyDescent="0.2">
      <c r="B35" s="101"/>
      <c r="C35" s="123"/>
      <c r="D35" s="97"/>
      <c r="E35" s="95"/>
      <c r="F35" s="723" t="str">
        <f t="shared" si="0"/>
        <v/>
      </c>
      <c r="G35" s="746">
        <v>0</v>
      </c>
      <c r="H35" s="723" t="str">
        <f t="shared" si="1"/>
        <v/>
      </c>
      <c r="I35" s="746">
        <v>0</v>
      </c>
      <c r="J35" s="723" t="str">
        <f t="shared" si="2"/>
        <v/>
      </c>
      <c r="K35" s="746">
        <v>0</v>
      </c>
      <c r="L35" s="723" t="str">
        <f t="shared" si="3"/>
        <v/>
      </c>
      <c r="M35" s="746">
        <v>0</v>
      </c>
      <c r="N35" s="723" t="str">
        <f t="shared" si="4"/>
        <v/>
      </c>
      <c r="O35" s="746">
        <v>0</v>
      </c>
      <c r="P35" s="723" t="str">
        <f t="shared" si="5"/>
        <v/>
      </c>
      <c r="Q35" s="746">
        <v>0</v>
      </c>
      <c r="R35" s="719"/>
      <c r="S35" s="96" t="str">
        <f t="shared" si="11"/>
        <v/>
      </c>
      <c r="T35" s="749"/>
      <c r="U35" s="746">
        <v>0</v>
      </c>
      <c r="V35" s="723" t="str">
        <f t="shared" si="6"/>
        <v/>
      </c>
      <c r="W35" s="751"/>
      <c r="X35" s="746">
        <v>0</v>
      </c>
      <c r="Y35" s="96" t="str">
        <f t="shared" si="7"/>
        <v/>
      </c>
      <c r="Z35" s="751"/>
      <c r="AA35" s="746">
        <v>0</v>
      </c>
      <c r="AB35" s="96" t="str">
        <f t="shared" si="8"/>
        <v/>
      </c>
      <c r="AC35" s="751"/>
      <c r="AD35" s="105" t="str">
        <f t="shared" si="9"/>
        <v/>
      </c>
      <c r="AE35" s="746">
        <v>0</v>
      </c>
      <c r="AF35" s="96" t="str">
        <f t="shared" si="10"/>
        <v/>
      </c>
      <c r="AG35" s="746">
        <v>0</v>
      </c>
      <c r="AH35" s="753">
        <v>0</v>
      </c>
      <c r="AI35" s="96"/>
      <c r="AJ35" s="93"/>
      <c r="AK35" s="739"/>
      <c r="AL35" s="737"/>
      <c r="AM35" s="117"/>
    </row>
    <row r="36" spans="2:39" ht="14.75" customHeight="1" x14ac:dyDescent="0.2">
      <c r="B36" s="101"/>
      <c r="C36" s="123"/>
      <c r="D36" s="97"/>
      <c r="E36" s="95"/>
      <c r="F36" s="723" t="str">
        <f t="shared" si="0"/>
        <v/>
      </c>
      <c r="G36" s="746">
        <v>0</v>
      </c>
      <c r="H36" s="723" t="str">
        <f t="shared" si="1"/>
        <v/>
      </c>
      <c r="I36" s="746">
        <v>0</v>
      </c>
      <c r="J36" s="723" t="str">
        <f t="shared" si="2"/>
        <v/>
      </c>
      <c r="K36" s="746">
        <v>0</v>
      </c>
      <c r="L36" s="723" t="str">
        <f t="shared" si="3"/>
        <v/>
      </c>
      <c r="M36" s="746">
        <v>0</v>
      </c>
      <c r="N36" s="723" t="str">
        <f t="shared" si="4"/>
        <v/>
      </c>
      <c r="O36" s="746">
        <v>0</v>
      </c>
      <c r="P36" s="723" t="str">
        <f t="shared" si="5"/>
        <v/>
      </c>
      <c r="Q36" s="746">
        <v>0</v>
      </c>
      <c r="R36" s="719"/>
      <c r="S36" s="96" t="str">
        <f t="shared" si="11"/>
        <v/>
      </c>
      <c r="T36" s="749"/>
      <c r="U36" s="746">
        <v>0</v>
      </c>
      <c r="V36" s="723" t="str">
        <f t="shared" si="6"/>
        <v/>
      </c>
      <c r="W36" s="751"/>
      <c r="X36" s="746">
        <v>0</v>
      </c>
      <c r="Y36" s="96" t="str">
        <f t="shared" si="7"/>
        <v/>
      </c>
      <c r="Z36" s="751"/>
      <c r="AA36" s="746">
        <v>0</v>
      </c>
      <c r="AB36" s="96" t="str">
        <f t="shared" si="8"/>
        <v/>
      </c>
      <c r="AC36" s="751"/>
      <c r="AD36" s="105" t="str">
        <f t="shared" si="9"/>
        <v/>
      </c>
      <c r="AE36" s="746">
        <v>0</v>
      </c>
      <c r="AF36" s="96" t="str">
        <f t="shared" si="10"/>
        <v/>
      </c>
      <c r="AG36" s="746">
        <v>0</v>
      </c>
      <c r="AH36" s="753">
        <v>0</v>
      </c>
      <c r="AI36" s="96"/>
      <c r="AJ36" s="93"/>
      <c r="AK36" s="739"/>
      <c r="AL36" s="737"/>
      <c r="AM36" s="117"/>
    </row>
    <row r="37" spans="2:39" ht="14.75" customHeight="1" x14ac:dyDescent="0.2">
      <c r="B37" s="101"/>
      <c r="C37" s="123"/>
      <c r="D37" s="97"/>
      <c r="E37" s="95"/>
      <c r="F37" s="723" t="str">
        <f t="shared" si="0"/>
        <v/>
      </c>
      <c r="G37" s="746">
        <v>0</v>
      </c>
      <c r="H37" s="723" t="str">
        <f t="shared" si="1"/>
        <v/>
      </c>
      <c r="I37" s="746">
        <v>0</v>
      </c>
      <c r="J37" s="723" t="str">
        <f t="shared" si="2"/>
        <v/>
      </c>
      <c r="K37" s="746">
        <v>0</v>
      </c>
      <c r="L37" s="723" t="str">
        <f t="shared" si="3"/>
        <v/>
      </c>
      <c r="M37" s="746">
        <v>0</v>
      </c>
      <c r="N37" s="723" t="str">
        <f t="shared" si="4"/>
        <v/>
      </c>
      <c r="O37" s="746">
        <v>0</v>
      </c>
      <c r="P37" s="723" t="str">
        <f t="shared" si="5"/>
        <v/>
      </c>
      <c r="Q37" s="746">
        <v>0</v>
      </c>
      <c r="R37" s="719"/>
      <c r="S37" s="96" t="str">
        <f t="shared" si="11"/>
        <v/>
      </c>
      <c r="T37" s="749"/>
      <c r="U37" s="746">
        <v>0</v>
      </c>
      <c r="V37" s="723" t="str">
        <f t="shared" si="6"/>
        <v/>
      </c>
      <c r="W37" s="751"/>
      <c r="X37" s="746">
        <v>0</v>
      </c>
      <c r="Y37" s="96" t="str">
        <f t="shared" si="7"/>
        <v/>
      </c>
      <c r="Z37" s="751"/>
      <c r="AA37" s="746">
        <v>0</v>
      </c>
      <c r="AB37" s="96" t="str">
        <f t="shared" si="8"/>
        <v/>
      </c>
      <c r="AC37" s="751"/>
      <c r="AD37" s="105" t="str">
        <f t="shared" si="9"/>
        <v/>
      </c>
      <c r="AE37" s="746">
        <v>0</v>
      </c>
      <c r="AF37" s="96" t="str">
        <f t="shared" si="10"/>
        <v/>
      </c>
      <c r="AG37" s="746">
        <v>0</v>
      </c>
      <c r="AH37" s="753">
        <v>0</v>
      </c>
      <c r="AI37" s="96"/>
      <c r="AJ37" s="93"/>
      <c r="AK37" s="739"/>
      <c r="AL37" s="737"/>
      <c r="AM37" s="117"/>
    </row>
    <row r="38" spans="2:39" ht="14.75" customHeight="1" x14ac:dyDescent="0.2">
      <c r="B38" s="101"/>
      <c r="C38" s="123"/>
      <c r="D38" s="97"/>
      <c r="E38" s="95"/>
      <c r="F38" s="723" t="str">
        <f t="shared" si="0"/>
        <v/>
      </c>
      <c r="G38" s="746">
        <v>0</v>
      </c>
      <c r="H38" s="723" t="str">
        <f t="shared" si="1"/>
        <v/>
      </c>
      <c r="I38" s="746">
        <v>0</v>
      </c>
      <c r="J38" s="723" t="str">
        <f t="shared" si="2"/>
        <v/>
      </c>
      <c r="K38" s="746">
        <v>0</v>
      </c>
      <c r="L38" s="723" t="str">
        <f t="shared" si="3"/>
        <v/>
      </c>
      <c r="M38" s="746">
        <v>0</v>
      </c>
      <c r="N38" s="723" t="str">
        <f t="shared" si="4"/>
        <v/>
      </c>
      <c r="O38" s="746">
        <v>0</v>
      </c>
      <c r="P38" s="723" t="str">
        <f t="shared" si="5"/>
        <v/>
      </c>
      <c r="Q38" s="746">
        <v>0</v>
      </c>
      <c r="R38" s="719"/>
      <c r="S38" s="96" t="str">
        <f t="shared" si="11"/>
        <v/>
      </c>
      <c r="T38" s="749"/>
      <c r="U38" s="746">
        <v>0</v>
      </c>
      <c r="V38" s="723" t="str">
        <f t="shared" si="6"/>
        <v/>
      </c>
      <c r="W38" s="751"/>
      <c r="X38" s="746">
        <v>0</v>
      </c>
      <c r="Y38" s="96" t="str">
        <f t="shared" si="7"/>
        <v/>
      </c>
      <c r="Z38" s="751"/>
      <c r="AA38" s="746">
        <v>0</v>
      </c>
      <c r="AB38" s="96" t="str">
        <f t="shared" si="8"/>
        <v/>
      </c>
      <c r="AC38" s="751"/>
      <c r="AD38" s="105" t="str">
        <f t="shared" si="9"/>
        <v/>
      </c>
      <c r="AE38" s="746">
        <v>0</v>
      </c>
      <c r="AF38" s="96" t="str">
        <f t="shared" si="10"/>
        <v/>
      </c>
      <c r="AG38" s="746">
        <v>0</v>
      </c>
      <c r="AH38" s="753">
        <v>0</v>
      </c>
      <c r="AI38" s="96"/>
      <c r="AJ38" s="93"/>
      <c r="AK38" s="739"/>
      <c r="AL38" s="737"/>
      <c r="AM38" s="117"/>
    </row>
    <row r="39" spans="2:39" ht="14.75" customHeight="1" x14ac:dyDescent="0.2">
      <c r="B39" s="101"/>
      <c r="C39" s="123"/>
      <c r="D39" s="97"/>
      <c r="E39" s="92"/>
      <c r="F39" s="723" t="str">
        <f t="shared" si="0"/>
        <v/>
      </c>
      <c r="G39" s="746">
        <v>0</v>
      </c>
      <c r="H39" s="723" t="str">
        <f t="shared" si="1"/>
        <v/>
      </c>
      <c r="I39" s="746">
        <v>0</v>
      </c>
      <c r="J39" s="723" t="str">
        <f t="shared" si="2"/>
        <v/>
      </c>
      <c r="K39" s="746">
        <v>0</v>
      </c>
      <c r="L39" s="723" t="str">
        <f t="shared" si="3"/>
        <v/>
      </c>
      <c r="M39" s="746">
        <v>0</v>
      </c>
      <c r="N39" s="723" t="str">
        <f t="shared" si="4"/>
        <v/>
      </c>
      <c r="O39" s="746">
        <v>0</v>
      </c>
      <c r="P39" s="723" t="str">
        <f t="shared" si="5"/>
        <v/>
      </c>
      <c r="Q39" s="746">
        <v>0</v>
      </c>
      <c r="R39" s="720"/>
      <c r="S39" s="96" t="str">
        <f>IF(V39="","",V39-(7*U39))</f>
        <v/>
      </c>
      <c r="T39" s="749"/>
      <c r="U39" s="746">
        <v>0</v>
      </c>
      <c r="V39" s="723" t="str">
        <f t="shared" si="6"/>
        <v/>
      </c>
      <c r="W39" s="751"/>
      <c r="X39" s="746">
        <v>0</v>
      </c>
      <c r="Y39" s="96" t="str">
        <f t="shared" si="7"/>
        <v/>
      </c>
      <c r="Z39" s="751"/>
      <c r="AA39" s="746">
        <v>0</v>
      </c>
      <c r="AB39" s="96" t="str">
        <f>IF(AF39="","",AF39-(7*AE39))</f>
        <v/>
      </c>
      <c r="AC39" s="751"/>
      <c r="AD39" s="105" t="str">
        <f t="shared" si="9"/>
        <v/>
      </c>
      <c r="AE39" s="746">
        <v>0</v>
      </c>
      <c r="AF39" s="96" t="str">
        <f t="shared" si="10"/>
        <v/>
      </c>
      <c r="AG39" s="746">
        <v>0</v>
      </c>
      <c r="AH39" s="753">
        <v>0</v>
      </c>
      <c r="AI39" s="96"/>
      <c r="AJ39" s="93"/>
      <c r="AK39" s="739"/>
      <c r="AL39" s="737"/>
      <c r="AM39" s="117"/>
    </row>
    <row r="40" spans="2:39" ht="14.75" customHeight="1" x14ac:dyDescent="0.2">
      <c r="B40" s="101"/>
      <c r="C40" s="123"/>
      <c r="D40" s="97"/>
      <c r="E40" s="100"/>
      <c r="F40" s="723" t="str">
        <f t="shared" si="0"/>
        <v/>
      </c>
      <c r="G40" s="746">
        <v>0</v>
      </c>
      <c r="H40" s="723" t="str">
        <f t="shared" si="1"/>
        <v/>
      </c>
      <c r="I40" s="746">
        <v>0</v>
      </c>
      <c r="J40" s="723" t="str">
        <f t="shared" si="2"/>
        <v/>
      </c>
      <c r="K40" s="746">
        <v>0</v>
      </c>
      <c r="L40" s="723" t="str">
        <f t="shared" si="3"/>
        <v/>
      </c>
      <c r="M40" s="746">
        <v>0</v>
      </c>
      <c r="N40" s="723" t="str">
        <f t="shared" si="4"/>
        <v/>
      </c>
      <c r="O40" s="746">
        <v>0</v>
      </c>
      <c r="P40" s="723" t="str">
        <f t="shared" si="5"/>
        <v/>
      </c>
      <c r="Q40" s="746">
        <v>0</v>
      </c>
      <c r="R40" s="721"/>
      <c r="S40" s="96" t="str">
        <f>IF(V40="","",V40-(7*U40))</f>
        <v/>
      </c>
      <c r="T40" s="749"/>
      <c r="U40" s="746">
        <v>0</v>
      </c>
      <c r="V40" s="723" t="str">
        <f t="shared" si="6"/>
        <v/>
      </c>
      <c r="W40" s="751"/>
      <c r="X40" s="746">
        <v>0</v>
      </c>
      <c r="Y40" s="96" t="str">
        <f t="shared" si="7"/>
        <v/>
      </c>
      <c r="Z40" s="751"/>
      <c r="AA40" s="746">
        <v>0</v>
      </c>
      <c r="AB40" s="96" t="str">
        <f t="shared" si="8"/>
        <v/>
      </c>
      <c r="AC40" s="751"/>
      <c r="AD40" s="105" t="str">
        <f t="shared" si="9"/>
        <v/>
      </c>
      <c r="AE40" s="746">
        <v>0</v>
      </c>
      <c r="AF40" s="96" t="str">
        <f t="shared" si="10"/>
        <v/>
      </c>
      <c r="AG40" s="746">
        <v>0</v>
      </c>
      <c r="AH40" s="753">
        <v>0</v>
      </c>
      <c r="AI40" s="96"/>
      <c r="AJ40" s="93"/>
      <c r="AK40" s="739"/>
      <c r="AL40" s="737"/>
      <c r="AM40" s="117"/>
    </row>
    <row r="41" spans="2:39" ht="14" customHeight="1" x14ac:dyDescent="0.2">
      <c r="B41" s="94"/>
      <c r="C41" s="123"/>
      <c r="D41" s="95"/>
      <c r="E41" s="95"/>
      <c r="F41" s="723" t="str">
        <f t="shared" si="0"/>
        <v/>
      </c>
      <c r="G41" s="746">
        <v>0</v>
      </c>
      <c r="H41" s="723" t="str">
        <f t="shared" si="1"/>
        <v/>
      </c>
      <c r="I41" s="746">
        <v>0</v>
      </c>
      <c r="J41" s="723" t="str">
        <f t="shared" si="2"/>
        <v/>
      </c>
      <c r="K41" s="746">
        <v>0</v>
      </c>
      <c r="L41" s="723" t="str">
        <f t="shared" si="3"/>
        <v/>
      </c>
      <c r="M41" s="746">
        <v>0</v>
      </c>
      <c r="N41" s="723" t="str">
        <f t="shared" si="4"/>
        <v/>
      </c>
      <c r="O41" s="746">
        <v>0</v>
      </c>
      <c r="P41" s="723" t="str">
        <f t="shared" si="5"/>
        <v/>
      </c>
      <c r="Q41" s="746">
        <v>0</v>
      </c>
      <c r="R41" s="719"/>
      <c r="S41" s="96" t="str">
        <f t="shared" si="11"/>
        <v/>
      </c>
      <c r="T41" s="748"/>
      <c r="U41" s="746">
        <v>0</v>
      </c>
      <c r="V41" s="723" t="str">
        <f t="shared" si="6"/>
        <v/>
      </c>
      <c r="W41" s="751"/>
      <c r="X41" s="746">
        <v>0</v>
      </c>
      <c r="Y41" s="96" t="str">
        <f t="shared" si="7"/>
        <v/>
      </c>
      <c r="Z41" s="751"/>
      <c r="AA41" s="746">
        <v>0</v>
      </c>
      <c r="AB41" s="96" t="str">
        <f t="shared" si="8"/>
        <v/>
      </c>
      <c r="AC41" s="751"/>
      <c r="AD41" s="105" t="str">
        <f t="shared" si="9"/>
        <v/>
      </c>
      <c r="AE41" s="746">
        <v>0</v>
      </c>
      <c r="AF41" s="96" t="str">
        <f t="shared" si="10"/>
        <v/>
      </c>
      <c r="AG41" s="746">
        <v>0</v>
      </c>
      <c r="AH41" s="753">
        <v>0</v>
      </c>
      <c r="AI41" s="96"/>
      <c r="AJ41" s="93"/>
      <c r="AK41" s="739"/>
      <c r="AL41" s="737"/>
      <c r="AM41" s="117"/>
    </row>
    <row r="42" spans="2:39" ht="14" customHeight="1" x14ac:dyDescent="0.2">
      <c r="B42" s="94"/>
      <c r="C42" s="123"/>
      <c r="D42" s="97"/>
      <c r="E42" s="98"/>
      <c r="F42" s="723" t="str">
        <f t="shared" si="0"/>
        <v/>
      </c>
      <c r="G42" s="746">
        <v>0</v>
      </c>
      <c r="H42" s="723" t="str">
        <f t="shared" si="1"/>
        <v/>
      </c>
      <c r="I42" s="746">
        <v>0</v>
      </c>
      <c r="J42" s="723" t="str">
        <f t="shared" si="2"/>
        <v/>
      </c>
      <c r="K42" s="746">
        <v>0</v>
      </c>
      <c r="L42" s="723" t="str">
        <f t="shared" si="3"/>
        <v/>
      </c>
      <c r="M42" s="746">
        <v>0</v>
      </c>
      <c r="N42" s="723" t="str">
        <f t="shared" si="4"/>
        <v/>
      </c>
      <c r="O42" s="746">
        <v>0</v>
      </c>
      <c r="P42" s="723" t="str">
        <f t="shared" si="5"/>
        <v/>
      </c>
      <c r="Q42" s="746">
        <v>0</v>
      </c>
      <c r="R42" s="718"/>
      <c r="S42" s="96" t="str">
        <f t="shared" si="11"/>
        <v/>
      </c>
      <c r="T42" s="748"/>
      <c r="U42" s="746">
        <v>0</v>
      </c>
      <c r="V42" s="723" t="str">
        <f t="shared" si="6"/>
        <v/>
      </c>
      <c r="W42" s="751"/>
      <c r="X42" s="746">
        <v>0</v>
      </c>
      <c r="Y42" s="96" t="str">
        <f t="shared" si="7"/>
        <v/>
      </c>
      <c r="Z42" s="751"/>
      <c r="AA42" s="746">
        <v>0</v>
      </c>
      <c r="AB42" s="96" t="str">
        <f t="shared" si="8"/>
        <v/>
      </c>
      <c r="AC42" s="751"/>
      <c r="AD42" s="105" t="str">
        <f t="shared" si="9"/>
        <v/>
      </c>
      <c r="AE42" s="746">
        <v>0</v>
      </c>
      <c r="AF42" s="96" t="str">
        <f t="shared" si="10"/>
        <v/>
      </c>
      <c r="AG42" s="746">
        <v>0</v>
      </c>
      <c r="AH42" s="753">
        <v>0</v>
      </c>
      <c r="AI42" s="96"/>
      <c r="AJ42" s="93"/>
      <c r="AK42" s="739"/>
      <c r="AL42" s="737"/>
      <c r="AM42" s="117"/>
    </row>
    <row r="43" spans="2:39" ht="14.75" customHeight="1" x14ac:dyDescent="0.15">
      <c r="B43" s="101"/>
      <c r="C43" s="123"/>
      <c r="D43" s="95"/>
      <c r="E43" s="95"/>
      <c r="F43" s="723" t="str">
        <f t="shared" si="0"/>
        <v/>
      </c>
      <c r="G43" s="746">
        <v>0</v>
      </c>
      <c r="H43" s="723" t="str">
        <f t="shared" si="1"/>
        <v/>
      </c>
      <c r="I43" s="746">
        <v>0</v>
      </c>
      <c r="J43" s="723" t="str">
        <f t="shared" si="2"/>
        <v/>
      </c>
      <c r="K43" s="746">
        <v>0</v>
      </c>
      <c r="L43" s="723" t="str">
        <f t="shared" si="3"/>
        <v/>
      </c>
      <c r="M43" s="746">
        <v>0</v>
      </c>
      <c r="N43" s="723" t="str">
        <f t="shared" si="4"/>
        <v/>
      </c>
      <c r="O43" s="746">
        <v>0</v>
      </c>
      <c r="P43" s="723" t="str">
        <f t="shared" si="5"/>
        <v/>
      </c>
      <c r="Q43" s="746">
        <v>0</v>
      </c>
      <c r="R43" s="719"/>
      <c r="S43" s="96" t="str">
        <f t="shared" si="11"/>
        <v/>
      </c>
      <c r="T43" s="748"/>
      <c r="U43" s="746">
        <v>0</v>
      </c>
      <c r="V43" s="723" t="str">
        <f t="shared" si="6"/>
        <v/>
      </c>
      <c r="W43" s="751"/>
      <c r="X43" s="746">
        <v>0</v>
      </c>
      <c r="Y43" s="96" t="str">
        <f t="shared" si="7"/>
        <v/>
      </c>
      <c r="Z43" s="751"/>
      <c r="AA43" s="746">
        <v>0</v>
      </c>
      <c r="AB43" s="96" t="str">
        <f t="shared" si="8"/>
        <v/>
      </c>
      <c r="AC43" s="751"/>
      <c r="AD43" s="105" t="str">
        <f t="shared" si="9"/>
        <v/>
      </c>
      <c r="AE43" s="746">
        <v>0</v>
      </c>
      <c r="AF43" s="96" t="str">
        <f t="shared" si="10"/>
        <v/>
      </c>
      <c r="AG43" s="746">
        <v>0</v>
      </c>
      <c r="AH43" s="753">
        <v>0</v>
      </c>
      <c r="AI43" s="96"/>
      <c r="AJ43" s="93"/>
      <c r="AK43" s="739"/>
      <c r="AL43" s="737"/>
      <c r="AM43" s="117"/>
    </row>
    <row r="44" spans="2:39" ht="14.75" customHeight="1" x14ac:dyDescent="0.15">
      <c r="B44" s="101"/>
      <c r="C44" s="123"/>
      <c r="D44" s="95"/>
      <c r="E44" s="95"/>
      <c r="F44" s="723" t="str">
        <f t="shared" si="0"/>
        <v/>
      </c>
      <c r="G44" s="746">
        <v>0</v>
      </c>
      <c r="H44" s="723" t="str">
        <f t="shared" si="1"/>
        <v/>
      </c>
      <c r="I44" s="746">
        <v>0</v>
      </c>
      <c r="J44" s="723" t="str">
        <f t="shared" si="2"/>
        <v/>
      </c>
      <c r="K44" s="746">
        <v>0</v>
      </c>
      <c r="L44" s="723" t="str">
        <f t="shared" si="3"/>
        <v/>
      </c>
      <c r="M44" s="746">
        <v>0</v>
      </c>
      <c r="N44" s="723" t="str">
        <f t="shared" si="4"/>
        <v/>
      </c>
      <c r="O44" s="746">
        <v>0</v>
      </c>
      <c r="P44" s="723" t="str">
        <f t="shared" si="5"/>
        <v/>
      </c>
      <c r="Q44" s="746">
        <v>0</v>
      </c>
      <c r="R44" s="719"/>
      <c r="S44" s="96" t="str">
        <f t="shared" si="11"/>
        <v/>
      </c>
      <c r="T44" s="748"/>
      <c r="U44" s="746">
        <v>0</v>
      </c>
      <c r="V44" s="723" t="str">
        <f t="shared" si="6"/>
        <v/>
      </c>
      <c r="W44" s="751"/>
      <c r="X44" s="746">
        <v>0</v>
      </c>
      <c r="Y44" s="96" t="str">
        <f t="shared" si="7"/>
        <v/>
      </c>
      <c r="Z44" s="751"/>
      <c r="AA44" s="746">
        <v>0</v>
      </c>
      <c r="AB44" s="96" t="str">
        <f t="shared" si="8"/>
        <v/>
      </c>
      <c r="AC44" s="751"/>
      <c r="AD44" s="105" t="str">
        <f t="shared" si="9"/>
        <v/>
      </c>
      <c r="AE44" s="746">
        <v>0</v>
      </c>
      <c r="AF44" s="96" t="str">
        <f t="shared" si="10"/>
        <v/>
      </c>
      <c r="AG44" s="746">
        <v>0</v>
      </c>
      <c r="AH44" s="753">
        <v>0</v>
      </c>
      <c r="AI44" s="96"/>
      <c r="AJ44" s="93"/>
      <c r="AK44" s="739"/>
      <c r="AL44" s="737"/>
      <c r="AM44" s="118"/>
    </row>
    <row r="45" spans="2:39" ht="14.75" customHeight="1" x14ac:dyDescent="0.15">
      <c r="B45" s="99"/>
      <c r="C45" s="123"/>
      <c r="D45" s="95"/>
      <c r="E45" s="95"/>
      <c r="F45" s="723" t="str">
        <f t="shared" si="0"/>
        <v/>
      </c>
      <c r="G45" s="746">
        <v>0</v>
      </c>
      <c r="H45" s="723" t="str">
        <f t="shared" si="1"/>
        <v/>
      </c>
      <c r="I45" s="746">
        <v>0</v>
      </c>
      <c r="J45" s="723" t="str">
        <f t="shared" si="2"/>
        <v/>
      </c>
      <c r="K45" s="746">
        <v>0</v>
      </c>
      <c r="L45" s="723" t="str">
        <f t="shared" si="3"/>
        <v/>
      </c>
      <c r="M45" s="746">
        <v>0</v>
      </c>
      <c r="N45" s="723" t="str">
        <f t="shared" si="4"/>
        <v/>
      </c>
      <c r="O45" s="746">
        <v>0</v>
      </c>
      <c r="P45" s="723" t="str">
        <f t="shared" si="5"/>
        <v/>
      </c>
      <c r="Q45" s="746">
        <v>0</v>
      </c>
      <c r="R45" s="719"/>
      <c r="S45" s="96" t="str">
        <f t="shared" si="11"/>
        <v/>
      </c>
      <c r="T45" s="748"/>
      <c r="U45" s="746">
        <v>0</v>
      </c>
      <c r="V45" s="723" t="str">
        <f t="shared" si="6"/>
        <v/>
      </c>
      <c r="W45" s="751"/>
      <c r="X45" s="746">
        <v>0</v>
      </c>
      <c r="Y45" s="96" t="str">
        <f t="shared" si="7"/>
        <v/>
      </c>
      <c r="Z45" s="751"/>
      <c r="AA45" s="746">
        <v>0</v>
      </c>
      <c r="AB45" s="96" t="str">
        <f t="shared" si="8"/>
        <v/>
      </c>
      <c r="AC45" s="751"/>
      <c r="AD45" s="105" t="str">
        <f t="shared" si="9"/>
        <v/>
      </c>
      <c r="AE45" s="746">
        <v>0</v>
      </c>
      <c r="AF45" s="96" t="str">
        <f t="shared" si="10"/>
        <v/>
      </c>
      <c r="AG45" s="746">
        <v>0</v>
      </c>
      <c r="AH45" s="753">
        <v>0</v>
      </c>
      <c r="AI45" s="96"/>
      <c r="AJ45" s="93"/>
      <c r="AK45" s="739"/>
      <c r="AL45" s="737"/>
      <c r="AM45" s="118"/>
    </row>
    <row r="46" spans="2:39" ht="14.75" customHeight="1" x14ac:dyDescent="0.15">
      <c r="B46" s="101"/>
      <c r="C46" s="123"/>
      <c r="D46" s="95"/>
      <c r="E46" s="95"/>
      <c r="F46" s="723" t="str">
        <f t="shared" si="0"/>
        <v/>
      </c>
      <c r="G46" s="746">
        <v>0</v>
      </c>
      <c r="H46" s="723" t="str">
        <f t="shared" si="1"/>
        <v/>
      </c>
      <c r="I46" s="746">
        <v>0</v>
      </c>
      <c r="J46" s="723" t="str">
        <f t="shared" si="2"/>
        <v/>
      </c>
      <c r="K46" s="746">
        <v>0</v>
      </c>
      <c r="L46" s="723" t="str">
        <f t="shared" si="3"/>
        <v/>
      </c>
      <c r="M46" s="746">
        <v>0</v>
      </c>
      <c r="N46" s="723" t="str">
        <f t="shared" si="4"/>
        <v/>
      </c>
      <c r="O46" s="746">
        <v>0</v>
      </c>
      <c r="P46" s="723" t="str">
        <f t="shared" si="5"/>
        <v/>
      </c>
      <c r="Q46" s="746">
        <v>0</v>
      </c>
      <c r="R46" s="719"/>
      <c r="S46" s="96" t="str">
        <f t="shared" si="11"/>
        <v/>
      </c>
      <c r="T46" s="748"/>
      <c r="U46" s="746">
        <v>0</v>
      </c>
      <c r="V46" s="723" t="str">
        <f t="shared" si="6"/>
        <v/>
      </c>
      <c r="W46" s="751"/>
      <c r="X46" s="746">
        <v>0</v>
      </c>
      <c r="Y46" s="96" t="str">
        <f t="shared" si="7"/>
        <v/>
      </c>
      <c r="Z46" s="751"/>
      <c r="AA46" s="746">
        <v>0</v>
      </c>
      <c r="AB46" s="96" t="str">
        <f t="shared" si="8"/>
        <v/>
      </c>
      <c r="AC46" s="751"/>
      <c r="AD46" s="105" t="str">
        <f t="shared" si="9"/>
        <v/>
      </c>
      <c r="AE46" s="746">
        <v>0</v>
      </c>
      <c r="AF46" s="96" t="str">
        <f t="shared" si="10"/>
        <v/>
      </c>
      <c r="AG46" s="746">
        <v>0</v>
      </c>
      <c r="AH46" s="753">
        <v>0</v>
      </c>
      <c r="AI46" s="96"/>
      <c r="AJ46" s="93"/>
      <c r="AK46" s="739"/>
      <c r="AL46" s="737"/>
      <c r="AM46" s="118"/>
    </row>
    <row r="47" spans="2:39" ht="14.75" customHeight="1" x14ac:dyDescent="0.15">
      <c r="B47" s="99"/>
      <c r="C47" s="123"/>
      <c r="D47" s="95"/>
      <c r="E47" s="95"/>
      <c r="F47" s="723" t="str">
        <f t="shared" si="0"/>
        <v/>
      </c>
      <c r="G47" s="746">
        <v>0</v>
      </c>
      <c r="H47" s="723" t="str">
        <f t="shared" si="1"/>
        <v/>
      </c>
      <c r="I47" s="746">
        <v>0</v>
      </c>
      <c r="J47" s="723" t="str">
        <f t="shared" si="2"/>
        <v/>
      </c>
      <c r="K47" s="746">
        <v>0</v>
      </c>
      <c r="L47" s="723" t="str">
        <f t="shared" si="3"/>
        <v/>
      </c>
      <c r="M47" s="746">
        <v>0</v>
      </c>
      <c r="N47" s="723" t="str">
        <f t="shared" si="4"/>
        <v/>
      </c>
      <c r="O47" s="746">
        <v>0</v>
      </c>
      <c r="P47" s="723" t="str">
        <f t="shared" si="5"/>
        <v/>
      </c>
      <c r="Q47" s="746">
        <v>0</v>
      </c>
      <c r="R47" s="719"/>
      <c r="S47" s="96" t="str">
        <f t="shared" si="11"/>
        <v/>
      </c>
      <c r="T47" s="748"/>
      <c r="U47" s="746">
        <v>0</v>
      </c>
      <c r="V47" s="723" t="str">
        <f>IF(Y47="","",Y47-(X47*7))</f>
        <v/>
      </c>
      <c r="W47" s="751"/>
      <c r="X47" s="746">
        <v>0</v>
      </c>
      <c r="Y47" s="96" t="str">
        <f t="shared" si="7"/>
        <v/>
      </c>
      <c r="Z47" s="751"/>
      <c r="AA47" s="746">
        <v>0</v>
      </c>
      <c r="AB47" s="96" t="str">
        <f t="shared" si="8"/>
        <v/>
      </c>
      <c r="AC47" s="751"/>
      <c r="AD47" s="105" t="str">
        <f t="shared" si="9"/>
        <v/>
      </c>
      <c r="AE47" s="746">
        <v>0</v>
      </c>
      <c r="AF47" s="96" t="str">
        <f t="shared" si="10"/>
        <v/>
      </c>
      <c r="AG47" s="746">
        <v>0</v>
      </c>
      <c r="AH47" s="753">
        <v>0</v>
      </c>
      <c r="AI47" s="96"/>
      <c r="AJ47" s="93"/>
      <c r="AK47" s="739"/>
      <c r="AL47" s="737"/>
      <c r="AM47" s="118"/>
    </row>
    <row r="48" spans="2:39" ht="14.75" customHeight="1" x14ac:dyDescent="0.15">
      <c r="B48" s="101"/>
      <c r="C48" s="123"/>
      <c r="D48" s="95"/>
      <c r="E48" s="95"/>
      <c r="F48" s="723" t="str">
        <f t="shared" si="0"/>
        <v/>
      </c>
      <c r="G48" s="746">
        <v>0</v>
      </c>
      <c r="H48" s="723" t="str">
        <f t="shared" si="1"/>
        <v/>
      </c>
      <c r="I48" s="746">
        <v>0</v>
      </c>
      <c r="J48" s="723" t="str">
        <f t="shared" si="2"/>
        <v/>
      </c>
      <c r="K48" s="746">
        <v>0</v>
      </c>
      <c r="L48" s="723" t="str">
        <f t="shared" si="3"/>
        <v/>
      </c>
      <c r="M48" s="746">
        <v>0</v>
      </c>
      <c r="N48" s="723" t="str">
        <f t="shared" si="4"/>
        <v/>
      </c>
      <c r="O48" s="746">
        <v>0</v>
      </c>
      <c r="P48" s="723" t="str">
        <f t="shared" si="5"/>
        <v/>
      </c>
      <c r="Q48" s="746">
        <v>0</v>
      </c>
      <c r="R48" s="719"/>
      <c r="S48" s="96" t="str">
        <f t="shared" si="11"/>
        <v/>
      </c>
      <c r="T48" s="748"/>
      <c r="U48" s="746">
        <v>0</v>
      </c>
      <c r="V48" s="723" t="str">
        <f t="shared" si="6"/>
        <v/>
      </c>
      <c r="W48" s="751"/>
      <c r="X48" s="746">
        <v>0</v>
      </c>
      <c r="Y48" s="96" t="str">
        <f t="shared" si="7"/>
        <v/>
      </c>
      <c r="Z48" s="751"/>
      <c r="AA48" s="746">
        <v>0</v>
      </c>
      <c r="AB48" s="96" t="str">
        <f t="shared" si="8"/>
        <v/>
      </c>
      <c r="AC48" s="751"/>
      <c r="AD48" s="105" t="str">
        <f t="shared" si="9"/>
        <v/>
      </c>
      <c r="AE48" s="746">
        <v>0</v>
      </c>
      <c r="AF48" s="96" t="str">
        <f t="shared" si="10"/>
        <v/>
      </c>
      <c r="AG48" s="746">
        <v>0</v>
      </c>
      <c r="AH48" s="753">
        <v>0</v>
      </c>
      <c r="AI48" s="96"/>
      <c r="AJ48" s="93"/>
      <c r="AK48" s="739"/>
      <c r="AL48" s="737"/>
      <c r="AM48" s="118"/>
    </row>
    <row r="49" spans="2:39" ht="14.75" customHeight="1" x14ac:dyDescent="0.15">
      <c r="B49" s="99"/>
      <c r="C49" s="123"/>
      <c r="D49" s="95"/>
      <c r="E49" s="95"/>
      <c r="F49" s="723" t="str">
        <f t="shared" si="0"/>
        <v/>
      </c>
      <c r="G49" s="746">
        <v>0</v>
      </c>
      <c r="H49" s="723" t="str">
        <f t="shared" si="1"/>
        <v/>
      </c>
      <c r="I49" s="746">
        <v>0</v>
      </c>
      <c r="J49" s="723" t="str">
        <f t="shared" si="2"/>
        <v/>
      </c>
      <c r="K49" s="746">
        <v>0</v>
      </c>
      <c r="L49" s="723" t="str">
        <f t="shared" si="3"/>
        <v/>
      </c>
      <c r="M49" s="746">
        <v>0</v>
      </c>
      <c r="N49" s="723" t="str">
        <f t="shared" si="4"/>
        <v/>
      </c>
      <c r="O49" s="746">
        <v>0</v>
      </c>
      <c r="P49" s="723" t="str">
        <f t="shared" si="5"/>
        <v/>
      </c>
      <c r="Q49" s="746">
        <v>0</v>
      </c>
      <c r="R49" s="719"/>
      <c r="S49" s="96" t="str">
        <f t="shared" si="11"/>
        <v/>
      </c>
      <c r="T49" s="748"/>
      <c r="U49" s="746">
        <v>0</v>
      </c>
      <c r="V49" s="723" t="str">
        <f t="shared" si="6"/>
        <v/>
      </c>
      <c r="W49" s="751"/>
      <c r="X49" s="746">
        <v>0</v>
      </c>
      <c r="Y49" s="96" t="str">
        <f t="shared" si="7"/>
        <v/>
      </c>
      <c r="Z49" s="751"/>
      <c r="AA49" s="746">
        <v>0</v>
      </c>
      <c r="AB49" s="96" t="str">
        <f t="shared" si="8"/>
        <v/>
      </c>
      <c r="AC49" s="751"/>
      <c r="AD49" s="105" t="str">
        <f t="shared" si="9"/>
        <v/>
      </c>
      <c r="AE49" s="746">
        <v>0</v>
      </c>
      <c r="AF49" s="96" t="str">
        <f t="shared" si="10"/>
        <v/>
      </c>
      <c r="AG49" s="746">
        <v>0</v>
      </c>
      <c r="AH49" s="753">
        <v>0</v>
      </c>
      <c r="AI49" s="96"/>
      <c r="AJ49" s="93"/>
      <c r="AK49" s="739"/>
      <c r="AL49" s="737"/>
      <c r="AM49" s="118"/>
    </row>
    <row r="50" spans="2:39" ht="14.75" customHeight="1" x14ac:dyDescent="0.15">
      <c r="B50" s="101"/>
      <c r="C50" s="123"/>
      <c r="D50" s="95"/>
      <c r="E50" s="95"/>
      <c r="F50" s="723" t="str">
        <f t="shared" si="0"/>
        <v/>
      </c>
      <c r="G50" s="746">
        <v>0</v>
      </c>
      <c r="H50" s="723" t="str">
        <f t="shared" si="1"/>
        <v/>
      </c>
      <c r="I50" s="746">
        <v>0</v>
      </c>
      <c r="J50" s="723" t="str">
        <f t="shared" si="2"/>
        <v/>
      </c>
      <c r="K50" s="746">
        <v>0</v>
      </c>
      <c r="L50" s="723" t="str">
        <f t="shared" si="3"/>
        <v/>
      </c>
      <c r="M50" s="746">
        <v>0</v>
      </c>
      <c r="N50" s="723" t="str">
        <f t="shared" si="4"/>
        <v/>
      </c>
      <c r="O50" s="746">
        <v>0</v>
      </c>
      <c r="P50" s="723" t="str">
        <f t="shared" si="5"/>
        <v/>
      </c>
      <c r="Q50" s="746">
        <v>0</v>
      </c>
      <c r="R50" s="719"/>
      <c r="S50" s="96" t="str">
        <f t="shared" si="11"/>
        <v/>
      </c>
      <c r="T50" s="748"/>
      <c r="U50" s="746">
        <v>0</v>
      </c>
      <c r="V50" s="723" t="str">
        <f t="shared" si="6"/>
        <v/>
      </c>
      <c r="W50" s="751"/>
      <c r="X50" s="746">
        <v>0</v>
      </c>
      <c r="Y50" s="96" t="str">
        <f t="shared" si="7"/>
        <v/>
      </c>
      <c r="Z50" s="751"/>
      <c r="AA50" s="746">
        <v>0</v>
      </c>
      <c r="AB50" s="96" t="str">
        <f t="shared" si="8"/>
        <v/>
      </c>
      <c r="AC50" s="751"/>
      <c r="AD50" s="105" t="str">
        <f t="shared" si="9"/>
        <v/>
      </c>
      <c r="AE50" s="746">
        <v>0</v>
      </c>
      <c r="AF50" s="96" t="str">
        <f t="shared" si="10"/>
        <v/>
      </c>
      <c r="AG50" s="746">
        <v>0</v>
      </c>
      <c r="AH50" s="753">
        <v>0</v>
      </c>
      <c r="AI50" s="96"/>
      <c r="AJ50" s="93"/>
      <c r="AK50" s="739"/>
      <c r="AL50" s="737"/>
      <c r="AM50" s="118"/>
    </row>
    <row r="51" spans="2:39" ht="14.75" customHeight="1" x14ac:dyDescent="0.15">
      <c r="B51" s="99"/>
      <c r="C51" s="123"/>
      <c r="D51" s="95"/>
      <c r="E51" s="95"/>
      <c r="F51" s="723" t="str">
        <f t="shared" si="0"/>
        <v/>
      </c>
      <c r="G51" s="746">
        <v>0</v>
      </c>
      <c r="H51" s="723" t="str">
        <f t="shared" si="1"/>
        <v/>
      </c>
      <c r="I51" s="746">
        <v>0</v>
      </c>
      <c r="J51" s="723" t="str">
        <f t="shared" si="2"/>
        <v/>
      </c>
      <c r="K51" s="746">
        <v>0</v>
      </c>
      <c r="L51" s="723" t="str">
        <f t="shared" si="3"/>
        <v/>
      </c>
      <c r="M51" s="746">
        <v>0</v>
      </c>
      <c r="N51" s="723" t="str">
        <f t="shared" si="4"/>
        <v/>
      </c>
      <c r="O51" s="746">
        <v>0</v>
      </c>
      <c r="P51" s="723" t="str">
        <f t="shared" si="5"/>
        <v/>
      </c>
      <c r="Q51" s="746">
        <v>0</v>
      </c>
      <c r="R51" s="719"/>
      <c r="S51" s="96" t="str">
        <f t="shared" si="11"/>
        <v/>
      </c>
      <c r="T51" s="748"/>
      <c r="U51" s="746">
        <v>0</v>
      </c>
      <c r="V51" s="723" t="str">
        <f t="shared" si="6"/>
        <v/>
      </c>
      <c r="W51" s="751"/>
      <c r="X51" s="746">
        <v>0</v>
      </c>
      <c r="Y51" s="96" t="str">
        <f t="shared" si="7"/>
        <v/>
      </c>
      <c r="Z51" s="751"/>
      <c r="AA51" s="746">
        <v>0</v>
      </c>
      <c r="AB51" s="96" t="str">
        <f t="shared" si="8"/>
        <v/>
      </c>
      <c r="AC51" s="751"/>
      <c r="AD51" s="105" t="str">
        <f t="shared" si="9"/>
        <v/>
      </c>
      <c r="AE51" s="746">
        <v>0</v>
      </c>
      <c r="AF51" s="96" t="str">
        <f t="shared" si="10"/>
        <v/>
      </c>
      <c r="AG51" s="746">
        <v>0</v>
      </c>
      <c r="AH51" s="753">
        <v>0</v>
      </c>
      <c r="AI51" s="96"/>
      <c r="AJ51" s="93"/>
      <c r="AK51" s="739"/>
      <c r="AL51" s="737"/>
      <c r="AM51" s="118"/>
    </row>
    <row r="52" spans="2:39" ht="14.75" customHeight="1" x14ac:dyDescent="0.15">
      <c r="B52" s="101"/>
      <c r="C52" s="123"/>
      <c r="D52" s="95"/>
      <c r="E52" s="95"/>
      <c r="F52" s="723" t="str">
        <f t="shared" si="0"/>
        <v/>
      </c>
      <c r="G52" s="746">
        <v>0</v>
      </c>
      <c r="H52" s="723" t="str">
        <f t="shared" si="1"/>
        <v/>
      </c>
      <c r="I52" s="746">
        <v>0</v>
      </c>
      <c r="J52" s="723" t="str">
        <f t="shared" si="2"/>
        <v/>
      </c>
      <c r="K52" s="746">
        <v>0</v>
      </c>
      <c r="L52" s="723" t="str">
        <f t="shared" si="3"/>
        <v/>
      </c>
      <c r="M52" s="746">
        <v>0</v>
      </c>
      <c r="N52" s="723" t="str">
        <f t="shared" si="4"/>
        <v/>
      </c>
      <c r="O52" s="746">
        <v>0</v>
      </c>
      <c r="P52" s="723" t="str">
        <f t="shared" si="5"/>
        <v/>
      </c>
      <c r="Q52" s="746">
        <v>0</v>
      </c>
      <c r="R52" s="719"/>
      <c r="S52" s="96" t="str">
        <f t="shared" si="11"/>
        <v/>
      </c>
      <c r="T52" s="748"/>
      <c r="U52" s="746">
        <v>0</v>
      </c>
      <c r="V52" s="723" t="str">
        <f t="shared" si="6"/>
        <v/>
      </c>
      <c r="W52" s="751"/>
      <c r="X52" s="746">
        <v>0</v>
      </c>
      <c r="Y52" s="96" t="str">
        <f t="shared" si="7"/>
        <v/>
      </c>
      <c r="Z52" s="751"/>
      <c r="AA52" s="746">
        <v>0</v>
      </c>
      <c r="AB52" s="96" t="str">
        <f t="shared" si="8"/>
        <v/>
      </c>
      <c r="AC52" s="751"/>
      <c r="AD52" s="105" t="str">
        <f t="shared" si="9"/>
        <v/>
      </c>
      <c r="AE52" s="746">
        <v>0</v>
      </c>
      <c r="AF52" s="96" t="str">
        <f t="shared" si="10"/>
        <v/>
      </c>
      <c r="AG52" s="746">
        <v>0</v>
      </c>
      <c r="AH52" s="753">
        <v>0</v>
      </c>
      <c r="AI52" s="96"/>
      <c r="AJ52" s="93"/>
      <c r="AK52" s="739"/>
      <c r="AL52" s="737"/>
      <c r="AM52" s="118"/>
    </row>
    <row r="53" spans="2:39" ht="14.75" customHeight="1" x14ac:dyDescent="0.15">
      <c r="B53" s="99"/>
      <c r="C53" s="123"/>
      <c r="D53" s="95"/>
      <c r="E53" s="95"/>
      <c r="F53" s="723" t="str">
        <f t="shared" si="0"/>
        <v/>
      </c>
      <c r="G53" s="746">
        <v>0</v>
      </c>
      <c r="H53" s="723" t="str">
        <f t="shared" si="1"/>
        <v/>
      </c>
      <c r="I53" s="746">
        <v>0</v>
      </c>
      <c r="J53" s="723" t="str">
        <f t="shared" si="2"/>
        <v/>
      </c>
      <c r="K53" s="746">
        <v>0</v>
      </c>
      <c r="L53" s="723" t="str">
        <f t="shared" si="3"/>
        <v/>
      </c>
      <c r="M53" s="746">
        <v>0</v>
      </c>
      <c r="N53" s="723" t="str">
        <f t="shared" si="4"/>
        <v/>
      </c>
      <c r="O53" s="746">
        <v>0</v>
      </c>
      <c r="P53" s="723" t="str">
        <f t="shared" si="5"/>
        <v/>
      </c>
      <c r="Q53" s="746">
        <v>0</v>
      </c>
      <c r="R53" s="719"/>
      <c r="S53" s="96" t="str">
        <f t="shared" si="11"/>
        <v/>
      </c>
      <c r="T53" s="748"/>
      <c r="U53" s="746">
        <v>0</v>
      </c>
      <c r="V53" s="723" t="str">
        <f t="shared" si="6"/>
        <v/>
      </c>
      <c r="W53" s="751"/>
      <c r="X53" s="746">
        <v>0</v>
      </c>
      <c r="Y53" s="96" t="str">
        <f t="shared" si="7"/>
        <v/>
      </c>
      <c r="Z53" s="751"/>
      <c r="AA53" s="746">
        <v>0</v>
      </c>
      <c r="AB53" s="96" t="str">
        <f t="shared" si="8"/>
        <v/>
      </c>
      <c r="AC53" s="751"/>
      <c r="AD53" s="105" t="str">
        <f t="shared" si="9"/>
        <v/>
      </c>
      <c r="AE53" s="746">
        <v>0</v>
      </c>
      <c r="AF53" s="96" t="str">
        <f t="shared" si="10"/>
        <v/>
      </c>
      <c r="AG53" s="746">
        <v>0</v>
      </c>
      <c r="AH53" s="753">
        <v>0</v>
      </c>
      <c r="AI53" s="96"/>
      <c r="AJ53" s="93"/>
      <c r="AK53" s="739"/>
      <c r="AL53" s="737"/>
      <c r="AM53" s="117"/>
    </row>
    <row r="54" spans="2:39" ht="14.75" customHeight="1" x14ac:dyDescent="0.15">
      <c r="B54" s="99"/>
      <c r="C54" s="123"/>
      <c r="D54" s="95"/>
      <c r="E54" s="95"/>
      <c r="F54" s="723" t="str">
        <f t="shared" si="0"/>
        <v/>
      </c>
      <c r="G54" s="746">
        <v>0</v>
      </c>
      <c r="H54" s="723" t="str">
        <f t="shared" si="1"/>
        <v/>
      </c>
      <c r="I54" s="746">
        <v>0</v>
      </c>
      <c r="J54" s="723" t="str">
        <f t="shared" si="2"/>
        <v/>
      </c>
      <c r="K54" s="746">
        <v>0</v>
      </c>
      <c r="L54" s="723" t="str">
        <f t="shared" si="3"/>
        <v/>
      </c>
      <c r="M54" s="746">
        <v>0</v>
      </c>
      <c r="N54" s="723" t="str">
        <f t="shared" si="4"/>
        <v/>
      </c>
      <c r="O54" s="746">
        <v>0</v>
      </c>
      <c r="P54" s="723" t="str">
        <f t="shared" si="5"/>
        <v/>
      </c>
      <c r="Q54" s="746">
        <v>0</v>
      </c>
      <c r="R54" s="719"/>
      <c r="S54" s="96" t="str">
        <f t="shared" si="11"/>
        <v/>
      </c>
      <c r="T54" s="748"/>
      <c r="U54" s="746">
        <v>0</v>
      </c>
      <c r="V54" s="723" t="str">
        <f t="shared" si="6"/>
        <v/>
      </c>
      <c r="W54" s="751"/>
      <c r="X54" s="746">
        <v>0</v>
      </c>
      <c r="Y54" s="96" t="str">
        <f t="shared" si="7"/>
        <v/>
      </c>
      <c r="Z54" s="751"/>
      <c r="AA54" s="746">
        <v>0</v>
      </c>
      <c r="AB54" s="96" t="str">
        <f t="shared" si="8"/>
        <v/>
      </c>
      <c r="AC54" s="751"/>
      <c r="AD54" s="105" t="str">
        <f t="shared" si="9"/>
        <v/>
      </c>
      <c r="AE54" s="746">
        <v>0</v>
      </c>
      <c r="AF54" s="96" t="str">
        <f t="shared" si="10"/>
        <v/>
      </c>
      <c r="AG54" s="746">
        <v>0</v>
      </c>
      <c r="AH54" s="753">
        <v>0</v>
      </c>
      <c r="AI54" s="96"/>
      <c r="AJ54" s="93"/>
      <c r="AK54" s="739"/>
      <c r="AL54" s="737"/>
      <c r="AM54" s="117"/>
    </row>
    <row r="55" spans="2:39" ht="14.75" customHeight="1" x14ac:dyDescent="0.2">
      <c r="B55" s="99"/>
      <c r="C55" s="123"/>
      <c r="D55" s="97"/>
      <c r="E55" s="95"/>
      <c r="F55" s="723" t="str">
        <f t="shared" si="0"/>
        <v/>
      </c>
      <c r="G55" s="746">
        <v>0</v>
      </c>
      <c r="H55" s="723" t="str">
        <f t="shared" si="1"/>
        <v/>
      </c>
      <c r="I55" s="746">
        <v>0</v>
      </c>
      <c r="J55" s="723" t="str">
        <f t="shared" si="2"/>
        <v/>
      </c>
      <c r="K55" s="746">
        <v>0</v>
      </c>
      <c r="L55" s="723" t="str">
        <f t="shared" si="3"/>
        <v/>
      </c>
      <c r="M55" s="746">
        <v>0</v>
      </c>
      <c r="N55" s="723" t="str">
        <f t="shared" si="4"/>
        <v/>
      </c>
      <c r="O55" s="746">
        <v>0</v>
      </c>
      <c r="P55" s="723" t="str">
        <f t="shared" si="5"/>
        <v/>
      </c>
      <c r="Q55" s="746">
        <v>0</v>
      </c>
      <c r="R55" s="719"/>
      <c r="S55" s="96" t="str">
        <f t="shared" si="11"/>
        <v/>
      </c>
      <c r="T55" s="748"/>
      <c r="U55" s="746">
        <v>0</v>
      </c>
      <c r="V55" s="723" t="str">
        <f t="shared" si="6"/>
        <v/>
      </c>
      <c r="W55" s="751"/>
      <c r="X55" s="746">
        <v>0</v>
      </c>
      <c r="Y55" s="96" t="str">
        <f t="shared" si="7"/>
        <v/>
      </c>
      <c r="Z55" s="751"/>
      <c r="AA55" s="746">
        <v>0</v>
      </c>
      <c r="AB55" s="96" t="str">
        <f t="shared" si="8"/>
        <v/>
      </c>
      <c r="AC55" s="751"/>
      <c r="AD55" s="105" t="str">
        <f t="shared" si="9"/>
        <v/>
      </c>
      <c r="AE55" s="746">
        <v>0</v>
      </c>
      <c r="AF55" s="96" t="str">
        <f t="shared" si="10"/>
        <v/>
      </c>
      <c r="AG55" s="746">
        <v>0</v>
      </c>
      <c r="AH55" s="753">
        <v>0</v>
      </c>
      <c r="AI55" s="96"/>
      <c r="AJ55" s="93"/>
      <c r="AK55" s="739"/>
      <c r="AL55" s="737"/>
      <c r="AM55" s="117"/>
    </row>
    <row r="56" spans="2:39" ht="14.75" customHeight="1" x14ac:dyDescent="0.2">
      <c r="B56" s="94"/>
      <c r="C56" s="123"/>
      <c r="D56" s="95"/>
      <c r="E56" s="95"/>
      <c r="F56" s="723" t="str">
        <f t="shared" si="0"/>
        <v/>
      </c>
      <c r="G56" s="746">
        <v>0</v>
      </c>
      <c r="H56" s="723" t="str">
        <f t="shared" si="1"/>
        <v/>
      </c>
      <c r="I56" s="746">
        <v>0</v>
      </c>
      <c r="J56" s="723" t="str">
        <f t="shared" si="2"/>
        <v/>
      </c>
      <c r="K56" s="746">
        <v>0</v>
      </c>
      <c r="L56" s="723" t="str">
        <f t="shared" si="3"/>
        <v/>
      </c>
      <c r="M56" s="746">
        <v>0</v>
      </c>
      <c r="N56" s="723" t="str">
        <f t="shared" si="4"/>
        <v/>
      </c>
      <c r="O56" s="746">
        <v>0</v>
      </c>
      <c r="P56" s="723" t="str">
        <f t="shared" si="5"/>
        <v/>
      </c>
      <c r="Q56" s="746">
        <v>0</v>
      </c>
      <c r="R56" s="719"/>
      <c r="S56" s="96" t="str">
        <f t="shared" si="11"/>
        <v/>
      </c>
      <c r="T56" s="749"/>
      <c r="U56" s="746">
        <v>0</v>
      </c>
      <c r="V56" s="723" t="str">
        <f t="shared" si="6"/>
        <v/>
      </c>
      <c r="W56" s="751"/>
      <c r="X56" s="746">
        <v>0</v>
      </c>
      <c r="Y56" s="96" t="str">
        <f t="shared" si="7"/>
        <v/>
      </c>
      <c r="Z56" s="751"/>
      <c r="AA56" s="746">
        <v>0</v>
      </c>
      <c r="AB56" s="96" t="str">
        <f t="shared" si="8"/>
        <v/>
      </c>
      <c r="AC56" s="751"/>
      <c r="AD56" s="105" t="str">
        <f t="shared" si="9"/>
        <v/>
      </c>
      <c r="AE56" s="746">
        <v>0</v>
      </c>
      <c r="AF56" s="96" t="str">
        <f t="shared" si="10"/>
        <v/>
      </c>
      <c r="AG56" s="746">
        <v>0</v>
      </c>
      <c r="AH56" s="753">
        <v>0</v>
      </c>
      <c r="AI56" s="96"/>
      <c r="AJ56" s="93"/>
      <c r="AK56" s="739"/>
      <c r="AL56" s="737"/>
      <c r="AM56" s="118"/>
    </row>
    <row r="57" spans="2:39" ht="14.75" customHeight="1" x14ac:dyDescent="0.2">
      <c r="B57" s="94"/>
      <c r="C57" s="123"/>
      <c r="D57" s="97"/>
      <c r="E57" s="95"/>
      <c r="F57" s="723" t="str">
        <f t="shared" si="0"/>
        <v/>
      </c>
      <c r="G57" s="746">
        <v>0</v>
      </c>
      <c r="H57" s="723" t="str">
        <f t="shared" si="1"/>
        <v/>
      </c>
      <c r="I57" s="746">
        <v>0</v>
      </c>
      <c r="J57" s="723" t="str">
        <f t="shared" si="2"/>
        <v/>
      </c>
      <c r="K57" s="746">
        <v>0</v>
      </c>
      <c r="L57" s="723" t="str">
        <f t="shared" si="3"/>
        <v/>
      </c>
      <c r="M57" s="746">
        <v>0</v>
      </c>
      <c r="N57" s="723" t="str">
        <f t="shared" si="4"/>
        <v/>
      </c>
      <c r="O57" s="746">
        <v>0</v>
      </c>
      <c r="P57" s="723" t="str">
        <f t="shared" si="5"/>
        <v/>
      </c>
      <c r="Q57" s="746">
        <v>0</v>
      </c>
      <c r="R57" s="719"/>
      <c r="S57" s="96" t="str">
        <f t="shared" si="11"/>
        <v/>
      </c>
      <c r="T57" s="749"/>
      <c r="U57" s="746">
        <v>0</v>
      </c>
      <c r="V57" s="723" t="str">
        <f t="shared" si="6"/>
        <v/>
      </c>
      <c r="W57" s="751"/>
      <c r="X57" s="746">
        <v>0</v>
      </c>
      <c r="Y57" s="96" t="str">
        <f t="shared" si="7"/>
        <v/>
      </c>
      <c r="Z57" s="751"/>
      <c r="AA57" s="746">
        <v>0</v>
      </c>
      <c r="AB57" s="96" t="str">
        <f t="shared" si="8"/>
        <v/>
      </c>
      <c r="AC57" s="751"/>
      <c r="AD57" s="105" t="str">
        <f t="shared" si="9"/>
        <v/>
      </c>
      <c r="AE57" s="746">
        <v>0</v>
      </c>
      <c r="AF57" s="96" t="str">
        <f t="shared" si="10"/>
        <v/>
      </c>
      <c r="AG57" s="746">
        <v>0</v>
      </c>
      <c r="AH57" s="753">
        <v>0</v>
      </c>
      <c r="AI57" s="96"/>
      <c r="AJ57" s="93"/>
      <c r="AK57" s="739"/>
      <c r="AL57" s="737"/>
      <c r="AM57" s="118"/>
    </row>
    <row r="58" spans="2:39" ht="14.75" customHeight="1" x14ac:dyDescent="0.2">
      <c r="B58" s="94"/>
      <c r="C58" s="123"/>
      <c r="D58" s="97"/>
      <c r="E58" s="95"/>
      <c r="F58" s="723" t="str">
        <f t="shared" si="0"/>
        <v/>
      </c>
      <c r="G58" s="746">
        <v>0</v>
      </c>
      <c r="H58" s="723" t="str">
        <f t="shared" si="1"/>
        <v/>
      </c>
      <c r="I58" s="746">
        <v>0</v>
      </c>
      <c r="J58" s="723" t="str">
        <f t="shared" si="2"/>
        <v/>
      </c>
      <c r="K58" s="746">
        <v>0</v>
      </c>
      <c r="L58" s="723" t="str">
        <f t="shared" si="3"/>
        <v/>
      </c>
      <c r="M58" s="746">
        <v>0</v>
      </c>
      <c r="N58" s="723" t="str">
        <f t="shared" si="4"/>
        <v/>
      </c>
      <c r="O58" s="746">
        <v>0</v>
      </c>
      <c r="P58" s="723" t="str">
        <f t="shared" si="5"/>
        <v/>
      </c>
      <c r="Q58" s="746">
        <v>0</v>
      </c>
      <c r="R58" s="719"/>
      <c r="S58" s="96" t="str">
        <f t="shared" si="11"/>
        <v/>
      </c>
      <c r="T58" s="749"/>
      <c r="U58" s="746">
        <v>0</v>
      </c>
      <c r="V58" s="723" t="str">
        <f t="shared" si="6"/>
        <v/>
      </c>
      <c r="W58" s="751"/>
      <c r="X58" s="746">
        <v>0</v>
      </c>
      <c r="Y58" s="96" t="str">
        <f t="shared" si="7"/>
        <v/>
      </c>
      <c r="Z58" s="751"/>
      <c r="AA58" s="746">
        <v>0</v>
      </c>
      <c r="AB58" s="96" t="str">
        <f t="shared" si="8"/>
        <v/>
      </c>
      <c r="AC58" s="751"/>
      <c r="AD58" s="105" t="str">
        <f t="shared" si="9"/>
        <v/>
      </c>
      <c r="AE58" s="746">
        <v>0</v>
      </c>
      <c r="AF58" s="96" t="str">
        <f t="shared" si="10"/>
        <v/>
      </c>
      <c r="AG58" s="746">
        <v>0</v>
      </c>
      <c r="AH58" s="753">
        <v>0</v>
      </c>
      <c r="AI58" s="96"/>
      <c r="AJ58" s="93"/>
      <c r="AK58" s="739"/>
      <c r="AL58" s="737"/>
      <c r="AM58" s="118"/>
    </row>
    <row r="59" spans="2:39" ht="14.75" customHeight="1" x14ac:dyDescent="0.2">
      <c r="B59" s="94"/>
      <c r="C59" s="123"/>
      <c r="D59" s="97"/>
      <c r="E59" s="95"/>
      <c r="F59" s="723" t="str">
        <f t="shared" si="0"/>
        <v/>
      </c>
      <c r="G59" s="746">
        <v>0</v>
      </c>
      <c r="H59" s="723" t="str">
        <f t="shared" si="1"/>
        <v/>
      </c>
      <c r="I59" s="746">
        <v>0</v>
      </c>
      <c r="J59" s="723" t="str">
        <f t="shared" si="2"/>
        <v/>
      </c>
      <c r="K59" s="746">
        <v>0</v>
      </c>
      <c r="L59" s="723" t="str">
        <f t="shared" si="3"/>
        <v/>
      </c>
      <c r="M59" s="746">
        <v>0</v>
      </c>
      <c r="N59" s="723" t="str">
        <f t="shared" si="4"/>
        <v/>
      </c>
      <c r="O59" s="746">
        <v>0</v>
      </c>
      <c r="P59" s="723" t="str">
        <f t="shared" si="5"/>
        <v/>
      </c>
      <c r="Q59" s="746">
        <v>0</v>
      </c>
      <c r="R59" s="719"/>
      <c r="S59" s="96" t="str">
        <f t="shared" si="11"/>
        <v/>
      </c>
      <c r="T59" s="749"/>
      <c r="U59" s="746">
        <v>0</v>
      </c>
      <c r="V59" s="723" t="str">
        <f t="shared" si="6"/>
        <v/>
      </c>
      <c r="W59" s="751"/>
      <c r="X59" s="746">
        <v>0</v>
      </c>
      <c r="Y59" s="96" t="str">
        <f t="shared" si="7"/>
        <v/>
      </c>
      <c r="Z59" s="751"/>
      <c r="AA59" s="746">
        <v>0</v>
      </c>
      <c r="AB59" s="96" t="str">
        <f t="shared" si="8"/>
        <v/>
      </c>
      <c r="AC59" s="751"/>
      <c r="AD59" s="105" t="str">
        <f t="shared" si="9"/>
        <v/>
      </c>
      <c r="AE59" s="746">
        <v>0</v>
      </c>
      <c r="AF59" s="96" t="str">
        <f t="shared" si="10"/>
        <v/>
      </c>
      <c r="AG59" s="746">
        <v>0</v>
      </c>
      <c r="AH59" s="753">
        <v>0</v>
      </c>
      <c r="AI59" s="96"/>
      <c r="AJ59" s="93"/>
      <c r="AK59" s="739"/>
      <c r="AL59" s="737"/>
      <c r="AM59" s="118"/>
    </row>
    <row r="60" spans="2:39" ht="14.75" customHeight="1" x14ac:dyDescent="0.2">
      <c r="B60" s="94"/>
      <c r="C60" s="123"/>
      <c r="D60" s="97"/>
      <c r="E60" s="95"/>
      <c r="F60" s="723" t="str">
        <f t="shared" si="0"/>
        <v/>
      </c>
      <c r="G60" s="746">
        <v>0</v>
      </c>
      <c r="H60" s="723" t="str">
        <f t="shared" si="1"/>
        <v/>
      </c>
      <c r="I60" s="746">
        <v>0</v>
      </c>
      <c r="J60" s="723" t="str">
        <f t="shared" si="2"/>
        <v/>
      </c>
      <c r="K60" s="746">
        <v>0</v>
      </c>
      <c r="L60" s="723" t="str">
        <f t="shared" si="3"/>
        <v/>
      </c>
      <c r="M60" s="746">
        <v>0</v>
      </c>
      <c r="N60" s="723" t="str">
        <f t="shared" si="4"/>
        <v/>
      </c>
      <c r="O60" s="746">
        <v>0</v>
      </c>
      <c r="P60" s="723" t="str">
        <f t="shared" si="5"/>
        <v/>
      </c>
      <c r="Q60" s="746">
        <v>0</v>
      </c>
      <c r="R60" s="719"/>
      <c r="S60" s="96" t="str">
        <f t="shared" si="11"/>
        <v/>
      </c>
      <c r="T60" s="749"/>
      <c r="U60" s="746">
        <v>0</v>
      </c>
      <c r="V60" s="723" t="str">
        <f t="shared" si="6"/>
        <v/>
      </c>
      <c r="W60" s="751"/>
      <c r="X60" s="746">
        <v>0</v>
      </c>
      <c r="Y60" s="96" t="str">
        <f t="shared" si="7"/>
        <v/>
      </c>
      <c r="Z60" s="751"/>
      <c r="AA60" s="746">
        <v>0</v>
      </c>
      <c r="AB60" s="96" t="str">
        <f t="shared" si="8"/>
        <v/>
      </c>
      <c r="AC60" s="751"/>
      <c r="AD60" s="105" t="str">
        <f t="shared" si="9"/>
        <v/>
      </c>
      <c r="AE60" s="746">
        <v>0</v>
      </c>
      <c r="AF60" s="96" t="str">
        <f t="shared" si="10"/>
        <v/>
      </c>
      <c r="AG60" s="746">
        <v>0</v>
      </c>
      <c r="AH60" s="753">
        <v>0</v>
      </c>
      <c r="AI60" s="96"/>
      <c r="AJ60" s="93"/>
      <c r="AK60" s="739"/>
      <c r="AL60" s="737"/>
      <c r="AM60" s="117"/>
    </row>
    <row r="61" spans="2:39" ht="14.75" customHeight="1" x14ac:dyDescent="0.15">
      <c r="B61" s="101"/>
      <c r="C61" s="123"/>
      <c r="D61" s="92"/>
      <c r="E61" s="92"/>
      <c r="F61" s="723" t="str">
        <f t="shared" si="0"/>
        <v/>
      </c>
      <c r="G61" s="746">
        <v>0</v>
      </c>
      <c r="H61" s="723" t="str">
        <f t="shared" si="1"/>
        <v/>
      </c>
      <c r="I61" s="746">
        <v>0</v>
      </c>
      <c r="J61" s="723" t="str">
        <f t="shared" si="2"/>
        <v/>
      </c>
      <c r="K61" s="746">
        <v>0</v>
      </c>
      <c r="L61" s="723" t="str">
        <f t="shared" si="3"/>
        <v/>
      </c>
      <c r="M61" s="746">
        <v>0</v>
      </c>
      <c r="N61" s="723" t="str">
        <f t="shared" si="4"/>
        <v/>
      </c>
      <c r="O61" s="746">
        <v>0</v>
      </c>
      <c r="P61" s="723" t="str">
        <f t="shared" si="5"/>
        <v/>
      </c>
      <c r="Q61" s="746">
        <v>0</v>
      </c>
      <c r="R61" s="720"/>
      <c r="S61" s="96" t="str">
        <f t="shared" si="11"/>
        <v/>
      </c>
      <c r="T61" s="748"/>
      <c r="U61" s="746">
        <v>0</v>
      </c>
      <c r="V61" s="723" t="str">
        <f t="shared" si="6"/>
        <v/>
      </c>
      <c r="W61" s="751"/>
      <c r="X61" s="746">
        <v>0</v>
      </c>
      <c r="Y61" s="96" t="str">
        <f t="shared" si="7"/>
        <v/>
      </c>
      <c r="Z61" s="751"/>
      <c r="AA61" s="746">
        <v>0</v>
      </c>
      <c r="AB61" s="96" t="str">
        <f t="shared" si="8"/>
        <v/>
      </c>
      <c r="AC61" s="751"/>
      <c r="AD61" s="105" t="str">
        <f t="shared" si="9"/>
        <v/>
      </c>
      <c r="AE61" s="746">
        <v>0</v>
      </c>
      <c r="AF61" s="96" t="str">
        <f t="shared" si="10"/>
        <v/>
      </c>
      <c r="AG61" s="746">
        <v>0</v>
      </c>
      <c r="AH61" s="753">
        <v>0</v>
      </c>
      <c r="AI61" s="96"/>
      <c r="AJ61" s="93"/>
      <c r="AK61" s="739"/>
      <c r="AL61" s="737"/>
      <c r="AM61" s="117"/>
    </row>
    <row r="62" spans="2:39" ht="14.75" customHeight="1" x14ac:dyDescent="0.2">
      <c r="B62" s="94"/>
      <c r="C62" s="123"/>
      <c r="D62" s="92"/>
      <c r="E62" s="92"/>
      <c r="F62" s="723" t="str">
        <f t="shared" si="0"/>
        <v/>
      </c>
      <c r="G62" s="746">
        <v>0</v>
      </c>
      <c r="H62" s="723" t="str">
        <f t="shared" si="1"/>
        <v/>
      </c>
      <c r="I62" s="746">
        <v>0</v>
      </c>
      <c r="J62" s="723" t="str">
        <f t="shared" si="2"/>
        <v/>
      </c>
      <c r="K62" s="746">
        <v>0</v>
      </c>
      <c r="L62" s="723" t="str">
        <f t="shared" si="3"/>
        <v/>
      </c>
      <c r="M62" s="746">
        <v>0</v>
      </c>
      <c r="N62" s="723" t="str">
        <f t="shared" si="4"/>
        <v/>
      </c>
      <c r="O62" s="746">
        <v>0</v>
      </c>
      <c r="P62" s="723" t="str">
        <f t="shared" si="5"/>
        <v/>
      </c>
      <c r="Q62" s="746">
        <v>0</v>
      </c>
      <c r="R62" s="720"/>
      <c r="S62" s="96" t="str">
        <f t="shared" si="11"/>
        <v/>
      </c>
      <c r="T62" s="748"/>
      <c r="U62" s="746">
        <v>0</v>
      </c>
      <c r="V62" s="723" t="str">
        <f t="shared" si="6"/>
        <v/>
      </c>
      <c r="W62" s="751"/>
      <c r="X62" s="746">
        <v>0</v>
      </c>
      <c r="Y62" s="96" t="str">
        <f t="shared" si="7"/>
        <v/>
      </c>
      <c r="Z62" s="751"/>
      <c r="AA62" s="746">
        <v>0</v>
      </c>
      <c r="AB62" s="96" t="str">
        <f t="shared" si="8"/>
        <v/>
      </c>
      <c r="AC62" s="751"/>
      <c r="AD62" s="105" t="str">
        <f t="shared" si="9"/>
        <v/>
      </c>
      <c r="AE62" s="746">
        <v>0</v>
      </c>
      <c r="AF62" s="96" t="str">
        <f t="shared" si="10"/>
        <v/>
      </c>
      <c r="AG62" s="746">
        <v>0</v>
      </c>
      <c r="AH62" s="753">
        <v>0</v>
      </c>
      <c r="AI62" s="96"/>
      <c r="AJ62" s="93"/>
      <c r="AK62" s="739"/>
      <c r="AL62" s="737"/>
      <c r="AM62" s="117"/>
    </row>
    <row r="63" spans="2:39" ht="14.75" customHeight="1" x14ac:dyDescent="0.2">
      <c r="B63" s="94"/>
      <c r="C63" s="123"/>
      <c r="D63" s="95"/>
      <c r="E63" s="95"/>
      <c r="F63" s="723" t="str">
        <f t="shared" si="0"/>
        <v/>
      </c>
      <c r="G63" s="746">
        <v>0</v>
      </c>
      <c r="H63" s="723" t="str">
        <f t="shared" si="1"/>
        <v/>
      </c>
      <c r="I63" s="746">
        <v>0</v>
      </c>
      <c r="J63" s="723" t="str">
        <f t="shared" si="2"/>
        <v/>
      </c>
      <c r="K63" s="746">
        <v>0</v>
      </c>
      <c r="L63" s="723" t="str">
        <f t="shared" si="3"/>
        <v/>
      </c>
      <c r="M63" s="746">
        <v>0</v>
      </c>
      <c r="N63" s="723" t="str">
        <f t="shared" si="4"/>
        <v/>
      </c>
      <c r="O63" s="746">
        <v>0</v>
      </c>
      <c r="P63" s="723" t="str">
        <f t="shared" si="5"/>
        <v/>
      </c>
      <c r="Q63" s="746">
        <v>0</v>
      </c>
      <c r="R63" s="719"/>
      <c r="S63" s="96" t="str">
        <f t="shared" si="11"/>
        <v/>
      </c>
      <c r="T63" s="749"/>
      <c r="U63" s="746">
        <v>0</v>
      </c>
      <c r="V63" s="723" t="str">
        <f t="shared" si="6"/>
        <v/>
      </c>
      <c r="W63" s="751"/>
      <c r="X63" s="746">
        <v>0</v>
      </c>
      <c r="Y63" s="96" t="str">
        <f t="shared" si="7"/>
        <v/>
      </c>
      <c r="Z63" s="751"/>
      <c r="AA63" s="746">
        <v>0</v>
      </c>
      <c r="AB63" s="96" t="str">
        <f t="shared" si="8"/>
        <v/>
      </c>
      <c r="AC63" s="751"/>
      <c r="AD63" s="105" t="str">
        <f t="shared" si="9"/>
        <v/>
      </c>
      <c r="AE63" s="746">
        <v>0</v>
      </c>
      <c r="AF63" s="96" t="str">
        <f t="shared" si="10"/>
        <v/>
      </c>
      <c r="AG63" s="746">
        <v>0</v>
      </c>
      <c r="AH63" s="753">
        <v>0</v>
      </c>
      <c r="AI63" s="96"/>
      <c r="AJ63" s="93"/>
      <c r="AK63" s="739"/>
      <c r="AL63" s="737"/>
      <c r="AM63" s="117"/>
    </row>
    <row r="64" spans="2:39" ht="14.75" customHeight="1" x14ac:dyDescent="0.2">
      <c r="B64" s="94"/>
      <c r="C64" s="123"/>
      <c r="D64" s="97"/>
      <c r="E64" s="98"/>
      <c r="F64" s="723" t="str">
        <f t="shared" si="0"/>
        <v/>
      </c>
      <c r="G64" s="746">
        <v>0</v>
      </c>
      <c r="H64" s="723" t="str">
        <f t="shared" si="1"/>
        <v/>
      </c>
      <c r="I64" s="746">
        <v>0</v>
      </c>
      <c r="J64" s="723" t="str">
        <f t="shared" si="2"/>
        <v/>
      </c>
      <c r="K64" s="746">
        <v>0</v>
      </c>
      <c r="L64" s="723" t="str">
        <f t="shared" si="3"/>
        <v/>
      </c>
      <c r="M64" s="746">
        <v>0</v>
      </c>
      <c r="N64" s="723" t="str">
        <f t="shared" si="4"/>
        <v/>
      </c>
      <c r="O64" s="746">
        <v>0</v>
      </c>
      <c r="P64" s="723" t="str">
        <f t="shared" si="5"/>
        <v/>
      </c>
      <c r="Q64" s="746">
        <v>0</v>
      </c>
      <c r="R64" s="718"/>
      <c r="S64" s="96" t="str">
        <f t="shared" si="11"/>
        <v/>
      </c>
      <c r="T64" s="749"/>
      <c r="U64" s="746">
        <v>0</v>
      </c>
      <c r="V64" s="723" t="str">
        <f t="shared" si="6"/>
        <v/>
      </c>
      <c r="W64" s="751"/>
      <c r="X64" s="746">
        <v>0</v>
      </c>
      <c r="Y64" s="96" t="str">
        <f t="shared" si="7"/>
        <v/>
      </c>
      <c r="Z64" s="751"/>
      <c r="AA64" s="746">
        <v>0</v>
      </c>
      <c r="AB64" s="96" t="str">
        <f t="shared" si="8"/>
        <v/>
      </c>
      <c r="AC64" s="751"/>
      <c r="AD64" s="105" t="str">
        <f t="shared" si="9"/>
        <v/>
      </c>
      <c r="AE64" s="746">
        <v>0</v>
      </c>
      <c r="AF64" s="96" t="str">
        <f t="shared" si="10"/>
        <v/>
      </c>
      <c r="AG64" s="746">
        <v>0</v>
      </c>
      <c r="AH64" s="753">
        <v>0</v>
      </c>
      <c r="AI64" s="96"/>
      <c r="AJ64" s="93"/>
      <c r="AK64" s="739"/>
      <c r="AL64" s="737"/>
      <c r="AM64" s="117"/>
    </row>
    <row r="65" spans="2:39" ht="14.75" customHeight="1" x14ac:dyDescent="0.2">
      <c r="B65" s="94"/>
      <c r="C65" s="123"/>
      <c r="D65" s="97"/>
      <c r="E65" s="98"/>
      <c r="F65" s="723" t="str">
        <f t="shared" si="0"/>
        <v/>
      </c>
      <c r="G65" s="746">
        <v>0</v>
      </c>
      <c r="H65" s="723" t="str">
        <f t="shared" si="1"/>
        <v/>
      </c>
      <c r="I65" s="746">
        <v>0</v>
      </c>
      <c r="J65" s="723" t="str">
        <f t="shared" si="2"/>
        <v/>
      </c>
      <c r="K65" s="746">
        <v>0</v>
      </c>
      <c r="L65" s="723" t="str">
        <f t="shared" si="3"/>
        <v/>
      </c>
      <c r="M65" s="746">
        <v>0</v>
      </c>
      <c r="N65" s="723" t="str">
        <f t="shared" si="4"/>
        <v/>
      </c>
      <c r="O65" s="746">
        <v>0</v>
      </c>
      <c r="P65" s="723" t="str">
        <f t="shared" si="5"/>
        <v/>
      </c>
      <c r="Q65" s="746">
        <v>0</v>
      </c>
      <c r="R65" s="718"/>
      <c r="S65" s="96" t="str">
        <f t="shared" si="11"/>
        <v/>
      </c>
      <c r="T65" s="749"/>
      <c r="U65" s="746">
        <v>0</v>
      </c>
      <c r="V65" s="723" t="str">
        <f t="shared" si="6"/>
        <v/>
      </c>
      <c r="W65" s="751"/>
      <c r="X65" s="746">
        <v>0</v>
      </c>
      <c r="Y65" s="96" t="str">
        <f t="shared" si="7"/>
        <v/>
      </c>
      <c r="Z65" s="751"/>
      <c r="AA65" s="746">
        <v>0</v>
      </c>
      <c r="AB65" s="96" t="str">
        <f t="shared" si="8"/>
        <v/>
      </c>
      <c r="AC65" s="751"/>
      <c r="AD65" s="105" t="str">
        <f t="shared" si="9"/>
        <v/>
      </c>
      <c r="AE65" s="746">
        <v>0</v>
      </c>
      <c r="AF65" s="96" t="str">
        <f t="shared" si="10"/>
        <v/>
      </c>
      <c r="AG65" s="746">
        <v>0</v>
      </c>
      <c r="AH65" s="753">
        <v>0</v>
      </c>
      <c r="AI65" s="96"/>
      <c r="AJ65" s="93"/>
      <c r="AK65" s="739"/>
      <c r="AL65" s="737"/>
      <c r="AM65" s="117"/>
    </row>
    <row r="66" spans="2:39" ht="14.75" customHeight="1" x14ac:dyDescent="0.2">
      <c r="B66" s="94"/>
      <c r="C66" s="123"/>
      <c r="D66" s="97"/>
      <c r="E66" s="98"/>
      <c r="F66" s="723" t="str">
        <f t="shared" si="0"/>
        <v/>
      </c>
      <c r="G66" s="746">
        <v>0</v>
      </c>
      <c r="H66" s="723" t="str">
        <f t="shared" si="1"/>
        <v/>
      </c>
      <c r="I66" s="746">
        <v>0</v>
      </c>
      <c r="J66" s="723" t="str">
        <f t="shared" si="2"/>
        <v/>
      </c>
      <c r="K66" s="746">
        <v>0</v>
      </c>
      <c r="L66" s="723" t="str">
        <f t="shared" si="3"/>
        <v/>
      </c>
      <c r="M66" s="746">
        <v>0</v>
      </c>
      <c r="N66" s="723" t="str">
        <f t="shared" si="4"/>
        <v/>
      </c>
      <c r="O66" s="746">
        <v>0</v>
      </c>
      <c r="P66" s="723" t="str">
        <f t="shared" si="5"/>
        <v/>
      </c>
      <c r="Q66" s="746">
        <v>0</v>
      </c>
      <c r="R66" s="718"/>
      <c r="S66" s="96" t="str">
        <f t="shared" si="11"/>
        <v/>
      </c>
      <c r="T66" s="749"/>
      <c r="U66" s="746">
        <v>0</v>
      </c>
      <c r="V66" s="723" t="str">
        <f t="shared" si="6"/>
        <v/>
      </c>
      <c r="W66" s="751"/>
      <c r="X66" s="746">
        <v>0</v>
      </c>
      <c r="Y66" s="96" t="str">
        <f t="shared" si="7"/>
        <v/>
      </c>
      <c r="Z66" s="751"/>
      <c r="AA66" s="746">
        <v>0</v>
      </c>
      <c r="AB66" s="96" t="str">
        <f t="shared" si="8"/>
        <v/>
      </c>
      <c r="AC66" s="751"/>
      <c r="AD66" s="105" t="str">
        <f t="shared" si="9"/>
        <v/>
      </c>
      <c r="AE66" s="746">
        <v>0</v>
      </c>
      <c r="AF66" s="96" t="str">
        <f t="shared" si="10"/>
        <v/>
      </c>
      <c r="AG66" s="746">
        <v>0</v>
      </c>
      <c r="AH66" s="753">
        <v>0</v>
      </c>
      <c r="AI66" s="96"/>
      <c r="AJ66" s="93"/>
      <c r="AK66" s="739"/>
      <c r="AL66" s="737"/>
      <c r="AM66" s="117"/>
    </row>
    <row r="67" spans="2:39" ht="14.75" customHeight="1" x14ac:dyDescent="0.2">
      <c r="B67" s="94"/>
      <c r="C67" s="123"/>
      <c r="D67" s="97"/>
      <c r="E67" s="98"/>
      <c r="F67" s="723" t="str">
        <f t="shared" si="0"/>
        <v/>
      </c>
      <c r="G67" s="746">
        <v>0</v>
      </c>
      <c r="H67" s="723" t="str">
        <f t="shared" si="1"/>
        <v/>
      </c>
      <c r="I67" s="746">
        <v>0</v>
      </c>
      <c r="J67" s="723" t="str">
        <f t="shared" si="2"/>
        <v/>
      </c>
      <c r="K67" s="746">
        <v>0</v>
      </c>
      <c r="L67" s="723" t="str">
        <f t="shared" si="3"/>
        <v/>
      </c>
      <c r="M67" s="746">
        <v>0</v>
      </c>
      <c r="N67" s="723" t="str">
        <f t="shared" si="4"/>
        <v/>
      </c>
      <c r="O67" s="746">
        <v>0</v>
      </c>
      <c r="P67" s="723" t="str">
        <f t="shared" si="5"/>
        <v/>
      </c>
      <c r="Q67" s="746">
        <v>0</v>
      </c>
      <c r="R67" s="718"/>
      <c r="S67" s="96" t="str">
        <f t="shared" si="11"/>
        <v/>
      </c>
      <c r="T67" s="749"/>
      <c r="U67" s="746">
        <v>0</v>
      </c>
      <c r="V67" s="723" t="str">
        <f t="shared" si="6"/>
        <v/>
      </c>
      <c r="W67" s="751"/>
      <c r="X67" s="746">
        <v>0</v>
      </c>
      <c r="Y67" s="96" t="str">
        <f t="shared" si="7"/>
        <v/>
      </c>
      <c r="Z67" s="751"/>
      <c r="AA67" s="746">
        <v>0</v>
      </c>
      <c r="AB67" s="96" t="str">
        <f t="shared" si="8"/>
        <v/>
      </c>
      <c r="AC67" s="751"/>
      <c r="AD67" s="105" t="str">
        <f t="shared" si="9"/>
        <v/>
      </c>
      <c r="AE67" s="746">
        <v>0</v>
      </c>
      <c r="AF67" s="96" t="str">
        <f t="shared" si="10"/>
        <v/>
      </c>
      <c r="AG67" s="746">
        <v>0</v>
      </c>
      <c r="AH67" s="753">
        <v>0</v>
      </c>
      <c r="AI67" s="96"/>
      <c r="AJ67" s="93"/>
      <c r="AK67" s="739"/>
      <c r="AL67" s="737"/>
      <c r="AM67" s="117"/>
    </row>
    <row r="68" spans="2:39" ht="14.75" customHeight="1" x14ac:dyDescent="0.2">
      <c r="B68" s="94"/>
      <c r="C68" s="123"/>
      <c r="D68" s="97"/>
      <c r="E68" s="98"/>
      <c r="F68" s="723" t="str">
        <f t="shared" si="0"/>
        <v/>
      </c>
      <c r="G68" s="746">
        <v>0</v>
      </c>
      <c r="H68" s="723" t="str">
        <f t="shared" si="1"/>
        <v/>
      </c>
      <c r="I68" s="746">
        <v>0</v>
      </c>
      <c r="J68" s="723" t="str">
        <f t="shared" si="2"/>
        <v/>
      </c>
      <c r="K68" s="746">
        <v>0</v>
      </c>
      <c r="L68" s="723" t="str">
        <f t="shared" si="3"/>
        <v/>
      </c>
      <c r="M68" s="746">
        <v>0</v>
      </c>
      <c r="N68" s="723" t="str">
        <f t="shared" si="4"/>
        <v/>
      </c>
      <c r="O68" s="746">
        <v>0</v>
      </c>
      <c r="P68" s="723" t="str">
        <f t="shared" si="5"/>
        <v/>
      </c>
      <c r="Q68" s="746">
        <v>0</v>
      </c>
      <c r="R68" s="718"/>
      <c r="S68" s="96" t="str">
        <f t="shared" si="11"/>
        <v/>
      </c>
      <c r="T68" s="749"/>
      <c r="U68" s="746">
        <v>0</v>
      </c>
      <c r="V68" s="723" t="str">
        <f t="shared" si="6"/>
        <v/>
      </c>
      <c r="W68" s="751"/>
      <c r="X68" s="746">
        <v>0</v>
      </c>
      <c r="Y68" s="96" t="str">
        <f t="shared" si="7"/>
        <v/>
      </c>
      <c r="Z68" s="751"/>
      <c r="AA68" s="746">
        <v>0</v>
      </c>
      <c r="AB68" s="96" t="str">
        <f t="shared" si="8"/>
        <v/>
      </c>
      <c r="AC68" s="751"/>
      <c r="AD68" s="105" t="str">
        <f t="shared" si="9"/>
        <v/>
      </c>
      <c r="AE68" s="746">
        <v>0</v>
      </c>
      <c r="AF68" s="96" t="str">
        <f t="shared" si="10"/>
        <v/>
      </c>
      <c r="AG68" s="746">
        <v>0</v>
      </c>
      <c r="AH68" s="753">
        <v>0</v>
      </c>
      <c r="AI68" s="96"/>
      <c r="AJ68" s="93"/>
      <c r="AK68" s="739"/>
      <c r="AL68" s="737"/>
      <c r="AM68" s="117"/>
    </row>
    <row r="69" spans="2:39" ht="14.75" customHeight="1" x14ac:dyDescent="0.2">
      <c r="B69" s="94"/>
      <c r="C69" s="123"/>
      <c r="D69" s="95"/>
      <c r="E69" s="95"/>
      <c r="F69" s="723" t="str">
        <f t="shared" si="0"/>
        <v/>
      </c>
      <c r="G69" s="746">
        <v>0</v>
      </c>
      <c r="H69" s="723" t="str">
        <f t="shared" si="1"/>
        <v/>
      </c>
      <c r="I69" s="746">
        <v>0</v>
      </c>
      <c r="J69" s="723" t="str">
        <f t="shared" si="2"/>
        <v/>
      </c>
      <c r="K69" s="746">
        <v>0</v>
      </c>
      <c r="L69" s="723" t="str">
        <f t="shared" si="3"/>
        <v/>
      </c>
      <c r="M69" s="746">
        <v>0</v>
      </c>
      <c r="N69" s="723" t="str">
        <f t="shared" si="4"/>
        <v/>
      </c>
      <c r="O69" s="746">
        <v>0</v>
      </c>
      <c r="P69" s="723" t="str">
        <f t="shared" si="5"/>
        <v/>
      </c>
      <c r="Q69" s="746">
        <v>0</v>
      </c>
      <c r="R69" s="719"/>
      <c r="S69" s="96" t="str">
        <f t="shared" si="11"/>
        <v/>
      </c>
      <c r="T69" s="749"/>
      <c r="U69" s="746">
        <v>0</v>
      </c>
      <c r="V69" s="723" t="str">
        <f t="shared" si="6"/>
        <v/>
      </c>
      <c r="W69" s="751"/>
      <c r="X69" s="746">
        <v>0</v>
      </c>
      <c r="Y69" s="96" t="str">
        <f t="shared" si="7"/>
        <v/>
      </c>
      <c r="Z69" s="751"/>
      <c r="AA69" s="746">
        <v>0</v>
      </c>
      <c r="AB69" s="96" t="str">
        <f t="shared" si="8"/>
        <v/>
      </c>
      <c r="AC69" s="751"/>
      <c r="AD69" s="105" t="str">
        <f t="shared" si="9"/>
        <v/>
      </c>
      <c r="AE69" s="746">
        <v>0</v>
      </c>
      <c r="AF69" s="96" t="str">
        <f t="shared" si="10"/>
        <v/>
      </c>
      <c r="AG69" s="746">
        <v>0</v>
      </c>
      <c r="AH69" s="753">
        <v>0</v>
      </c>
      <c r="AI69" s="96"/>
      <c r="AJ69" s="93"/>
      <c r="AK69" s="739"/>
      <c r="AL69" s="737"/>
      <c r="AM69" s="117"/>
    </row>
    <row r="70" spans="2:39" ht="14.75" customHeight="1" x14ac:dyDescent="0.2">
      <c r="B70" s="102"/>
      <c r="C70" s="123"/>
      <c r="D70" s="95"/>
      <c r="E70" s="95"/>
      <c r="F70" s="723" t="str">
        <f t="shared" si="0"/>
        <v/>
      </c>
      <c r="G70" s="746">
        <v>0</v>
      </c>
      <c r="H70" s="723" t="str">
        <f t="shared" si="1"/>
        <v/>
      </c>
      <c r="I70" s="746">
        <v>0</v>
      </c>
      <c r="J70" s="723" t="str">
        <f t="shared" si="2"/>
        <v/>
      </c>
      <c r="K70" s="746">
        <v>0</v>
      </c>
      <c r="L70" s="723" t="str">
        <f t="shared" si="3"/>
        <v/>
      </c>
      <c r="M70" s="746">
        <v>0</v>
      </c>
      <c r="N70" s="723" t="str">
        <f t="shared" si="4"/>
        <v/>
      </c>
      <c r="O70" s="746">
        <v>0</v>
      </c>
      <c r="P70" s="723" t="str">
        <f t="shared" si="5"/>
        <v/>
      </c>
      <c r="Q70" s="746">
        <v>0</v>
      </c>
      <c r="R70" s="719"/>
      <c r="S70" s="96" t="str">
        <f t="shared" si="11"/>
        <v/>
      </c>
      <c r="T70" s="749"/>
      <c r="U70" s="746">
        <v>0</v>
      </c>
      <c r="V70" s="723" t="str">
        <f t="shared" si="6"/>
        <v/>
      </c>
      <c r="W70" s="751"/>
      <c r="X70" s="746">
        <v>0</v>
      </c>
      <c r="Y70" s="96" t="str">
        <f t="shared" si="7"/>
        <v/>
      </c>
      <c r="Z70" s="751"/>
      <c r="AA70" s="746">
        <v>0</v>
      </c>
      <c r="AB70" s="96" t="str">
        <f t="shared" si="8"/>
        <v/>
      </c>
      <c r="AC70" s="751"/>
      <c r="AD70" s="105" t="str">
        <f t="shared" si="9"/>
        <v/>
      </c>
      <c r="AE70" s="746">
        <v>0</v>
      </c>
      <c r="AF70" s="96" t="str">
        <f t="shared" si="10"/>
        <v/>
      </c>
      <c r="AG70" s="746">
        <v>0</v>
      </c>
      <c r="AH70" s="753">
        <v>0</v>
      </c>
      <c r="AI70" s="96"/>
      <c r="AJ70" s="93"/>
      <c r="AK70" s="739"/>
      <c r="AL70" s="737"/>
      <c r="AM70" s="117"/>
    </row>
    <row r="71" spans="2:39" ht="14.75" customHeight="1" x14ac:dyDescent="0.2">
      <c r="B71" s="94"/>
      <c r="C71" s="123"/>
      <c r="D71" s="95"/>
      <c r="E71" s="95"/>
      <c r="F71" s="723" t="str">
        <f t="shared" ref="F71:F134" si="12">IF(H71="","",H71-(7*G71))</f>
        <v/>
      </c>
      <c r="G71" s="746">
        <v>0</v>
      </c>
      <c r="H71" s="723" t="str">
        <f t="shared" ref="H71:H134" si="13">IF(J71="","",J71-(7*I71))</f>
        <v/>
      </c>
      <c r="I71" s="746">
        <v>0</v>
      </c>
      <c r="J71" s="723" t="str">
        <f t="shared" ref="J71:J134" si="14">IF(L71="","",L71-(7*K71))</f>
        <v/>
      </c>
      <c r="K71" s="746">
        <v>0</v>
      </c>
      <c r="L71" s="723" t="str">
        <f t="shared" ref="L71:L134" si="15">IF(N71="","",N71-(7*M71))</f>
        <v/>
      </c>
      <c r="M71" s="746">
        <v>0</v>
      </c>
      <c r="N71" s="723" t="str">
        <f t="shared" ref="N71:N134" si="16">IF(P71="","",P71-(7*O71))</f>
        <v/>
      </c>
      <c r="O71" s="746">
        <v>0</v>
      </c>
      <c r="P71" s="723" t="str">
        <f t="shared" ref="P71:P134" si="17">IF(S71="","",S71-(7*Q71))</f>
        <v/>
      </c>
      <c r="Q71" s="746">
        <v>0</v>
      </c>
      <c r="R71" s="719"/>
      <c r="S71" s="96" t="str">
        <f t="shared" si="11"/>
        <v/>
      </c>
      <c r="T71" s="749"/>
      <c r="U71" s="746">
        <v>0</v>
      </c>
      <c r="V71" s="723" t="str">
        <f t="shared" ref="V71:V74" si="18">IF(Y71="","",Y71-(X71*7))</f>
        <v/>
      </c>
      <c r="W71" s="751"/>
      <c r="X71" s="746">
        <v>0</v>
      </c>
      <c r="Y71" s="96" t="str">
        <f t="shared" ref="Y71:Y134" si="19">IF(AB71="","",AB71-(AA71*7))</f>
        <v/>
      </c>
      <c r="Z71" s="751"/>
      <c r="AA71" s="746">
        <v>0</v>
      </c>
      <c r="AB71" s="96" t="str">
        <f t="shared" si="8"/>
        <v/>
      </c>
      <c r="AC71" s="751"/>
      <c r="AD71" s="105" t="str">
        <f t="shared" ref="AD71:AD134" si="20">IF(AND(W71="", T71=""),"",IF(W71="",T71-S71,W71-AB71))</f>
        <v/>
      </c>
      <c r="AE71" s="746">
        <v>0</v>
      </c>
      <c r="AF71" s="96" t="str">
        <f t="shared" ref="AF71:AF76" si="21">IF(AJ71="","",AJ71-(7*AG71)-(7*AH71))</f>
        <v/>
      </c>
      <c r="AG71" s="746">
        <v>0</v>
      </c>
      <c r="AH71" s="753">
        <v>0</v>
      </c>
      <c r="AI71" s="96"/>
      <c r="AJ71" s="93"/>
      <c r="AK71" s="739"/>
      <c r="AL71" s="737"/>
      <c r="AM71" s="117"/>
    </row>
    <row r="72" spans="2:39" ht="14.75" customHeight="1" x14ac:dyDescent="0.2">
      <c r="B72" s="94"/>
      <c r="C72" s="123"/>
      <c r="D72" s="97"/>
      <c r="E72" s="95"/>
      <c r="F72" s="723" t="str">
        <f t="shared" si="12"/>
        <v/>
      </c>
      <c r="G72" s="746">
        <v>0</v>
      </c>
      <c r="H72" s="723" t="str">
        <f t="shared" si="13"/>
        <v/>
      </c>
      <c r="I72" s="746">
        <v>0</v>
      </c>
      <c r="J72" s="723" t="str">
        <f t="shared" si="14"/>
        <v/>
      </c>
      <c r="K72" s="746">
        <v>0</v>
      </c>
      <c r="L72" s="723" t="str">
        <f t="shared" si="15"/>
        <v/>
      </c>
      <c r="M72" s="746">
        <v>0</v>
      </c>
      <c r="N72" s="723" t="str">
        <f t="shared" si="16"/>
        <v/>
      </c>
      <c r="O72" s="746">
        <v>0</v>
      </c>
      <c r="P72" s="723" t="str">
        <f t="shared" si="17"/>
        <v/>
      </c>
      <c r="Q72" s="746">
        <v>0</v>
      </c>
      <c r="R72" s="719"/>
      <c r="S72" s="96" t="str">
        <f t="shared" si="11"/>
        <v/>
      </c>
      <c r="T72" s="749"/>
      <c r="U72" s="746">
        <v>0</v>
      </c>
      <c r="V72" s="723" t="str">
        <f t="shared" si="18"/>
        <v/>
      </c>
      <c r="W72" s="751"/>
      <c r="X72" s="746">
        <v>0</v>
      </c>
      <c r="Y72" s="96" t="str">
        <f t="shared" si="19"/>
        <v/>
      </c>
      <c r="Z72" s="751"/>
      <c r="AA72" s="746">
        <v>0</v>
      </c>
      <c r="AB72" s="96" t="str">
        <f t="shared" si="8"/>
        <v/>
      </c>
      <c r="AC72" s="751"/>
      <c r="AD72" s="105" t="str">
        <f t="shared" si="20"/>
        <v/>
      </c>
      <c r="AE72" s="746">
        <v>0</v>
      </c>
      <c r="AF72" s="96" t="str">
        <f t="shared" si="21"/>
        <v/>
      </c>
      <c r="AG72" s="746">
        <v>0</v>
      </c>
      <c r="AH72" s="753">
        <v>0</v>
      </c>
      <c r="AI72" s="96"/>
      <c r="AJ72" s="93"/>
      <c r="AK72" s="739"/>
      <c r="AL72" s="737"/>
      <c r="AM72" s="117"/>
    </row>
    <row r="73" spans="2:39" ht="14.75" customHeight="1" x14ac:dyDescent="0.2">
      <c r="B73" s="94"/>
      <c r="C73" s="123"/>
      <c r="D73" s="97"/>
      <c r="E73" s="95"/>
      <c r="F73" s="723" t="str">
        <f t="shared" si="12"/>
        <v/>
      </c>
      <c r="G73" s="746">
        <v>0</v>
      </c>
      <c r="H73" s="723" t="str">
        <f t="shared" si="13"/>
        <v/>
      </c>
      <c r="I73" s="746">
        <v>0</v>
      </c>
      <c r="J73" s="723" t="str">
        <f t="shared" si="14"/>
        <v/>
      </c>
      <c r="K73" s="746">
        <v>0</v>
      </c>
      <c r="L73" s="723" t="str">
        <f t="shared" si="15"/>
        <v/>
      </c>
      <c r="M73" s="746">
        <v>0</v>
      </c>
      <c r="N73" s="723" t="str">
        <f t="shared" si="16"/>
        <v/>
      </c>
      <c r="O73" s="746">
        <v>0</v>
      </c>
      <c r="P73" s="723" t="str">
        <f t="shared" si="17"/>
        <v/>
      </c>
      <c r="Q73" s="746">
        <v>0</v>
      </c>
      <c r="R73" s="719"/>
      <c r="S73" s="96" t="str">
        <f t="shared" si="11"/>
        <v/>
      </c>
      <c r="T73" s="749"/>
      <c r="U73" s="746">
        <v>0</v>
      </c>
      <c r="V73" s="723" t="str">
        <f t="shared" si="18"/>
        <v/>
      </c>
      <c r="W73" s="751"/>
      <c r="X73" s="746">
        <v>0</v>
      </c>
      <c r="Y73" s="96" t="str">
        <f t="shared" si="19"/>
        <v/>
      </c>
      <c r="Z73" s="751"/>
      <c r="AA73" s="746">
        <v>0</v>
      </c>
      <c r="AB73" s="96" t="str">
        <f t="shared" ref="AB73:AB136" si="22">IF(AF73="","",AF73-(7*AE73))</f>
        <v/>
      </c>
      <c r="AC73" s="751"/>
      <c r="AD73" s="105" t="str">
        <f t="shared" si="20"/>
        <v/>
      </c>
      <c r="AE73" s="746">
        <v>0</v>
      </c>
      <c r="AF73" s="96" t="str">
        <f t="shared" si="21"/>
        <v/>
      </c>
      <c r="AG73" s="746">
        <v>0</v>
      </c>
      <c r="AH73" s="753">
        <v>0</v>
      </c>
      <c r="AI73" s="96"/>
      <c r="AJ73" s="93"/>
      <c r="AK73" s="739"/>
      <c r="AL73" s="737"/>
      <c r="AM73" s="117"/>
    </row>
    <row r="74" spans="2:39" ht="14.75" customHeight="1" x14ac:dyDescent="0.2">
      <c r="B74" s="94"/>
      <c r="C74" s="123"/>
      <c r="D74" s="97"/>
      <c r="E74" s="95"/>
      <c r="F74" s="723" t="str">
        <f t="shared" si="12"/>
        <v/>
      </c>
      <c r="G74" s="746">
        <v>0</v>
      </c>
      <c r="H74" s="723" t="str">
        <f t="shared" si="13"/>
        <v/>
      </c>
      <c r="I74" s="746">
        <v>0</v>
      </c>
      <c r="J74" s="723" t="str">
        <f t="shared" si="14"/>
        <v/>
      </c>
      <c r="K74" s="746">
        <v>0</v>
      </c>
      <c r="L74" s="723" t="str">
        <f t="shared" si="15"/>
        <v/>
      </c>
      <c r="M74" s="746">
        <v>0</v>
      </c>
      <c r="N74" s="723" t="str">
        <f t="shared" si="16"/>
        <v/>
      </c>
      <c r="O74" s="746">
        <v>0</v>
      </c>
      <c r="P74" s="723" t="str">
        <f t="shared" si="17"/>
        <v/>
      </c>
      <c r="Q74" s="746">
        <v>0</v>
      </c>
      <c r="R74" s="719"/>
      <c r="S74" s="96" t="str">
        <f t="shared" ref="S74:S137" si="23">IF(V74="","",V74-(7*U74))</f>
        <v/>
      </c>
      <c r="T74" s="749"/>
      <c r="U74" s="746">
        <v>0</v>
      </c>
      <c r="V74" s="723" t="str">
        <f t="shared" si="18"/>
        <v/>
      </c>
      <c r="W74" s="751"/>
      <c r="X74" s="746">
        <v>0</v>
      </c>
      <c r="Y74" s="96" t="str">
        <f t="shared" si="19"/>
        <v/>
      </c>
      <c r="Z74" s="751"/>
      <c r="AA74" s="746">
        <v>0</v>
      </c>
      <c r="AB74" s="96" t="str">
        <f t="shared" si="22"/>
        <v/>
      </c>
      <c r="AC74" s="751"/>
      <c r="AD74" s="105" t="str">
        <f t="shared" si="20"/>
        <v/>
      </c>
      <c r="AE74" s="746">
        <v>0</v>
      </c>
      <c r="AF74" s="96" t="str">
        <f t="shared" si="21"/>
        <v/>
      </c>
      <c r="AG74" s="746">
        <v>0</v>
      </c>
      <c r="AH74" s="753">
        <v>0</v>
      </c>
      <c r="AI74" s="96"/>
      <c r="AJ74" s="93"/>
      <c r="AK74" s="739"/>
      <c r="AL74" s="737"/>
      <c r="AM74" s="117"/>
    </row>
    <row r="75" spans="2:39" ht="14.75" customHeight="1" x14ac:dyDescent="0.2">
      <c r="B75" s="94"/>
      <c r="C75" s="123"/>
      <c r="D75" s="97"/>
      <c r="E75" s="95"/>
      <c r="F75" s="723" t="str">
        <f t="shared" si="12"/>
        <v/>
      </c>
      <c r="G75" s="746">
        <v>0</v>
      </c>
      <c r="H75" s="723" t="str">
        <f t="shared" si="13"/>
        <v/>
      </c>
      <c r="I75" s="746">
        <v>0</v>
      </c>
      <c r="J75" s="723" t="str">
        <f t="shared" si="14"/>
        <v/>
      </c>
      <c r="K75" s="746">
        <v>0</v>
      </c>
      <c r="L75" s="723" t="str">
        <f t="shared" si="15"/>
        <v/>
      </c>
      <c r="M75" s="746">
        <v>0</v>
      </c>
      <c r="N75" s="723" t="str">
        <f t="shared" si="16"/>
        <v/>
      </c>
      <c r="O75" s="746">
        <v>0</v>
      </c>
      <c r="P75" s="723" t="str">
        <f t="shared" si="17"/>
        <v/>
      </c>
      <c r="Q75" s="746">
        <v>0</v>
      </c>
      <c r="R75" s="719"/>
      <c r="S75" s="96" t="str">
        <f t="shared" si="23"/>
        <v/>
      </c>
      <c r="T75" s="749"/>
      <c r="U75" s="746">
        <v>0</v>
      </c>
      <c r="V75" s="723" t="str">
        <f>IF(Y75="","",Y75-(X75*7))</f>
        <v/>
      </c>
      <c r="W75" s="751"/>
      <c r="X75" s="746">
        <v>0</v>
      </c>
      <c r="Y75" s="96" t="str">
        <f t="shared" si="19"/>
        <v/>
      </c>
      <c r="Z75" s="751"/>
      <c r="AA75" s="746">
        <v>0</v>
      </c>
      <c r="AB75" s="96" t="str">
        <f t="shared" si="22"/>
        <v/>
      </c>
      <c r="AC75" s="751"/>
      <c r="AD75" s="105" t="str">
        <f t="shared" si="20"/>
        <v/>
      </c>
      <c r="AE75" s="746">
        <v>0</v>
      </c>
      <c r="AF75" s="96" t="str">
        <f t="shared" si="21"/>
        <v/>
      </c>
      <c r="AG75" s="746">
        <v>0</v>
      </c>
      <c r="AH75" s="753">
        <v>0</v>
      </c>
      <c r="AI75" s="96"/>
      <c r="AJ75" s="93"/>
      <c r="AK75" s="739"/>
      <c r="AL75" s="737"/>
      <c r="AM75" s="117"/>
    </row>
    <row r="76" spans="2:39" ht="14.75" customHeight="1" x14ac:dyDescent="0.2">
      <c r="B76" s="94"/>
      <c r="C76" s="123"/>
      <c r="D76" s="97"/>
      <c r="E76" s="95"/>
      <c r="F76" s="723" t="str">
        <f t="shared" si="12"/>
        <v/>
      </c>
      <c r="G76" s="746">
        <v>0</v>
      </c>
      <c r="H76" s="723" t="str">
        <f t="shared" si="13"/>
        <v/>
      </c>
      <c r="I76" s="746">
        <v>0</v>
      </c>
      <c r="J76" s="723" t="str">
        <f t="shared" si="14"/>
        <v/>
      </c>
      <c r="K76" s="746">
        <v>0</v>
      </c>
      <c r="L76" s="723" t="str">
        <f t="shared" si="15"/>
        <v/>
      </c>
      <c r="M76" s="746">
        <v>0</v>
      </c>
      <c r="N76" s="723" t="str">
        <f t="shared" si="16"/>
        <v/>
      </c>
      <c r="O76" s="746">
        <v>0</v>
      </c>
      <c r="P76" s="723" t="str">
        <f t="shared" si="17"/>
        <v/>
      </c>
      <c r="Q76" s="746">
        <v>0</v>
      </c>
      <c r="R76" s="719"/>
      <c r="S76" s="96" t="str">
        <f t="shared" si="23"/>
        <v/>
      </c>
      <c r="T76" s="749"/>
      <c r="U76" s="746">
        <v>0</v>
      </c>
      <c r="V76" s="723" t="str">
        <f t="shared" ref="V76:V109" si="24">IF(Y76="","",Y76-(X76*7))</f>
        <v/>
      </c>
      <c r="W76" s="751"/>
      <c r="X76" s="746">
        <v>0</v>
      </c>
      <c r="Y76" s="96" t="str">
        <f t="shared" si="19"/>
        <v/>
      </c>
      <c r="Z76" s="751"/>
      <c r="AA76" s="746">
        <v>0</v>
      </c>
      <c r="AB76" s="96" t="str">
        <f t="shared" si="22"/>
        <v/>
      </c>
      <c r="AC76" s="751"/>
      <c r="AD76" s="105" t="str">
        <f t="shared" si="20"/>
        <v/>
      </c>
      <c r="AE76" s="746">
        <v>0</v>
      </c>
      <c r="AF76" s="96" t="str">
        <f t="shared" si="21"/>
        <v/>
      </c>
      <c r="AG76" s="746">
        <v>0</v>
      </c>
      <c r="AH76" s="753">
        <v>0</v>
      </c>
      <c r="AI76" s="96"/>
      <c r="AJ76" s="93"/>
      <c r="AK76" s="739"/>
      <c r="AL76" s="737"/>
      <c r="AM76" s="117"/>
    </row>
    <row r="77" spans="2:39" ht="14.75" customHeight="1" x14ac:dyDescent="0.2">
      <c r="B77" s="94"/>
      <c r="C77" s="123"/>
      <c r="D77" s="98"/>
      <c r="E77" s="103"/>
      <c r="F77" s="723" t="str">
        <f t="shared" si="12"/>
        <v/>
      </c>
      <c r="G77" s="746">
        <v>0</v>
      </c>
      <c r="H77" s="723" t="str">
        <f t="shared" si="13"/>
        <v/>
      </c>
      <c r="I77" s="746">
        <v>0</v>
      </c>
      <c r="J77" s="723" t="str">
        <f t="shared" si="14"/>
        <v/>
      </c>
      <c r="K77" s="746">
        <v>0</v>
      </c>
      <c r="L77" s="723" t="str">
        <f t="shared" si="15"/>
        <v/>
      </c>
      <c r="M77" s="746">
        <v>0</v>
      </c>
      <c r="N77" s="723" t="str">
        <f t="shared" si="16"/>
        <v/>
      </c>
      <c r="O77" s="746">
        <v>0</v>
      </c>
      <c r="P77" s="723" t="str">
        <f t="shared" si="17"/>
        <v/>
      </c>
      <c r="Q77" s="746">
        <v>0</v>
      </c>
      <c r="R77" s="722"/>
      <c r="S77" s="96"/>
      <c r="T77" s="749"/>
      <c r="U77" s="746">
        <v>0</v>
      </c>
      <c r="V77" s="723" t="str">
        <f t="shared" si="24"/>
        <v/>
      </c>
      <c r="W77" s="751"/>
      <c r="X77" s="746">
        <v>0</v>
      </c>
      <c r="Y77" s="96" t="str">
        <f t="shared" si="19"/>
        <v/>
      </c>
      <c r="Z77" s="751"/>
      <c r="AA77" s="746">
        <v>0</v>
      </c>
      <c r="AB77" s="96"/>
      <c r="AC77" s="751"/>
      <c r="AD77" s="105" t="str">
        <f t="shared" si="20"/>
        <v/>
      </c>
      <c r="AE77" s="746">
        <v>0</v>
      </c>
      <c r="AF77" s="96"/>
      <c r="AG77" s="746">
        <v>0</v>
      </c>
      <c r="AH77" s="753">
        <v>0</v>
      </c>
      <c r="AI77" s="96"/>
      <c r="AJ77" s="93"/>
      <c r="AK77" s="739"/>
      <c r="AL77" s="737"/>
      <c r="AM77" s="118"/>
    </row>
    <row r="78" spans="2:39" ht="14.75" customHeight="1" x14ac:dyDescent="0.2">
      <c r="B78" s="94"/>
      <c r="C78" s="123"/>
      <c r="D78" s="98"/>
      <c r="E78" s="103"/>
      <c r="F78" s="723" t="str">
        <f t="shared" si="12"/>
        <v/>
      </c>
      <c r="G78" s="746">
        <v>0</v>
      </c>
      <c r="H78" s="723" t="str">
        <f t="shared" si="13"/>
        <v/>
      </c>
      <c r="I78" s="746">
        <v>0</v>
      </c>
      <c r="J78" s="723" t="str">
        <f t="shared" si="14"/>
        <v/>
      </c>
      <c r="K78" s="746">
        <v>0</v>
      </c>
      <c r="L78" s="723" t="str">
        <f t="shared" si="15"/>
        <v/>
      </c>
      <c r="M78" s="746">
        <v>0</v>
      </c>
      <c r="N78" s="723" t="str">
        <f t="shared" si="16"/>
        <v/>
      </c>
      <c r="O78" s="746">
        <v>0</v>
      </c>
      <c r="P78" s="723" t="str">
        <f t="shared" si="17"/>
        <v/>
      </c>
      <c r="Q78" s="746">
        <v>0</v>
      </c>
      <c r="R78" s="722"/>
      <c r="S78" s="96"/>
      <c r="T78" s="749"/>
      <c r="U78" s="746">
        <v>0</v>
      </c>
      <c r="V78" s="723" t="str">
        <f t="shared" si="24"/>
        <v/>
      </c>
      <c r="W78" s="751"/>
      <c r="X78" s="746">
        <v>0</v>
      </c>
      <c r="Y78" s="96" t="str">
        <f t="shared" si="19"/>
        <v/>
      </c>
      <c r="Z78" s="751"/>
      <c r="AA78" s="746">
        <v>0</v>
      </c>
      <c r="AB78" s="96"/>
      <c r="AC78" s="751"/>
      <c r="AD78" s="105" t="str">
        <f t="shared" si="20"/>
        <v/>
      </c>
      <c r="AE78" s="746">
        <v>0</v>
      </c>
      <c r="AF78" s="96"/>
      <c r="AG78" s="746">
        <v>0</v>
      </c>
      <c r="AH78" s="753">
        <v>0</v>
      </c>
      <c r="AI78" s="96"/>
      <c r="AJ78" s="93"/>
      <c r="AK78" s="739"/>
      <c r="AL78" s="737"/>
      <c r="AM78" s="118"/>
    </row>
    <row r="79" spans="2:39" ht="14.75" customHeight="1" x14ac:dyDescent="0.2">
      <c r="B79" s="94"/>
      <c r="C79" s="123"/>
      <c r="D79" s="91"/>
      <c r="E79" s="92"/>
      <c r="F79" s="723" t="str">
        <f t="shared" si="12"/>
        <v/>
      </c>
      <c r="G79" s="746">
        <v>0</v>
      </c>
      <c r="H79" s="723" t="str">
        <f t="shared" si="13"/>
        <v/>
      </c>
      <c r="I79" s="746">
        <v>0</v>
      </c>
      <c r="J79" s="723" t="str">
        <f t="shared" si="14"/>
        <v/>
      </c>
      <c r="K79" s="746">
        <v>0</v>
      </c>
      <c r="L79" s="723" t="str">
        <f t="shared" si="15"/>
        <v/>
      </c>
      <c r="M79" s="746">
        <v>0</v>
      </c>
      <c r="N79" s="723" t="str">
        <f t="shared" si="16"/>
        <v/>
      </c>
      <c r="O79" s="746">
        <v>0</v>
      </c>
      <c r="P79" s="723" t="str">
        <f t="shared" si="17"/>
        <v/>
      </c>
      <c r="Q79" s="746">
        <v>0</v>
      </c>
      <c r="R79" s="720"/>
      <c r="S79" s="96" t="str">
        <f t="shared" si="23"/>
        <v/>
      </c>
      <c r="T79" s="749"/>
      <c r="U79" s="746">
        <v>0</v>
      </c>
      <c r="V79" s="723" t="str">
        <f t="shared" si="24"/>
        <v/>
      </c>
      <c r="W79" s="751"/>
      <c r="X79" s="746">
        <v>0</v>
      </c>
      <c r="Y79" s="96" t="str">
        <f t="shared" si="19"/>
        <v/>
      </c>
      <c r="Z79" s="751"/>
      <c r="AA79" s="746">
        <v>0</v>
      </c>
      <c r="AB79" s="96" t="str">
        <f t="shared" si="22"/>
        <v/>
      </c>
      <c r="AC79" s="751"/>
      <c r="AD79" s="105" t="str">
        <f t="shared" si="20"/>
        <v/>
      </c>
      <c r="AE79" s="746">
        <v>0</v>
      </c>
      <c r="AF79" s="96" t="str">
        <f t="shared" ref="AF79:AF142" si="25">IF(AJ79="","",AJ79-(7*AG79)-(7*AH79))</f>
        <v/>
      </c>
      <c r="AG79" s="746">
        <v>0</v>
      </c>
      <c r="AH79" s="753">
        <v>0</v>
      </c>
      <c r="AI79" s="96"/>
      <c r="AJ79" s="93"/>
      <c r="AK79" s="739"/>
      <c r="AL79" s="737"/>
      <c r="AM79" s="117"/>
    </row>
    <row r="80" spans="2:39" ht="14.75" customHeight="1" x14ac:dyDescent="0.2">
      <c r="B80" s="94"/>
      <c r="C80" s="123"/>
      <c r="D80" s="95"/>
      <c r="E80" s="95"/>
      <c r="F80" s="723" t="str">
        <f t="shared" si="12"/>
        <v/>
      </c>
      <c r="G80" s="746">
        <v>0</v>
      </c>
      <c r="H80" s="723" t="str">
        <f t="shared" si="13"/>
        <v/>
      </c>
      <c r="I80" s="746">
        <v>0</v>
      </c>
      <c r="J80" s="723" t="str">
        <f t="shared" si="14"/>
        <v/>
      </c>
      <c r="K80" s="746">
        <v>0</v>
      </c>
      <c r="L80" s="723" t="str">
        <f t="shared" si="15"/>
        <v/>
      </c>
      <c r="M80" s="746">
        <v>0</v>
      </c>
      <c r="N80" s="723" t="str">
        <f t="shared" si="16"/>
        <v/>
      </c>
      <c r="O80" s="746">
        <v>0</v>
      </c>
      <c r="P80" s="723" t="str">
        <f t="shared" si="17"/>
        <v/>
      </c>
      <c r="Q80" s="746">
        <v>0</v>
      </c>
      <c r="R80" s="719"/>
      <c r="S80" s="96" t="str">
        <f t="shared" si="23"/>
        <v/>
      </c>
      <c r="T80" s="749"/>
      <c r="U80" s="746">
        <v>0</v>
      </c>
      <c r="V80" s="723" t="str">
        <f t="shared" si="24"/>
        <v/>
      </c>
      <c r="W80" s="751"/>
      <c r="X80" s="746">
        <v>0</v>
      </c>
      <c r="Y80" s="96" t="str">
        <f t="shared" si="19"/>
        <v/>
      </c>
      <c r="Z80" s="751"/>
      <c r="AA80" s="746">
        <v>0</v>
      </c>
      <c r="AB80" s="96" t="str">
        <f t="shared" si="22"/>
        <v/>
      </c>
      <c r="AC80" s="751"/>
      <c r="AD80" s="105" t="str">
        <f t="shared" si="20"/>
        <v/>
      </c>
      <c r="AE80" s="746">
        <v>0</v>
      </c>
      <c r="AF80" s="96" t="str">
        <f t="shared" si="25"/>
        <v/>
      </c>
      <c r="AG80" s="746">
        <v>0</v>
      </c>
      <c r="AH80" s="753">
        <v>0</v>
      </c>
      <c r="AI80" s="96"/>
      <c r="AJ80" s="93"/>
      <c r="AK80" s="739"/>
      <c r="AL80" s="737"/>
      <c r="AM80" s="118"/>
    </row>
    <row r="81" spans="2:39" ht="14.75" customHeight="1" x14ac:dyDescent="0.15">
      <c r="B81" s="101"/>
      <c r="C81" s="123"/>
      <c r="D81" s="95"/>
      <c r="E81" s="95"/>
      <c r="F81" s="723" t="str">
        <f t="shared" si="12"/>
        <v/>
      </c>
      <c r="G81" s="746">
        <v>0</v>
      </c>
      <c r="H81" s="723" t="str">
        <f t="shared" si="13"/>
        <v/>
      </c>
      <c r="I81" s="746">
        <v>0</v>
      </c>
      <c r="J81" s="723" t="str">
        <f t="shared" si="14"/>
        <v/>
      </c>
      <c r="K81" s="746">
        <v>0</v>
      </c>
      <c r="L81" s="723" t="str">
        <f t="shared" si="15"/>
        <v/>
      </c>
      <c r="M81" s="746">
        <v>0</v>
      </c>
      <c r="N81" s="723" t="str">
        <f t="shared" si="16"/>
        <v/>
      </c>
      <c r="O81" s="746">
        <v>0</v>
      </c>
      <c r="P81" s="723" t="str">
        <f t="shared" si="17"/>
        <v/>
      </c>
      <c r="Q81" s="746">
        <v>0</v>
      </c>
      <c r="R81" s="719"/>
      <c r="S81" s="96" t="str">
        <f t="shared" si="23"/>
        <v/>
      </c>
      <c r="T81" s="749"/>
      <c r="U81" s="746">
        <v>0</v>
      </c>
      <c r="V81" s="723" t="str">
        <f t="shared" si="24"/>
        <v/>
      </c>
      <c r="W81" s="751"/>
      <c r="X81" s="746">
        <v>0</v>
      </c>
      <c r="Y81" s="96" t="str">
        <f t="shared" si="19"/>
        <v/>
      </c>
      <c r="Z81" s="751"/>
      <c r="AA81" s="746">
        <v>0</v>
      </c>
      <c r="AB81" s="96" t="str">
        <f t="shared" si="22"/>
        <v/>
      </c>
      <c r="AC81" s="751"/>
      <c r="AD81" s="105" t="str">
        <f t="shared" si="20"/>
        <v/>
      </c>
      <c r="AE81" s="746">
        <v>0</v>
      </c>
      <c r="AF81" s="96" t="str">
        <f t="shared" si="25"/>
        <v/>
      </c>
      <c r="AG81" s="746">
        <v>0</v>
      </c>
      <c r="AH81" s="753">
        <v>0</v>
      </c>
      <c r="AI81" s="96"/>
      <c r="AJ81" s="93"/>
      <c r="AK81" s="739"/>
      <c r="AL81" s="737"/>
      <c r="AM81" s="118"/>
    </row>
    <row r="82" spans="2:39" ht="14.75" customHeight="1" x14ac:dyDescent="0.15">
      <c r="B82" s="101"/>
      <c r="C82" s="123"/>
      <c r="D82" s="95"/>
      <c r="E82" s="95"/>
      <c r="F82" s="723" t="str">
        <f t="shared" si="12"/>
        <v/>
      </c>
      <c r="G82" s="746">
        <v>0</v>
      </c>
      <c r="H82" s="723" t="str">
        <f t="shared" si="13"/>
        <v/>
      </c>
      <c r="I82" s="746">
        <v>0</v>
      </c>
      <c r="J82" s="723" t="str">
        <f t="shared" si="14"/>
        <v/>
      </c>
      <c r="K82" s="746">
        <v>0</v>
      </c>
      <c r="L82" s="723" t="str">
        <f t="shared" si="15"/>
        <v/>
      </c>
      <c r="M82" s="746">
        <v>0</v>
      </c>
      <c r="N82" s="723" t="str">
        <f t="shared" si="16"/>
        <v/>
      </c>
      <c r="O82" s="746">
        <v>0</v>
      </c>
      <c r="P82" s="723" t="str">
        <f t="shared" si="17"/>
        <v/>
      </c>
      <c r="Q82" s="746">
        <v>0</v>
      </c>
      <c r="R82" s="719"/>
      <c r="S82" s="96" t="str">
        <f t="shared" si="23"/>
        <v/>
      </c>
      <c r="T82" s="749"/>
      <c r="U82" s="746">
        <v>0</v>
      </c>
      <c r="V82" s="723" t="str">
        <f t="shared" si="24"/>
        <v/>
      </c>
      <c r="W82" s="751"/>
      <c r="X82" s="746">
        <v>0</v>
      </c>
      <c r="Y82" s="96" t="str">
        <f t="shared" si="19"/>
        <v/>
      </c>
      <c r="Z82" s="751"/>
      <c r="AA82" s="746">
        <v>0</v>
      </c>
      <c r="AB82" s="96" t="str">
        <f t="shared" si="22"/>
        <v/>
      </c>
      <c r="AC82" s="751"/>
      <c r="AD82" s="105" t="str">
        <f t="shared" si="20"/>
        <v/>
      </c>
      <c r="AE82" s="746">
        <v>0</v>
      </c>
      <c r="AF82" s="96" t="str">
        <f t="shared" si="25"/>
        <v/>
      </c>
      <c r="AG82" s="746">
        <v>0</v>
      </c>
      <c r="AH82" s="753">
        <v>0</v>
      </c>
      <c r="AI82" s="96"/>
      <c r="AJ82" s="93"/>
      <c r="AK82" s="739"/>
      <c r="AL82" s="737"/>
      <c r="AM82" s="118"/>
    </row>
    <row r="83" spans="2:39" ht="14.75" customHeight="1" x14ac:dyDescent="0.15">
      <c r="B83" s="101"/>
      <c r="C83" s="123"/>
      <c r="D83" s="95"/>
      <c r="E83" s="95"/>
      <c r="F83" s="723" t="str">
        <f t="shared" si="12"/>
        <v/>
      </c>
      <c r="G83" s="746">
        <v>0</v>
      </c>
      <c r="H83" s="723" t="str">
        <f t="shared" si="13"/>
        <v/>
      </c>
      <c r="I83" s="746">
        <v>0</v>
      </c>
      <c r="J83" s="723" t="str">
        <f t="shared" si="14"/>
        <v/>
      </c>
      <c r="K83" s="746">
        <v>0</v>
      </c>
      <c r="L83" s="723" t="str">
        <f t="shared" si="15"/>
        <v/>
      </c>
      <c r="M83" s="746">
        <v>0</v>
      </c>
      <c r="N83" s="723" t="str">
        <f t="shared" si="16"/>
        <v/>
      </c>
      <c r="O83" s="746">
        <v>0</v>
      </c>
      <c r="P83" s="723" t="str">
        <f t="shared" si="17"/>
        <v/>
      </c>
      <c r="Q83" s="746">
        <v>0</v>
      </c>
      <c r="R83" s="719"/>
      <c r="S83" s="96" t="str">
        <f t="shared" si="23"/>
        <v/>
      </c>
      <c r="T83" s="749"/>
      <c r="U83" s="746">
        <v>0</v>
      </c>
      <c r="V83" s="723" t="str">
        <f t="shared" si="24"/>
        <v/>
      </c>
      <c r="W83" s="751"/>
      <c r="X83" s="746">
        <v>0</v>
      </c>
      <c r="Y83" s="96" t="str">
        <f t="shared" si="19"/>
        <v/>
      </c>
      <c r="Z83" s="751"/>
      <c r="AA83" s="746">
        <v>0</v>
      </c>
      <c r="AB83" s="96" t="str">
        <f t="shared" si="22"/>
        <v/>
      </c>
      <c r="AC83" s="751"/>
      <c r="AD83" s="105" t="str">
        <f t="shared" si="20"/>
        <v/>
      </c>
      <c r="AE83" s="746">
        <v>0</v>
      </c>
      <c r="AF83" s="96" t="str">
        <f t="shared" si="25"/>
        <v/>
      </c>
      <c r="AG83" s="746">
        <v>0</v>
      </c>
      <c r="AH83" s="753">
        <v>0</v>
      </c>
      <c r="AI83" s="96"/>
      <c r="AJ83" s="93"/>
      <c r="AK83" s="739"/>
      <c r="AL83" s="737"/>
      <c r="AM83" s="118"/>
    </row>
    <row r="84" spans="2:39" ht="14.75" customHeight="1" x14ac:dyDescent="0.15">
      <c r="B84" s="101"/>
      <c r="C84" s="123"/>
      <c r="D84" s="95"/>
      <c r="E84" s="95"/>
      <c r="F84" s="723" t="str">
        <f t="shared" si="12"/>
        <v/>
      </c>
      <c r="G84" s="746">
        <v>0</v>
      </c>
      <c r="H84" s="723" t="str">
        <f t="shared" si="13"/>
        <v/>
      </c>
      <c r="I84" s="746">
        <v>0</v>
      </c>
      <c r="J84" s="723" t="str">
        <f t="shared" si="14"/>
        <v/>
      </c>
      <c r="K84" s="746">
        <v>0</v>
      </c>
      <c r="L84" s="723" t="str">
        <f t="shared" si="15"/>
        <v/>
      </c>
      <c r="M84" s="746">
        <v>0</v>
      </c>
      <c r="N84" s="723" t="str">
        <f t="shared" si="16"/>
        <v/>
      </c>
      <c r="O84" s="746">
        <v>0</v>
      </c>
      <c r="P84" s="723" t="str">
        <f t="shared" si="17"/>
        <v/>
      </c>
      <c r="Q84" s="746">
        <v>0</v>
      </c>
      <c r="R84" s="719"/>
      <c r="S84" s="96" t="str">
        <f t="shared" si="23"/>
        <v/>
      </c>
      <c r="T84" s="749"/>
      <c r="U84" s="746">
        <v>0</v>
      </c>
      <c r="V84" s="723" t="str">
        <f t="shared" si="24"/>
        <v/>
      </c>
      <c r="W84" s="751"/>
      <c r="X84" s="746">
        <v>0</v>
      </c>
      <c r="Y84" s="96" t="str">
        <f t="shared" si="19"/>
        <v/>
      </c>
      <c r="Z84" s="751"/>
      <c r="AA84" s="746">
        <v>0</v>
      </c>
      <c r="AB84" s="96" t="str">
        <f t="shared" si="22"/>
        <v/>
      </c>
      <c r="AC84" s="751"/>
      <c r="AD84" s="105" t="str">
        <f t="shared" si="20"/>
        <v/>
      </c>
      <c r="AE84" s="746">
        <v>0</v>
      </c>
      <c r="AF84" s="96" t="str">
        <f t="shared" si="25"/>
        <v/>
      </c>
      <c r="AG84" s="746">
        <v>0</v>
      </c>
      <c r="AH84" s="753">
        <v>0</v>
      </c>
      <c r="AI84" s="96"/>
      <c r="AJ84" s="93"/>
      <c r="AK84" s="739"/>
      <c r="AL84" s="737"/>
      <c r="AM84" s="118"/>
    </row>
    <row r="85" spans="2:39" ht="14.75" customHeight="1" x14ac:dyDescent="0.15">
      <c r="B85" s="101"/>
      <c r="C85" s="123"/>
      <c r="D85" s="95"/>
      <c r="E85" s="95"/>
      <c r="F85" s="723" t="str">
        <f t="shared" si="12"/>
        <v/>
      </c>
      <c r="G85" s="746">
        <v>0</v>
      </c>
      <c r="H85" s="723" t="str">
        <f t="shared" si="13"/>
        <v/>
      </c>
      <c r="I85" s="746">
        <v>0</v>
      </c>
      <c r="J85" s="723" t="str">
        <f t="shared" si="14"/>
        <v/>
      </c>
      <c r="K85" s="746">
        <v>0</v>
      </c>
      <c r="L85" s="723" t="str">
        <f t="shared" si="15"/>
        <v/>
      </c>
      <c r="M85" s="746">
        <v>0</v>
      </c>
      <c r="N85" s="723" t="str">
        <f t="shared" si="16"/>
        <v/>
      </c>
      <c r="O85" s="746">
        <v>0</v>
      </c>
      <c r="P85" s="723" t="str">
        <f t="shared" si="17"/>
        <v/>
      </c>
      <c r="Q85" s="746">
        <v>0</v>
      </c>
      <c r="R85" s="719"/>
      <c r="S85" s="96" t="str">
        <f t="shared" si="23"/>
        <v/>
      </c>
      <c r="T85" s="749"/>
      <c r="U85" s="746">
        <v>0</v>
      </c>
      <c r="V85" s="723" t="str">
        <f t="shared" si="24"/>
        <v/>
      </c>
      <c r="W85" s="751"/>
      <c r="X85" s="746">
        <v>0</v>
      </c>
      <c r="Y85" s="96" t="str">
        <f t="shared" si="19"/>
        <v/>
      </c>
      <c r="Z85" s="751"/>
      <c r="AA85" s="746">
        <v>0</v>
      </c>
      <c r="AB85" s="96" t="str">
        <f t="shared" si="22"/>
        <v/>
      </c>
      <c r="AC85" s="751"/>
      <c r="AD85" s="105" t="str">
        <f t="shared" si="20"/>
        <v/>
      </c>
      <c r="AE85" s="746">
        <v>0</v>
      </c>
      <c r="AF85" s="96" t="str">
        <f t="shared" si="25"/>
        <v/>
      </c>
      <c r="AG85" s="746">
        <v>0</v>
      </c>
      <c r="AH85" s="753">
        <v>0</v>
      </c>
      <c r="AI85" s="96"/>
      <c r="AJ85" s="93"/>
      <c r="AK85" s="739"/>
      <c r="AL85" s="737"/>
      <c r="AM85" s="118"/>
    </row>
    <row r="86" spans="2:39" ht="14.75" customHeight="1" x14ac:dyDescent="0.2">
      <c r="B86" s="94"/>
      <c r="C86" s="123"/>
      <c r="D86" s="92"/>
      <c r="E86" s="92"/>
      <c r="F86" s="723" t="str">
        <f t="shared" si="12"/>
        <v/>
      </c>
      <c r="G86" s="746">
        <v>0</v>
      </c>
      <c r="H86" s="723" t="str">
        <f t="shared" si="13"/>
        <v/>
      </c>
      <c r="I86" s="746">
        <v>0</v>
      </c>
      <c r="J86" s="723" t="str">
        <f t="shared" si="14"/>
        <v/>
      </c>
      <c r="K86" s="746">
        <v>0</v>
      </c>
      <c r="L86" s="723" t="str">
        <f t="shared" si="15"/>
        <v/>
      </c>
      <c r="M86" s="746">
        <v>0</v>
      </c>
      <c r="N86" s="723" t="str">
        <f t="shared" si="16"/>
        <v/>
      </c>
      <c r="O86" s="746">
        <v>0</v>
      </c>
      <c r="P86" s="723" t="str">
        <f t="shared" si="17"/>
        <v/>
      </c>
      <c r="Q86" s="746">
        <v>0</v>
      </c>
      <c r="R86" s="720"/>
      <c r="S86" s="96" t="str">
        <f t="shared" si="23"/>
        <v/>
      </c>
      <c r="T86" s="749"/>
      <c r="U86" s="746">
        <v>0</v>
      </c>
      <c r="V86" s="723" t="str">
        <f t="shared" si="24"/>
        <v/>
      </c>
      <c r="W86" s="751"/>
      <c r="X86" s="746">
        <v>0</v>
      </c>
      <c r="Y86" s="96" t="str">
        <f t="shared" si="19"/>
        <v/>
      </c>
      <c r="Z86" s="751"/>
      <c r="AA86" s="746">
        <v>0</v>
      </c>
      <c r="AB86" s="96" t="str">
        <f t="shared" si="22"/>
        <v/>
      </c>
      <c r="AC86" s="751"/>
      <c r="AD86" s="105" t="str">
        <f t="shared" si="20"/>
        <v/>
      </c>
      <c r="AE86" s="746">
        <v>0</v>
      </c>
      <c r="AF86" s="96" t="str">
        <f t="shared" si="25"/>
        <v/>
      </c>
      <c r="AG86" s="746">
        <v>0</v>
      </c>
      <c r="AH86" s="753">
        <v>0</v>
      </c>
      <c r="AI86" s="96"/>
      <c r="AJ86" s="93"/>
      <c r="AK86" s="739"/>
      <c r="AL86" s="737"/>
      <c r="AM86" s="119"/>
    </row>
    <row r="87" spans="2:39" ht="14.75" customHeight="1" x14ac:dyDescent="0.2">
      <c r="B87" s="94"/>
      <c r="C87" s="123"/>
      <c r="D87" s="95"/>
      <c r="E87" s="95"/>
      <c r="F87" s="723" t="str">
        <f t="shared" si="12"/>
        <v/>
      </c>
      <c r="G87" s="746">
        <v>0</v>
      </c>
      <c r="H87" s="723" t="str">
        <f t="shared" si="13"/>
        <v/>
      </c>
      <c r="I87" s="746">
        <v>0</v>
      </c>
      <c r="J87" s="723" t="str">
        <f t="shared" si="14"/>
        <v/>
      </c>
      <c r="K87" s="746">
        <v>0</v>
      </c>
      <c r="L87" s="723" t="str">
        <f t="shared" si="15"/>
        <v/>
      </c>
      <c r="M87" s="746">
        <v>0</v>
      </c>
      <c r="N87" s="723" t="str">
        <f t="shared" si="16"/>
        <v/>
      </c>
      <c r="O87" s="746">
        <v>0</v>
      </c>
      <c r="P87" s="723" t="str">
        <f t="shared" si="17"/>
        <v/>
      </c>
      <c r="Q87" s="746">
        <v>0</v>
      </c>
      <c r="R87" s="719"/>
      <c r="S87" s="96" t="str">
        <f t="shared" si="23"/>
        <v/>
      </c>
      <c r="T87" s="748"/>
      <c r="U87" s="746">
        <v>0</v>
      </c>
      <c r="V87" s="723" t="str">
        <f t="shared" si="24"/>
        <v/>
      </c>
      <c r="W87" s="751"/>
      <c r="X87" s="746">
        <v>0</v>
      </c>
      <c r="Y87" s="96" t="str">
        <f t="shared" si="19"/>
        <v/>
      </c>
      <c r="Z87" s="751"/>
      <c r="AA87" s="746">
        <v>0</v>
      </c>
      <c r="AB87" s="96" t="str">
        <f t="shared" si="22"/>
        <v/>
      </c>
      <c r="AC87" s="751"/>
      <c r="AD87" s="105" t="str">
        <f t="shared" si="20"/>
        <v/>
      </c>
      <c r="AE87" s="746">
        <v>0</v>
      </c>
      <c r="AF87" s="96" t="str">
        <f t="shared" si="25"/>
        <v/>
      </c>
      <c r="AG87" s="746">
        <v>0</v>
      </c>
      <c r="AH87" s="753">
        <v>0</v>
      </c>
      <c r="AI87" s="96"/>
      <c r="AJ87" s="93"/>
      <c r="AK87" s="739"/>
      <c r="AL87" s="741"/>
      <c r="AM87" s="117"/>
    </row>
    <row r="88" spans="2:39" ht="14.75" customHeight="1" x14ac:dyDescent="0.2">
      <c r="B88" s="94"/>
      <c r="C88" s="123"/>
      <c r="D88" s="95"/>
      <c r="E88" s="95"/>
      <c r="F88" s="723" t="str">
        <f t="shared" si="12"/>
        <v/>
      </c>
      <c r="G88" s="746">
        <v>0</v>
      </c>
      <c r="H88" s="723" t="str">
        <f t="shared" si="13"/>
        <v/>
      </c>
      <c r="I88" s="746">
        <v>0</v>
      </c>
      <c r="J88" s="723" t="str">
        <f t="shared" si="14"/>
        <v/>
      </c>
      <c r="K88" s="746">
        <v>0</v>
      </c>
      <c r="L88" s="723" t="str">
        <f t="shared" si="15"/>
        <v/>
      </c>
      <c r="M88" s="746">
        <v>0</v>
      </c>
      <c r="N88" s="723" t="str">
        <f t="shared" si="16"/>
        <v/>
      </c>
      <c r="O88" s="746">
        <v>0</v>
      </c>
      <c r="P88" s="723" t="str">
        <f t="shared" si="17"/>
        <v/>
      </c>
      <c r="Q88" s="746">
        <v>0</v>
      </c>
      <c r="R88" s="719"/>
      <c r="S88" s="96" t="str">
        <f t="shared" si="23"/>
        <v/>
      </c>
      <c r="T88" s="748"/>
      <c r="U88" s="746">
        <v>0</v>
      </c>
      <c r="V88" s="723" t="str">
        <f t="shared" si="24"/>
        <v/>
      </c>
      <c r="W88" s="751"/>
      <c r="X88" s="746">
        <v>0</v>
      </c>
      <c r="Y88" s="96" t="str">
        <f t="shared" si="19"/>
        <v/>
      </c>
      <c r="Z88" s="751"/>
      <c r="AA88" s="746">
        <v>0</v>
      </c>
      <c r="AB88" s="96" t="str">
        <f t="shared" si="22"/>
        <v/>
      </c>
      <c r="AC88" s="751"/>
      <c r="AD88" s="105" t="str">
        <f t="shared" si="20"/>
        <v/>
      </c>
      <c r="AE88" s="746">
        <v>0</v>
      </c>
      <c r="AF88" s="96" t="str">
        <f t="shared" si="25"/>
        <v/>
      </c>
      <c r="AG88" s="746">
        <v>0</v>
      </c>
      <c r="AH88" s="753">
        <v>0</v>
      </c>
      <c r="AI88" s="96"/>
      <c r="AJ88" s="93"/>
      <c r="AK88" s="739"/>
      <c r="AL88" s="741"/>
      <c r="AM88" s="117"/>
    </row>
    <row r="89" spans="2:39" ht="14.75" customHeight="1" x14ac:dyDescent="0.2">
      <c r="B89" s="94"/>
      <c r="C89" s="123"/>
      <c r="D89" s="97"/>
      <c r="E89" s="98"/>
      <c r="F89" s="723" t="str">
        <f t="shared" si="12"/>
        <v/>
      </c>
      <c r="G89" s="746">
        <v>0</v>
      </c>
      <c r="H89" s="723" t="str">
        <f t="shared" si="13"/>
        <v/>
      </c>
      <c r="I89" s="746">
        <v>0</v>
      </c>
      <c r="J89" s="723" t="str">
        <f t="shared" si="14"/>
        <v/>
      </c>
      <c r="K89" s="746">
        <v>0</v>
      </c>
      <c r="L89" s="723" t="str">
        <f t="shared" si="15"/>
        <v/>
      </c>
      <c r="M89" s="746">
        <v>0</v>
      </c>
      <c r="N89" s="723" t="str">
        <f t="shared" si="16"/>
        <v/>
      </c>
      <c r="O89" s="746">
        <v>0</v>
      </c>
      <c r="P89" s="723" t="str">
        <f t="shared" si="17"/>
        <v/>
      </c>
      <c r="Q89" s="746">
        <v>0</v>
      </c>
      <c r="R89" s="718"/>
      <c r="S89" s="96" t="str">
        <f t="shared" si="23"/>
        <v/>
      </c>
      <c r="T89" s="748"/>
      <c r="U89" s="746">
        <v>0</v>
      </c>
      <c r="V89" s="723" t="str">
        <f t="shared" si="24"/>
        <v/>
      </c>
      <c r="W89" s="751"/>
      <c r="X89" s="746">
        <v>0</v>
      </c>
      <c r="Y89" s="96" t="str">
        <f t="shared" si="19"/>
        <v/>
      </c>
      <c r="Z89" s="751"/>
      <c r="AA89" s="746">
        <v>0</v>
      </c>
      <c r="AB89" s="96" t="str">
        <f t="shared" si="22"/>
        <v/>
      </c>
      <c r="AC89" s="751"/>
      <c r="AD89" s="105" t="str">
        <f t="shared" si="20"/>
        <v/>
      </c>
      <c r="AE89" s="746">
        <v>0</v>
      </c>
      <c r="AF89" s="96" t="str">
        <f t="shared" si="25"/>
        <v/>
      </c>
      <c r="AG89" s="746">
        <v>0</v>
      </c>
      <c r="AH89" s="753">
        <v>0</v>
      </c>
      <c r="AI89" s="96"/>
      <c r="AJ89" s="93"/>
      <c r="AK89" s="739"/>
      <c r="AL89" s="741"/>
      <c r="AM89" s="117"/>
    </row>
    <row r="90" spans="2:39" ht="14.75" customHeight="1" x14ac:dyDescent="0.2">
      <c r="B90" s="94"/>
      <c r="C90" s="123"/>
      <c r="D90" s="97"/>
      <c r="E90" s="98"/>
      <c r="F90" s="723" t="str">
        <f t="shared" si="12"/>
        <v/>
      </c>
      <c r="G90" s="746">
        <v>0</v>
      </c>
      <c r="H90" s="723" t="str">
        <f t="shared" si="13"/>
        <v/>
      </c>
      <c r="I90" s="746">
        <v>0</v>
      </c>
      <c r="J90" s="723" t="str">
        <f t="shared" si="14"/>
        <v/>
      </c>
      <c r="K90" s="746">
        <v>0</v>
      </c>
      <c r="L90" s="723" t="str">
        <f t="shared" si="15"/>
        <v/>
      </c>
      <c r="M90" s="746">
        <v>0</v>
      </c>
      <c r="N90" s="723" t="str">
        <f t="shared" si="16"/>
        <v/>
      </c>
      <c r="O90" s="746">
        <v>0</v>
      </c>
      <c r="P90" s="723" t="str">
        <f t="shared" si="17"/>
        <v/>
      </c>
      <c r="Q90" s="746">
        <v>0</v>
      </c>
      <c r="R90" s="718"/>
      <c r="S90" s="96" t="str">
        <f t="shared" si="23"/>
        <v/>
      </c>
      <c r="T90" s="748"/>
      <c r="U90" s="746">
        <v>0</v>
      </c>
      <c r="V90" s="723" t="str">
        <f t="shared" si="24"/>
        <v/>
      </c>
      <c r="W90" s="751"/>
      <c r="X90" s="746">
        <v>0</v>
      </c>
      <c r="Y90" s="96" t="str">
        <f t="shared" si="19"/>
        <v/>
      </c>
      <c r="Z90" s="751"/>
      <c r="AA90" s="746">
        <v>0</v>
      </c>
      <c r="AB90" s="96" t="str">
        <f t="shared" si="22"/>
        <v/>
      </c>
      <c r="AC90" s="751"/>
      <c r="AD90" s="105" t="str">
        <f t="shared" si="20"/>
        <v/>
      </c>
      <c r="AE90" s="746">
        <v>0</v>
      </c>
      <c r="AF90" s="96" t="str">
        <f t="shared" si="25"/>
        <v/>
      </c>
      <c r="AG90" s="746">
        <v>0</v>
      </c>
      <c r="AH90" s="753">
        <v>0</v>
      </c>
      <c r="AI90" s="96"/>
      <c r="AJ90" s="93"/>
      <c r="AK90" s="739"/>
      <c r="AL90" s="741"/>
      <c r="AM90" s="117"/>
    </row>
    <row r="91" spans="2:39" ht="14.75" customHeight="1" x14ac:dyDescent="0.2">
      <c r="B91" s="94"/>
      <c r="C91" s="123"/>
      <c r="D91" s="97"/>
      <c r="E91" s="98"/>
      <c r="F91" s="723" t="str">
        <f t="shared" si="12"/>
        <v/>
      </c>
      <c r="G91" s="746">
        <v>0</v>
      </c>
      <c r="H91" s="723" t="str">
        <f t="shared" si="13"/>
        <v/>
      </c>
      <c r="I91" s="746">
        <v>0</v>
      </c>
      <c r="J91" s="723" t="str">
        <f t="shared" si="14"/>
        <v/>
      </c>
      <c r="K91" s="746">
        <v>0</v>
      </c>
      <c r="L91" s="723" t="str">
        <f t="shared" si="15"/>
        <v/>
      </c>
      <c r="M91" s="746">
        <v>0</v>
      </c>
      <c r="N91" s="723" t="str">
        <f t="shared" si="16"/>
        <v/>
      </c>
      <c r="O91" s="746">
        <v>0</v>
      </c>
      <c r="P91" s="723" t="str">
        <f t="shared" si="17"/>
        <v/>
      </c>
      <c r="Q91" s="746">
        <v>0</v>
      </c>
      <c r="R91" s="718"/>
      <c r="S91" s="96" t="str">
        <f t="shared" si="23"/>
        <v/>
      </c>
      <c r="T91" s="748"/>
      <c r="U91" s="746">
        <v>0</v>
      </c>
      <c r="V91" s="723" t="str">
        <f t="shared" si="24"/>
        <v/>
      </c>
      <c r="W91" s="751"/>
      <c r="X91" s="746">
        <v>0</v>
      </c>
      <c r="Y91" s="96" t="str">
        <f t="shared" si="19"/>
        <v/>
      </c>
      <c r="Z91" s="751"/>
      <c r="AA91" s="746">
        <v>0</v>
      </c>
      <c r="AB91" s="96" t="str">
        <f t="shared" si="22"/>
        <v/>
      </c>
      <c r="AC91" s="751"/>
      <c r="AD91" s="105" t="str">
        <f t="shared" si="20"/>
        <v/>
      </c>
      <c r="AE91" s="746">
        <v>0</v>
      </c>
      <c r="AF91" s="96" t="str">
        <f t="shared" si="25"/>
        <v/>
      </c>
      <c r="AG91" s="746">
        <v>0</v>
      </c>
      <c r="AH91" s="753">
        <v>0</v>
      </c>
      <c r="AI91" s="96"/>
      <c r="AJ91" s="93"/>
      <c r="AK91" s="739"/>
      <c r="AL91" s="741"/>
      <c r="AM91" s="117"/>
    </row>
    <row r="92" spans="2:39" ht="14.75" customHeight="1" x14ac:dyDescent="0.2">
      <c r="B92" s="94"/>
      <c r="C92" s="123"/>
      <c r="D92" s="95"/>
      <c r="E92" s="95"/>
      <c r="F92" s="723" t="str">
        <f t="shared" si="12"/>
        <v/>
      </c>
      <c r="G92" s="746">
        <v>0</v>
      </c>
      <c r="H92" s="723" t="str">
        <f t="shared" si="13"/>
        <v/>
      </c>
      <c r="I92" s="746">
        <v>0</v>
      </c>
      <c r="J92" s="723" t="str">
        <f t="shared" si="14"/>
        <v/>
      </c>
      <c r="K92" s="746">
        <v>0</v>
      </c>
      <c r="L92" s="723" t="str">
        <f t="shared" si="15"/>
        <v/>
      </c>
      <c r="M92" s="746">
        <v>0</v>
      </c>
      <c r="N92" s="723" t="str">
        <f t="shared" si="16"/>
        <v/>
      </c>
      <c r="O92" s="746">
        <v>0</v>
      </c>
      <c r="P92" s="723" t="str">
        <f t="shared" si="17"/>
        <v/>
      </c>
      <c r="Q92" s="746">
        <v>0</v>
      </c>
      <c r="R92" s="719"/>
      <c r="S92" s="96" t="str">
        <f t="shared" si="23"/>
        <v/>
      </c>
      <c r="T92" s="748"/>
      <c r="U92" s="746">
        <v>0</v>
      </c>
      <c r="V92" s="723" t="str">
        <f t="shared" si="24"/>
        <v/>
      </c>
      <c r="W92" s="751"/>
      <c r="X92" s="746">
        <v>0</v>
      </c>
      <c r="Y92" s="96" t="str">
        <f t="shared" si="19"/>
        <v/>
      </c>
      <c r="Z92" s="751"/>
      <c r="AA92" s="746">
        <v>0</v>
      </c>
      <c r="AB92" s="96" t="str">
        <f t="shared" si="22"/>
        <v/>
      </c>
      <c r="AC92" s="751"/>
      <c r="AD92" s="105" t="str">
        <f t="shared" si="20"/>
        <v/>
      </c>
      <c r="AE92" s="746">
        <v>0</v>
      </c>
      <c r="AF92" s="96" t="str">
        <f t="shared" si="25"/>
        <v/>
      </c>
      <c r="AG92" s="746">
        <v>0</v>
      </c>
      <c r="AH92" s="753">
        <v>0</v>
      </c>
      <c r="AI92" s="96"/>
      <c r="AJ92" s="93"/>
      <c r="AK92" s="739"/>
      <c r="AL92" s="742"/>
      <c r="AM92" s="117"/>
    </row>
    <row r="93" spans="2:39" ht="14.75" customHeight="1" x14ac:dyDescent="0.2">
      <c r="B93" s="94"/>
      <c r="C93" s="123"/>
      <c r="D93" s="95"/>
      <c r="E93" s="95"/>
      <c r="F93" s="723" t="str">
        <f t="shared" si="12"/>
        <v/>
      </c>
      <c r="G93" s="746">
        <v>0</v>
      </c>
      <c r="H93" s="723" t="str">
        <f t="shared" si="13"/>
        <v/>
      </c>
      <c r="I93" s="746">
        <v>0</v>
      </c>
      <c r="J93" s="723" t="str">
        <f t="shared" si="14"/>
        <v/>
      </c>
      <c r="K93" s="746">
        <v>0</v>
      </c>
      <c r="L93" s="723" t="str">
        <f t="shared" si="15"/>
        <v/>
      </c>
      <c r="M93" s="746">
        <v>0</v>
      </c>
      <c r="N93" s="723" t="str">
        <f t="shared" si="16"/>
        <v/>
      </c>
      <c r="O93" s="746">
        <v>0</v>
      </c>
      <c r="P93" s="723" t="str">
        <f t="shared" si="17"/>
        <v/>
      </c>
      <c r="Q93" s="746">
        <v>0</v>
      </c>
      <c r="R93" s="719"/>
      <c r="S93" s="96" t="str">
        <f t="shared" si="23"/>
        <v/>
      </c>
      <c r="T93" s="748"/>
      <c r="U93" s="746">
        <v>0</v>
      </c>
      <c r="V93" s="723" t="str">
        <f t="shared" si="24"/>
        <v/>
      </c>
      <c r="W93" s="751"/>
      <c r="X93" s="746">
        <v>0</v>
      </c>
      <c r="Y93" s="96" t="str">
        <f t="shared" si="19"/>
        <v/>
      </c>
      <c r="Z93" s="751"/>
      <c r="AA93" s="746">
        <v>0</v>
      </c>
      <c r="AB93" s="96" t="str">
        <f t="shared" si="22"/>
        <v/>
      </c>
      <c r="AC93" s="751"/>
      <c r="AD93" s="105" t="str">
        <f t="shared" si="20"/>
        <v/>
      </c>
      <c r="AE93" s="746">
        <v>0</v>
      </c>
      <c r="AF93" s="96" t="str">
        <f t="shared" si="25"/>
        <v/>
      </c>
      <c r="AG93" s="746">
        <v>0</v>
      </c>
      <c r="AH93" s="753">
        <v>0</v>
      </c>
      <c r="AI93" s="96"/>
      <c r="AJ93" s="93"/>
      <c r="AK93" s="739"/>
      <c r="AL93" s="742"/>
      <c r="AM93" s="117"/>
    </row>
    <row r="94" spans="2:39" ht="14.75" customHeight="1" x14ac:dyDescent="0.2">
      <c r="B94" s="94"/>
      <c r="C94" s="123"/>
      <c r="D94" s="95"/>
      <c r="E94" s="95"/>
      <c r="F94" s="723" t="str">
        <f t="shared" si="12"/>
        <v/>
      </c>
      <c r="G94" s="746">
        <v>0</v>
      </c>
      <c r="H94" s="723" t="str">
        <f t="shared" si="13"/>
        <v/>
      </c>
      <c r="I94" s="746">
        <v>0</v>
      </c>
      <c r="J94" s="723" t="str">
        <f t="shared" si="14"/>
        <v/>
      </c>
      <c r="K94" s="746">
        <v>0</v>
      </c>
      <c r="L94" s="723" t="str">
        <f t="shared" si="15"/>
        <v/>
      </c>
      <c r="M94" s="746">
        <v>0</v>
      </c>
      <c r="N94" s="723" t="str">
        <f t="shared" si="16"/>
        <v/>
      </c>
      <c r="O94" s="746">
        <v>0</v>
      </c>
      <c r="P94" s="723" t="str">
        <f t="shared" si="17"/>
        <v/>
      </c>
      <c r="Q94" s="746">
        <v>0</v>
      </c>
      <c r="R94" s="719"/>
      <c r="S94" s="96" t="str">
        <f t="shared" si="23"/>
        <v/>
      </c>
      <c r="T94" s="748"/>
      <c r="U94" s="746">
        <v>0</v>
      </c>
      <c r="V94" s="723" t="str">
        <f t="shared" si="24"/>
        <v/>
      </c>
      <c r="W94" s="751"/>
      <c r="X94" s="746">
        <v>0</v>
      </c>
      <c r="Y94" s="96" t="str">
        <f t="shared" si="19"/>
        <v/>
      </c>
      <c r="Z94" s="751"/>
      <c r="AA94" s="746">
        <v>0</v>
      </c>
      <c r="AB94" s="96" t="str">
        <f t="shared" si="22"/>
        <v/>
      </c>
      <c r="AC94" s="751"/>
      <c r="AD94" s="105" t="str">
        <f t="shared" si="20"/>
        <v/>
      </c>
      <c r="AE94" s="746">
        <v>0</v>
      </c>
      <c r="AF94" s="96" t="str">
        <f t="shared" si="25"/>
        <v/>
      </c>
      <c r="AG94" s="746">
        <v>0</v>
      </c>
      <c r="AH94" s="753">
        <v>0</v>
      </c>
      <c r="AI94" s="96"/>
      <c r="AJ94" s="93"/>
      <c r="AK94" s="739"/>
      <c r="AL94" s="742"/>
      <c r="AM94" s="117"/>
    </row>
    <row r="95" spans="2:39" ht="14.75" customHeight="1" x14ac:dyDescent="0.2">
      <c r="B95" s="94"/>
      <c r="C95" s="123"/>
      <c r="D95" s="95"/>
      <c r="E95" s="95"/>
      <c r="F95" s="723" t="str">
        <f t="shared" si="12"/>
        <v/>
      </c>
      <c r="G95" s="746">
        <v>0</v>
      </c>
      <c r="H95" s="723" t="str">
        <f t="shared" si="13"/>
        <v/>
      </c>
      <c r="I95" s="746">
        <v>0</v>
      </c>
      <c r="J95" s="723" t="str">
        <f t="shared" si="14"/>
        <v/>
      </c>
      <c r="K95" s="746">
        <v>0</v>
      </c>
      <c r="L95" s="723" t="str">
        <f t="shared" si="15"/>
        <v/>
      </c>
      <c r="M95" s="746">
        <v>0</v>
      </c>
      <c r="N95" s="723" t="str">
        <f t="shared" si="16"/>
        <v/>
      </c>
      <c r="O95" s="746">
        <v>0</v>
      </c>
      <c r="P95" s="723" t="str">
        <f t="shared" si="17"/>
        <v/>
      </c>
      <c r="Q95" s="746">
        <v>0</v>
      </c>
      <c r="R95" s="719"/>
      <c r="S95" s="96" t="str">
        <f t="shared" si="23"/>
        <v/>
      </c>
      <c r="T95" s="748"/>
      <c r="U95" s="746">
        <v>0</v>
      </c>
      <c r="V95" s="723" t="str">
        <f t="shared" si="24"/>
        <v/>
      </c>
      <c r="W95" s="751"/>
      <c r="X95" s="746">
        <v>0</v>
      </c>
      <c r="Y95" s="96" t="str">
        <f t="shared" si="19"/>
        <v/>
      </c>
      <c r="Z95" s="751"/>
      <c r="AA95" s="746">
        <v>0</v>
      </c>
      <c r="AB95" s="96" t="str">
        <f t="shared" si="22"/>
        <v/>
      </c>
      <c r="AC95" s="751"/>
      <c r="AD95" s="105" t="str">
        <f t="shared" si="20"/>
        <v/>
      </c>
      <c r="AE95" s="746">
        <v>0</v>
      </c>
      <c r="AF95" s="96" t="str">
        <f t="shared" si="25"/>
        <v/>
      </c>
      <c r="AG95" s="746">
        <v>0</v>
      </c>
      <c r="AH95" s="753">
        <v>0</v>
      </c>
      <c r="AI95" s="96"/>
      <c r="AJ95" s="93"/>
      <c r="AK95" s="739"/>
      <c r="AL95" s="742"/>
      <c r="AM95" s="117"/>
    </row>
    <row r="96" spans="2:39" ht="14.75" customHeight="1" x14ac:dyDescent="0.2">
      <c r="B96" s="94"/>
      <c r="C96" s="123"/>
      <c r="D96" s="95"/>
      <c r="E96" s="95"/>
      <c r="F96" s="723" t="str">
        <f t="shared" si="12"/>
        <v/>
      </c>
      <c r="G96" s="746">
        <v>0</v>
      </c>
      <c r="H96" s="723" t="str">
        <f t="shared" si="13"/>
        <v/>
      </c>
      <c r="I96" s="746">
        <v>0</v>
      </c>
      <c r="J96" s="723" t="str">
        <f t="shared" si="14"/>
        <v/>
      </c>
      <c r="K96" s="746">
        <v>0</v>
      </c>
      <c r="L96" s="723" t="str">
        <f t="shared" si="15"/>
        <v/>
      </c>
      <c r="M96" s="746">
        <v>0</v>
      </c>
      <c r="N96" s="723" t="str">
        <f t="shared" si="16"/>
        <v/>
      </c>
      <c r="O96" s="746">
        <v>0</v>
      </c>
      <c r="P96" s="723" t="str">
        <f t="shared" si="17"/>
        <v/>
      </c>
      <c r="Q96" s="746">
        <v>0</v>
      </c>
      <c r="R96" s="719"/>
      <c r="S96" s="96" t="str">
        <f t="shared" si="23"/>
        <v/>
      </c>
      <c r="T96" s="748"/>
      <c r="U96" s="746">
        <v>0</v>
      </c>
      <c r="V96" s="723" t="str">
        <f t="shared" si="24"/>
        <v/>
      </c>
      <c r="W96" s="751"/>
      <c r="X96" s="746">
        <v>0</v>
      </c>
      <c r="Y96" s="96" t="str">
        <f t="shared" si="19"/>
        <v/>
      </c>
      <c r="Z96" s="751"/>
      <c r="AA96" s="746">
        <v>0</v>
      </c>
      <c r="AB96" s="96" t="str">
        <f t="shared" si="22"/>
        <v/>
      </c>
      <c r="AC96" s="751"/>
      <c r="AD96" s="105" t="str">
        <f t="shared" si="20"/>
        <v/>
      </c>
      <c r="AE96" s="746">
        <v>0</v>
      </c>
      <c r="AF96" s="96" t="str">
        <f t="shared" si="25"/>
        <v/>
      </c>
      <c r="AG96" s="746">
        <v>0</v>
      </c>
      <c r="AH96" s="753">
        <v>0</v>
      </c>
      <c r="AI96" s="96"/>
      <c r="AJ96" s="93"/>
      <c r="AK96" s="739"/>
      <c r="AL96" s="737"/>
      <c r="AM96" s="117"/>
    </row>
    <row r="97" spans="2:39" ht="14.75" customHeight="1" x14ac:dyDescent="0.2">
      <c r="B97" s="94"/>
      <c r="C97" s="123"/>
      <c r="D97" s="95"/>
      <c r="E97" s="95"/>
      <c r="F97" s="723" t="str">
        <f t="shared" si="12"/>
        <v/>
      </c>
      <c r="G97" s="746">
        <v>0</v>
      </c>
      <c r="H97" s="723" t="str">
        <f t="shared" si="13"/>
        <v/>
      </c>
      <c r="I97" s="746">
        <v>0</v>
      </c>
      <c r="J97" s="723" t="str">
        <f t="shared" si="14"/>
        <v/>
      </c>
      <c r="K97" s="746">
        <v>0</v>
      </c>
      <c r="L97" s="723" t="str">
        <f t="shared" si="15"/>
        <v/>
      </c>
      <c r="M97" s="746">
        <v>0</v>
      </c>
      <c r="N97" s="723" t="str">
        <f t="shared" si="16"/>
        <v/>
      </c>
      <c r="O97" s="746">
        <v>0</v>
      </c>
      <c r="P97" s="723" t="str">
        <f t="shared" si="17"/>
        <v/>
      </c>
      <c r="Q97" s="746">
        <v>0</v>
      </c>
      <c r="R97" s="719"/>
      <c r="S97" s="96" t="str">
        <f t="shared" si="23"/>
        <v/>
      </c>
      <c r="T97" s="748"/>
      <c r="U97" s="746">
        <v>0</v>
      </c>
      <c r="V97" s="723" t="str">
        <f t="shared" si="24"/>
        <v/>
      </c>
      <c r="W97" s="751"/>
      <c r="X97" s="746">
        <v>0</v>
      </c>
      <c r="Y97" s="96" t="str">
        <f t="shared" si="19"/>
        <v/>
      </c>
      <c r="Z97" s="751"/>
      <c r="AA97" s="746">
        <v>0</v>
      </c>
      <c r="AB97" s="96" t="str">
        <f t="shared" si="22"/>
        <v/>
      </c>
      <c r="AC97" s="751"/>
      <c r="AD97" s="105" t="str">
        <f t="shared" si="20"/>
        <v/>
      </c>
      <c r="AE97" s="746">
        <v>0</v>
      </c>
      <c r="AF97" s="96" t="str">
        <f t="shared" si="25"/>
        <v/>
      </c>
      <c r="AG97" s="746">
        <v>0</v>
      </c>
      <c r="AH97" s="753">
        <v>0</v>
      </c>
      <c r="AI97" s="96"/>
      <c r="AJ97" s="93"/>
      <c r="AK97" s="739"/>
      <c r="AL97" s="737"/>
      <c r="AM97" s="117"/>
    </row>
    <row r="98" spans="2:39" ht="14.75" customHeight="1" x14ac:dyDescent="0.2">
      <c r="B98" s="94"/>
      <c r="C98" s="123"/>
      <c r="D98" s="95"/>
      <c r="E98" s="95"/>
      <c r="F98" s="723" t="str">
        <f t="shared" si="12"/>
        <v/>
      </c>
      <c r="G98" s="746">
        <v>0</v>
      </c>
      <c r="H98" s="723" t="str">
        <f t="shared" si="13"/>
        <v/>
      </c>
      <c r="I98" s="746">
        <v>0</v>
      </c>
      <c r="J98" s="723" t="str">
        <f t="shared" si="14"/>
        <v/>
      </c>
      <c r="K98" s="746">
        <v>0</v>
      </c>
      <c r="L98" s="723" t="str">
        <f t="shared" si="15"/>
        <v/>
      </c>
      <c r="M98" s="746">
        <v>0</v>
      </c>
      <c r="N98" s="723" t="str">
        <f t="shared" si="16"/>
        <v/>
      </c>
      <c r="O98" s="746">
        <v>0</v>
      </c>
      <c r="P98" s="723" t="str">
        <f t="shared" si="17"/>
        <v/>
      </c>
      <c r="Q98" s="746">
        <v>0</v>
      </c>
      <c r="R98" s="719"/>
      <c r="S98" s="96" t="str">
        <f t="shared" si="23"/>
        <v/>
      </c>
      <c r="T98" s="748"/>
      <c r="U98" s="746">
        <v>0</v>
      </c>
      <c r="V98" s="723" t="str">
        <f t="shared" si="24"/>
        <v/>
      </c>
      <c r="W98" s="751"/>
      <c r="X98" s="746">
        <v>0</v>
      </c>
      <c r="Y98" s="96" t="str">
        <f t="shared" si="19"/>
        <v/>
      </c>
      <c r="Z98" s="751"/>
      <c r="AA98" s="746">
        <v>0</v>
      </c>
      <c r="AB98" s="96" t="str">
        <f t="shared" si="22"/>
        <v/>
      </c>
      <c r="AC98" s="751"/>
      <c r="AD98" s="105" t="str">
        <f t="shared" si="20"/>
        <v/>
      </c>
      <c r="AE98" s="746">
        <v>0</v>
      </c>
      <c r="AF98" s="96" t="str">
        <f t="shared" si="25"/>
        <v/>
      </c>
      <c r="AG98" s="746">
        <v>0</v>
      </c>
      <c r="AH98" s="753">
        <v>0</v>
      </c>
      <c r="AI98" s="96"/>
      <c r="AJ98" s="93"/>
      <c r="AK98" s="739"/>
      <c r="AL98" s="737"/>
      <c r="AM98" s="117"/>
    </row>
    <row r="99" spans="2:39" ht="14.75" customHeight="1" x14ac:dyDescent="0.2">
      <c r="B99" s="94"/>
      <c r="C99" s="123"/>
      <c r="D99" s="95"/>
      <c r="E99" s="95"/>
      <c r="F99" s="723" t="str">
        <f t="shared" si="12"/>
        <v/>
      </c>
      <c r="G99" s="746">
        <v>0</v>
      </c>
      <c r="H99" s="723" t="str">
        <f t="shared" si="13"/>
        <v/>
      </c>
      <c r="I99" s="746">
        <v>0</v>
      </c>
      <c r="J99" s="723" t="str">
        <f t="shared" si="14"/>
        <v/>
      </c>
      <c r="K99" s="746">
        <v>0</v>
      </c>
      <c r="L99" s="723" t="str">
        <f t="shared" si="15"/>
        <v/>
      </c>
      <c r="M99" s="746">
        <v>0</v>
      </c>
      <c r="N99" s="723" t="str">
        <f t="shared" si="16"/>
        <v/>
      </c>
      <c r="O99" s="746">
        <v>0</v>
      </c>
      <c r="P99" s="723" t="str">
        <f t="shared" si="17"/>
        <v/>
      </c>
      <c r="Q99" s="746">
        <v>0</v>
      </c>
      <c r="R99" s="719"/>
      <c r="S99" s="96" t="str">
        <f t="shared" si="23"/>
        <v/>
      </c>
      <c r="T99" s="748"/>
      <c r="U99" s="746">
        <v>0</v>
      </c>
      <c r="V99" s="723" t="str">
        <f t="shared" si="24"/>
        <v/>
      </c>
      <c r="W99" s="751"/>
      <c r="X99" s="746">
        <v>0</v>
      </c>
      <c r="Y99" s="96" t="str">
        <f t="shared" si="19"/>
        <v/>
      </c>
      <c r="Z99" s="751"/>
      <c r="AA99" s="746">
        <v>0</v>
      </c>
      <c r="AB99" s="96" t="str">
        <f t="shared" si="22"/>
        <v/>
      </c>
      <c r="AC99" s="751"/>
      <c r="AD99" s="105" t="str">
        <f t="shared" si="20"/>
        <v/>
      </c>
      <c r="AE99" s="746">
        <v>0</v>
      </c>
      <c r="AF99" s="96" t="str">
        <f t="shared" si="25"/>
        <v/>
      </c>
      <c r="AG99" s="746">
        <v>0</v>
      </c>
      <c r="AH99" s="753">
        <v>0</v>
      </c>
      <c r="AI99" s="96"/>
      <c r="AJ99" s="93"/>
      <c r="AK99" s="739"/>
      <c r="AL99" s="743"/>
      <c r="AM99" s="117"/>
    </row>
    <row r="100" spans="2:39" ht="14.75" customHeight="1" x14ac:dyDescent="0.2">
      <c r="B100" s="94"/>
      <c r="C100" s="123"/>
      <c r="D100" s="95"/>
      <c r="E100" s="95"/>
      <c r="F100" s="723" t="str">
        <f t="shared" si="12"/>
        <v/>
      </c>
      <c r="G100" s="746">
        <v>0</v>
      </c>
      <c r="H100" s="723" t="str">
        <f t="shared" si="13"/>
        <v/>
      </c>
      <c r="I100" s="746">
        <v>0</v>
      </c>
      <c r="J100" s="723" t="str">
        <f t="shared" si="14"/>
        <v/>
      </c>
      <c r="K100" s="746">
        <v>0</v>
      </c>
      <c r="L100" s="723" t="str">
        <f t="shared" si="15"/>
        <v/>
      </c>
      <c r="M100" s="746">
        <v>0</v>
      </c>
      <c r="N100" s="723" t="str">
        <f t="shared" si="16"/>
        <v/>
      </c>
      <c r="O100" s="746">
        <v>0</v>
      </c>
      <c r="P100" s="723" t="str">
        <f t="shared" si="17"/>
        <v/>
      </c>
      <c r="Q100" s="746">
        <v>0</v>
      </c>
      <c r="R100" s="719"/>
      <c r="S100" s="96" t="str">
        <f t="shared" si="23"/>
        <v/>
      </c>
      <c r="T100" s="748"/>
      <c r="U100" s="746">
        <v>0</v>
      </c>
      <c r="V100" s="723" t="str">
        <f t="shared" si="24"/>
        <v/>
      </c>
      <c r="W100" s="751"/>
      <c r="X100" s="746">
        <v>0</v>
      </c>
      <c r="Y100" s="96" t="str">
        <f t="shared" si="19"/>
        <v/>
      </c>
      <c r="Z100" s="751"/>
      <c r="AA100" s="746">
        <v>0</v>
      </c>
      <c r="AB100" s="96" t="str">
        <f t="shared" si="22"/>
        <v/>
      </c>
      <c r="AC100" s="751"/>
      <c r="AD100" s="105" t="str">
        <f t="shared" si="20"/>
        <v/>
      </c>
      <c r="AE100" s="746">
        <v>0</v>
      </c>
      <c r="AF100" s="96" t="str">
        <f t="shared" si="25"/>
        <v/>
      </c>
      <c r="AG100" s="746">
        <v>0</v>
      </c>
      <c r="AH100" s="753">
        <v>0</v>
      </c>
      <c r="AI100" s="96"/>
      <c r="AJ100" s="93"/>
      <c r="AK100" s="739"/>
      <c r="AL100" s="743"/>
      <c r="AM100" s="117"/>
    </row>
    <row r="101" spans="2:39" ht="14.75" customHeight="1" x14ac:dyDescent="0.2">
      <c r="B101" s="94"/>
      <c r="C101" s="123"/>
      <c r="D101" s="95"/>
      <c r="E101" s="95"/>
      <c r="F101" s="723" t="str">
        <f t="shared" si="12"/>
        <v/>
      </c>
      <c r="G101" s="746">
        <v>0</v>
      </c>
      <c r="H101" s="723" t="str">
        <f t="shared" si="13"/>
        <v/>
      </c>
      <c r="I101" s="746">
        <v>0</v>
      </c>
      <c r="J101" s="723" t="str">
        <f t="shared" si="14"/>
        <v/>
      </c>
      <c r="K101" s="746">
        <v>0</v>
      </c>
      <c r="L101" s="723" t="str">
        <f t="shared" si="15"/>
        <v/>
      </c>
      <c r="M101" s="746">
        <v>0</v>
      </c>
      <c r="N101" s="723" t="str">
        <f t="shared" si="16"/>
        <v/>
      </c>
      <c r="O101" s="746">
        <v>0</v>
      </c>
      <c r="P101" s="723" t="str">
        <f t="shared" si="17"/>
        <v/>
      </c>
      <c r="Q101" s="746">
        <v>0</v>
      </c>
      <c r="R101" s="719"/>
      <c r="S101" s="96" t="str">
        <f t="shared" si="23"/>
        <v/>
      </c>
      <c r="T101" s="748"/>
      <c r="U101" s="746">
        <v>0</v>
      </c>
      <c r="V101" s="723" t="str">
        <f t="shared" si="24"/>
        <v/>
      </c>
      <c r="W101" s="751"/>
      <c r="X101" s="746">
        <v>0</v>
      </c>
      <c r="Y101" s="96" t="str">
        <f t="shared" si="19"/>
        <v/>
      </c>
      <c r="Z101" s="751"/>
      <c r="AA101" s="746">
        <v>0</v>
      </c>
      <c r="AB101" s="96" t="str">
        <f t="shared" si="22"/>
        <v/>
      </c>
      <c r="AC101" s="751"/>
      <c r="AD101" s="105" t="str">
        <f t="shared" si="20"/>
        <v/>
      </c>
      <c r="AE101" s="746">
        <v>0</v>
      </c>
      <c r="AF101" s="96" t="str">
        <f t="shared" si="25"/>
        <v/>
      </c>
      <c r="AG101" s="746">
        <v>0</v>
      </c>
      <c r="AH101" s="753">
        <v>0</v>
      </c>
      <c r="AI101" s="96"/>
      <c r="AJ101" s="93"/>
      <c r="AK101" s="739"/>
      <c r="AL101" s="743"/>
      <c r="AM101" s="117"/>
    </row>
    <row r="102" spans="2:39" ht="14.75" customHeight="1" x14ac:dyDescent="0.2">
      <c r="B102" s="94"/>
      <c r="C102" s="123"/>
      <c r="D102" s="95"/>
      <c r="E102" s="95"/>
      <c r="F102" s="723" t="str">
        <f t="shared" si="12"/>
        <v/>
      </c>
      <c r="G102" s="746">
        <v>0</v>
      </c>
      <c r="H102" s="723" t="str">
        <f t="shared" si="13"/>
        <v/>
      </c>
      <c r="I102" s="746">
        <v>0</v>
      </c>
      <c r="J102" s="723" t="str">
        <f t="shared" si="14"/>
        <v/>
      </c>
      <c r="K102" s="746">
        <v>0</v>
      </c>
      <c r="L102" s="723" t="str">
        <f t="shared" si="15"/>
        <v/>
      </c>
      <c r="M102" s="746">
        <v>0</v>
      </c>
      <c r="N102" s="723" t="str">
        <f t="shared" si="16"/>
        <v/>
      </c>
      <c r="O102" s="746">
        <v>0</v>
      </c>
      <c r="P102" s="723" t="str">
        <f t="shared" si="17"/>
        <v/>
      </c>
      <c r="Q102" s="746">
        <v>0</v>
      </c>
      <c r="R102" s="719"/>
      <c r="S102" s="96" t="str">
        <f t="shared" si="23"/>
        <v/>
      </c>
      <c r="T102" s="748"/>
      <c r="U102" s="746">
        <v>0</v>
      </c>
      <c r="V102" s="723" t="str">
        <f t="shared" si="24"/>
        <v/>
      </c>
      <c r="W102" s="751"/>
      <c r="X102" s="746">
        <v>0</v>
      </c>
      <c r="Y102" s="96" t="str">
        <f t="shared" si="19"/>
        <v/>
      </c>
      <c r="Z102" s="751"/>
      <c r="AA102" s="746">
        <v>0</v>
      </c>
      <c r="AB102" s="96" t="str">
        <f t="shared" si="22"/>
        <v/>
      </c>
      <c r="AC102" s="751"/>
      <c r="AD102" s="105" t="str">
        <f t="shared" si="20"/>
        <v/>
      </c>
      <c r="AE102" s="746">
        <v>0</v>
      </c>
      <c r="AF102" s="96" t="str">
        <f t="shared" si="25"/>
        <v/>
      </c>
      <c r="AG102" s="746">
        <v>0</v>
      </c>
      <c r="AH102" s="753">
        <v>0</v>
      </c>
      <c r="AI102" s="96"/>
      <c r="AJ102" s="93"/>
      <c r="AK102" s="739"/>
      <c r="AL102" s="743"/>
      <c r="AM102" s="117"/>
    </row>
    <row r="103" spans="2:39" ht="14.75" customHeight="1" x14ac:dyDescent="0.2">
      <c r="B103" s="94"/>
      <c r="C103" s="123"/>
      <c r="D103" s="95"/>
      <c r="E103" s="95"/>
      <c r="F103" s="723" t="str">
        <f t="shared" si="12"/>
        <v/>
      </c>
      <c r="G103" s="746">
        <v>0</v>
      </c>
      <c r="H103" s="723" t="str">
        <f t="shared" si="13"/>
        <v/>
      </c>
      <c r="I103" s="746">
        <v>0</v>
      </c>
      <c r="J103" s="723" t="str">
        <f t="shared" si="14"/>
        <v/>
      </c>
      <c r="K103" s="746">
        <v>0</v>
      </c>
      <c r="L103" s="723" t="str">
        <f t="shared" si="15"/>
        <v/>
      </c>
      <c r="M103" s="746">
        <v>0</v>
      </c>
      <c r="N103" s="723" t="str">
        <f t="shared" si="16"/>
        <v/>
      </c>
      <c r="O103" s="746">
        <v>0</v>
      </c>
      <c r="P103" s="723" t="str">
        <f t="shared" si="17"/>
        <v/>
      </c>
      <c r="Q103" s="746">
        <v>0</v>
      </c>
      <c r="R103" s="719"/>
      <c r="S103" s="96" t="str">
        <f t="shared" si="23"/>
        <v/>
      </c>
      <c r="T103" s="748"/>
      <c r="U103" s="746">
        <v>0</v>
      </c>
      <c r="V103" s="723" t="str">
        <f t="shared" si="24"/>
        <v/>
      </c>
      <c r="W103" s="751"/>
      <c r="X103" s="746">
        <v>0</v>
      </c>
      <c r="Y103" s="96" t="str">
        <f t="shared" si="19"/>
        <v/>
      </c>
      <c r="Z103" s="751"/>
      <c r="AA103" s="746">
        <v>0</v>
      </c>
      <c r="AB103" s="96" t="str">
        <f t="shared" si="22"/>
        <v/>
      </c>
      <c r="AC103" s="751"/>
      <c r="AD103" s="105" t="str">
        <f t="shared" si="20"/>
        <v/>
      </c>
      <c r="AE103" s="746">
        <v>0</v>
      </c>
      <c r="AF103" s="96" t="str">
        <f t="shared" si="25"/>
        <v/>
      </c>
      <c r="AG103" s="746">
        <v>0</v>
      </c>
      <c r="AH103" s="753">
        <v>0</v>
      </c>
      <c r="AI103" s="96"/>
      <c r="AJ103" s="93"/>
      <c r="AK103" s="739"/>
      <c r="AL103" s="737"/>
      <c r="AM103" s="117"/>
    </row>
    <row r="104" spans="2:39" ht="14.75" customHeight="1" x14ac:dyDescent="0.2">
      <c r="B104" s="94"/>
      <c r="C104" s="123"/>
      <c r="D104" s="95"/>
      <c r="E104" s="95"/>
      <c r="F104" s="723" t="str">
        <f t="shared" si="12"/>
        <v/>
      </c>
      <c r="G104" s="746">
        <v>0</v>
      </c>
      <c r="H104" s="723" t="str">
        <f t="shared" si="13"/>
        <v/>
      </c>
      <c r="I104" s="746">
        <v>0</v>
      </c>
      <c r="J104" s="723" t="str">
        <f t="shared" si="14"/>
        <v/>
      </c>
      <c r="K104" s="746">
        <v>0</v>
      </c>
      <c r="L104" s="723" t="str">
        <f t="shared" si="15"/>
        <v/>
      </c>
      <c r="M104" s="746">
        <v>0</v>
      </c>
      <c r="N104" s="723" t="str">
        <f t="shared" si="16"/>
        <v/>
      </c>
      <c r="O104" s="746">
        <v>0</v>
      </c>
      <c r="P104" s="723" t="str">
        <f t="shared" si="17"/>
        <v/>
      </c>
      <c r="Q104" s="746">
        <v>0</v>
      </c>
      <c r="R104" s="719"/>
      <c r="S104" s="96" t="str">
        <f t="shared" si="23"/>
        <v/>
      </c>
      <c r="T104" s="748"/>
      <c r="U104" s="746">
        <v>0</v>
      </c>
      <c r="V104" s="723" t="str">
        <f t="shared" si="24"/>
        <v/>
      </c>
      <c r="W104" s="751"/>
      <c r="X104" s="746">
        <v>0</v>
      </c>
      <c r="Y104" s="96" t="str">
        <f t="shared" si="19"/>
        <v/>
      </c>
      <c r="Z104" s="751"/>
      <c r="AA104" s="746">
        <v>0</v>
      </c>
      <c r="AB104" s="96" t="str">
        <f t="shared" si="22"/>
        <v/>
      </c>
      <c r="AC104" s="751"/>
      <c r="AD104" s="105" t="str">
        <f t="shared" si="20"/>
        <v/>
      </c>
      <c r="AE104" s="746">
        <v>0</v>
      </c>
      <c r="AF104" s="96" t="str">
        <f t="shared" si="25"/>
        <v/>
      </c>
      <c r="AG104" s="746">
        <v>0</v>
      </c>
      <c r="AH104" s="753">
        <v>0</v>
      </c>
      <c r="AI104" s="96"/>
      <c r="AJ104" s="93"/>
      <c r="AK104" s="739"/>
      <c r="AL104" s="737"/>
      <c r="AM104" s="117"/>
    </row>
    <row r="105" spans="2:39" ht="14.75" customHeight="1" x14ac:dyDescent="0.2">
      <c r="B105" s="94"/>
      <c r="C105" s="123"/>
      <c r="D105" s="95"/>
      <c r="E105" s="95"/>
      <c r="F105" s="723" t="str">
        <f t="shared" si="12"/>
        <v/>
      </c>
      <c r="G105" s="746">
        <v>0</v>
      </c>
      <c r="H105" s="723" t="str">
        <f t="shared" si="13"/>
        <v/>
      </c>
      <c r="I105" s="746">
        <v>0</v>
      </c>
      <c r="J105" s="723" t="str">
        <f t="shared" si="14"/>
        <v/>
      </c>
      <c r="K105" s="746">
        <v>0</v>
      </c>
      <c r="L105" s="723" t="str">
        <f t="shared" si="15"/>
        <v/>
      </c>
      <c r="M105" s="746">
        <v>0</v>
      </c>
      <c r="N105" s="723" t="str">
        <f t="shared" si="16"/>
        <v/>
      </c>
      <c r="O105" s="746">
        <v>0</v>
      </c>
      <c r="P105" s="723" t="str">
        <f t="shared" si="17"/>
        <v/>
      </c>
      <c r="Q105" s="746">
        <v>0</v>
      </c>
      <c r="R105" s="719"/>
      <c r="S105" s="96" t="str">
        <f t="shared" si="23"/>
        <v/>
      </c>
      <c r="T105" s="748"/>
      <c r="U105" s="746">
        <v>0</v>
      </c>
      <c r="V105" s="723" t="str">
        <f t="shared" si="24"/>
        <v/>
      </c>
      <c r="W105" s="751"/>
      <c r="X105" s="746">
        <v>0</v>
      </c>
      <c r="Y105" s="96" t="str">
        <f t="shared" si="19"/>
        <v/>
      </c>
      <c r="Z105" s="751"/>
      <c r="AA105" s="746">
        <v>0</v>
      </c>
      <c r="AB105" s="96" t="str">
        <f t="shared" si="22"/>
        <v/>
      </c>
      <c r="AC105" s="751"/>
      <c r="AD105" s="105" t="str">
        <f t="shared" si="20"/>
        <v/>
      </c>
      <c r="AE105" s="746">
        <v>0</v>
      </c>
      <c r="AF105" s="96" t="str">
        <f t="shared" si="25"/>
        <v/>
      </c>
      <c r="AG105" s="746">
        <v>0</v>
      </c>
      <c r="AH105" s="753">
        <v>0</v>
      </c>
      <c r="AI105" s="96"/>
      <c r="AJ105" s="93"/>
      <c r="AK105" s="739"/>
      <c r="AL105" s="737"/>
      <c r="AM105" s="117"/>
    </row>
    <row r="106" spans="2:39" ht="14.75" customHeight="1" x14ac:dyDescent="0.2">
      <c r="B106" s="94"/>
      <c r="C106" s="123"/>
      <c r="D106" s="95"/>
      <c r="E106" s="95"/>
      <c r="F106" s="723" t="str">
        <f t="shared" si="12"/>
        <v/>
      </c>
      <c r="G106" s="746">
        <v>0</v>
      </c>
      <c r="H106" s="723" t="str">
        <f t="shared" si="13"/>
        <v/>
      </c>
      <c r="I106" s="746">
        <v>0</v>
      </c>
      <c r="J106" s="723" t="str">
        <f t="shared" si="14"/>
        <v/>
      </c>
      <c r="K106" s="746">
        <v>0</v>
      </c>
      <c r="L106" s="723" t="str">
        <f t="shared" si="15"/>
        <v/>
      </c>
      <c r="M106" s="746">
        <v>0</v>
      </c>
      <c r="N106" s="723" t="str">
        <f t="shared" si="16"/>
        <v/>
      </c>
      <c r="O106" s="746">
        <v>0</v>
      </c>
      <c r="P106" s="723" t="str">
        <f t="shared" si="17"/>
        <v/>
      </c>
      <c r="Q106" s="746">
        <v>0</v>
      </c>
      <c r="R106" s="719"/>
      <c r="S106" s="96" t="str">
        <f t="shared" si="23"/>
        <v/>
      </c>
      <c r="T106" s="748"/>
      <c r="U106" s="746">
        <v>0</v>
      </c>
      <c r="V106" s="723" t="str">
        <f t="shared" si="24"/>
        <v/>
      </c>
      <c r="W106" s="751"/>
      <c r="X106" s="746">
        <v>0</v>
      </c>
      <c r="Y106" s="96" t="str">
        <f t="shared" si="19"/>
        <v/>
      </c>
      <c r="Z106" s="751"/>
      <c r="AA106" s="746">
        <v>0</v>
      </c>
      <c r="AB106" s="96" t="str">
        <f t="shared" si="22"/>
        <v/>
      </c>
      <c r="AC106" s="751"/>
      <c r="AD106" s="105" t="str">
        <f t="shared" si="20"/>
        <v/>
      </c>
      <c r="AE106" s="746">
        <v>0</v>
      </c>
      <c r="AF106" s="96" t="str">
        <f t="shared" si="25"/>
        <v/>
      </c>
      <c r="AG106" s="746">
        <v>0</v>
      </c>
      <c r="AH106" s="753">
        <v>0</v>
      </c>
      <c r="AI106" s="96"/>
      <c r="AJ106" s="93"/>
      <c r="AK106" s="739"/>
      <c r="AL106" s="737"/>
      <c r="AM106" s="117"/>
    </row>
    <row r="107" spans="2:39" ht="14.75" customHeight="1" x14ac:dyDescent="0.2">
      <c r="B107" s="94"/>
      <c r="C107" s="123"/>
      <c r="D107" s="95"/>
      <c r="E107" s="95"/>
      <c r="F107" s="723" t="str">
        <f t="shared" si="12"/>
        <v/>
      </c>
      <c r="G107" s="746">
        <v>0</v>
      </c>
      <c r="H107" s="723" t="str">
        <f t="shared" si="13"/>
        <v/>
      </c>
      <c r="I107" s="746">
        <v>0</v>
      </c>
      <c r="J107" s="723" t="str">
        <f t="shared" si="14"/>
        <v/>
      </c>
      <c r="K107" s="746">
        <v>0</v>
      </c>
      <c r="L107" s="723" t="str">
        <f t="shared" si="15"/>
        <v/>
      </c>
      <c r="M107" s="746">
        <v>0</v>
      </c>
      <c r="N107" s="723" t="str">
        <f t="shared" si="16"/>
        <v/>
      </c>
      <c r="O107" s="746">
        <v>0</v>
      </c>
      <c r="P107" s="723" t="str">
        <f t="shared" si="17"/>
        <v/>
      </c>
      <c r="Q107" s="746">
        <v>0</v>
      </c>
      <c r="R107" s="719"/>
      <c r="S107" s="96" t="str">
        <f t="shared" si="23"/>
        <v/>
      </c>
      <c r="T107" s="748"/>
      <c r="U107" s="746">
        <v>0</v>
      </c>
      <c r="V107" s="723" t="str">
        <f t="shared" si="24"/>
        <v/>
      </c>
      <c r="W107" s="751"/>
      <c r="X107" s="746">
        <v>0</v>
      </c>
      <c r="Y107" s="96" t="str">
        <f t="shared" si="19"/>
        <v/>
      </c>
      <c r="Z107" s="751"/>
      <c r="AA107" s="746">
        <v>0</v>
      </c>
      <c r="AB107" s="96" t="str">
        <f t="shared" si="22"/>
        <v/>
      </c>
      <c r="AC107" s="751"/>
      <c r="AD107" s="105" t="str">
        <f t="shared" si="20"/>
        <v/>
      </c>
      <c r="AE107" s="746">
        <v>0</v>
      </c>
      <c r="AF107" s="96" t="str">
        <f t="shared" si="25"/>
        <v/>
      </c>
      <c r="AG107" s="746">
        <v>0</v>
      </c>
      <c r="AH107" s="753">
        <v>0</v>
      </c>
      <c r="AI107" s="96"/>
      <c r="AJ107" s="93"/>
      <c r="AK107" s="739"/>
      <c r="AL107" s="737"/>
      <c r="AM107" s="117"/>
    </row>
    <row r="108" spans="2:39" ht="14.75" customHeight="1" x14ac:dyDescent="0.2">
      <c r="B108" s="94"/>
      <c r="C108" s="123"/>
      <c r="D108" s="95"/>
      <c r="E108" s="95"/>
      <c r="F108" s="723" t="str">
        <f t="shared" si="12"/>
        <v/>
      </c>
      <c r="G108" s="746">
        <v>0</v>
      </c>
      <c r="H108" s="723" t="str">
        <f t="shared" si="13"/>
        <v/>
      </c>
      <c r="I108" s="746">
        <v>0</v>
      </c>
      <c r="J108" s="723" t="str">
        <f t="shared" si="14"/>
        <v/>
      </c>
      <c r="K108" s="746">
        <v>0</v>
      </c>
      <c r="L108" s="723" t="str">
        <f t="shared" si="15"/>
        <v/>
      </c>
      <c r="M108" s="746">
        <v>0</v>
      </c>
      <c r="N108" s="723" t="str">
        <f t="shared" si="16"/>
        <v/>
      </c>
      <c r="O108" s="746">
        <v>0</v>
      </c>
      <c r="P108" s="723" t="str">
        <f t="shared" si="17"/>
        <v/>
      </c>
      <c r="Q108" s="746">
        <v>0</v>
      </c>
      <c r="R108" s="719"/>
      <c r="S108" s="96" t="str">
        <f t="shared" si="23"/>
        <v/>
      </c>
      <c r="T108" s="748"/>
      <c r="U108" s="746">
        <v>0</v>
      </c>
      <c r="V108" s="723" t="str">
        <f t="shared" si="24"/>
        <v/>
      </c>
      <c r="W108" s="751"/>
      <c r="X108" s="746">
        <v>0</v>
      </c>
      <c r="Y108" s="96" t="str">
        <f t="shared" si="19"/>
        <v/>
      </c>
      <c r="Z108" s="751"/>
      <c r="AA108" s="746">
        <v>0</v>
      </c>
      <c r="AB108" s="96" t="str">
        <f t="shared" si="22"/>
        <v/>
      </c>
      <c r="AC108" s="751"/>
      <c r="AD108" s="105" t="str">
        <f t="shared" si="20"/>
        <v/>
      </c>
      <c r="AE108" s="746">
        <v>0</v>
      </c>
      <c r="AF108" s="96" t="str">
        <f t="shared" si="25"/>
        <v/>
      </c>
      <c r="AG108" s="746">
        <v>0</v>
      </c>
      <c r="AH108" s="753">
        <v>0</v>
      </c>
      <c r="AI108" s="96"/>
      <c r="AJ108" s="93"/>
      <c r="AK108" s="739"/>
      <c r="AL108" s="737"/>
      <c r="AM108" s="117"/>
    </row>
    <row r="109" spans="2:39" ht="14.75" customHeight="1" x14ac:dyDescent="0.2">
      <c r="B109" s="94"/>
      <c r="C109" s="123"/>
      <c r="D109" s="95"/>
      <c r="E109" s="95"/>
      <c r="F109" s="723" t="str">
        <f t="shared" si="12"/>
        <v/>
      </c>
      <c r="G109" s="746">
        <v>0</v>
      </c>
      <c r="H109" s="723" t="str">
        <f t="shared" si="13"/>
        <v/>
      </c>
      <c r="I109" s="746">
        <v>0</v>
      </c>
      <c r="J109" s="723" t="str">
        <f t="shared" si="14"/>
        <v/>
      </c>
      <c r="K109" s="746">
        <v>0</v>
      </c>
      <c r="L109" s="723" t="str">
        <f t="shared" si="15"/>
        <v/>
      </c>
      <c r="M109" s="746">
        <v>0</v>
      </c>
      <c r="N109" s="723" t="str">
        <f t="shared" si="16"/>
        <v/>
      </c>
      <c r="O109" s="746">
        <v>0</v>
      </c>
      <c r="P109" s="723" t="str">
        <f t="shared" si="17"/>
        <v/>
      </c>
      <c r="Q109" s="746">
        <v>0</v>
      </c>
      <c r="R109" s="719"/>
      <c r="S109" s="96" t="str">
        <f t="shared" si="23"/>
        <v/>
      </c>
      <c r="T109" s="748"/>
      <c r="U109" s="746">
        <v>0</v>
      </c>
      <c r="V109" s="723" t="str">
        <f t="shared" si="24"/>
        <v/>
      </c>
      <c r="W109" s="751"/>
      <c r="X109" s="746">
        <v>0</v>
      </c>
      <c r="Y109" s="96" t="str">
        <f t="shared" si="19"/>
        <v/>
      </c>
      <c r="Z109" s="751"/>
      <c r="AA109" s="746">
        <v>0</v>
      </c>
      <c r="AB109" s="96" t="str">
        <f t="shared" si="22"/>
        <v/>
      </c>
      <c r="AC109" s="751"/>
      <c r="AD109" s="105" t="str">
        <f t="shared" si="20"/>
        <v/>
      </c>
      <c r="AE109" s="746">
        <v>0</v>
      </c>
      <c r="AF109" s="96" t="str">
        <f t="shared" si="25"/>
        <v/>
      </c>
      <c r="AG109" s="746">
        <v>0</v>
      </c>
      <c r="AH109" s="753">
        <v>0</v>
      </c>
      <c r="AI109" s="96"/>
      <c r="AJ109" s="93"/>
      <c r="AK109" s="739"/>
      <c r="AL109" s="737"/>
      <c r="AM109" s="118"/>
    </row>
    <row r="110" spans="2:39" ht="14.75" customHeight="1" x14ac:dyDescent="0.2">
      <c r="B110" s="94"/>
      <c r="C110" s="123"/>
      <c r="D110" s="95"/>
      <c r="E110" s="95"/>
      <c r="F110" s="723" t="str">
        <f t="shared" si="12"/>
        <v/>
      </c>
      <c r="G110" s="746">
        <v>0</v>
      </c>
      <c r="H110" s="723" t="str">
        <f t="shared" si="13"/>
        <v/>
      </c>
      <c r="I110" s="746">
        <v>0</v>
      </c>
      <c r="J110" s="723" t="str">
        <f t="shared" si="14"/>
        <v/>
      </c>
      <c r="K110" s="746">
        <v>0</v>
      </c>
      <c r="L110" s="723" t="str">
        <f t="shared" si="15"/>
        <v/>
      </c>
      <c r="M110" s="746">
        <v>0</v>
      </c>
      <c r="N110" s="723" t="str">
        <f t="shared" si="16"/>
        <v/>
      </c>
      <c r="O110" s="746">
        <v>0</v>
      </c>
      <c r="P110" s="723" t="str">
        <f t="shared" si="17"/>
        <v/>
      </c>
      <c r="Q110" s="746">
        <v>0</v>
      </c>
      <c r="R110" s="719"/>
      <c r="S110" s="96" t="str">
        <f t="shared" si="23"/>
        <v/>
      </c>
      <c r="T110" s="748"/>
      <c r="U110" s="746">
        <v>0</v>
      </c>
      <c r="V110" s="723" t="str">
        <f>IF(Y110="","",Y110-(X110*7))</f>
        <v/>
      </c>
      <c r="W110" s="751"/>
      <c r="X110" s="746">
        <v>0</v>
      </c>
      <c r="Y110" s="96" t="str">
        <f t="shared" si="19"/>
        <v/>
      </c>
      <c r="Z110" s="751"/>
      <c r="AA110" s="746">
        <v>0</v>
      </c>
      <c r="AB110" s="96" t="str">
        <f t="shared" si="22"/>
        <v/>
      </c>
      <c r="AC110" s="751"/>
      <c r="AD110" s="105" t="str">
        <f t="shared" si="20"/>
        <v/>
      </c>
      <c r="AE110" s="746">
        <v>0</v>
      </c>
      <c r="AF110" s="96" t="str">
        <f t="shared" si="25"/>
        <v/>
      </c>
      <c r="AG110" s="746">
        <v>0</v>
      </c>
      <c r="AH110" s="753">
        <v>0</v>
      </c>
      <c r="AI110" s="96"/>
      <c r="AJ110" s="93"/>
      <c r="AK110" s="739"/>
      <c r="AL110" s="737"/>
      <c r="AM110" s="117"/>
    </row>
    <row r="111" spans="2:39" ht="14.75" customHeight="1" x14ac:dyDescent="0.2">
      <c r="B111" s="94"/>
      <c r="C111" s="123"/>
      <c r="D111" s="95"/>
      <c r="E111" s="95"/>
      <c r="F111" s="723" t="str">
        <f t="shared" si="12"/>
        <v/>
      </c>
      <c r="G111" s="746">
        <v>0</v>
      </c>
      <c r="H111" s="723" t="str">
        <f t="shared" si="13"/>
        <v/>
      </c>
      <c r="I111" s="746">
        <v>0</v>
      </c>
      <c r="J111" s="723" t="str">
        <f t="shared" si="14"/>
        <v/>
      </c>
      <c r="K111" s="746">
        <v>0</v>
      </c>
      <c r="L111" s="723" t="str">
        <f t="shared" si="15"/>
        <v/>
      </c>
      <c r="M111" s="746">
        <v>0</v>
      </c>
      <c r="N111" s="723" t="str">
        <f t="shared" si="16"/>
        <v/>
      </c>
      <c r="O111" s="746">
        <v>0</v>
      </c>
      <c r="P111" s="723" t="str">
        <f t="shared" si="17"/>
        <v/>
      </c>
      <c r="Q111" s="746">
        <v>0</v>
      </c>
      <c r="R111" s="719"/>
      <c r="S111" s="96" t="str">
        <f t="shared" si="23"/>
        <v/>
      </c>
      <c r="T111" s="748"/>
      <c r="U111" s="746">
        <v>0</v>
      </c>
      <c r="V111" s="723" t="str">
        <f t="shared" ref="V111:V140" si="26">IF(Y111="","",Y111-(X111*7))</f>
        <v/>
      </c>
      <c r="W111" s="751"/>
      <c r="X111" s="746">
        <v>0</v>
      </c>
      <c r="Y111" s="96" t="str">
        <f t="shared" si="19"/>
        <v/>
      </c>
      <c r="Z111" s="751"/>
      <c r="AA111" s="746">
        <v>0</v>
      </c>
      <c r="AB111" s="96" t="str">
        <f t="shared" si="22"/>
        <v/>
      </c>
      <c r="AC111" s="751"/>
      <c r="AD111" s="105" t="str">
        <f t="shared" si="20"/>
        <v/>
      </c>
      <c r="AE111" s="746">
        <v>0</v>
      </c>
      <c r="AF111" s="96" t="str">
        <f t="shared" si="25"/>
        <v/>
      </c>
      <c r="AG111" s="746">
        <v>0</v>
      </c>
      <c r="AH111" s="753">
        <v>0</v>
      </c>
      <c r="AI111" s="96"/>
      <c r="AJ111" s="93"/>
      <c r="AK111" s="739"/>
      <c r="AL111" s="737"/>
      <c r="AM111" s="117"/>
    </row>
    <row r="112" spans="2:39" ht="14.75" customHeight="1" x14ac:dyDescent="0.2">
      <c r="B112" s="94"/>
      <c r="C112" s="123"/>
      <c r="D112" s="95"/>
      <c r="E112" s="95"/>
      <c r="F112" s="723" t="str">
        <f t="shared" si="12"/>
        <v/>
      </c>
      <c r="G112" s="746">
        <v>0</v>
      </c>
      <c r="H112" s="723" t="str">
        <f t="shared" si="13"/>
        <v/>
      </c>
      <c r="I112" s="746">
        <v>0</v>
      </c>
      <c r="J112" s="723" t="str">
        <f t="shared" si="14"/>
        <v/>
      </c>
      <c r="K112" s="746">
        <v>0</v>
      </c>
      <c r="L112" s="723" t="str">
        <f t="shared" si="15"/>
        <v/>
      </c>
      <c r="M112" s="746">
        <v>0</v>
      </c>
      <c r="N112" s="723" t="str">
        <f t="shared" si="16"/>
        <v/>
      </c>
      <c r="O112" s="746">
        <v>0</v>
      </c>
      <c r="P112" s="723" t="str">
        <f t="shared" si="17"/>
        <v/>
      </c>
      <c r="Q112" s="746">
        <v>0</v>
      </c>
      <c r="R112" s="719"/>
      <c r="S112" s="96" t="str">
        <f t="shared" si="23"/>
        <v/>
      </c>
      <c r="T112" s="748"/>
      <c r="U112" s="746">
        <v>0</v>
      </c>
      <c r="V112" s="723" t="str">
        <f t="shared" si="26"/>
        <v/>
      </c>
      <c r="W112" s="751"/>
      <c r="X112" s="746">
        <v>0</v>
      </c>
      <c r="Y112" s="96" t="str">
        <f t="shared" si="19"/>
        <v/>
      </c>
      <c r="Z112" s="751"/>
      <c r="AA112" s="746">
        <v>0</v>
      </c>
      <c r="AB112" s="96" t="str">
        <f t="shared" si="22"/>
        <v/>
      </c>
      <c r="AC112" s="751"/>
      <c r="AD112" s="105" t="str">
        <f t="shared" si="20"/>
        <v/>
      </c>
      <c r="AE112" s="746">
        <v>0</v>
      </c>
      <c r="AF112" s="96" t="str">
        <f t="shared" si="25"/>
        <v/>
      </c>
      <c r="AG112" s="746">
        <v>0</v>
      </c>
      <c r="AH112" s="753">
        <v>0</v>
      </c>
      <c r="AI112" s="96"/>
      <c r="AJ112" s="93"/>
      <c r="AK112" s="739"/>
      <c r="AL112" s="737"/>
      <c r="AM112" s="117"/>
    </row>
    <row r="113" spans="2:39" ht="14.75" customHeight="1" x14ac:dyDescent="0.2">
      <c r="B113" s="94"/>
      <c r="C113" s="123"/>
      <c r="D113" s="95"/>
      <c r="E113" s="95"/>
      <c r="F113" s="723" t="str">
        <f t="shared" si="12"/>
        <v/>
      </c>
      <c r="G113" s="746">
        <v>0</v>
      </c>
      <c r="H113" s="723" t="str">
        <f t="shared" si="13"/>
        <v/>
      </c>
      <c r="I113" s="746">
        <v>0</v>
      </c>
      <c r="J113" s="723" t="str">
        <f t="shared" si="14"/>
        <v/>
      </c>
      <c r="K113" s="746">
        <v>0</v>
      </c>
      <c r="L113" s="723" t="str">
        <f t="shared" si="15"/>
        <v/>
      </c>
      <c r="M113" s="746">
        <v>0</v>
      </c>
      <c r="N113" s="723" t="str">
        <f t="shared" si="16"/>
        <v/>
      </c>
      <c r="O113" s="746">
        <v>0</v>
      </c>
      <c r="P113" s="723" t="str">
        <f t="shared" si="17"/>
        <v/>
      </c>
      <c r="Q113" s="746">
        <v>0</v>
      </c>
      <c r="R113" s="719"/>
      <c r="S113" s="96" t="str">
        <f t="shared" si="23"/>
        <v/>
      </c>
      <c r="T113" s="748"/>
      <c r="U113" s="746">
        <v>0</v>
      </c>
      <c r="V113" s="723" t="str">
        <f t="shared" si="26"/>
        <v/>
      </c>
      <c r="W113" s="751"/>
      <c r="X113" s="746">
        <v>0</v>
      </c>
      <c r="Y113" s="96" t="str">
        <f t="shared" si="19"/>
        <v/>
      </c>
      <c r="Z113" s="751"/>
      <c r="AA113" s="746">
        <v>0</v>
      </c>
      <c r="AB113" s="96" t="str">
        <f t="shared" si="22"/>
        <v/>
      </c>
      <c r="AC113" s="751"/>
      <c r="AD113" s="105" t="str">
        <f t="shared" si="20"/>
        <v/>
      </c>
      <c r="AE113" s="746">
        <v>0</v>
      </c>
      <c r="AF113" s="96" t="str">
        <f t="shared" si="25"/>
        <v/>
      </c>
      <c r="AG113" s="746">
        <v>0</v>
      </c>
      <c r="AH113" s="753">
        <v>0</v>
      </c>
      <c r="AI113" s="96"/>
      <c r="AJ113" s="93"/>
      <c r="AK113" s="739"/>
      <c r="AL113" s="737"/>
      <c r="AM113" s="117"/>
    </row>
    <row r="114" spans="2:39" ht="14.75" customHeight="1" x14ac:dyDescent="0.2">
      <c r="B114" s="94"/>
      <c r="C114" s="123"/>
      <c r="D114" s="92"/>
      <c r="E114" s="92"/>
      <c r="F114" s="723" t="str">
        <f t="shared" si="12"/>
        <v/>
      </c>
      <c r="G114" s="746">
        <v>0</v>
      </c>
      <c r="H114" s="723" t="str">
        <f t="shared" si="13"/>
        <v/>
      </c>
      <c r="I114" s="746">
        <v>0</v>
      </c>
      <c r="J114" s="723" t="str">
        <f t="shared" si="14"/>
        <v/>
      </c>
      <c r="K114" s="746">
        <v>0</v>
      </c>
      <c r="L114" s="723" t="str">
        <f t="shared" si="15"/>
        <v/>
      </c>
      <c r="M114" s="746">
        <v>0</v>
      </c>
      <c r="N114" s="723" t="str">
        <f t="shared" si="16"/>
        <v/>
      </c>
      <c r="O114" s="746">
        <v>0</v>
      </c>
      <c r="P114" s="723" t="str">
        <f t="shared" si="17"/>
        <v/>
      </c>
      <c r="Q114" s="746">
        <v>0</v>
      </c>
      <c r="R114" s="720"/>
      <c r="S114" s="96" t="str">
        <f t="shared" si="23"/>
        <v/>
      </c>
      <c r="T114" s="748"/>
      <c r="U114" s="746">
        <v>0</v>
      </c>
      <c r="V114" s="723" t="str">
        <f t="shared" si="26"/>
        <v/>
      </c>
      <c r="W114" s="751"/>
      <c r="X114" s="746">
        <v>0</v>
      </c>
      <c r="Y114" s="96" t="str">
        <f t="shared" si="19"/>
        <v/>
      </c>
      <c r="Z114" s="751"/>
      <c r="AA114" s="746">
        <v>0</v>
      </c>
      <c r="AB114" s="96" t="str">
        <f t="shared" si="22"/>
        <v/>
      </c>
      <c r="AC114" s="751"/>
      <c r="AD114" s="105" t="str">
        <f t="shared" si="20"/>
        <v/>
      </c>
      <c r="AE114" s="746">
        <v>0</v>
      </c>
      <c r="AF114" s="96" t="str">
        <f t="shared" si="25"/>
        <v/>
      </c>
      <c r="AG114" s="746">
        <v>0</v>
      </c>
      <c r="AH114" s="753">
        <v>0</v>
      </c>
      <c r="AI114" s="96"/>
      <c r="AJ114" s="93"/>
      <c r="AK114" s="739"/>
      <c r="AL114" s="737"/>
      <c r="AM114" s="117"/>
    </row>
    <row r="115" spans="2:39" ht="14.75" customHeight="1" x14ac:dyDescent="0.15">
      <c r="B115" s="99"/>
      <c r="C115" s="123"/>
      <c r="D115" s="95"/>
      <c r="E115" s="95"/>
      <c r="F115" s="723" t="str">
        <f t="shared" si="12"/>
        <v/>
      </c>
      <c r="G115" s="746">
        <v>0</v>
      </c>
      <c r="H115" s="723" t="str">
        <f t="shared" si="13"/>
        <v/>
      </c>
      <c r="I115" s="746">
        <v>0</v>
      </c>
      <c r="J115" s="723" t="str">
        <f t="shared" si="14"/>
        <v/>
      </c>
      <c r="K115" s="746">
        <v>0</v>
      </c>
      <c r="L115" s="723" t="str">
        <f t="shared" si="15"/>
        <v/>
      </c>
      <c r="M115" s="746">
        <v>0</v>
      </c>
      <c r="N115" s="723" t="str">
        <f t="shared" si="16"/>
        <v/>
      </c>
      <c r="O115" s="746">
        <v>0</v>
      </c>
      <c r="P115" s="723" t="str">
        <f t="shared" si="17"/>
        <v/>
      </c>
      <c r="Q115" s="746">
        <v>0</v>
      </c>
      <c r="R115" s="719"/>
      <c r="S115" s="96" t="str">
        <f t="shared" si="23"/>
        <v/>
      </c>
      <c r="T115" s="748"/>
      <c r="U115" s="746">
        <v>0</v>
      </c>
      <c r="V115" s="723" t="str">
        <f t="shared" si="26"/>
        <v/>
      </c>
      <c r="W115" s="751"/>
      <c r="X115" s="746">
        <v>0</v>
      </c>
      <c r="Y115" s="96" t="str">
        <f t="shared" si="19"/>
        <v/>
      </c>
      <c r="Z115" s="751"/>
      <c r="AA115" s="746">
        <v>0</v>
      </c>
      <c r="AB115" s="96" t="str">
        <f t="shared" si="22"/>
        <v/>
      </c>
      <c r="AC115" s="751"/>
      <c r="AD115" s="105" t="str">
        <f t="shared" si="20"/>
        <v/>
      </c>
      <c r="AE115" s="746">
        <v>0</v>
      </c>
      <c r="AF115" s="96" t="str">
        <f t="shared" si="25"/>
        <v/>
      </c>
      <c r="AG115" s="746">
        <v>0</v>
      </c>
      <c r="AH115" s="753">
        <v>0</v>
      </c>
      <c r="AI115" s="96"/>
      <c r="AJ115" s="93"/>
      <c r="AK115" s="739"/>
      <c r="AL115" s="737"/>
      <c r="AM115" s="117"/>
    </row>
    <row r="116" spans="2:39" ht="14.75" customHeight="1" x14ac:dyDescent="0.2">
      <c r="B116" s="94"/>
      <c r="C116" s="123"/>
      <c r="D116" s="95"/>
      <c r="E116" s="95"/>
      <c r="F116" s="723" t="str">
        <f t="shared" si="12"/>
        <v/>
      </c>
      <c r="G116" s="746">
        <v>0</v>
      </c>
      <c r="H116" s="723" t="str">
        <f t="shared" si="13"/>
        <v/>
      </c>
      <c r="I116" s="746">
        <v>0</v>
      </c>
      <c r="J116" s="723" t="str">
        <f t="shared" si="14"/>
        <v/>
      </c>
      <c r="K116" s="746">
        <v>0</v>
      </c>
      <c r="L116" s="723" t="str">
        <f t="shared" si="15"/>
        <v/>
      </c>
      <c r="M116" s="746">
        <v>0</v>
      </c>
      <c r="N116" s="723" t="str">
        <f t="shared" si="16"/>
        <v/>
      </c>
      <c r="O116" s="746">
        <v>0</v>
      </c>
      <c r="P116" s="723" t="str">
        <f t="shared" si="17"/>
        <v/>
      </c>
      <c r="Q116" s="746">
        <v>0</v>
      </c>
      <c r="R116" s="719"/>
      <c r="S116" s="96" t="str">
        <f t="shared" si="23"/>
        <v/>
      </c>
      <c r="T116" s="748"/>
      <c r="U116" s="746">
        <v>0</v>
      </c>
      <c r="V116" s="723" t="str">
        <f t="shared" si="26"/>
        <v/>
      </c>
      <c r="W116" s="751"/>
      <c r="X116" s="746">
        <v>0</v>
      </c>
      <c r="Y116" s="96" t="str">
        <f t="shared" si="19"/>
        <v/>
      </c>
      <c r="Z116" s="751"/>
      <c r="AA116" s="746">
        <v>0</v>
      </c>
      <c r="AB116" s="96" t="str">
        <f t="shared" si="22"/>
        <v/>
      </c>
      <c r="AC116" s="751"/>
      <c r="AD116" s="105" t="str">
        <f t="shared" si="20"/>
        <v/>
      </c>
      <c r="AE116" s="746">
        <v>0</v>
      </c>
      <c r="AF116" s="96" t="str">
        <f t="shared" si="25"/>
        <v/>
      </c>
      <c r="AG116" s="746">
        <v>0</v>
      </c>
      <c r="AH116" s="753">
        <v>0</v>
      </c>
      <c r="AI116" s="96"/>
      <c r="AJ116" s="93"/>
      <c r="AK116" s="739"/>
      <c r="AL116" s="737"/>
      <c r="AM116" s="117"/>
    </row>
    <row r="117" spans="2:39" ht="14.75" customHeight="1" x14ac:dyDescent="0.2">
      <c r="B117" s="94"/>
      <c r="C117" s="123"/>
      <c r="D117" s="95"/>
      <c r="E117" s="95"/>
      <c r="F117" s="723" t="str">
        <f t="shared" si="12"/>
        <v/>
      </c>
      <c r="G117" s="746">
        <v>0</v>
      </c>
      <c r="H117" s="723" t="str">
        <f t="shared" si="13"/>
        <v/>
      </c>
      <c r="I117" s="746">
        <v>0</v>
      </c>
      <c r="J117" s="723" t="str">
        <f t="shared" si="14"/>
        <v/>
      </c>
      <c r="K117" s="746">
        <v>0</v>
      </c>
      <c r="L117" s="723" t="str">
        <f t="shared" si="15"/>
        <v/>
      </c>
      <c r="M117" s="746">
        <v>0</v>
      </c>
      <c r="N117" s="723" t="str">
        <f t="shared" si="16"/>
        <v/>
      </c>
      <c r="O117" s="746">
        <v>0</v>
      </c>
      <c r="P117" s="723" t="str">
        <f t="shared" si="17"/>
        <v/>
      </c>
      <c r="Q117" s="746">
        <v>0</v>
      </c>
      <c r="R117" s="719"/>
      <c r="S117" s="96" t="str">
        <f t="shared" si="23"/>
        <v/>
      </c>
      <c r="T117" s="748"/>
      <c r="U117" s="746">
        <v>0</v>
      </c>
      <c r="V117" s="723" t="str">
        <f t="shared" si="26"/>
        <v/>
      </c>
      <c r="W117" s="751"/>
      <c r="X117" s="746">
        <v>0</v>
      </c>
      <c r="Y117" s="96" t="str">
        <f t="shared" si="19"/>
        <v/>
      </c>
      <c r="Z117" s="751"/>
      <c r="AA117" s="746">
        <v>0</v>
      </c>
      <c r="AB117" s="96" t="str">
        <f t="shared" si="22"/>
        <v/>
      </c>
      <c r="AC117" s="751"/>
      <c r="AD117" s="105" t="str">
        <f t="shared" si="20"/>
        <v/>
      </c>
      <c r="AE117" s="746">
        <v>0</v>
      </c>
      <c r="AF117" s="96" t="str">
        <f t="shared" si="25"/>
        <v/>
      </c>
      <c r="AG117" s="746">
        <v>0</v>
      </c>
      <c r="AH117" s="753">
        <v>0</v>
      </c>
      <c r="AI117" s="96"/>
      <c r="AJ117" s="93"/>
      <c r="AK117" s="739"/>
      <c r="AL117" s="737"/>
      <c r="AM117" s="117"/>
    </row>
    <row r="118" spans="2:39" ht="14.75" customHeight="1" x14ac:dyDescent="0.2">
      <c r="B118" s="94"/>
      <c r="C118" s="123"/>
      <c r="D118" s="95"/>
      <c r="E118" s="95"/>
      <c r="F118" s="723" t="str">
        <f t="shared" si="12"/>
        <v/>
      </c>
      <c r="G118" s="746">
        <v>0</v>
      </c>
      <c r="H118" s="723" t="str">
        <f t="shared" si="13"/>
        <v/>
      </c>
      <c r="I118" s="746">
        <v>0</v>
      </c>
      <c r="J118" s="723" t="str">
        <f t="shared" si="14"/>
        <v/>
      </c>
      <c r="K118" s="746">
        <v>0</v>
      </c>
      <c r="L118" s="723" t="str">
        <f t="shared" si="15"/>
        <v/>
      </c>
      <c r="M118" s="746">
        <v>0</v>
      </c>
      <c r="N118" s="723" t="str">
        <f t="shared" si="16"/>
        <v/>
      </c>
      <c r="O118" s="746">
        <v>0</v>
      </c>
      <c r="P118" s="723" t="str">
        <f t="shared" si="17"/>
        <v/>
      </c>
      <c r="Q118" s="746">
        <v>0</v>
      </c>
      <c r="R118" s="719"/>
      <c r="S118" s="96" t="str">
        <f t="shared" si="23"/>
        <v/>
      </c>
      <c r="T118" s="748"/>
      <c r="U118" s="746">
        <v>0</v>
      </c>
      <c r="V118" s="723" t="str">
        <f t="shared" si="26"/>
        <v/>
      </c>
      <c r="W118" s="751"/>
      <c r="X118" s="746">
        <v>0</v>
      </c>
      <c r="Y118" s="96" t="str">
        <f t="shared" si="19"/>
        <v/>
      </c>
      <c r="Z118" s="751"/>
      <c r="AA118" s="746">
        <v>0</v>
      </c>
      <c r="AB118" s="96" t="str">
        <f t="shared" si="22"/>
        <v/>
      </c>
      <c r="AC118" s="751"/>
      <c r="AD118" s="105" t="str">
        <f t="shared" si="20"/>
        <v/>
      </c>
      <c r="AE118" s="746">
        <v>0</v>
      </c>
      <c r="AF118" s="96" t="str">
        <f t="shared" si="25"/>
        <v/>
      </c>
      <c r="AG118" s="746">
        <v>0</v>
      </c>
      <c r="AH118" s="753">
        <v>0</v>
      </c>
      <c r="AI118" s="96"/>
      <c r="AJ118" s="93"/>
      <c r="AK118" s="739"/>
      <c r="AL118" s="737"/>
      <c r="AM118" s="117"/>
    </row>
    <row r="119" spans="2:39" ht="14.75" customHeight="1" x14ac:dyDescent="0.2">
      <c r="B119" s="94"/>
      <c r="C119" s="123"/>
      <c r="D119" s="95"/>
      <c r="E119" s="95"/>
      <c r="F119" s="723" t="str">
        <f t="shared" si="12"/>
        <v/>
      </c>
      <c r="G119" s="746">
        <v>0</v>
      </c>
      <c r="H119" s="723" t="str">
        <f t="shared" si="13"/>
        <v/>
      </c>
      <c r="I119" s="746">
        <v>0</v>
      </c>
      <c r="J119" s="723" t="str">
        <f t="shared" si="14"/>
        <v/>
      </c>
      <c r="K119" s="746">
        <v>0</v>
      </c>
      <c r="L119" s="723" t="str">
        <f t="shared" si="15"/>
        <v/>
      </c>
      <c r="M119" s="746">
        <v>0</v>
      </c>
      <c r="N119" s="723" t="str">
        <f t="shared" si="16"/>
        <v/>
      </c>
      <c r="O119" s="746">
        <v>0</v>
      </c>
      <c r="P119" s="723" t="str">
        <f t="shared" si="17"/>
        <v/>
      </c>
      <c r="Q119" s="746">
        <v>0</v>
      </c>
      <c r="R119" s="719"/>
      <c r="S119" s="96" t="str">
        <f t="shared" si="23"/>
        <v/>
      </c>
      <c r="T119" s="748"/>
      <c r="U119" s="746">
        <v>0</v>
      </c>
      <c r="V119" s="723" t="str">
        <f t="shared" si="26"/>
        <v/>
      </c>
      <c r="W119" s="751"/>
      <c r="X119" s="746">
        <v>0</v>
      </c>
      <c r="Y119" s="96" t="str">
        <f t="shared" si="19"/>
        <v/>
      </c>
      <c r="Z119" s="751"/>
      <c r="AA119" s="746">
        <v>0</v>
      </c>
      <c r="AB119" s="96" t="str">
        <f t="shared" si="22"/>
        <v/>
      </c>
      <c r="AC119" s="751"/>
      <c r="AD119" s="105" t="str">
        <f t="shared" si="20"/>
        <v/>
      </c>
      <c r="AE119" s="746">
        <v>0</v>
      </c>
      <c r="AF119" s="96" t="str">
        <f t="shared" si="25"/>
        <v/>
      </c>
      <c r="AG119" s="746">
        <v>0</v>
      </c>
      <c r="AH119" s="753">
        <v>0</v>
      </c>
      <c r="AI119" s="96"/>
      <c r="AJ119" s="93"/>
      <c r="AK119" s="739"/>
      <c r="AL119" s="737"/>
      <c r="AM119" s="117"/>
    </row>
    <row r="120" spans="2:39" ht="14.75" customHeight="1" x14ac:dyDescent="0.2">
      <c r="B120" s="94"/>
      <c r="C120" s="123"/>
      <c r="D120" s="95"/>
      <c r="E120" s="95"/>
      <c r="F120" s="723" t="str">
        <f t="shared" si="12"/>
        <v/>
      </c>
      <c r="G120" s="746">
        <v>0</v>
      </c>
      <c r="H120" s="723" t="str">
        <f t="shared" si="13"/>
        <v/>
      </c>
      <c r="I120" s="746">
        <v>0</v>
      </c>
      <c r="J120" s="723" t="str">
        <f t="shared" si="14"/>
        <v/>
      </c>
      <c r="K120" s="746">
        <v>0</v>
      </c>
      <c r="L120" s="723" t="str">
        <f t="shared" si="15"/>
        <v/>
      </c>
      <c r="M120" s="746">
        <v>0</v>
      </c>
      <c r="N120" s="723" t="str">
        <f t="shared" si="16"/>
        <v/>
      </c>
      <c r="O120" s="746">
        <v>0</v>
      </c>
      <c r="P120" s="723" t="str">
        <f t="shared" si="17"/>
        <v/>
      </c>
      <c r="Q120" s="746">
        <v>0</v>
      </c>
      <c r="R120" s="719"/>
      <c r="S120" s="96" t="str">
        <f t="shared" si="23"/>
        <v/>
      </c>
      <c r="T120" s="748"/>
      <c r="U120" s="746">
        <v>0</v>
      </c>
      <c r="V120" s="723" t="str">
        <f t="shared" si="26"/>
        <v/>
      </c>
      <c r="W120" s="751"/>
      <c r="X120" s="746">
        <v>0</v>
      </c>
      <c r="Y120" s="96" t="str">
        <f t="shared" si="19"/>
        <v/>
      </c>
      <c r="Z120" s="751"/>
      <c r="AA120" s="746">
        <v>0</v>
      </c>
      <c r="AB120" s="96" t="str">
        <f t="shared" si="22"/>
        <v/>
      </c>
      <c r="AC120" s="751"/>
      <c r="AD120" s="105" t="str">
        <f t="shared" si="20"/>
        <v/>
      </c>
      <c r="AE120" s="746">
        <v>0</v>
      </c>
      <c r="AF120" s="96" t="str">
        <f t="shared" si="25"/>
        <v/>
      </c>
      <c r="AG120" s="746">
        <v>0</v>
      </c>
      <c r="AH120" s="753">
        <v>0</v>
      </c>
      <c r="AI120" s="96"/>
      <c r="AJ120" s="93"/>
      <c r="AK120" s="739"/>
      <c r="AL120" s="737"/>
      <c r="AM120" s="117"/>
    </row>
    <row r="121" spans="2:39" ht="14.75" customHeight="1" x14ac:dyDescent="0.2">
      <c r="B121" s="94"/>
      <c r="C121" s="123"/>
      <c r="D121" s="98"/>
      <c r="E121" s="98"/>
      <c r="F121" s="723" t="str">
        <f t="shared" si="12"/>
        <v/>
      </c>
      <c r="G121" s="746">
        <v>0</v>
      </c>
      <c r="H121" s="723" t="str">
        <f t="shared" si="13"/>
        <v/>
      </c>
      <c r="I121" s="746">
        <v>0</v>
      </c>
      <c r="J121" s="723" t="str">
        <f t="shared" si="14"/>
        <v/>
      </c>
      <c r="K121" s="746">
        <v>0</v>
      </c>
      <c r="L121" s="723" t="str">
        <f t="shared" si="15"/>
        <v/>
      </c>
      <c r="M121" s="746">
        <v>0</v>
      </c>
      <c r="N121" s="723" t="str">
        <f t="shared" si="16"/>
        <v/>
      </c>
      <c r="O121" s="746">
        <v>0</v>
      </c>
      <c r="P121" s="723" t="str">
        <f t="shared" si="17"/>
        <v/>
      </c>
      <c r="Q121" s="746">
        <v>0</v>
      </c>
      <c r="R121" s="718"/>
      <c r="S121" s="96" t="str">
        <f t="shared" si="23"/>
        <v/>
      </c>
      <c r="T121" s="748"/>
      <c r="U121" s="746">
        <v>0</v>
      </c>
      <c r="V121" s="723" t="str">
        <f t="shared" si="26"/>
        <v/>
      </c>
      <c r="W121" s="751"/>
      <c r="X121" s="746">
        <v>0</v>
      </c>
      <c r="Y121" s="96" t="str">
        <f t="shared" si="19"/>
        <v/>
      </c>
      <c r="Z121" s="751"/>
      <c r="AA121" s="746">
        <v>0</v>
      </c>
      <c r="AB121" s="96" t="str">
        <f t="shared" si="22"/>
        <v/>
      </c>
      <c r="AC121" s="751"/>
      <c r="AD121" s="105" t="str">
        <f t="shared" si="20"/>
        <v/>
      </c>
      <c r="AE121" s="746">
        <v>0</v>
      </c>
      <c r="AF121" s="96" t="str">
        <f t="shared" si="25"/>
        <v/>
      </c>
      <c r="AG121" s="746">
        <v>0</v>
      </c>
      <c r="AH121" s="753">
        <v>0</v>
      </c>
      <c r="AI121" s="96"/>
      <c r="AJ121" s="93"/>
      <c r="AK121" s="739"/>
      <c r="AL121" s="737"/>
      <c r="AM121" s="117"/>
    </row>
    <row r="122" spans="2:39" ht="14.75" customHeight="1" x14ac:dyDescent="0.2">
      <c r="B122" s="94"/>
      <c r="C122" s="123"/>
      <c r="D122" s="98"/>
      <c r="E122" s="98"/>
      <c r="F122" s="723" t="str">
        <f t="shared" si="12"/>
        <v/>
      </c>
      <c r="G122" s="746">
        <v>0</v>
      </c>
      <c r="H122" s="723" t="str">
        <f t="shared" si="13"/>
        <v/>
      </c>
      <c r="I122" s="746">
        <v>0</v>
      </c>
      <c r="J122" s="723" t="str">
        <f t="shared" si="14"/>
        <v/>
      </c>
      <c r="K122" s="746">
        <v>0</v>
      </c>
      <c r="L122" s="723" t="str">
        <f t="shared" si="15"/>
        <v/>
      </c>
      <c r="M122" s="746">
        <v>0</v>
      </c>
      <c r="N122" s="723" t="str">
        <f t="shared" si="16"/>
        <v/>
      </c>
      <c r="O122" s="746">
        <v>0</v>
      </c>
      <c r="P122" s="723" t="str">
        <f t="shared" si="17"/>
        <v/>
      </c>
      <c r="Q122" s="746">
        <v>0</v>
      </c>
      <c r="R122" s="718"/>
      <c r="S122" s="96" t="str">
        <f t="shared" si="23"/>
        <v/>
      </c>
      <c r="T122" s="748"/>
      <c r="U122" s="746">
        <v>0</v>
      </c>
      <c r="V122" s="723" t="str">
        <f t="shared" si="26"/>
        <v/>
      </c>
      <c r="W122" s="751"/>
      <c r="X122" s="746">
        <v>0</v>
      </c>
      <c r="Y122" s="96" t="str">
        <f t="shared" si="19"/>
        <v/>
      </c>
      <c r="Z122" s="751"/>
      <c r="AA122" s="746">
        <v>0</v>
      </c>
      <c r="AB122" s="96" t="str">
        <f t="shared" si="22"/>
        <v/>
      </c>
      <c r="AC122" s="751"/>
      <c r="AD122" s="105" t="str">
        <f t="shared" si="20"/>
        <v/>
      </c>
      <c r="AE122" s="746">
        <v>0</v>
      </c>
      <c r="AF122" s="96" t="str">
        <f t="shared" si="25"/>
        <v/>
      </c>
      <c r="AG122" s="746">
        <v>0</v>
      </c>
      <c r="AH122" s="753">
        <v>0</v>
      </c>
      <c r="AI122" s="96"/>
      <c r="AJ122" s="93"/>
      <c r="AK122" s="739"/>
      <c r="AL122" s="737"/>
      <c r="AM122" s="117"/>
    </row>
    <row r="123" spans="2:39" ht="14.75" customHeight="1" x14ac:dyDescent="0.2">
      <c r="B123" s="94"/>
      <c r="C123" s="123"/>
      <c r="D123" s="98"/>
      <c r="E123" s="98"/>
      <c r="F123" s="723" t="str">
        <f t="shared" si="12"/>
        <v/>
      </c>
      <c r="G123" s="746">
        <v>0</v>
      </c>
      <c r="H123" s="723" t="str">
        <f t="shared" si="13"/>
        <v/>
      </c>
      <c r="I123" s="746">
        <v>0</v>
      </c>
      <c r="J123" s="723" t="str">
        <f t="shared" si="14"/>
        <v/>
      </c>
      <c r="K123" s="746">
        <v>0</v>
      </c>
      <c r="L123" s="723" t="str">
        <f t="shared" si="15"/>
        <v/>
      </c>
      <c r="M123" s="746">
        <v>0</v>
      </c>
      <c r="N123" s="723" t="str">
        <f t="shared" si="16"/>
        <v/>
      </c>
      <c r="O123" s="746">
        <v>0</v>
      </c>
      <c r="P123" s="723" t="str">
        <f t="shared" si="17"/>
        <v/>
      </c>
      <c r="Q123" s="746">
        <v>0</v>
      </c>
      <c r="R123" s="718"/>
      <c r="S123" s="96" t="str">
        <f t="shared" si="23"/>
        <v/>
      </c>
      <c r="T123" s="748"/>
      <c r="U123" s="746">
        <v>0</v>
      </c>
      <c r="V123" s="723" t="str">
        <f t="shared" si="26"/>
        <v/>
      </c>
      <c r="W123" s="751"/>
      <c r="X123" s="746">
        <v>0</v>
      </c>
      <c r="Y123" s="96" t="str">
        <f t="shared" si="19"/>
        <v/>
      </c>
      <c r="Z123" s="751"/>
      <c r="AA123" s="746">
        <v>0</v>
      </c>
      <c r="AB123" s="96" t="str">
        <f t="shared" si="22"/>
        <v/>
      </c>
      <c r="AC123" s="751"/>
      <c r="AD123" s="105" t="str">
        <f t="shared" si="20"/>
        <v/>
      </c>
      <c r="AE123" s="746">
        <v>0</v>
      </c>
      <c r="AF123" s="96" t="str">
        <f t="shared" si="25"/>
        <v/>
      </c>
      <c r="AG123" s="746">
        <v>0</v>
      </c>
      <c r="AH123" s="753">
        <v>0</v>
      </c>
      <c r="AI123" s="96"/>
      <c r="AJ123" s="93"/>
      <c r="AK123" s="739"/>
      <c r="AL123" s="737"/>
      <c r="AM123" s="117"/>
    </row>
    <row r="124" spans="2:39" ht="14.75" customHeight="1" x14ac:dyDescent="0.2">
      <c r="B124" s="94"/>
      <c r="C124" s="123"/>
      <c r="D124" s="98"/>
      <c r="E124" s="98"/>
      <c r="F124" s="723" t="str">
        <f t="shared" si="12"/>
        <v/>
      </c>
      <c r="G124" s="746">
        <v>0</v>
      </c>
      <c r="H124" s="723" t="str">
        <f t="shared" si="13"/>
        <v/>
      </c>
      <c r="I124" s="746">
        <v>0</v>
      </c>
      <c r="J124" s="723" t="str">
        <f t="shared" si="14"/>
        <v/>
      </c>
      <c r="K124" s="746">
        <v>0</v>
      </c>
      <c r="L124" s="723" t="str">
        <f t="shared" si="15"/>
        <v/>
      </c>
      <c r="M124" s="746">
        <v>0</v>
      </c>
      <c r="N124" s="723" t="str">
        <f t="shared" si="16"/>
        <v/>
      </c>
      <c r="O124" s="746">
        <v>0</v>
      </c>
      <c r="P124" s="723" t="str">
        <f t="shared" si="17"/>
        <v/>
      </c>
      <c r="Q124" s="746">
        <v>0</v>
      </c>
      <c r="R124" s="718"/>
      <c r="S124" s="96" t="str">
        <f t="shared" si="23"/>
        <v/>
      </c>
      <c r="T124" s="748"/>
      <c r="U124" s="746">
        <v>0</v>
      </c>
      <c r="V124" s="723" t="str">
        <f t="shared" si="26"/>
        <v/>
      </c>
      <c r="W124" s="751"/>
      <c r="X124" s="746">
        <v>0</v>
      </c>
      <c r="Y124" s="96" t="str">
        <f t="shared" si="19"/>
        <v/>
      </c>
      <c r="Z124" s="751"/>
      <c r="AA124" s="746">
        <v>0</v>
      </c>
      <c r="AB124" s="96" t="str">
        <f t="shared" si="22"/>
        <v/>
      </c>
      <c r="AC124" s="751"/>
      <c r="AD124" s="105" t="str">
        <f t="shared" si="20"/>
        <v/>
      </c>
      <c r="AE124" s="746">
        <v>0</v>
      </c>
      <c r="AF124" s="96" t="str">
        <f t="shared" si="25"/>
        <v/>
      </c>
      <c r="AG124" s="746">
        <v>0</v>
      </c>
      <c r="AH124" s="753">
        <v>0</v>
      </c>
      <c r="AI124" s="96"/>
      <c r="AJ124" s="93"/>
      <c r="AK124" s="739"/>
      <c r="AL124" s="737"/>
      <c r="AM124" s="117"/>
    </row>
    <row r="125" spans="2:39" ht="14.75" customHeight="1" x14ac:dyDescent="0.2">
      <c r="B125" s="94"/>
      <c r="C125" s="123"/>
      <c r="D125" s="100"/>
      <c r="E125" s="100"/>
      <c r="F125" s="723" t="str">
        <f t="shared" si="12"/>
        <v/>
      </c>
      <c r="G125" s="746">
        <v>0</v>
      </c>
      <c r="H125" s="723" t="str">
        <f t="shared" si="13"/>
        <v/>
      </c>
      <c r="I125" s="746">
        <v>0</v>
      </c>
      <c r="J125" s="723" t="str">
        <f t="shared" si="14"/>
        <v/>
      </c>
      <c r="K125" s="746">
        <v>0</v>
      </c>
      <c r="L125" s="723" t="str">
        <f t="shared" si="15"/>
        <v/>
      </c>
      <c r="M125" s="746">
        <v>0</v>
      </c>
      <c r="N125" s="723" t="str">
        <f t="shared" si="16"/>
        <v/>
      </c>
      <c r="O125" s="746">
        <v>0</v>
      </c>
      <c r="P125" s="723" t="str">
        <f t="shared" si="17"/>
        <v/>
      </c>
      <c r="Q125" s="746">
        <v>0</v>
      </c>
      <c r="R125" s="721"/>
      <c r="S125" s="96" t="str">
        <f t="shared" si="23"/>
        <v/>
      </c>
      <c r="T125" s="748"/>
      <c r="U125" s="746">
        <v>0</v>
      </c>
      <c r="V125" s="723" t="str">
        <f t="shared" si="26"/>
        <v/>
      </c>
      <c r="W125" s="751"/>
      <c r="X125" s="746">
        <v>0</v>
      </c>
      <c r="Y125" s="96" t="str">
        <f t="shared" si="19"/>
        <v/>
      </c>
      <c r="Z125" s="751"/>
      <c r="AA125" s="746">
        <v>0</v>
      </c>
      <c r="AB125" s="96" t="str">
        <f t="shared" si="22"/>
        <v/>
      </c>
      <c r="AC125" s="751"/>
      <c r="AD125" s="105" t="str">
        <f t="shared" si="20"/>
        <v/>
      </c>
      <c r="AE125" s="746">
        <v>0</v>
      </c>
      <c r="AF125" s="96" t="str">
        <f t="shared" si="25"/>
        <v/>
      </c>
      <c r="AG125" s="746">
        <v>0</v>
      </c>
      <c r="AH125" s="753">
        <v>0</v>
      </c>
      <c r="AI125" s="96"/>
      <c r="AJ125" s="93"/>
      <c r="AK125" s="739"/>
      <c r="AL125" s="744"/>
      <c r="AM125" s="117"/>
    </row>
    <row r="126" spans="2:39" ht="14.75" customHeight="1" x14ac:dyDescent="0.2">
      <c r="B126" s="94"/>
      <c r="C126" s="123"/>
      <c r="D126" s="100"/>
      <c r="E126" s="100"/>
      <c r="F126" s="723" t="str">
        <f t="shared" si="12"/>
        <v/>
      </c>
      <c r="G126" s="746">
        <v>0</v>
      </c>
      <c r="H126" s="723" t="str">
        <f t="shared" si="13"/>
        <v/>
      </c>
      <c r="I126" s="746">
        <v>0</v>
      </c>
      <c r="J126" s="723" t="str">
        <f t="shared" si="14"/>
        <v/>
      </c>
      <c r="K126" s="746">
        <v>0</v>
      </c>
      <c r="L126" s="723" t="str">
        <f t="shared" si="15"/>
        <v/>
      </c>
      <c r="M126" s="746">
        <v>0</v>
      </c>
      <c r="N126" s="723" t="str">
        <f t="shared" si="16"/>
        <v/>
      </c>
      <c r="O126" s="746">
        <v>0</v>
      </c>
      <c r="P126" s="723" t="str">
        <f t="shared" si="17"/>
        <v/>
      </c>
      <c r="Q126" s="746">
        <v>0</v>
      </c>
      <c r="R126" s="721"/>
      <c r="S126" s="96" t="str">
        <f t="shared" si="23"/>
        <v/>
      </c>
      <c r="T126" s="748"/>
      <c r="U126" s="746">
        <v>0</v>
      </c>
      <c r="V126" s="723" t="str">
        <f t="shared" si="26"/>
        <v/>
      </c>
      <c r="W126" s="751"/>
      <c r="X126" s="746">
        <v>0</v>
      </c>
      <c r="Y126" s="96" t="str">
        <f t="shared" si="19"/>
        <v/>
      </c>
      <c r="Z126" s="751"/>
      <c r="AA126" s="746">
        <v>0</v>
      </c>
      <c r="AB126" s="96" t="str">
        <f t="shared" si="22"/>
        <v/>
      </c>
      <c r="AC126" s="751"/>
      <c r="AD126" s="105" t="str">
        <f t="shared" si="20"/>
        <v/>
      </c>
      <c r="AE126" s="746">
        <v>0</v>
      </c>
      <c r="AF126" s="96" t="str">
        <f t="shared" si="25"/>
        <v/>
      </c>
      <c r="AG126" s="746">
        <v>0</v>
      </c>
      <c r="AH126" s="753">
        <v>0</v>
      </c>
      <c r="AI126" s="96"/>
      <c r="AJ126" s="93"/>
      <c r="AK126" s="739"/>
      <c r="AL126" s="737"/>
      <c r="AM126" s="117"/>
    </row>
    <row r="127" spans="2:39" ht="14.75" customHeight="1" x14ac:dyDescent="0.2">
      <c r="B127" s="94"/>
      <c r="C127" s="123"/>
      <c r="D127" s="100"/>
      <c r="E127" s="100"/>
      <c r="F127" s="723" t="str">
        <f t="shared" si="12"/>
        <v/>
      </c>
      <c r="G127" s="746">
        <v>0</v>
      </c>
      <c r="H127" s="723" t="str">
        <f t="shared" si="13"/>
        <v/>
      </c>
      <c r="I127" s="746">
        <v>0</v>
      </c>
      <c r="J127" s="723" t="str">
        <f t="shared" si="14"/>
        <v/>
      </c>
      <c r="K127" s="746">
        <v>0</v>
      </c>
      <c r="L127" s="723" t="str">
        <f t="shared" si="15"/>
        <v/>
      </c>
      <c r="M127" s="746">
        <v>0</v>
      </c>
      <c r="N127" s="723" t="str">
        <f t="shared" si="16"/>
        <v/>
      </c>
      <c r="O127" s="746">
        <v>0</v>
      </c>
      <c r="P127" s="723" t="str">
        <f t="shared" si="17"/>
        <v/>
      </c>
      <c r="Q127" s="746">
        <v>0</v>
      </c>
      <c r="R127" s="721"/>
      <c r="S127" s="96" t="str">
        <f t="shared" si="23"/>
        <v/>
      </c>
      <c r="T127" s="748"/>
      <c r="U127" s="746">
        <v>0</v>
      </c>
      <c r="V127" s="723" t="str">
        <f t="shared" si="26"/>
        <v/>
      </c>
      <c r="W127" s="751"/>
      <c r="X127" s="746">
        <v>0</v>
      </c>
      <c r="Y127" s="96" t="str">
        <f t="shared" si="19"/>
        <v/>
      </c>
      <c r="Z127" s="751"/>
      <c r="AA127" s="746">
        <v>0</v>
      </c>
      <c r="AB127" s="96" t="str">
        <f t="shared" si="22"/>
        <v/>
      </c>
      <c r="AC127" s="751"/>
      <c r="AD127" s="105" t="str">
        <f t="shared" si="20"/>
        <v/>
      </c>
      <c r="AE127" s="746">
        <v>0</v>
      </c>
      <c r="AF127" s="96" t="str">
        <f t="shared" si="25"/>
        <v/>
      </c>
      <c r="AG127" s="746">
        <v>0</v>
      </c>
      <c r="AH127" s="753">
        <v>0</v>
      </c>
      <c r="AI127" s="96"/>
      <c r="AJ127" s="93"/>
      <c r="AK127" s="739"/>
      <c r="AL127" s="737"/>
      <c r="AM127" s="119"/>
    </row>
    <row r="128" spans="2:39" ht="14" customHeight="1" x14ac:dyDescent="0.2">
      <c r="B128" s="94"/>
      <c r="C128" s="123"/>
      <c r="D128" s="95"/>
      <c r="E128" s="95"/>
      <c r="F128" s="723" t="str">
        <f t="shared" si="12"/>
        <v/>
      </c>
      <c r="G128" s="746">
        <v>0</v>
      </c>
      <c r="H128" s="723" t="str">
        <f t="shared" si="13"/>
        <v/>
      </c>
      <c r="I128" s="746">
        <v>0</v>
      </c>
      <c r="J128" s="723" t="str">
        <f t="shared" si="14"/>
        <v/>
      </c>
      <c r="K128" s="746">
        <v>0</v>
      </c>
      <c r="L128" s="723" t="str">
        <f t="shared" si="15"/>
        <v/>
      </c>
      <c r="M128" s="746">
        <v>0</v>
      </c>
      <c r="N128" s="723" t="str">
        <f t="shared" si="16"/>
        <v/>
      </c>
      <c r="O128" s="746">
        <v>0</v>
      </c>
      <c r="P128" s="723" t="str">
        <f t="shared" si="17"/>
        <v/>
      </c>
      <c r="Q128" s="746">
        <v>0</v>
      </c>
      <c r="R128" s="719"/>
      <c r="S128" s="96" t="str">
        <f t="shared" si="23"/>
        <v/>
      </c>
      <c r="T128" s="748"/>
      <c r="U128" s="746">
        <v>0</v>
      </c>
      <c r="V128" s="723" t="str">
        <f t="shared" si="26"/>
        <v/>
      </c>
      <c r="W128" s="751"/>
      <c r="X128" s="746">
        <v>0</v>
      </c>
      <c r="Y128" s="96" t="str">
        <f t="shared" si="19"/>
        <v/>
      </c>
      <c r="Z128" s="751"/>
      <c r="AA128" s="746">
        <v>0</v>
      </c>
      <c r="AB128" s="96" t="str">
        <f t="shared" si="22"/>
        <v/>
      </c>
      <c r="AC128" s="751"/>
      <c r="AD128" s="105" t="str">
        <f t="shared" si="20"/>
        <v/>
      </c>
      <c r="AE128" s="746">
        <v>0</v>
      </c>
      <c r="AF128" s="96" t="str">
        <f t="shared" si="25"/>
        <v/>
      </c>
      <c r="AG128" s="746">
        <v>0</v>
      </c>
      <c r="AH128" s="753">
        <v>0</v>
      </c>
      <c r="AI128" s="96"/>
      <c r="AJ128" s="93"/>
      <c r="AK128" s="739"/>
      <c r="AL128" s="745"/>
      <c r="AM128" s="117"/>
    </row>
    <row r="129" spans="2:39" ht="14" customHeight="1" x14ac:dyDescent="0.2">
      <c r="B129" s="94"/>
      <c r="C129" s="123"/>
      <c r="D129" s="97"/>
      <c r="E129" s="98"/>
      <c r="F129" s="723" t="str">
        <f t="shared" si="12"/>
        <v/>
      </c>
      <c r="G129" s="746">
        <v>0</v>
      </c>
      <c r="H129" s="723" t="str">
        <f t="shared" si="13"/>
        <v/>
      </c>
      <c r="I129" s="746">
        <v>0</v>
      </c>
      <c r="J129" s="723" t="str">
        <f t="shared" si="14"/>
        <v/>
      </c>
      <c r="K129" s="746">
        <v>0</v>
      </c>
      <c r="L129" s="723" t="str">
        <f t="shared" si="15"/>
        <v/>
      </c>
      <c r="M129" s="746">
        <v>0</v>
      </c>
      <c r="N129" s="723" t="str">
        <f t="shared" si="16"/>
        <v/>
      </c>
      <c r="O129" s="746">
        <v>0</v>
      </c>
      <c r="P129" s="723" t="str">
        <f t="shared" si="17"/>
        <v/>
      </c>
      <c r="Q129" s="746">
        <v>0</v>
      </c>
      <c r="R129" s="718"/>
      <c r="S129" s="96" t="str">
        <f t="shared" si="23"/>
        <v/>
      </c>
      <c r="T129" s="748"/>
      <c r="U129" s="746">
        <v>0</v>
      </c>
      <c r="V129" s="723" t="str">
        <f t="shared" si="26"/>
        <v/>
      </c>
      <c r="W129" s="751"/>
      <c r="X129" s="746">
        <v>0</v>
      </c>
      <c r="Y129" s="96" t="str">
        <f t="shared" si="19"/>
        <v/>
      </c>
      <c r="Z129" s="751"/>
      <c r="AA129" s="746">
        <v>0</v>
      </c>
      <c r="AB129" s="96" t="str">
        <f t="shared" si="22"/>
        <v/>
      </c>
      <c r="AC129" s="751"/>
      <c r="AD129" s="105" t="str">
        <f t="shared" si="20"/>
        <v/>
      </c>
      <c r="AE129" s="746">
        <v>0</v>
      </c>
      <c r="AF129" s="96" t="str">
        <f t="shared" si="25"/>
        <v/>
      </c>
      <c r="AG129" s="746">
        <v>0</v>
      </c>
      <c r="AH129" s="753">
        <v>0</v>
      </c>
      <c r="AI129" s="96"/>
      <c r="AJ129" s="93"/>
      <c r="AK129" s="739"/>
      <c r="AL129" s="745"/>
      <c r="AM129" s="117"/>
    </row>
    <row r="130" spans="2:39" ht="14" customHeight="1" x14ac:dyDescent="0.2">
      <c r="B130" s="94"/>
      <c r="C130" s="123"/>
      <c r="D130" s="97"/>
      <c r="E130" s="98"/>
      <c r="F130" s="723" t="str">
        <f t="shared" si="12"/>
        <v/>
      </c>
      <c r="G130" s="746">
        <v>0</v>
      </c>
      <c r="H130" s="723" t="str">
        <f t="shared" si="13"/>
        <v/>
      </c>
      <c r="I130" s="746">
        <v>0</v>
      </c>
      <c r="J130" s="723" t="str">
        <f t="shared" si="14"/>
        <v/>
      </c>
      <c r="K130" s="746">
        <v>0</v>
      </c>
      <c r="L130" s="723" t="str">
        <f t="shared" si="15"/>
        <v/>
      </c>
      <c r="M130" s="746">
        <v>0</v>
      </c>
      <c r="N130" s="723" t="str">
        <f t="shared" si="16"/>
        <v/>
      </c>
      <c r="O130" s="746">
        <v>0</v>
      </c>
      <c r="P130" s="723" t="str">
        <f t="shared" si="17"/>
        <v/>
      </c>
      <c r="Q130" s="746">
        <v>0</v>
      </c>
      <c r="R130" s="718"/>
      <c r="S130" s="96" t="str">
        <f t="shared" si="23"/>
        <v/>
      </c>
      <c r="T130" s="748"/>
      <c r="U130" s="746">
        <v>0</v>
      </c>
      <c r="V130" s="723" t="str">
        <f t="shared" si="26"/>
        <v/>
      </c>
      <c r="W130" s="751"/>
      <c r="X130" s="746">
        <v>0</v>
      </c>
      <c r="Y130" s="96" t="str">
        <f t="shared" si="19"/>
        <v/>
      </c>
      <c r="Z130" s="751"/>
      <c r="AA130" s="746">
        <v>0</v>
      </c>
      <c r="AB130" s="96" t="str">
        <f t="shared" si="22"/>
        <v/>
      </c>
      <c r="AC130" s="751"/>
      <c r="AD130" s="105" t="str">
        <f t="shared" si="20"/>
        <v/>
      </c>
      <c r="AE130" s="746">
        <v>0</v>
      </c>
      <c r="AF130" s="96" t="str">
        <f t="shared" si="25"/>
        <v/>
      </c>
      <c r="AG130" s="746">
        <v>0</v>
      </c>
      <c r="AH130" s="753">
        <v>0</v>
      </c>
      <c r="AI130" s="96"/>
      <c r="AJ130" s="93"/>
      <c r="AK130" s="739"/>
      <c r="AL130" s="745"/>
      <c r="AM130" s="117"/>
    </row>
    <row r="131" spans="2:39" ht="14" customHeight="1" x14ac:dyDescent="0.2">
      <c r="B131" s="94"/>
      <c r="C131" s="123"/>
      <c r="D131" s="97"/>
      <c r="E131" s="98"/>
      <c r="F131" s="723" t="str">
        <f t="shared" si="12"/>
        <v/>
      </c>
      <c r="G131" s="746">
        <v>0</v>
      </c>
      <c r="H131" s="723" t="str">
        <f t="shared" si="13"/>
        <v/>
      </c>
      <c r="I131" s="746">
        <v>0</v>
      </c>
      <c r="J131" s="723" t="str">
        <f t="shared" si="14"/>
        <v/>
      </c>
      <c r="K131" s="746">
        <v>0</v>
      </c>
      <c r="L131" s="723" t="str">
        <f t="shared" si="15"/>
        <v/>
      </c>
      <c r="M131" s="746">
        <v>0</v>
      </c>
      <c r="N131" s="723" t="str">
        <f t="shared" si="16"/>
        <v/>
      </c>
      <c r="O131" s="746">
        <v>0</v>
      </c>
      <c r="P131" s="723" t="str">
        <f t="shared" si="17"/>
        <v/>
      </c>
      <c r="Q131" s="746">
        <v>0</v>
      </c>
      <c r="R131" s="718"/>
      <c r="S131" s="96" t="str">
        <f t="shared" si="23"/>
        <v/>
      </c>
      <c r="T131" s="748"/>
      <c r="U131" s="746">
        <v>0</v>
      </c>
      <c r="V131" s="723" t="str">
        <f t="shared" si="26"/>
        <v/>
      </c>
      <c r="W131" s="751"/>
      <c r="X131" s="746">
        <v>0</v>
      </c>
      <c r="Y131" s="96" t="str">
        <f t="shared" si="19"/>
        <v/>
      </c>
      <c r="Z131" s="751"/>
      <c r="AA131" s="746">
        <v>0</v>
      </c>
      <c r="AB131" s="96" t="str">
        <f t="shared" si="22"/>
        <v/>
      </c>
      <c r="AC131" s="751"/>
      <c r="AD131" s="105" t="str">
        <f t="shared" si="20"/>
        <v/>
      </c>
      <c r="AE131" s="746">
        <v>0</v>
      </c>
      <c r="AF131" s="96" t="str">
        <f t="shared" si="25"/>
        <v/>
      </c>
      <c r="AG131" s="746">
        <v>0</v>
      </c>
      <c r="AH131" s="753">
        <v>0</v>
      </c>
      <c r="AI131" s="96"/>
      <c r="AJ131" s="93"/>
      <c r="AK131" s="739"/>
      <c r="AL131" s="745"/>
      <c r="AM131" s="117"/>
    </row>
    <row r="132" spans="2:39" ht="14" customHeight="1" x14ac:dyDescent="0.15">
      <c r="B132" s="101"/>
      <c r="C132" s="123"/>
      <c r="D132" s="95"/>
      <c r="E132" s="95"/>
      <c r="F132" s="723" t="str">
        <f t="shared" si="12"/>
        <v/>
      </c>
      <c r="G132" s="746">
        <v>0</v>
      </c>
      <c r="H132" s="723" t="str">
        <f t="shared" si="13"/>
        <v/>
      </c>
      <c r="I132" s="746">
        <v>0</v>
      </c>
      <c r="J132" s="723" t="str">
        <f t="shared" si="14"/>
        <v/>
      </c>
      <c r="K132" s="746">
        <v>0</v>
      </c>
      <c r="L132" s="723" t="str">
        <f t="shared" si="15"/>
        <v/>
      </c>
      <c r="M132" s="746">
        <v>0</v>
      </c>
      <c r="N132" s="723" t="str">
        <f t="shared" si="16"/>
        <v/>
      </c>
      <c r="O132" s="746">
        <v>0</v>
      </c>
      <c r="P132" s="723" t="str">
        <f t="shared" si="17"/>
        <v/>
      </c>
      <c r="Q132" s="746">
        <v>0</v>
      </c>
      <c r="R132" s="719"/>
      <c r="S132" s="96" t="str">
        <f t="shared" si="23"/>
        <v/>
      </c>
      <c r="T132" s="748"/>
      <c r="U132" s="746">
        <v>0</v>
      </c>
      <c r="V132" s="723" t="str">
        <f t="shared" si="26"/>
        <v/>
      </c>
      <c r="W132" s="751"/>
      <c r="X132" s="746">
        <v>0</v>
      </c>
      <c r="Y132" s="96" t="str">
        <f t="shared" si="19"/>
        <v/>
      </c>
      <c r="Z132" s="751"/>
      <c r="AA132" s="746">
        <v>0</v>
      </c>
      <c r="AB132" s="96" t="str">
        <f t="shared" si="22"/>
        <v/>
      </c>
      <c r="AC132" s="751"/>
      <c r="AD132" s="105" t="str">
        <f t="shared" si="20"/>
        <v/>
      </c>
      <c r="AE132" s="746">
        <v>0</v>
      </c>
      <c r="AF132" s="96" t="str">
        <f t="shared" si="25"/>
        <v/>
      </c>
      <c r="AG132" s="746">
        <v>0</v>
      </c>
      <c r="AH132" s="753">
        <v>0</v>
      </c>
      <c r="AI132" s="96"/>
      <c r="AJ132" s="93"/>
      <c r="AK132" s="739"/>
      <c r="AL132" s="737"/>
      <c r="AM132" s="118"/>
    </row>
    <row r="133" spans="2:39" ht="14" customHeight="1" x14ac:dyDescent="0.15">
      <c r="B133" s="101"/>
      <c r="C133" s="123"/>
      <c r="D133" s="95"/>
      <c r="E133" s="95"/>
      <c r="F133" s="723" t="str">
        <f t="shared" si="12"/>
        <v/>
      </c>
      <c r="G133" s="746">
        <v>0</v>
      </c>
      <c r="H133" s="723" t="str">
        <f t="shared" si="13"/>
        <v/>
      </c>
      <c r="I133" s="746">
        <v>0</v>
      </c>
      <c r="J133" s="723" t="str">
        <f t="shared" si="14"/>
        <v/>
      </c>
      <c r="K133" s="746">
        <v>0</v>
      </c>
      <c r="L133" s="723" t="str">
        <f t="shared" si="15"/>
        <v/>
      </c>
      <c r="M133" s="746">
        <v>0</v>
      </c>
      <c r="N133" s="723" t="str">
        <f t="shared" si="16"/>
        <v/>
      </c>
      <c r="O133" s="746">
        <v>0</v>
      </c>
      <c r="P133" s="723" t="str">
        <f t="shared" si="17"/>
        <v/>
      </c>
      <c r="Q133" s="746">
        <v>0</v>
      </c>
      <c r="R133" s="719"/>
      <c r="S133" s="96" t="str">
        <f t="shared" si="23"/>
        <v/>
      </c>
      <c r="T133" s="748"/>
      <c r="U133" s="746">
        <v>0</v>
      </c>
      <c r="V133" s="723" t="str">
        <f t="shared" si="26"/>
        <v/>
      </c>
      <c r="W133" s="751"/>
      <c r="X133" s="746">
        <v>0</v>
      </c>
      <c r="Y133" s="96" t="str">
        <f t="shared" si="19"/>
        <v/>
      </c>
      <c r="Z133" s="751"/>
      <c r="AA133" s="746">
        <v>0</v>
      </c>
      <c r="AB133" s="96" t="str">
        <f t="shared" si="22"/>
        <v/>
      </c>
      <c r="AC133" s="751"/>
      <c r="AD133" s="105" t="str">
        <f t="shared" si="20"/>
        <v/>
      </c>
      <c r="AE133" s="746">
        <v>0</v>
      </c>
      <c r="AF133" s="96" t="str">
        <f t="shared" si="25"/>
        <v/>
      </c>
      <c r="AG133" s="746">
        <v>0</v>
      </c>
      <c r="AH133" s="753">
        <v>0</v>
      </c>
      <c r="AI133" s="96"/>
      <c r="AJ133" s="93"/>
      <c r="AK133" s="739"/>
      <c r="AL133" s="737"/>
      <c r="AM133" s="118"/>
    </row>
    <row r="134" spans="2:39" ht="14" customHeight="1" x14ac:dyDescent="0.15">
      <c r="B134" s="101"/>
      <c r="C134" s="123"/>
      <c r="D134" s="95"/>
      <c r="E134" s="95"/>
      <c r="F134" s="723" t="str">
        <f t="shared" si="12"/>
        <v/>
      </c>
      <c r="G134" s="746">
        <v>0</v>
      </c>
      <c r="H134" s="723" t="str">
        <f t="shared" si="13"/>
        <v/>
      </c>
      <c r="I134" s="746">
        <v>0</v>
      </c>
      <c r="J134" s="723" t="str">
        <f t="shared" si="14"/>
        <v/>
      </c>
      <c r="K134" s="746">
        <v>0</v>
      </c>
      <c r="L134" s="723" t="str">
        <f t="shared" si="15"/>
        <v/>
      </c>
      <c r="M134" s="746">
        <v>0</v>
      </c>
      <c r="N134" s="723" t="str">
        <f t="shared" si="16"/>
        <v/>
      </c>
      <c r="O134" s="746">
        <v>0</v>
      </c>
      <c r="P134" s="723" t="str">
        <f t="shared" si="17"/>
        <v/>
      </c>
      <c r="Q134" s="746">
        <v>0</v>
      </c>
      <c r="R134" s="719"/>
      <c r="S134" s="96" t="str">
        <f t="shared" si="23"/>
        <v/>
      </c>
      <c r="T134" s="748"/>
      <c r="U134" s="746">
        <v>0</v>
      </c>
      <c r="V134" s="723" t="str">
        <f t="shared" si="26"/>
        <v/>
      </c>
      <c r="W134" s="751"/>
      <c r="X134" s="746">
        <v>0</v>
      </c>
      <c r="Y134" s="96" t="str">
        <f t="shared" si="19"/>
        <v/>
      </c>
      <c r="Z134" s="751"/>
      <c r="AA134" s="746">
        <v>0</v>
      </c>
      <c r="AB134" s="96" t="str">
        <f t="shared" si="22"/>
        <v/>
      </c>
      <c r="AC134" s="751"/>
      <c r="AD134" s="105" t="str">
        <f t="shared" si="20"/>
        <v/>
      </c>
      <c r="AE134" s="746">
        <v>0</v>
      </c>
      <c r="AF134" s="96" t="str">
        <f t="shared" si="25"/>
        <v/>
      </c>
      <c r="AG134" s="746">
        <v>0</v>
      </c>
      <c r="AH134" s="753">
        <v>0</v>
      </c>
      <c r="AI134" s="96"/>
      <c r="AJ134" s="93"/>
      <c r="AK134" s="739"/>
      <c r="AL134" s="737"/>
      <c r="AM134" s="118"/>
    </row>
    <row r="135" spans="2:39" ht="14" customHeight="1" x14ac:dyDescent="0.15">
      <c r="B135" s="101"/>
      <c r="C135" s="123"/>
      <c r="D135" s="95"/>
      <c r="E135" s="95"/>
      <c r="F135" s="723" t="str">
        <f t="shared" ref="F135:F185" si="27">IF(H135="","",H135-(7*G135))</f>
        <v/>
      </c>
      <c r="G135" s="746">
        <v>0</v>
      </c>
      <c r="H135" s="723" t="str">
        <f t="shared" ref="H135:H185" si="28">IF(J135="","",J135-(7*I135))</f>
        <v/>
      </c>
      <c r="I135" s="746">
        <v>0</v>
      </c>
      <c r="J135" s="723" t="str">
        <f t="shared" ref="J135:J185" si="29">IF(L135="","",L135-(7*K135))</f>
        <v/>
      </c>
      <c r="K135" s="746">
        <v>0</v>
      </c>
      <c r="L135" s="723" t="str">
        <f t="shared" ref="L135:L185" si="30">IF(N135="","",N135-(7*M135))</f>
        <v/>
      </c>
      <c r="M135" s="746">
        <v>0</v>
      </c>
      <c r="N135" s="723" t="str">
        <f t="shared" ref="N135:N185" si="31">IF(P135="","",P135-(7*O135))</f>
        <v/>
      </c>
      <c r="O135" s="746">
        <v>0</v>
      </c>
      <c r="P135" s="723" t="str">
        <f t="shared" ref="P135:P185" si="32">IF(S135="","",S135-(7*Q135))</f>
        <v/>
      </c>
      <c r="Q135" s="746">
        <v>0</v>
      </c>
      <c r="R135" s="719"/>
      <c r="S135" s="96" t="str">
        <f t="shared" si="23"/>
        <v/>
      </c>
      <c r="T135" s="748"/>
      <c r="U135" s="746">
        <v>0</v>
      </c>
      <c r="V135" s="723" t="str">
        <f t="shared" si="26"/>
        <v/>
      </c>
      <c r="W135" s="751"/>
      <c r="X135" s="746">
        <v>0</v>
      </c>
      <c r="Y135" s="96" t="str">
        <f t="shared" ref="Y135:Y185" si="33">IF(AB135="","",AB135-(AA135*7))</f>
        <v/>
      </c>
      <c r="Z135" s="751"/>
      <c r="AA135" s="746">
        <v>0</v>
      </c>
      <c r="AB135" s="96" t="str">
        <f t="shared" si="22"/>
        <v/>
      </c>
      <c r="AC135" s="751"/>
      <c r="AD135" s="105" t="str">
        <f t="shared" ref="AD135:AD185" si="34">IF(AND(W135="", T135=""),"",IF(W135="",T135-S135,W135-AB135))</f>
        <v/>
      </c>
      <c r="AE135" s="746">
        <v>0</v>
      </c>
      <c r="AF135" s="96" t="str">
        <f t="shared" si="25"/>
        <v/>
      </c>
      <c r="AG135" s="746">
        <v>0</v>
      </c>
      <c r="AH135" s="753">
        <v>0</v>
      </c>
      <c r="AI135" s="96"/>
      <c r="AJ135" s="93"/>
      <c r="AK135" s="739"/>
      <c r="AL135" s="737"/>
      <c r="AM135" s="117"/>
    </row>
    <row r="136" spans="2:39" ht="14" customHeight="1" x14ac:dyDescent="0.15">
      <c r="B136" s="101"/>
      <c r="C136" s="123"/>
      <c r="D136" s="95"/>
      <c r="E136" s="95"/>
      <c r="F136" s="723" t="str">
        <f t="shared" si="27"/>
        <v/>
      </c>
      <c r="G136" s="746">
        <v>0</v>
      </c>
      <c r="H136" s="723" t="str">
        <f t="shared" si="28"/>
        <v/>
      </c>
      <c r="I136" s="746">
        <v>0</v>
      </c>
      <c r="J136" s="723" t="str">
        <f t="shared" si="29"/>
        <v/>
      </c>
      <c r="K136" s="746">
        <v>0</v>
      </c>
      <c r="L136" s="723" t="str">
        <f t="shared" si="30"/>
        <v/>
      </c>
      <c r="M136" s="746">
        <v>0</v>
      </c>
      <c r="N136" s="723" t="str">
        <f t="shared" si="31"/>
        <v/>
      </c>
      <c r="O136" s="746">
        <v>0</v>
      </c>
      <c r="P136" s="723" t="str">
        <f t="shared" si="32"/>
        <v/>
      </c>
      <c r="Q136" s="746">
        <v>0</v>
      </c>
      <c r="R136" s="719"/>
      <c r="S136" s="96" t="str">
        <f t="shared" si="23"/>
        <v/>
      </c>
      <c r="T136" s="748"/>
      <c r="U136" s="746">
        <v>0</v>
      </c>
      <c r="V136" s="723" t="str">
        <f t="shared" si="26"/>
        <v/>
      </c>
      <c r="W136" s="751"/>
      <c r="X136" s="746">
        <v>0</v>
      </c>
      <c r="Y136" s="96" t="str">
        <f t="shared" si="33"/>
        <v/>
      </c>
      <c r="Z136" s="751"/>
      <c r="AA136" s="746">
        <v>0</v>
      </c>
      <c r="AB136" s="96" t="str">
        <f t="shared" si="22"/>
        <v/>
      </c>
      <c r="AC136" s="751"/>
      <c r="AD136" s="105" t="str">
        <f t="shared" si="34"/>
        <v/>
      </c>
      <c r="AE136" s="746">
        <v>0</v>
      </c>
      <c r="AF136" s="96" t="str">
        <f t="shared" si="25"/>
        <v/>
      </c>
      <c r="AG136" s="746">
        <v>0</v>
      </c>
      <c r="AH136" s="753">
        <v>0</v>
      </c>
      <c r="AI136" s="96"/>
      <c r="AJ136" s="93"/>
      <c r="AK136" s="739"/>
      <c r="AL136" s="737"/>
      <c r="AM136" s="117"/>
    </row>
    <row r="137" spans="2:39" ht="14" customHeight="1" x14ac:dyDescent="0.15">
      <c r="B137" s="101"/>
      <c r="C137" s="123"/>
      <c r="D137" s="95"/>
      <c r="E137" s="95"/>
      <c r="F137" s="723" t="str">
        <f t="shared" si="27"/>
        <v/>
      </c>
      <c r="G137" s="746">
        <v>0</v>
      </c>
      <c r="H137" s="723" t="str">
        <f t="shared" si="28"/>
        <v/>
      </c>
      <c r="I137" s="746">
        <v>0</v>
      </c>
      <c r="J137" s="723" t="str">
        <f t="shared" si="29"/>
        <v/>
      </c>
      <c r="K137" s="746">
        <v>0</v>
      </c>
      <c r="L137" s="723" t="str">
        <f t="shared" si="30"/>
        <v/>
      </c>
      <c r="M137" s="746">
        <v>0</v>
      </c>
      <c r="N137" s="723" t="str">
        <f t="shared" si="31"/>
        <v/>
      </c>
      <c r="O137" s="746">
        <v>0</v>
      </c>
      <c r="P137" s="723" t="str">
        <f t="shared" si="32"/>
        <v/>
      </c>
      <c r="Q137" s="746">
        <v>0</v>
      </c>
      <c r="R137" s="719"/>
      <c r="S137" s="96" t="str">
        <f t="shared" si="23"/>
        <v/>
      </c>
      <c r="T137" s="748"/>
      <c r="U137" s="746">
        <v>0</v>
      </c>
      <c r="V137" s="723" t="str">
        <f t="shared" si="26"/>
        <v/>
      </c>
      <c r="W137" s="751"/>
      <c r="X137" s="746">
        <v>0</v>
      </c>
      <c r="Y137" s="96" t="str">
        <f t="shared" si="33"/>
        <v/>
      </c>
      <c r="Z137" s="751"/>
      <c r="AA137" s="746">
        <v>0</v>
      </c>
      <c r="AB137" s="96" t="str">
        <f t="shared" ref="AB137:AB185" si="35">IF(AF137="","",AF137-(7*AE137))</f>
        <v/>
      </c>
      <c r="AC137" s="751"/>
      <c r="AD137" s="105" t="str">
        <f t="shared" si="34"/>
        <v/>
      </c>
      <c r="AE137" s="746">
        <v>0</v>
      </c>
      <c r="AF137" s="96" t="str">
        <f t="shared" si="25"/>
        <v/>
      </c>
      <c r="AG137" s="746">
        <v>0</v>
      </c>
      <c r="AH137" s="753">
        <v>0</v>
      </c>
      <c r="AI137" s="96"/>
      <c r="AJ137" s="93"/>
      <c r="AK137" s="739"/>
      <c r="AL137" s="737"/>
      <c r="AM137" s="117"/>
    </row>
    <row r="138" spans="2:39" ht="14" customHeight="1" x14ac:dyDescent="0.15">
      <c r="B138" s="101"/>
      <c r="C138" s="123"/>
      <c r="D138" s="95"/>
      <c r="E138" s="95"/>
      <c r="F138" s="723" t="str">
        <f t="shared" si="27"/>
        <v/>
      </c>
      <c r="G138" s="746">
        <v>0</v>
      </c>
      <c r="H138" s="723" t="str">
        <f t="shared" si="28"/>
        <v/>
      </c>
      <c r="I138" s="746">
        <v>0</v>
      </c>
      <c r="J138" s="723" t="str">
        <f t="shared" si="29"/>
        <v/>
      </c>
      <c r="K138" s="746">
        <v>0</v>
      </c>
      <c r="L138" s="723" t="str">
        <f t="shared" si="30"/>
        <v/>
      </c>
      <c r="M138" s="746">
        <v>0</v>
      </c>
      <c r="N138" s="723" t="str">
        <f t="shared" si="31"/>
        <v/>
      </c>
      <c r="O138" s="746">
        <v>0</v>
      </c>
      <c r="P138" s="723" t="str">
        <f t="shared" si="32"/>
        <v/>
      </c>
      <c r="Q138" s="746">
        <v>0</v>
      </c>
      <c r="R138" s="719"/>
      <c r="S138" s="96" t="str">
        <f t="shared" ref="S138:S185" si="36">IF(V138="","",V138-(7*U138))</f>
        <v/>
      </c>
      <c r="T138" s="748"/>
      <c r="U138" s="746">
        <v>0</v>
      </c>
      <c r="V138" s="723" t="str">
        <f t="shared" si="26"/>
        <v/>
      </c>
      <c r="W138" s="751"/>
      <c r="X138" s="746">
        <v>0</v>
      </c>
      <c r="Y138" s="96" t="str">
        <f t="shared" si="33"/>
        <v/>
      </c>
      <c r="Z138" s="751"/>
      <c r="AA138" s="746">
        <v>0</v>
      </c>
      <c r="AB138" s="96" t="str">
        <f t="shared" si="35"/>
        <v/>
      </c>
      <c r="AC138" s="751"/>
      <c r="AD138" s="105" t="str">
        <f t="shared" si="34"/>
        <v/>
      </c>
      <c r="AE138" s="746">
        <v>0</v>
      </c>
      <c r="AF138" s="96" t="str">
        <f t="shared" si="25"/>
        <v/>
      </c>
      <c r="AG138" s="746">
        <v>0</v>
      </c>
      <c r="AH138" s="753">
        <v>0</v>
      </c>
      <c r="AI138" s="96"/>
      <c r="AJ138" s="93"/>
      <c r="AK138" s="739"/>
      <c r="AL138" s="737"/>
      <c r="AM138" s="117"/>
    </row>
    <row r="139" spans="2:39" ht="14" customHeight="1" x14ac:dyDescent="0.15">
      <c r="B139" s="101"/>
      <c r="C139" s="123"/>
      <c r="D139" s="95"/>
      <c r="E139" s="95"/>
      <c r="F139" s="723" t="str">
        <f t="shared" si="27"/>
        <v/>
      </c>
      <c r="G139" s="746">
        <v>0</v>
      </c>
      <c r="H139" s="723" t="str">
        <f t="shared" si="28"/>
        <v/>
      </c>
      <c r="I139" s="746">
        <v>0</v>
      </c>
      <c r="J139" s="723" t="str">
        <f t="shared" si="29"/>
        <v/>
      </c>
      <c r="K139" s="746">
        <v>0</v>
      </c>
      <c r="L139" s="723" t="str">
        <f t="shared" si="30"/>
        <v/>
      </c>
      <c r="M139" s="746">
        <v>0</v>
      </c>
      <c r="N139" s="723" t="str">
        <f t="shared" si="31"/>
        <v/>
      </c>
      <c r="O139" s="746">
        <v>0</v>
      </c>
      <c r="P139" s="723" t="str">
        <f t="shared" si="32"/>
        <v/>
      </c>
      <c r="Q139" s="746">
        <v>0</v>
      </c>
      <c r="R139" s="719"/>
      <c r="S139" s="96" t="str">
        <f t="shared" si="36"/>
        <v/>
      </c>
      <c r="T139" s="748"/>
      <c r="U139" s="746">
        <v>0</v>
      </c>
      <c r="V139" s="723" t="str">
        <f t="shared" si="26"/>
        <v/>
      </c>
      <c r="W139" s="751"/>
      <c r="X139" s="746">
        <v>0</v>
      </c>
      <c r="Y139" s="96" t="str">
        <f t="shared" si="33"/>
        <v/>
      </c>
      <c r="Z139" s="751"/>
      <c r="AA139" s="746">
        <v>0</v>
      </c>
      <c r="AB139" s="96" t="str">
        <f t="shared" si="35"/>
        <v/>
      </c>
      <c r="AC139" s="751"/>
      <c r="AD139" s="105" t="str">
        <f t="shared" si="34"/>
        <v/>
      </c>
      <c r="AE139" s="746">
        <v>0</v>
      </c>
      <c r="AF139" s="96" t="str">
        <f t="shared" si="25"/>
        <v/>
      </c>
      <c r="AG139" s="746">
        <v>0</v>
      </c>
      <c r="AH139" s="753">
        <v>0</v>
      </c>
      <c r="AI139" s="96"/>
      <c r="AJ139" s="93"/>
      <c r="AK139" s="739"/>
      <c r="AL139" s="737"/>
      <c r="AM139" s="117"/>
    </row>
    <row r="140" spans="2:39" ht="14" customHeight="1" x14ac:dyDescent="0.15">
      <c r="B140" s="101"/>
      <c r="C140" s="123"/>
      <c r="D140" s="95"/>
      <c r="E140" s="95"/>
      <c r="F140" s="723" t="str">
        <f t="shared" si="27"/>
        <v/>
      </c>
      <c r="G140" s="746">
        <v>0</v>
      </c>
      <c r="H140" s="723" t="str">
        <f t="shared" si="28"/>
        <v/>
      </c>
      <c r="I140" s="746">
        <v>0</v>
      </c>
      <c r="J140" s="723" t="str">
        <f t="shared" si="29"/>
        <v/>
      </c>
      <c r="K140" s="746">
        <v>0</v>
      </c>
      <c r="L140" s="723" t="str">
        <f t="shared" si="30"/>
        <v/>
      </c>
      <c r="M140" s="746">
        <v>0</v>
      </c>
      <c r="N140" s="723" t="str">
        <f t="shared" si="31"/>
        <v/>
      </c>
      <c r="O140" s="746">
        <v>0</v>
      </c>
      <c r="P140" s="723" t="str">
        <f t="shared" si="32"/>
        <v/>
      </c>
      <c r="Q140" s="746">
        <v>0</v>
      </c>
      <c r="R140" s="719"/>
      <c r="S140" s="96" t="str">
        <f t="shared" si="36"/>
        <v/>
      </c>
      <c r="T140" s="748"/>
      <c r="U140" s="746">
        <v>0</v>
      </c>
      <c r="V140" s="723" t="str">
        <f t="shared" si="26"/>
        <v/>
      </c>
      <c r="W140" s="751"/>
      <c r="X140" s="746">
        <v>0</v>
      </c>
      <c r="Y140" s="96" t="str">
        <f t="shared" si="33"/>
        <v/>
      </c>
      <c r="Z140" s="751"/>
      <c r="AA140" s="746">
        <v>0</v>
      </c>
      <c r="AB140" s="96" t="str">
        <f t="shared" si="35"/>
        <v/>
      </c>
      <c r="AC140" s="751"/>
      <c r="AD140" s="105" t="str">
        <f t="shared" si="34"/>
        <v/>
      </c>
      <c r="AE140" s="746">
        <v>0</v>
      </c>
      <c r="AF140" s="96" t="str">
        <f t="shared" si="25"/>
        <v/>
      </c>
      <c r="AG140" s="746">
        <v>0</v>
      </c>
      <c r="AH140" s="753">
        <v>0</v>
      </c>
      <c r="AI140" s="96"/>
      <c r="AJ140" s="93"/>
      <c r="AK140" s="739"/>
      <c r="AL140" s="737"/>
      <c r="AM140" s="117"/>
    </row>
    <row r="141" spans="2:39" ht="14" customHeight="1" x14ac:dyDescent="0.15">
      <c r="B141" s="101"/>
      <c r="C141" s="123"/>
      <c r="D141" s="95"/>
      <c r="E141" s="95"/>
      <c r="F141" s="723" t="str">
        <f t="shared" si="27"/>
        <v/>
      </c>
      <c r="G141" s="746">
        <v>0</v>
      </c>
      <c r="H141" s="723" t="str">
        <f t="shared" si="28"/>
        <v/>
      </c>
      <c r="I141" s="746">
        <v>0</v>
      </c>
      <c r="J141" s="723" t="str">
        <f t="shared" si="29"/>
        <v/>
      </c>
      <c r="K141" s="746">
        <v>0</v>
      </c>
      <c r="L141" s="723" t="str">
        <f t="shared" si="30"/>
        <v/>
      </c>
      <c r="M141" s="746">
        <v>0</v>
      </c>
      <c r="N141" s="723" t="str">
        <f t="shared" si="31"/>
        <v/>
      </c>
      <c r="O141" s="746">
        <v>0</v>
      </c>
      <c r="P141" s="723" t="str">
        <f t="shared" si="32"/>
        <v/>
      </c>
      <c r="Q141" s="746">
        <v>0</v>
      </c>
      <c r="R141" s="719"/>
      <c r="S141" s="96" t="str">
        <f t="shared" si="36"/>
        <v/>
      </c>
      <c r="T141" s="748"/>
      <c r="U141" s="746">
        <v>0</v>
      </c>
      <c r="V141" s="723" t="str">
        <f>IF(Y141="","",Y141-(X141*7))</f>
        <v/>
      </c>
      <c r="W141" s="751"/>
      <c r="X141" s="746">
        <v>0</v>
      </c>
      <c r="Y141" s="96" t="str">
        <f t="shared" si="33"/>
        <v/>
      </c>
      <c r="Z141" s="751"/>
      <c r="AA141" s="746">
        <v>0</v>
      </c>
      <c r="AB141" s="96" t="str">
        <f t="shared" si="35"/>
        <v/>
      </c>
      <c r="AC141" s="751"/>
      <c r="AD141" s="105" t="str">
        <f t="shared" si="34"/>
        <v/>
      </c>
      <c r="AE141" s="746">
        <v>0</v>
      </c>
      <c r="AF141" s="96" t="str">
        <f t="shared" si="25"/>
        <v/>
      </c>
      <c r="AG141" s="746">
        <v>0</v>
      </c>
      <c r="AH141" s="753">
        <v>0</v>
      </c>
      <c r="AI141" s="96"/>
      <c r="AJ141" s="93"/>
      <c r="AK141" s="739"/>
      <c r="AL141" s="737"/>
      <c r="AM141" s="117"/>
    </row>
    <row r="142" spans="2:39" ht="14" customHeight="1" x14ac:dyDescent="0.15">
      <c r="B142" s="101"/>
      <c r="C142" s="123"/>
      <c r="D142" s="95"/>
      <c r="E142" s="95"/>
      <c r="F142" s="723" t="str">
        <f t="shared" si="27"/>
        <v/>
      </c>
      <c r="G142" s="746">
        <v>0</v>
      </c>
      <c r="H142" s="723" t="str">
        <f t="shared" si="28"/>
        <v/>
      </c>
      <c r="I142" s="746">
        <v>0</v>
      </c>
      <c r="J142" s="723" t="str">
        <f t="shared" si="29"/>
        <v/>
      </c>
      <c r="K142" s="746">
        <v>0</v>
      </c>
      <c r="L142" s="723" t="str">
        <f t="shared" si="30"/>
        <v/>
      </c>
      <c r="M142" s="746">
        <v>0</v>
      </c>
      <c r="N142" s="723" t="str">
        <f t="shared" si="31"/>
        <v/>
      </c>
      <c r="O142" s="746">
        <v>0</v>
      </c>
      <c r="P142" s="723" t="str">
        <f t="shared" si="32"/>
        <v/>
      </c>
      <c r="Q142" s="746">
        <v>0</v>
      </c>
      <c r="R142" s="719"/>
      <c r="S142" s="96" t="str">
        <f t="shared" si="36"/>
        <v/>
      </c>
      <c r="T142" s="748"/>
      <c r="U142" s="746">
        <v>0</v>
      </c>
      <c r="V142" s="723" t="str">
        <f t="shared" ref="V142:V172" si="37">IF(Y142="","",Y142-(X142*7))</f>
        <v/>
      </c>
      <c r="W142" s="751"/>
      <c r="X142" s="746">
        <v>0</v>
      </c>
      <c r="Y142" s="96" t="str">
        <f t="shared" si="33"/>
        <v/>
      </c>
      <c r="Z142" s="751"/>
      <c r="AA142" s="746">
        <v>0</v>
      </c>
      <c r="AB142" s="96" t="str">
        <f t="shared" si="35"/>
        <v/>
      </c>
      <c r="AC142" s="751"/>
      <c r="AD142" s="105" t="str">
        <f t="shared" si="34"/>
        <v/>
      </c>
      <c r="AE142" s="746">
        <v>0</v>
      </c>
      <c r="AF142" s="96" t="str">
        <f t="shared" si="25"/>
        <v/>
      </c>
      <c r="AG142" s="746">
        <v>0</v>
      </c>
      <c r="AH142" s="753">
        <v>0</v>
      </c>
      <c r="AI142" s="96"/>
      <c r="AJ142" s="93"/>
      <c r="AK142" s="739"/>
      <c r="AL142" s="737"/>
      <c r="AM142" s="117"/>
    </row>
    <row r="143" spans="2:39" ht="14" customHeight="1" x14ac:dyDescent="0.15">
      <c r="B143" s="101"/>
      <c r="C143" s="123"/>
      <c r="D143" s="95"/>
      <c r="E143" s="95"/>
      <c r="F143" s="723" t="str">
        <f t="shared" si="27"/>
        <v/>
      </c>
      <c r="G143" s="746">
        <v>0</v>
      </c>
      <c r="H143" s="723" t="str">
        <f t="shared" si="28"/>
        <v/>
      </c>
      <c r="I143" s="746">
        <v>0</v>
      </c>
      <c r="J143" s="723" t="str">
        <f t="shared" si="29"/>
        <v/>
      </c>
      <c r="K143" s="746">
        <v>0</v>
      </c>
      <c r="L143" s="723" t="str">
        <f t="shared" si="30"/>
        <v/>
      </c>
      <c r="M143" s="746">
        <v>0</v>
      </c>
      <c r="N143" s="723" t="str">
        <f t="shared" si="31"/>
        <v/>
      </c>
      <c r="O143" s="746">
        <v>0</v>
      </c>
      <c r="P143" s="723" t="str">
        <f t="shared" si="32"/>
        <v/>
      </c>
      <c r="Q143" s="746">
        <v>0</v>
      </c>
      <c r="R143" s="719"/>
      <c r="S143" s="96" t="str">
        <f t="shared" si="36"/>
        <v/>
      </c>
      <c r="T143" s="748"/>
      <c r="U143" s="746">
        <v>0</v>
      </c>
      <c r="V143" s="723" t="str">
        <f t="shared" si="37"/>
        <v/>
      </c>
      <c r="W143" s="751"/>
      <c r="X143" s="746">
        <v>0</v>
      </c>
      <c r="Y143" s="96" t="str">
        <f t="shared" si="33"/>
        <v/>
      </c>
      <c r="Z143" s="751"/>
      <c r="AA143" s="746">
        <v>0</v>
      </c>
      <c r="AB143" s="96" t="str">
        <f t="shared" si="35"/>
        <v/>
      </c>
      <c r="AC143" s="751"/>
      <c r="AD143" s="105" t="str">
        <f t="shared" si="34"/>
        <v/>
      </c>
      <c r="AE143" s="746">
        <v>0</v>
      </c>
      <c r="AF143" s="96" t="str">
        <f t="shared" ref="AF143:AF185" si="38">IF(AJ143="","",AJ143-(7*AG143)-(7*AH143))</f>
        <v/>
      </c>
      <c r="AG143" s="746">
        <v>0</v>
      </c>
      <c r="AH143" s="753">
        <v>0</v>
      </c>
      <c r="AI143" s="96"/>
      <c r="AJ143" s="93"/>
      <c r="AK143" s="739"/>
      <c r="AL143" s="737"/>
      <c r="AM143" s="117"/>
    </row>
    <row r="144" spans="2:39" ht="14" customHeight="1" x14ac:dyDescent="0.15">
      <c r="B144" s="101"/>
      <c r="C144" s="123"/>
      <c r="D144" s="95"/>
      <c r="E144" s="95"/>
      <c r="F144" s="723" t="str">
        <f t="shared" si="27"/>
        <v/>
      </c>
      <c r="G144" s="746">
        <v>0</v>
      </c>
      <c r="H144" s="723" t="str">
        <f t="shared" si="28"/>
        <v/>
      </c>
      <c r="I144" s="746">
        <v>0</v>
      </c>
      <c r="J144" s="723" t="str">
        <f t="shared" si="29"/>
        <v/>
      </c>
      <c r="K144" s="746">
        <v>0</v>
      </c>
      <c r="L144" s="723" t="str">
        <f t="shared" si="30"/>
        <v/>
      </c>
      <c r="M144" s="746">
        <v>0</v>
      </c>
      <c r="N144" s="723" t="str">
        <f t="shared" si="31"/>
        <v/>
      </c>
      <c r="O144" s="746">
        <v>0</v>
      </c>
      <c r="P144" s="723" t="str">
        <f t="shared" si="32"/>
        <v/>
      </c>
      <c r="Q144" s="746">
        <v>0</v>
      </c>
      <c r="R144" s="719"/>
      <c r="S144" s="96" t="str">
        <f t="shared" si="36"/>
        <v/>
      </c>
      <c r="T144" s="748"/>
      <c r="U144" s="746">
        <v>0</v>
      </c>
      <c r="V144" s="723" t="str">
        <f t="shared" si="37"/>
        <v/>
      </c>
      <c r="W144" s="751"/>
      <c r="X144" s="746">
        <v>0</v>
      </c>
      <c r="Y144" s="96" t="str">
        <f t="shared" si="33"/>
        <v/>
      </c>
      <c r="Z144" s="751"/>
      <c r="AA144" s="746">
        <v>0</v>
      </c>
      <c r="AB144" s="96" t="str">
        <f t="shared" si="35"/>
        <v/>
      </c>
      <c r="AC144" s="751"/>
      <c r="AD144" s="105" t="str">
        <f t="shared" si="34"/>
        <v/>
      </c>
      <c r="AE144" s="746">
        <v>0</v>
      </c>
      <c r="AF144" s="96" t="str">
        <f t="shared" si="38"/>
        <v/>
      </c>
      <c r="AG144" s="746">
        <v>0</v>
      </c>
      <c r="AH144" s="753">
        <v>0</v>
      </c>
      <c r="AI144" s="96"/>
      <c r="AJ144" s="93"/>
      <c r="AK144" s="739"/>
      <c r="AL144" s="737"/>
      <c r="AM144" s="117"/>
    </row>
    <row r="145" spans="2:39" ht="14" customHeight="1" x14ac:dyDescent="0.15">
      <c r="B145" s="101"/>
      <c r="C145" s="123"/>
      <c r="D145" s="95"/>
      <c r="E145" s="95"/>
      <c r="F145" s="723" t="str">
        <f t="shared" si="27"/>
        <v/>
      </c>
      <c r="G145" s="746">
        <v>0</v>
      </c>
      <c r="H145" s="723" t="str">
        <f t="shared" si="28"/>
        <v/>
      </c>
      <c r="I145" s="746">
        <v>0</v>
      </c>
      <c r="J145" s="723" t="str">
        <f t="shared" si="29"/>
        <v/>
      </c>
      <c r="K145" s="746">
        <v>0</v>
      </c>
      <c r="L145" s="723" t="str">
        <f t="shared" si="30"/>
        <v/>
      </c>
      <c r="M145" s="746">
        <v>0</v>
      </c>
      <c r="N145" s="723" t="str">
        <f t="shared" si="31"/>
        <v/>
      </c>
      <c r="O145" s="746">
        <v>0</v>
      </c>
      <c r="P145" s="723" t="str">
        <f t="shared" si="32"/>
        <v/>
      </c>
      <c r="Q145" s="746">
        <v>0</v>
      </c>
      <c r="R145" s="719"/>
      <c r="S145" s="96" t="str">
        <f t="shared" si="36"/>
        <v/>
      </c>
      <c r="T145" s="748"/>
      <c r="U145" s="746">
        <v>0</v>
      </c>
      <c r="V145" s="723" t="str">
        <f t="shared" si="37"/>
        <v/>
      </c>
      <c r="W145" s="751"/>
      <c r="X145" s="746">
        <v>0</v>
      </c>
      <c r="Y145" s="96" t="str">
        <f t="shared" si="33"/>
        <v/>
      </c>
      <c r="Z145" s="751"/>
      <c r="AA145" s="746">
        <v>0</v>
      </c>
      <c r="AB145" s="96" t="str">
        <f t="shared" si="35"/>
        <v/>
      </c>
      <c r="AC145" s="751"/>
      <c r="AD145" s="105" t="str">
        <f t="shared" si="34"/>
        <v/>
      </c>
      <c r="AE145" s="746">
        <v>0</v>
      </c>
      <c r="AF145" s="96" t="str">
        <f t="shared" si="38"/>
        <v/>
      </c>
      <c r="AG145" s="746">
        <v>0</v>
      </c>
      <c r="AH145" s="753">
        <v>0</v>
      </c>
      <c r="AI145" s="96"/>
      <c r="AJ145" s="93"/>
      <c r="AK145" s="739"/>
      <c r="AL145" s="737"/>
      <c r="AM145" s="117"/>
    </row>
    <row r="146" spans="2:39" ht="14" customHeight="1" x14ac:dyDescent="0.15">
      <c r="B146" s="101"/>
      <c r="C146" s="123"/>
      <c r="D146" s="95"/>
      <c r="E146" s="95"/>
      <c r="F146" s="723" t="str">
        <f t="shared" si="27"/>
        <v/>
      </c>
      <c r="G146" s="746">
        <v>0</v>
      </c>
      <c r="H146" s="723" t="str">
        <f t="shared" si="28"/>
        <v/>
      </c>
      <c r="I146" s="746">
        <v>0</v>
      </c>
      <c r="J146" s="723" t="str">
        <f t="shared" si="29"/>
        <v/>
      </c>
      <c r="K146" s="746">
        <v>0</v>
      </c>
      <c r="L146" s="723" t="str">
        <f t="shared" si="30"/>
        <v/>
      </c>
      <c r="M146" s="746">
        <v>0</v>
      </c>
      <c r="N146" s="723" t="str">
        <f t="shared" si="31"/>
        <v/>
      </c>
      <c r="O146" s="746">
        <v>0</v>
      </c>
      <c r="P146" s="723" t="str">
        <f t="shared" si="32"/>
        <v/>
      </c>
      <c r="Q146" s="746">
        <v>0</v>
      </c>
      <c r="R146" s="719"/>
      <c r="S146" s="96" t="str">
        <f t="shared" si="36"/>
        <v/>
      </c>
      <c r="T146" s="748"/>
      <c r="U146" s="746">
        <v>0</v>
      </c>
      <c r="V146" s="723" t="str">
        <f t="shared" si="37"/>
        <v/>
      </c>
      <c r="W146" s="751"/>
      <c r="X146" s="746">
        <v>0</v>
      </c>
      <c r="Y146" s="96" t="str">
        <f t="shared" si="33"/>
        <v/>
      </c>
      <c r="Z146" s="751"/>
      <c r="AA146" s="746">
        <v>0</v>
      </c>
      <c r="AB146" s="96" t="str">
        <f t="shared" si="35"/>
        <v/>
      </c>
      <c r="AC146" s="751"/>
      <c r="AD146" s="105" t="str">
        <f t="shared" si="34"/>
        <v/>
      </c>
      <c r="AE146" s="746">
        <v>0</v>
      </c>
      <c r="AF146" s="96" t="str">
        <f t="shared" si="38"/>
        <v/>
      </c>
      <c r="AG146" s="746">
        <v>0</v>
      </c>
      <c r="AH146" s="753">
        <v>0</v>
      </c>
      <c r="AI146" s="96"/>
      <c r="AJ146" s="93"/>
      <c r="AK146" s="739"/>
      <c r="AL146" s="737"/>
      <c r="AM146" s="117"/>
    </row>
    <row r="147" spans="2:39" ht="14" customHeight="1" x14ac:dyDescent="0.15">
      <c r="B147" s="101"/>
      <c r="C147" s="123"/>
      <c r="D147" s="95"/>
      <c r="E147" s="95"/>
      <c r="F147" s="723" t="str">
        <f t="shared" si="27"/>
        <v/>
      </c>
      <c r="G147" s="746">
        <v>0</v>
      </c>
      <c r="H147" s="723" t="str">
        <f t="shared" si="28"/>
        <v/>
      </c>
      <c r="I147" s="746">
        <v>0</v>
      </c>
      <c r="J147" s="723" t="str">
        <f t="shared" si="29"/>
        <v/>
      </c>
      <c r="K147" s="746">
        <v>0</v>
      </c>
      <c r="L147" s="723" t="str">
        <f t="shared" si="30"/>
        <v/>
      </c>
      <c r="M147" s="746">
        <v>0</v>
      </c>
      <c r="N147" s="723" t="str">
        <f t="shared" si="31"/>
        <v/>
      </c>
      <c r="O147" s="746">
        <v>0</v>
      </c>
      <c r="P147" s="723" t="str">
        <f t="shared" si="32"/>
        <v/>
      </c>
      <c r="Q147" s="746">
        <v>0</v>
      </c>
      <c r="R147" s="719"/>
      <c r="S147" s="96" t="str">
        <f t="shared" si="36"/>
        <v/>
      </c>
      <c r="T147" s="748"/>
      <c r="U147" s="746">
        <v>0</v>
      </c>
      <c r="V147" s="723" t="str">
        <f t="shared" si="37"/>
        <v/>
      </c>
      <c r="W147" s="751"/>
      <c r="X147" s="746">
        <v>0</v>
      </c>
      <c r="Y147" s="96" t="str">
        <f t="shared" si="33"/>
        <v/>
      </c>
      <c r="Z147" s="751"/>
      <c r="AA147" s="746">
        <v>0</v>
      </c>
      <c r="AB147" s="96" t="str">
        <f t="shared" si="35"/>
        <v/>
      </c>
      <c r="AC147" s="751"/>
      <c r="AD147" s="105" t="str">
        <f t="shared" si="34"/>
        <v/>
      </c>
      <c r="AE147" s="746">
        <v>0</v>
      </c>
      <c r="AF147" s="96" t="str">
        <f t="shared" si="38"/>
        <v/>
      </c>
      <c r="AG147" s="746">
        <v>0</v>
      </c>
      <c r="AH147" s="753">
        <v>0</v>
      </c>
      <c r="AI147" s="96"/>
      <c r="AJ147" s="93"/>
      <c r="AK147" s="739"/>
      <c r="AL147" s="737"/>
      <c r="AM147" s="117"/>
    </row>
    <row r="148" spans="2:39" ht="14" customHeight="1" x14ac:dyDescent="0.15">
      <c r="B148" s="101"/>
      <c r="C148" s="123"/>
      <c r="D148" s="95"/>
      <c r="E148" s="95"/>
      <c r="F148" s="723" t="str">
        <f t="shared" si="27"/>
        <v/>
      </c>
      <c r="G148" s="746">
        <v>0</v>
      </c>
      <c r="H148" s="723" t="str">
        <f t="shared" si="28"/>
        <v/>
      </c>
      <c r="I148" s="746">
        <v>0</v>
      </c>
      <c r="J148" s="723" t="str">
        <f t="shared" si="29"/>
        <v/>
      </c>
      <c r="K148" s="746">
        <v>0</v>
      </c>
      <c r="L148" s="723" t="str">
        <f t="shared" si="30"/>
        <v/>
      </c>
      <c r="M148" s="746">
        <v>0</v>
      </c>
      <c r="N148" s="723" t="str">
        <f t="shared" si="31"/>
        <v/>
      </c>
      <c r="O148" s="746">
        <v>0</v>
      </c>
      <c r="P148" s="723" t="str">
        <f t="shared" si="32"/>
        <v/>
      </c>
      <c r="Q148" s="746">
        <v>0</v>
      </c>
      <c r="R148" s="719"/>
      <c r="S148" s="96" t="str">
        <f t="shared" si="36"/>
        <v/>
      </c>
      <c r="T148" s="748"/>
      <c r="U148" s="746">
        <v>0</v>
      </c>
      <c r="V148" s="723" t="str">
        <f t="shared" si="37"/>
        <v/>
      </c>
      <c r="W148" s="751"/>
      <c r="X148" s="746">
        <v>0</v>
      </c>
      <c r="Y148" s="96" t="str">
        <f t="shared" si="33"/>
        <v/>
      </c>
      <c r="Z148" s="751"/>
      <c r="AA148" s="746">
        <v>0</v>
      </c>
      <c r="AB148" s="96" t="str">
        <f t="shared" si="35"/>
        <v/>
      </c>
      <c r="AC148" s="751"/>
      <c r="AD148" s="105" t="str">
        <f t="shared" si="34"/>
        <v/>
      </c>
      <c r="AE148" s="746">
        <v>0</v>
      </c>
      <c r="AF148" s="96" t="str">
        <f t="shared" si="38"/>
        <v/>
      </c>
      <c r="AG148" s="746">
        <v>0</v>
      </c>
      <c r="AH148" s="753">
        <v>0</v>
      </c>
      <c r="AI148" s="96"/>
      <c r="AJ148" s="93"/>
      <c r="AK148" s="739"/>
      <c r="AL148" s="737"/>
      <c r="AM148" s="117"/>
    </row>
    <row r="149" spans="2:39" ht="14" customHeight="1" x14ac:dyDescent="0.15">
      <c r="B149" s="101"/>
      <c r="C149" s="123"/>
      <c r="D149" s="95"/>
      <c r="E149" s="95"/>
      <c r="F149" s="723" t="str">
        <f t="shared" si="27"/>
        <v/>
      </c>
      <c r="G149" s="746">
        <v>0</v>
      </c>
      <c r="H149" s="723" t="str">
        <f t="shared" si="28"/>
        <v/>
      </c>
      <c r="I149" s="746">
        <v>0</v>
      </c>
      <c r="J149" s="723" t="str">
        <f t="shared" si="29"/>
        <v/>
      </c>
      <c r="K149" s="746">
        <v>0</v>
      </c>
      <c r="L149" s="723" t="str">
        <f t="shared" si="30"/>
        <v/>
      </c>
      <c r="M149" s="746">
        <v>0</v>
      </c>
      <c r="N149" s="723" t="str">
        <f t="shared" si="31"/>
        <v/>
      </c>
      <c r="O149" s="746">
        <v>0</v>
      </c>
      <c r="P149" s="723" t="str">
        <f t="shared" si="32"/>
        <v/>
      </c>
      <c r="Q149" s="746">
        <v>0</v>
      </c>
      <c r="R149" s="719"/>
      <c r="S149" s="96" t="str">
        <f t="shared" si="36"/>
        <v/>
      </c>
      <c r="T149" s="748"/>
      <c r="U149" s="746">
        <v>0</v>
      </c>
      <c r="V149" s="723" t="str">
        <f t="shared" si="37"/>
        <v/>
      </c>
      <c r="W149" s="751"/>
      <c r="X149" s="746">
        <v>0</v>
      </c>
      <c r="Y149" s="96" t="str">
        <f t="shared" si="33"/>
        <v/>
      </c>
      <c r="Z149" s="751"/>
      <c r="AA149" s="746">
        <v>0</v>
      </c>
      <c r="AB149" s="96" t="str">
        <f t="shared" si="35"/>
        <v/>
      </c>
      <c r="AC149" s="751"/>
      <c r="AD149" s="105" t="str">
        <f t="shared" si="34"/>
        <v/>
      </c>
      <c r="AE149" s="746">
        <v>0</v>
      </c>
      <c r="AF149" s="96" t="str">
        <f t="shared" si="38"/>
        <v/>
      </c>
      <c r="AG149" s="746">
        <v>0</v>
      </c>
      <c r="AH149" s="753">
        <v>0</v>
      </c>
      <c r="AI149" s="96"/>
      <c r="AJ149" s="93"/>
      <c r="AK149" s="739"/>
      <c r="AL149" s="737"/>
      <c r="AM149" s="117"/>
    </row>
    <row r="150" spans="2:39" ht="14" customHeight="1" x14ac:dyDescent="0.15">
      <c r="B150" s="101"/>
      <c r="C150" s="123"/>
      <c r="D150" s="95"/>
      <c r="E150" s="95"/>
      <c r="F150" s="723" t="str">
        <f t="shared" si="27"/>
        <v/>
      </c>
      <c r="G150" s="746">
        <v>0</v>
      </c>
      <c r="H150" s="723" t="str">
        <f t="shared" si="28"/>
        <v/>
      </c>
      <c r="I150" s="746">
        <v>0</v>
      </c>
      <c r="J150" s="723" t="str">
        <f t="shared" si="29"/>
        <v/>
      </c>
      <c r="K150" s="746">
        <v>0</v>
      </c>
      <c r="L150" s="723" t="str">
        <f t="shared" si="30"/>
        <v/>
      </c>
      <c r="M150" s="746">
        <v>0</v>
      </c>
      <c r="N150" s="723" t="str">
        <f t="shared" si="31"/>
        <v/>
      </c>
      <c r="O150" s="746">
        <v>0</v>
      </c>
      <c r="P150" s="723" t="str">
        <f t="shared" si="32"/>
        <v/>
      </c>
      <c r="Q150" s="746">
        <v>0</v>
      </c>
      <c r="R150" s="719"/>
      <c r="S150" s="96" t="str">
        <f t="shared" si="36"/>
        <v/>
      </c>
      <c r="T150" s="748"/>
      <c r="U150" s="746">
        <v>0</v>
      </c>
      <c r="V150" s="723" t="str">
        <f t="shared" si="37"/>
        <v/>
      </c>
      <c r="W150" s="751"/>
      <c r="X150" s="746">
        <v>0</v>
      </c>
      <c r="Y150" s="96" t="str">
        <f t="shared" si="33"/>
        <v/>
      </c>
      <c r="Z150" s="751"/>
      <c r="AA150" s="746">
        <v>0</v>
      </c>
      <c r="AB150" s="96" t="str">
        <f t="shared" si="35"/>
        <v/>
      </c>
      <c r="AC150" s="751"/>
      <c r="AD150" s="105" t="str">
        <f t="shared" si="34"/>
        <v/>
      </c>
      <c r="AE150" s="746">
        <v>0</v>
      </c>
      <c r="AF150" s="96" t="str">
        <f t="shared" si="38"/>
        <v/>
      </c>
      <c r="AG150" s="746">
        <v>0</v>
      </c>
      <c r="AH150" s="753">
        <v>0</v>
      </c>
      <c r="AI150" s="96"/>
      <c r="AJ150" s="93"/>
      <c r="AK150" s="739"/>
      <c r="AL150" s="737"/>
      <c r="AM150" s="117"/>
    </row>
    <row r="151" spans="2:39" ht="14" customHeight="1" x14ac:dyDescent="0.15">
      <c r="B151" s="101"/>
      <c r="C151" s="123"/>
      <c r="D151" s="95"/>
      <c r="E151" s="95"/>
      <c r="F151" s="723" t="str">
        <f t="shared" si="27"/>
        <v/>
      </c>
      <c r="G151" s="746">
        <v>0</v>
      </c>
      <c r="H151" s="723" t="str">
        <f t="shared" si="28"/>
        <v/>
      </c>
      <c r="I151" s="746">
        <v>0</v>
      </c>
      <c r="J151" s="723" t="str">
        <f t="shared" si="29"/>
        <v/>
      </c>
      <c r="K151" s="746">
        <v>0</v>
      </c>
      <c r="L151" s="723" t="str">
        <f t="shared" si="30"/>
        <v/>
      </c>
      <c r="M151" s="746">
        <v>0</v>
      </c>
      <c r="N151" s="723" t="str">
        <f t="shared" si="31"/>
        <v/>
      </c>
      <c r="O151" s="746">
        <v>0</v>
      </c>
      <c r="P151" s="723" t="str">
        <f t="shared" si="32"/>
        <v/>
      </c>
      <c r="Q151" s="746">
        <v>0</v>
      </c>
      <c r="R151" s="719"/>
      <c r="S151" s="96" t="str">
        <f t="shared" si="36"/>
        <v/>
      </c>
      <c r="T151" s="748"/>
      <c r="U151" s="746">
        <v>0</v>
      </c>
      <c r="V151" s="723" t="str">
        <f t="shared" si="37"/>
        <v/>
      </c>
      <c r="W151" s="751"/>
      <c r="X151" s="746">
        <v>0</v>
      </c>
      <c r="Y151" s="96" t="str">
        <f t="shared" si="33"/>
        <v/>
      </c>
      <c r="Z151" s="751"/>
      <c r="AA151" s="746">
        <v>0</v>
      </c>
      <c r="AB151" s="96" t="str">
        <f t="shared" si="35"/>
        <v/>
      </c>
      <c r="AC151" s="751"/>
      <c r="AD151" s="105" t="str">
        <f t="shared" si="34"/>
        <v/>
      </c>
      <c r="AE151" s="746">
        <v>0</v>
      </c>
      <c r="AF151" s="96" t="str">
        <f t="shared" si="38"/>
        <v/>
      </c>
      <c r="AG151" s="746">
        <v>0</v>
      </c>
      <c r="AH151" s="753">
        <v>0</v>
      </c>
      <c r="AI151" s="96"/>
      <c r="AJ151" s="93"/>
      <c r="AK151" s="739"/>
      <c r="AL151" s="737"/>
      <c r="AM151" s="117"/>
    </row>
    <row r="152" spans="2:39" ht="14" customHeight="1" x14ac:dyDescent="0.15">
      <c r="B152" s="101"/>
      <c r="C152" s="123"/>
      <c r="D152" s="95"/>
      <c r="E152" s="95"/>
      <c r="F152" s="723" t="str">
        <f t="shared" si="27"/>
        <v/>
      </c>
      <c r="G152" s="746">
        <v>0</v>
      </c>
      <c r="H152" s="723" t="str">
        <f t="shared" si="28"/>
        <v/>
      </c>
      <c r="I152" s="746">
        <v>0</v>
      </c>
      <c r="J152" s="723" t="str">
        <f t="shared" si="29"/>
        <v/>
      </c>
      <c r="K152" s="746">
        <v>0</v>
      </c>
      <c r="L152" s="723" t="str">
        <f t="shared" si="30"/>
        <v/>
      </c>
      <c r="M152" s="746">
        <v>0</v>
      </c>
      <c r="N152" s="723" t="str">
        <f t="shared" si="31"/>
        <v/>
      </c>
      <c r="O152" s="746">
        <v>0</v>
      </c>
      <c r="P152" s="723" t="str">
        <f t="shared" si="32"/>
        <v/>
      </c>
      <c r="Q152" s="746">
        <v>0</v>
      </c>
      <c r="R152" s="719"/>
      <c r="S152" s="96" t="str">
        <f t="shared" si="36"/>
        <v/>
      </c>
      <c r="T152" s="748"/>
      <c r="U152" s="746">
        <v>0</v>
      </c>
      <c r="V152" s="723" t="str">
        <f t="shared" si="37"/>
        <v/>
      </c>
      <c r="W152" s="751"/>
      <c r="X152" s="746">
        <v>0</v>
      </c>
      <c r="Y152" s="96" t="str">
        <f t="shared" si="33"/>
        <v/>
      </c>
      <c r="Z152" s="751"/>
      <c r="AA152" s="746">
        <v>0</v>
      </c>
      <c r="AB152" s="96" t="str">
        <f t="shared" si="35"/>
        <v/>
      </c>
      <c r="AC152" s="751"/>
      <c r="AD152" s="105" t="str">
        <f t="shared" si="34"/>
        <v/>
      </c>
      <c r="AE152" s="746">
        <v>0</v>
      </c>
      <c r="AF152" s="96" t="str">
        <f t="shared" si="38"/>
        <v/>
      </c>
      <c r="AG152" s="746">
        <v>0</v>
      </c>
      <c r="AH152" s="753">
        <v>0</v>
      </c>
      <c r="AI152" s="96"/>
      <c r="AJ152" s="93"/>
      <c r="AK152" s="739"/>
      <c r="AL152" s="737"/>
      <c r="AM152" s="117"/>
    </row>
    <row r="153" spans="2:39" ht="14" customHeight="1" x14ac:dyDescent="0.15">
      <c r="B153" s="101"/>
      <c r="C153" s="123"/>
      <c r="D153" s="95"/>
      <c r="E153" s="95"/>
      <c r="F153" s="723" t="str">
        <f t="shared" si="27"/>
        <v/>
      </c>
      <c r="G153" s="746">
        <v>0</v>
      </c>
      <c r="H153" s="723" t="str">
        <f t="shared" si="28"/>
        <v/>
      </c>
      <c r="I153" s="746">
        <v>0</v>
      </c>
      <c r="J153" s="723" t="str">
        <f t="shared" si="29"/>
        <v/>
      </c>
      <c r="K153" s="746">
        <v>0</v>
      </c>
      <c r="L153" s="723" t="str">
        <f t="shared" si="30"/>
        <v/>
      </c>
      <c r="M153" s="746">
        <v>0</v>
      </c>
      <c r="N153" s="723" t="str">
        <f t="shared" si="31"/>
        <v/>
      </c>
      <c r="O153" s="746">
        <v>0</v>
      </c>
      <c r="P153" s="723" t="str">
        <f t="shared" si="32"/>
        <v/>
      </c>
      <c r="Q153" s="746">
        <v>0</v>
      </c>
      <c r="R153" s="719"/>
      <c r="S153" s="96" t="str">
        <f t="shared" si="36"/>
        <v/>
      </c>
      <c r="T153" s="748"/>
      <c r="U153" s="746">
        <v>0</v>
      </c>
      <c r="V153" s="723" t="str">
        <f t="shared" si="37"/>
        <v/>
      </c>
      <c r="W153" s="751"/>
      <c r="X153" s="746">
        <v>0</v>
      </c>
      <c r="Y153" s="96" t="str">
        <f t="shared" si="33"/>
        <v/>
      </c>
      <c r="Z153" s="751"/>
      <c r="AA153" s="746">
        <v>0</v>
      </c>
      <c r="AB153" s="96" t="str">
        <f t="shared" si="35"/>
        <v/>
      </c>
      <c r="AC153" s="751"/>
      <c r="AD153" s="105" t="str">
        <f t="shared" si="34"/>
        <v/>
      </c>
      <c r="AE153" s="746">
        <v>0</v>
      </c>
      <c r="AF153" s="96" t="str">
        <f t="shared" si="38"/>
        <v/>
      </c>
      <c r="AG153" s="746">
        <v>0</v>
      </c>
      <c r="AH153" s="753">
        <v>0</v>
      </c>
      <c r="AI153" s="96"/>
      <c r="AJ153" s="93"/>
      <c r="AK153" s="739"/>
      <c r="AL153" s="737"/>
      <c r="AM153" s="117"/>
    </row>
    <row r="154" spans="2:39" ht="15" customHeight="1" x14ac:dyDescent="0.2">
      <c r="B154" s="94"/>
      <c r="C154" s="123"/>
      <c r="D154" s="95"/>
      <c r="E154" s="95"/>
      <c r="F154" s="723" t="str">
        <f t="shared" si="27"/>
        <v/>
      </c>
      <c r="G154" s="746">
        <v>0</v>
      </c>
      <c r="H154" s="723" t="str">
        <f t="shared" si="28"/>
        <v/>
      </c>
      <c r="I154" s="746">
        <v>0</v>
      </c>
      <c r="J154" s="723" t="str">
        <f t="shared" si="29"/>
        <v/>
      </c>
      <c r="K154" s="746">
        <v>0</v>
      </c>
      <c r="L154" s="723" t="str">
        <f t="shared" si="30"/>
        <v/>
      </c>
      <c r="M154" s="746">
        <v>0</v>
      </c>
      <c r="N154" s="723" t="str">
        <f t="shared" si="31"/>
        <v/>
      </c>
      <c r="O154" s="746">
        <v>0</v>
      </c>
      <c r="P154" s="723" t="str">
        <f t="shared" si="32"/>
        <v/>
      </c>
      <c r="Q154" s="746">
        <v>0</v>
      </c>
      <c r="R154" s="719"/>
      <c r="S154" s="96" t="str">
        <f t="shared" si="36"/>
        <v/>
      </c>
      <c r="T154" s="748"/>
      <c r="U154" s="746">
        <v>0</v>
      </c>
      <c r="V154" s="723" t="str">
        <f t="shared" si="37"/>
        <v/>
      </c>
      <c r="W154" s="751"/>
      <c r="X154" s="746">
        <v>0</v>
      </c>
      <c r="Y154" s="96" t="str">
        <f t="shared" si="33"/>
        <v/>
      </c>
      <c r="Z154" s="751"/>
      <c r="AA154" s="746">
        <v>0</v>
      </c>
      <c r="AB154" s="96" t="str">
        <f t="shared" si="35"/>
        <v/>
      </c>
      <c r="AC154" s="751"/>
      <c r="AD154" s="105" t="str">
        <f t="shared" si="34"/>
        <v/>
      </c>
      <c r="AE154" s="746">
        <v>0</v>
      </c>
      <c r="AF154" s="96" t="str">
        <f t="shared" si="38"/>
        <v/>
      </c>
      <c r="AG154" s="746">
        <v>0</v>
      </c>
      <c r="AH154" s="753">
        <v>0</v>
      </c>
      <c r="AI154" s="96"/>
      <c r="AJ154" s="93"/>
      <c r="AK154" s="739"/>
      <c r="AL154" s="737"/>
      <c r="AM154" s="117"/>
    </row>
    <row r="155" spans="2:39" ht="15" customHeight="1" x14ac:dyDescent="0.2">
      <c r="B155" s="94"/>
      <c r="C155" s="123"/>
      <c r="D155" s="95"/>
      <c r="E155" s="95"/>
      <c r="F155" s="723" t="str">
        <f t="shared" si="27"/>
        <v/>
      </c>
      <c r="G155" s="746">
        <v>0</v>
      </c>
      <c r="H155" s="723" t="str">
        <f t="shared" si="28"/>
        <v/>
      </c>
      <c r="I155" s="746">
        <v>0</v>
      </c>
      <c r="J155" s="723" t="str">
        <f t="shared" si="29"/>
        <v/>
      </c>
      <c r="K155" s="746">
        <v>0</v>
      </c>
      <c r="L155" s="723" t="str">
        <f t="shared" si="30"/>
        <v/>
      </c>
      <c r="M155" s="746">
        <v>0</v>
      </c>
      <c r="N155" s="723" t="str">
        <f t="shared" si="31"/>
        <v/>
      </c>
      <c r="O155" s="746">
        <v>0</v>
      </c>
      <c r="P155" s="723" t="str">
        <f t="shared" si="32"/>
        <v/>
      </c>
      <c r="Q155" s="746">
        <v>0</v>
      </c>
      <c r="R155" s="719"/>
      <c r="S155" s="96" t="str">
        <f t="shared" si="36"/>
        <v/>
      </c>
      <c r="T155" s="748"/>
      <c r="U155" s="746">
        <v>0</v>
      </c>
      <c r="V155" s="723" t="str">
        <f t="shared" si="37"/>
        <v/>
      </c>
      <c r="W155" s="751"/>
      <c r="X155" s="746">
        <v>0</v>
      </c>
      <c r="Y155" s="96" t="str">
        <f t="shared" si="33"/>
        <v/>
      </c>
      <c r="Z155" s="751"/>
      <c r="AA155" s="746">
        <v>0</v>
      </c>
      <c r="AB155" s="96" t="str">
        <f t="shared" si="35"/>
        <v/>
      </c>
      <c r="AC155" s="751"/>
      <c r="AD155" s="105" t="str">
        <f t="shared" si="34"/>
        <v/>
      </c>
      <c r="AE155" s="746">
        <v>0</v>
      </c>
      <c r="AF155" s="96" t="str">
        <f t="shared" si="38"/>
        <v/>
      </c>
      <c r="AG155" s="746">
        <v>0</v>
      </c>
      <c r="AH155" s="753">
        <v>0</v>
      </c>
      <c r="AI155" s="96"/>
      <c r="AJ155" s="93"/>
      <c r="AK155" s="739"/>
      <c r="AL155" s="737"/>
      <c r="AM155" s="117"/>
    </row>
    <row r="156" spans="2:39" ht="15" customHeight="1" x14ac:dyDescent="0.2">
      <c r="B156" s="94"/>
      <c r="C156" s="123"/>
      <c r="D156" s="95"/>
      <c r="E156" s="95"/>
      <c r="F156" s="723" t="str">
        <f t="shared" si="27"/>
        <v/>
      </c>
      <c r="G156" s="746">
        <v>0</v>
      </c>
      <c r="H156" s="723" t="str">
        <f t="shared" si="28"/>
        <v/>
      </c>
      <c r="I156" s="746">
        <v>0</v>
      </c>
      <c r="J156" s="723" t="str">
        <f t="shared" si="29"/>
        <v/>
      </c>
      <c r="K156" s="746">
        <v>0</v>
      </c>
      <c r="L156" s="723" t="str">
        <f t="shared" si="30"/>
        <v/>
      </c>
      <c r="M156" s="746">
        <v>0</v>
      </c>
      <c r="N156" s="723" t="str">
        <f t="shared" si="31"/>
        <v/>
      </c>
      <c r="O156" s="746">
        <v>0</v>
      </c>
      <c r="P156" s="723" t="str">
        <f t="shared" si="32"/>
        <v/>
      </c>
      <c r="Q156" s="746">
        <v>0</v>
      </c>
      <c r="R156" s="719"/>
      <c r="S156" s="96" t="str">
        <f t="shared" si="36"/>
        <v/>
      </c>
      <c r="T156" s="748"/>
      <c r="U156" s="746">
        <v>0</v>
      </c>
      <c r="V156" s="723" t="str">
        <f t="shared" si="37"/>
        <v/>
      </c>
      <c r="W156" s="751"/>
      <c r="X156" s="746">
        <v>0</v>
      </c>
      <c r="Y156" s="96" t="str">
        <f t="shared" si="33"/>
        <v/>
      </c>
      <c r="Z156" s="751"/>
      <c r="AA156" s="746">
        <v>0</v>
      </c>
      <c r="AB156" s="96" t="str">
        <f t="shared" si="35"/>
        <v/>
      </c>
      <c r="AC156" s="751"/>
      <c r="AD156" s="105" t="str">
        <f t="shared" si="34"/>
        <v/>
      </c>
      <c r="AE156" s="746">
        <v>0</v>
      </c>
      <c r="AF156" s="96" t="str">
        <f t="shared" si="38"/>
        <v/>
      </c>
      <c r="AG156" s="746">
        <v>0</v>
      </c>
      <c r="AH156" s="753">
        <v>0</v>
      </c>
      <c r="AI156" s="96"/>
      <c r="AJ156" s="93"/>
      <c r="AK156" s="739"/>
      <c r="AL156" s="737"/>
      <c r="AM156" s="117"/>
    </row>
    <row r="157" spans="2:39" ht="14" customHeight="1" x14ac:dyDescent="0.2">
      <c r="B157" s="94"/>
      <c r="C157" s="123"/>
      <c r="D157" s="95"/>
      <c r="E157" s="95"/>
      <c r="F157" s="723" t="str">
        <f t="shared" si="27"/>
        <v/>
      </c>
      <c r="G157" s="746">
        <v>0</v>
      </c>
      <c r="H157" s="723" t="str">
        <f t="shared" si="28"/>
        <v/>
      </c>
      <c r="I157" s="746">
        <v>0</v>
      </c>
      <c r="J157" s="723" t="str">
        <f t="shared" si="29"/>
        <v/>
      </c>
      <c r="K157" s="746">
        <v>0</v>
      </c>
      <c r="L157" s="723" t="str">
        <f t="shared" si="30"/>
        <v/>
      </c>
      <c r="M157" s="746">
        <v>0</v>
      </c>
      <c r="N157" s="723" t="str">
        <f t="shared" si="31"/>
        <v/>
      </c>
      <c r="O157" s="746">
        <v>0</v>
      </c>
      <c r="P157" s="723" t="str">
        <f t="shared" si="32"/>
        <v/>
      </c>
      <c r="Q157" s="746">
        <v>0</v>
      </c>
      <c r="R157" s="719"/>
      <c r="S157" s="96" t="str">
        <f t="shared" si="36"/>
        <v/>
      </c>
      <c r="T157" s="748"/>
      <c r="U157" s="746">
        <v>0</v>
      </c>
      <c r="V157" s="723" t="str">
        <f t="shared" si="37"/>
        <v/>
      </c>
      <c r="W157" s="751"/>
      <c r="X157" s="746">
        <v>0</v>
      </c>
      <c r="Y157" s="96" t="str">
        <f t="shared" si="33"/>
        <v/>
      </c>
      <c r="Z157" s="751"/>
      <c r="AA157" s="746">
        <v>0</v>
      </c>
      <c r="AB157" s="96" t="str">
        <f t="shared" si="35"/>
        <v/>
      </c>
      <c r="AC157" s="751"/>
      <c r="AD157" s="105" t="str">
        <f t="shared" si="34"/>
        <v/>
      </c>
      <c r="AE157" s="746">
        <v>0</v>
      </c>
      <c r="AF157" s="96" t="str">
        <f t="shared" si="38"/>
        <v/>
      </c>
      <c r="AG157" s="746">
        <v>0</v>
      </c>
      <c r="AH157" s="753">
        <v>0</v>
      </c>
      <c r="AI157" s="96"/>
      <c r="AJ157" s="93"/>
      <c r="AK157" s="739"/>
      <c r="AL157" s="737"/>
      <c r="AM157" s="117"/>
    </row>
    <row r="158" spans="2:39" ht="14" customHeight="1" x14ac:dyDescent="0.2">
      <c r="B158" s="94"/>
      <c r="C158" s="123"/>
      <c r="D158" s="95"/>
      <c r="E158" s="95"/>
      <c r="F158" s="723" t="str">
        <f t="shared" si="27"/>
        <v/>
      </c>
      <c r="G158" s="746">
        <v>0</v>
      </c>
      <c r="H158" s="723" t="str">
        <f t="shared" si="28"/>
        <v/>
      </c>
      <c r="I158" s="746">
        <v>0</v>
      </c>
      <c r="J158" s="723" t="str">
        <f t="shared" si="29"/>
        <v/>
      </c>
      <c r="K158" s="746">
        <v>0</v>
      </c>
      <c r="L158" s="723" t="str">
        <f t="shared" si="30"/>
        <v/>
      </c>
      <c r="M158" s="746">
        <v>0</v>
      </c>
      <c r="N158" s="723" t="str">
        <f t="shared" si="31"/>
        <v/>
      </c>
      <c r="O158" s="746">
        <v>0</v>
      </c>
      <c r="P158" s="723" t="str">
        <f t="shared" si="32"/>
        <v/>
      </c>
      <c r="Q158" s="746">
        <v>0</v>
      </c>
      <c r="R158" s="719"/>
      <c r="S158" s="96" t="str">
        <f t="shared" si="36"/>
        <v/>
      </c>
      <c r="T158" s="748"/>
      <c r="U158" s="746">
        <v>0</v>
      </c>
      <c r="V158" s="723" t="str">
        <f t="shared" si="37"/>
        <v/>
      </c>
      <c r="W158" s="751"/>
      <c r="X158" s="746">
        <v>0</v>
      </c>
      <c r="Y158" s="96" t="str">
        <f t="shared" si="33"/>
        <v/>
      </c>
      <c r="Z158" s="751"/>
      <c r="AA158" s="746">
        <v>0</v>
      </c>
      <c r="AB158" s="96" t="str">
        <f t="shared" si="35"/>
        <v/>
      </c>
      <c r="AC158" s="751"/>
      <c r="AD158" s="105" t="str">
        <f t="shared" si="34"/>
        <v/>
      </c>
      <c r="AE158" s="746">
        <v>0</v>
      </c>
      <c r="AF158" s="96" t="str">
        <f t="shared" si="38"/>
        <v/>
      </c>
      <c r="AG158" s="746">
        <v>0</v>
      </c>
      <c r="AH158" s="753">
        <v>0</v>
      </c>
      <c r="AI158" s="96"/>
      <c r="AJ158" s="93"/>
      <c r="AK158" s="739"/>
      <c r="AL158" s="737"/>
      <c r="AM158" s="117"/>
    </row>
    <row r="159" spans="2:39" ht="14" customHeight="1" x14ac:dyDescent="0.2">
      <c r="B159" s="94"/>
      <c r="C159" s="123"/>
      <c r="D159" s="95"/>
      <c r="E159" s="95"/>
      <c r="F159" s="723" t="str">
        <f t="shared" si="27"/>
        <v/>
      </c>
      <c r="G159" s="746">
        <v>0</v>
      </c>
      <c r="H159" s="723" t="str">
        <f t="shared" si="28"/>
        <v/>
      </c>
      <c r="I159" s="746">
        <v>0</v>
      </c>
      <c r="J159" s="723" t="str">
        <f t="shared" si="29"/>
        <v/>
      </c>
      <c r="K159" s="746">
        <v>0</v>
      </c>
      <c r="L159" s="723" t="str">
        <f t="shared" si="30"/>
        <v/>
      </c>
      <c r="M159" s="746">
        <v>0</v>
      </c>
      <c r="N159" s="723" t="str">
        <f t="shared" si="31"/>
        <v/>
      </c>
      <c r="O159" s="746">
        <v>0</v>
      </c>
      <c r="P159" s="723" t="str">
        <f t="shared" si="32"/>
        <v/>
      </c>
      <c r="Q159" s="746">
        <v>0</v>
      </c>
      <c r="R159" s="719"/>
      <c r="S159" s="96" t="str">
        <f t="shared" si="36"/>
        <v/>
      </c>
      <c r="T159" s="748"/>
      <c r="U159" s="746">
        <v>0</v>
      </c>
      <c r="V159" s="723" t="str">
        <f t="shared" si="37"/>
        <v/>
      </c>
      <c r="W159" s="751"/>
      <c r="X159" s="746">
        <v>0</v>
      </c>
      <c r="Y159" s="96" t="str">
        <f t="shared" si="33"/>
        <v/>
      </c>
      <c r="Z159" s="751"/>
      <c r="AA159" s="746">
        <v>0</v>
      </c>
      <c r="AB159" s="96" t="str">
        <f t="shared" si="35"/>
        <v/>
      </c>
      <c r="AC159" s="751"/>
      <c r="AD159" s="105" t="str">
        <f t="shared" si="34"/>
        <v/>
      </c>
      <c r="AE159" s="746">
        <v>0</v>
      </c>
      <c r="AF159" s="96" t="str">
        <f t="shared" si="38"/>
        <v/>
      </c>
      <c r="AG159" s="746">
        <v>0</v>
      </c>
      <c r="AH159" s="753">
        <v>0</v>
      </c>
      <c r="AI159" s="96"/>
      <c r="AJ159" s="93"/>
      <c r="AK159" s="739"/>
      <c r="AL159" s="737"/>
      <c r="AM159" s="117"/>
    </row>
    <row r="160" spans="2:39" ht="14" customHeight="1" x14ac:dyDescent="0.2">
      <c r="B160" s="94"/>
      <c r="C160" s="123"/>
      <c r="D160" s="95"/>
      <c r="E160" s="95"/>
      <c r="F160" s="723" t="str">
        <f t="shared" si="27"/>
        <v/>
      </c>
      <c r="G160" s="746">
        <v>0</v>
      </c>
      <c r="H160" s="723" t="str">
        <f t="shared" si="28"/>
        <v/>
      </c>
      <c r="I160" s="746">
        <v>0</v>
      </c>
      <c r="J160" s="723" t="str">
        <f t="shared" si="29"/>
        <v/>
      </c>
      <c r="K160" s="746">
        <v>0</v>
      </c>
      <c r="L160" s="723" t="str">
        <f t="shared" si="30"/>
        <v/>
      </c>
      <c r="M160" s="746">
        <v>0</v>
      </c>
      <c r="N160" s="723" t="str">
        <f t="shared" si="31"/>
        <v/>
      </c>
      <c r="O160" s="746">
        <v>0</v>
      </c>
      <c r="P160" s="723" t="str">
        <f t="shared" si="32"/>
        <v/>
      </c>
      <c r="Q160" s="746">
        <v>0</v>
      </c>
      <c r="R160" s="719"/>
      <c r="S160" s="96" t="str">
        <f t="shared" si="36"/>
        <v/>
      </c>
      <c r="T160" s="748"/>
      <c r="U160" s="746">
        <v>0</v>
      </c>
      <c r="V160" s="723" t="str">
        <f t="shared" si="37"/>
        <v/>
      </c>
      <c r="W160" s="751"/>
      <c r="X160" s="746">
        <v>0</v>
      </c>
      <c r="Y160" s="96" t="str">
        <f t="shared" si="33"/>
        <v/>
      </c>
      <c r="Z160" s="751"/>
      <c r="AA160" s="746">
        <v>0</v>
      </c>
      <c r="AB160" s="96" t="str">
        <f t="shared" si="35"/>
        <v/>
      </c>
      <c r="AC160" s="751"/>
      <c r="AD160" s="105" t="str">
        <f t="shared" si="34"/>
        <v/>
      </c>
      <c r="AE160" s="746">
        <v>0</v>
      </c>
      <c r="AF160" s="96" t="str">
        <f t="shared" si="38"/>
        <v/>
      </c>
      <c r="AG160" s="746">
        <v>0</v>
      </c>
      <c r="AH160" s="753">
        <v>0</v>
      </c>
      <c r="AI160" s="96"/>
      <c r="AJ160" s="93"/>
      <c r="AK160" s="739"/>
      <c r="AL160" s="737"/>
      <c r="AM160" s="117"/>
    </row>
    <row r="161" spans="2:39" ht="14" customHeight="1" x14ac:dyDescent="0.2">
      <c r="B161" s="94"/>
      <c r="C161" s="123"/>
      <c r="D161" s="95"/>
      <c r="E161" s="95"/>
      <c r="F161" s="723" t="str">
        <f t="shared" si="27"/>
        <v/>
      </c>
      <c r="G161" s="746">
        <v>0</v>
      </c>
      <c r="H161" s="723" t="str">
        <f t="shared" si="28"/>
        <v/>
      </c>
      <c r="I161" s="746">
        <v>0</v>
      </c>
      <c r="J161" s="723" t="str">
        <f t="shared" si="29"/>
        <v/>
      </c>
      <c r="K161" s="746">
        <v>0</v>
      </c>
      <c r="L161" s="723" t="str">
        <f t="shared" si="30"/>
        <v/>
      </c>
      <c r="M161" s="746">
        <v>0</v>
      </c>
      <c r="N161" s="723" t="str">
        <f t="shared" si="31"/>
        <v/>
      </c>
      <c r="O161" s="746">
        <v>0</v>
      </c>
      <c r="P161" s="723" t="str">
        <f t="shared" si="32"/>
        <v/>
      </c>
      <c r="Q161" s="746">
        <v>0</v>
      </c>
      <c r="R161" s="719"/>
      <c r="S161" s="96" t="str">
        <f t="shared" si="36"/>
        <v/>
      </c>
      <c r="T161" s="748"/>
      <c r="U161" s="746">
        <v>0</v>
      </c>
      <c r="V161" s="723" t="str">
        <f t="shared" si="37"/>
        <v/>
      </c>
      <c r="W161" s="751"/>
      <c r="X161" s="746">
        <v>0</v>
      </c>
      <c r="Y161" s="96" t="str">
        <f t="shared" si="33"/>
        <v/>
      </c>
      <c r="Z161" s="751"/>
      <c r="AA161" s="746">
        <v>0</v>
      </c>
      <c r="AB161" s="96" t="str">
        <f t="shared" si="35"/>
        <v/>
      </c>
      <c r="AC161" s="751"/>
      <c r="AD161" s="105" t="str">
        <f t="shared" si="34"/>
        <v/>
      </c>
      <c r="AE161" s="746">
        <v>0</v>
      </c>
      <c r="AF161" s="96" t="str">
        <f t="shared" si="38"/>
        <v/>
      </c>
      <c r="AG161" s="746">
        <v>0</v>
      </c>
      <c r="AH161" s="753">
        <v>0</v>
      </c>
      <c r="AI161" s="96"/>
      <c r="AJ161" s="93"/>
      <c r="AK161" s="739"/>
      <c r="AL161" s="737"/>
      <c r="AM161" s="117"/>
    </row>
    <row r="162" spans="2:39" ht="15" customHeight="1" x14ac:dyDescent="0.2">
      <c r="B162" s="94"/>
      <c r="C162" s="123"/>
      <c r="D162" s="95"/>
      <c r="E162" s="95"/>
      <c r="F162" s="723" t="str">
        <f t="shared" si="27"/>
        <v/>
      </c>
      <c r="G162" s="746">
        <v>0</v>
      </c>
      <c r="H162" s="723" t="str">
        <f t="shared" si="28"/>
        <v/>
      </c>
      <c r="I162" s="746">
        <v>0</v>
      </c>
      <c r="J162" s="723" t="str">
        <f t="shared" si="29"/>
        <v/>
      </c>
      <c r="K162" s="746">
        <v>0</v>
      </c>
      <c r="L162" s="723" t="str">
        <f t="shared" si="30"/>
        <v/>
      </c>
      <c r="M162" s="746">
        <v>0</v>
      </c>
      <c r="N162" s="723" t="str">
        <f t="shared" si="31"/>
        <v/>
      </c>
      <c r="O162" s="746">
        <v>0</v>
      </c>
      <c r="P162" s="723" t="str">
        <f t="shared" si="32"/>
        <v/>
      </c>
      <c r="Q162" s="746">
        <v>0</v>
      </c>
      <c r="R162" s="719"/>
      <c r="S162" s="96" t="str">
        <f t="shared" si="36"/>
        <v/>
      </c>
      <c r="T162" s="748"/>
      <c r="U162" s="746">
        <v>0</v>
      </c>
      <c r="V162" s="723" t="str">
        <f t="shared" si="37"/>
        <v/>
      </c>
      <c r="W162" s="751"/>
      <c r="X162" s="746">
        <v>0</v>
      </c>
      <c r="Y162" s="96" t="str">
        <f t="shared" si="33"/>
        <v/>
      </c>
      <c r="Z162" s="751"/>
      <c r="AA162" s="746">
        <v>0</v>
      </c>
      <c r="AB162" s="96" t="str">
        <f t="shared" si="35"/>
        <v/>
      </c>
      <c r="AC162" s="751"/>
      <c r="AD162" s="105" t="str">
        <f t="shared" si="34"/>
        <v/>
      </c>
      <c r="AE162" s="746">
        <v>0</v>
      </c>
      <c r="AF162" s="96" t="str">
        <f t="shared" si="38"/>
        <v/>
      </c>
      <c r="AG162" s="746">
        <v>0</v>
      </c>
      <c r="AH162" s="753">
        <v>0</v>
      </c>
      <c r="AI162" s="96"/>
      <c r="AJ162" s="93"/>
      <c r="AK162" s="739"/>
      <c r="AL162" s="737"/>
      <c r="AM162" s="117"/>
    </row>
    <row r="163" spans="2:39" ht="14.75" customHeight="1" x14ac:dyDescent="0.2">
      <c r="B163" s="94"/>
      <c r="C163" s="123"/>
      <c r="D163" s="95"/>
      <c r="E163" s="95"/>
      <c r="F163" s="723" t="str">
        <f t="shared" si="27"/>
        <v/>
      </c>
      <c r="G163" s="746">
        <v>0</v>
      </c>
      <c r="H163" s="723" t="str">
        <f t="shared" si="28"/>
        <v/>
      </c>
      <c r="I163" s="746">
        <v>0</v>
      </c>
      <c r="J163" s="723" t="str">
        <f t="shared" si="29"/>
        <v/>
      </c>
      <c r="K163" s="746">
        <v>0</v>
      </c>
      <c r="L163" s="723" t="str">
        <f t="shared" si="30"/>
        <v/>
      </c>
      <c r="M163" s="746">
        <v>0</v>
      </c>
      <c r="N163" s="723" t="str">
        <f t="shared" si="31"/>
        <v/>
      </c>
      <c r="O163" s="746">
        <v>0</v>
      </c>
      <c r="P163" s="723" t="str">
        <f t="shared" si="32"/>
        <v/>
      </c>
      <c r="Q163" s="746">
        <v>0</v>
      </c>
      <c r="R163" s="719"/>
      <c r="S163" s="96" t="str">
        <f t="shared" si="36"/>
        <v/>
      </c>
      <c r="T163" s="748"/>
      <c r="U163" s="746">
        <v>0</v>
      </c>
      <c r="V163" s="723" t="str">
        <f t="shared" si="37"/>
        <v/>
      </c>
      <c r="W163" s="751"/>
      <c r="X163" s="746">
        <v>0</v>
      </c>
      <c r="Y163" s="96" t="str">
        <f t="shared" si="33"/>
        <v/>
      </c>
      <c r="Z163" s="751"/>
      <c r="AA163" s="746">
        <v>0</v>
      </c>
      <c r="AB163" s="96" t="str">
        <f t="shared" si="35"/>
        <v/>
      </c>
      <c r="AC163" s="751"/>
      <c r="AD163" s="105" t="str">
        <f t="shared" si="34"/>
        <v/>
      </c>
      <c r="AE163" s="746">
        <v>0</v>
      </c>
      <c r="AF163" s="96" t="str">
        <f t="shared" si="38"/>
        <v/>
      </c>
      <c r="AG163" s="746">
        <v>0</v>
      </c>
      <c r="AH163" s="753">
        <v>0</v>
      </c>
      <c r="AI163" s="96"/>
      <c r="AJ163" s="93"/>
      <c r="AK163" s="739"/>
      <c r="AL163" s="737"/>
      <c r="AM163" s="117"/>
    </row>
    <row r="164" spans="2:39" ht="14.75" customHeight="1" x14ac:dyDescent="0.15">
      <c r="B164" s="101"/>
      <c r="C164" s="123"/>
      <c r="D164" s="95"/>
      <c r="E164" s="95"/>
      <c r="F164" s="723" t="str">
        <f t="shared" si="27"/>
        <v/>
      </c>
      <c r="G164" s="746">
        <v>0</v>
      </c>
      <c r="H164" s="723" t="str">
        <f t="shared" si="28"/>
        <v/>
      </c>
      <c r="I164" s="746">
        <v>0</v>
      </c>
      <c r="J164" s="723" t="str">
        <f t="shared" si="29"/>
        <v/>
      </c>
      <c r="K164" s="746">
        <v>0</v>
      </c>
      <c r="L164" s="723" t="str">
        <f t="shared" si="30"/>
        <v/>
      </c>
      <c r="M164" s="746">
        <v>0</v>
      </c>
      <c r="N164" s="723" t="str">
        <f t="shared" si="31"/>
        <v/>
      </c>
      <c r="O164" s="746">
        <v>0</v>
      </c>
      <c r="P164" s="723" t="str">
        <f t="shared" si="32"/>
        <v/>
      </c>
      <c r="Q164" s="746">
        <v>0</v>
      </c>
      <c r="R164" s="719"/>
      <c r="S164" s="96" t="str">
        <f t="shared" si="36"/>
        <v/>
      </c>
      <c r="T164" s="748"/>
      <c r="U164" s="746">
        <v>0</v>
      </c>
      <c r="V164" s="723" t="str">
        <f t="shared" si="37"/>
        <v/>
      </c>
      <c r="W164" s="751"/>
      <c r="X164" s="746">
        <v>0</v>
      </c>
      <c r="Y164" s="96" t="str">
        <f t="shared" si="33"/>
        <v/>
      </c>
      <c r="Z164" s="751"/>
      <c r="AA164" s="746">
        <v>0</v>
      </c>
      <c r="AB164" s="96" t="str">
        <f t="shared" si="35"/>
        <v/>
      </c>
      <c r="AC164" s="751"/>
      <c r="AD164" s="105" t="str">
        <f t="shared" si="34"/>
        <v/>
      </c>
      <c r="AE164" s="746">
        <v>0</v>
      </c>
      <c r="AF164" s="96" t="str">
        <f t="shared" si="38"/>
        <v/>
      </c>
      <c r="AG164" s="746">
        <v>0</v>
      </c>
      <c r="AH164" s="753">
        <v>0</v>
      </c>
      <c r="AI164" s="96"/>
      <c r="AJ164" s="93"/>
      <c r="AK164" s="739"/>
      <c r="AL164" s="737"/>
      <c r="AM164" s="117"/>
    </row>
    <row r="165" spans="2:39" ht="14.75" customHeight="1" x14ac:dyDescent="0.2">
      <c r="B165" s="94"/>
      <c r="C165" s="123"/>
      <c r="D165" s="95"/>
      <c r="E165" s="95"/>
      <c r="F165" s="723" t="str">
        <f t="shared" si="27"/>
        <v/>
      </c>
      <c r="G165" s="746">
        <v>0</v>
      </c>
      <c r="H165" s="723" t="str">
        <f t="shared" si="28"/>
        <v/>
      </c>
      <c r="I165" s="746">
        <v>0</v>
      </c>
      <c r="J165" s="723" t="str">
        <f t="shared" si="29"/>
        <v/>
      </c>
      <c r="K165" s="746">
        <v>0</v>
      </c>
      <c r="L165" s="723" t="str">
        <f t="shared" si="30"/>
        <v/>
      </c>
      <c r="M165" s="746">
        <v>0</v>
      </c>
      <c r="N165" s="723" t="str">
        <f t="shared" si="31"/>
        <v/>
      </c>
      <c r="O165" s="746">
        <v>0</v>
      </c>
      <c r="P165" s="723" t="str">
        <f t="shared" si="32"/>
        <v/>
      </c>
      <c r="Q165" s="746">
        <v>0</v>
      </c>
      <c r="R165" s="719"/>
      <c r="S165" s="96" t="str">
        <f t="shared" si="36"/>
        <v/>
      </c>
      <c r="T165" s="748"/>
      <c r="U165" s="746">
        <v>0</v>
      </c>
      <c r="V165" s="723" t="str">
        <f t="shared" si="37"/>
        <v/>
      </c>
      <c r="W165" s="751"/>
      <c r="X165" s="746">
        <v>0</v>
      </c>
      <c r="Y165" s="96" t="str">
        <f t="shared" si="33"/>
        <v/>
      </c>
      <c r="Z165" s="751"/>
      <c r="AA165" s="746">
        <v>0</v>
      </c>
      <c r="AB165" s="96" t="str">
        <f t="shared" si="35"/>
        <v/>
      </c>
      <c r="AC165" s="751"/>
      <c r="AD165" s="105" t="str">
        <f t="shared" si="34"/>
        <v/>
      </c>
      <c r="AE165" s="746">
        <v>0</v>
      </c>
      <c r="AF165" s="96" t="str">
        <f t="shared" si="38"/>
        <v/>
      </c>
      <c r="AG165" s="746">
        <v>0</v>
      </c>
      <c r="AH165" s="753">
        <v>0</v>
      </c>
      <c r="AI165" s="96"/>
      <c r="AJ165" s="93"/>
      <c r="AK165" s="739"/>
      <c r="AL165" s="737"/>
      <c r="AM165" s="117"/>
    </row>
    <row r="166" spans="2:39" ht="14.75" customHeight="1" x14ac:dyDescent="0.2">
      <c r="B166" s="94"/>
      <c r="C166" s="123"/>
      <c r="D166" s="95"/>
      <c r="E166" s="95"/>
      <c r="F166" s="723" t="str">
        <f t="shared" si="27"/>
        <v/>
      </c>
      <c r="G166" s="746">
        <v>0</v>
      </c>
      <c r="H166" s="723" t="str">
        <f t="shared" si="28"/>
        <v/>
      </c>
      <c r="I166" s="746">
        <v>0</v>
      </c>
      <c r="J166" s="723" t="str">
        <f t="shared" si="29"/>
        <v/>
      </c>
      <c r="K166" s="746">
        <v>0</v>
      </c>
      <c r="L166" s="723" t="str">
        <f t="shared" si="30"/>
        <v/>
      </c>
      <c r="M166" s="746">
        <v>0</v>
      </c>
      <c r="N166" s="723" t="str">
        <f t="shared" si="31"/>
        <v/>
      </c>
      <c r="O166" s="746">
        <v>0</v>
      </c>
      <c r="P166" s="723" t="str">
        <f t="shared" si="32"/>
        <v/>
      </c>
      <c r="Q166" s="746">
        <v>0</v>
      </c>
      <c r="R166" s="719"/>
      <c r="S166" s="96" t="str">
        <f t="shared" si="36"/>
        <v/>
      </c>
      <c r="T166" s="748"/>
      <c r="U166" s="746">
        <v>0</v>
      </c>
      <c r="V166" s="723" t="str">
        <f t="shared" si="37"/>
        <v/>
      </c>
      <c r="W166" s="751"/>
      <c r="X166" s="746">
        <v>0</v>
      </c>
      <c r="Y166" s="96" t="str">
        <f t="shared" si="33"/>
        <v/>
      </c>
      <c r="Z166" s="751"/>
      <c r="AA166" s="746">
        <v>0</v>
      </c>
      <c r="AB166" s="96" t="str">
        <f t="shared" si="35"/>
        <v/>
      </c>
      <c r="AC166" s="751"/>
      <c r="AD166" s="105" t="str">
        <f t="shared" si="34"/>
        <v/>
      </c>
      <c r="AE166" s="746">
        <v>0</v>
      </c>
      <c r="AF166" s="96" t="str">
        <f t="shared" si="38"/>
        <v/>
      </c>
      <c r="AG166" s="746">
        <v>0</v>
      </c>
      <c r="AH166" s="753">
        <v>0</v>
      </c>
      <c r="AI166" s="96"/>
      <c r="AJ166" s="93"/>
      <c r="AK166" s="739"/>
      <c r="AL166" s="737"/>
      <c r="AM166" s="117"/>
    </row>
    <row r="167" spans="2:39" ht="14.75" customHeight="1" x14ac:dyDescent="0.2">
      <c r="B167" s="94"/>
      <c r="C167" s="123"/>
      <c r="D167" s="95"/>
      <c r="E167" s="95"/>
      <c r="F167" s="723" t="str">
        <f t="shared" si="27"/>
        <v/>
      </c>
      <c r="G167" s="746">
        <v>0</v>
      </c>
      <c r="H167" s="723" t="str">
        <f t="shared" si="28"/>
        <v/>
      </c>
      <c r="I167" s="746">
        <v>0</v>
      </c>
      <c r="J167" s="723" t="str">
        <f t="shared" si="29"/>
        <v/>
      </c>
      <c r="K167" s="746">
        <v>0</v>
      </c>
      <c r="L167" s="723" t="str">
        <f t="shared" si="30"/>
        <v/>
      </c>
      <c r="M167" s="746">
        <v>0</v>
      </c>
      <c r="N167" s="723" t="str">
        <f t="shared" si="31"/>
        <v/>
      </c>
      <c r="O167" s="746">
        <v>0</v>
      </c>
      <c r="P167" s="723" t="str">
        <f t="shared" si="32"/>
        <v/>
      </c>
      <c r="Q167" s="746">
        <v>0</v>
      </c>
      <c r="R167" s="719"/>
      <c r="S167" s="96" t="str">
        <f t="shared" si="36"/>
        <v/>
      </c>
      <c r="T167" s="748"/>
      <c r="U167" s="746">
        <v>0</v>
      </c>
      <c r="V167" s="723" t="str">
        <f t="shared" si="37"/>
        <v/>
      </c>
      <c r="W167" s="751"/>
      <c r="X167" s="746">
        <v>0</v>
      </c>
      <c r="Y167" s="96" t="str">
        <f t="shared" si="33"/>
        <v/>
      </c>
      <c r="Z167" s="751"/>
      <c r="AA167" s="746">
        <v>0</v>
      </c>
      <c r="AB167" s="96" t="str">
        <f t="shared" si="35"/>
        <v/>
      </c>
      <c r="AC167" s="751"/>
      <c r="AD167" s="105" t="str">
        <f t="shared" si="34"/>
        <v/>
      </c>
      <c r="AE167" s="746">
        <v>0</v>
      </c>
      <c r="AF167" s="96" t="str">
        <f t="shared" si="38"/>
        <v/>
      </c>
      <c r="AG167" s="746">
        <v>0</v>
      </c>
      <c r="AH167" s="753">
        <v>0</v>
      </c>
      <c r="AI167" s="96"/>
      <c r="AJ167" s="93"/>
      <c r="AK167" s="739"/>
      <c r="AL167" s="737"/>
      <c r="AM167" s="117"/>
    </row>
    <row r="168" spans="2:39" ht="14.75" customHeight="1" x14ac:dyDescent="0.2">
      <c r="B168" s="94"/>
      <c r="C168" s="123"/>
      <c r="D168" s="95"/>
      <c r="E168" s="95"/>
      <c r="F168" s="723" t="str">
        <f t="shared" si="27"/>
        <v/>
      </c>
      <c r="G168" s="746">
        <v>0</v>
      </c>
      <c r="H168" s="723" t="str">
        <f t="shared" si="28"/>
        <v/>
      </c>
      <c r="I168" s="746">
        <v>0</v>
      </c>
      <c r="J168" s="723" t="str">
        <f t="shared" si="29"/>
        <v/>
      </c>
      <c r="K168" s="746">
        <v>0</v>
      </c>
      <c r="L168" s="723" t="str">
        <f t="shared" si="30"/>
        <v/>
      </c>
      <c r="M168" s="746">
        <v>0</v>
      </c>
      <c r="N168" s="723" t="str">
        <f t="shared" si="31"/>
        <v/>
      </c>
      <c r="O168" s="746">
        <v>0</v>
      </c>
      <c r="P168" s="723" t="str">
        <f t="shared" si="32"/>
        <v/>
      </c>
      <c r="Q168" s="746">
        <v>0</v>
      </c>
      <c r="R168" s="719"/>
      <c r="S168" s="96" t="str">
        <f t="shared" si="36"/>
        <v/>
      </c>
      <c r="T168" s="748"/>
      <c r="U168" s="746">
        <v>0</v>
      </c>
      <c r="V168" s="723" t="str">
        <f t="shared" si="37"/>
        <v/>
      </c>
      <c r="W168" s="751"/>
      <c r="X168" s="746">
        <v>0</v>
      </c>
      <c r="Y168" s="96" t="str">
        <f t="shared" si="33"/>
        <v/>
      </c>
      <c r="Z168" s="751"/>
      <c r="AA168" s="746">
        <v>0</v>
      </c>
      <c r="AB168" s="96" t="str">
        <f t="shared" si="35"/>
        <v/>
      </c>
      <c r="AC168" s="751"/>
      <c r="AD168" s="105" t="str">
        <f t="shared" si="34"/>
        <v/>
      </c>
      <c r="AE168" s="746">
        <v>0</v>
      </c>
      <c r="AF168" s="96" t="str">
        <f t="shared" si="38"/>
        <v/>
      </c>
      <c r="AG168" s="746">
        <v>0</v>
      </c>
      <c r="AH168" s="753">
        <v>0</v>
      </c>
      <c r="AI168" s="96"/>
      <c r="AJ168" s="93"/>
      <c r="AK168" s="739"/>
      <c r="AL168" s="737"/>
      <c r="AM168" s="118"/>
    </row>
    <row r="169" spans="2:39" ht="14.75" customHeight="1" x14ac:dyDescent="0.2">
      <c r="B169" s="94"/>
      <c r="C169" s="123"/>
      <c r="D169" s="95"/>
      <c r="E169" s="95"/>
      <c r="F169" s="723" t="str">
        <f t="shared" si="27"/>
        <v/>
      </c>
      <c r="G169" s="746">
        <v>0</v>
      </c>
      <c r="H169" s="723" t="str">
        <f t="shared" si="28"/>
        <v/>
      </c>
      <c r="I169" s="746">
        <v>0</v>
      </c>
      <c r="J169" s="723" t="str">
        <f t="shared" si="29"/>
        <v/>
      </c>
      <c r="K169" s="746">
        <v>0</v>
      </c>
      <c r="L169" s="723" t="str">
        <f t="shared" si="30"/>
        <v/>
      </c>
      <c r="M169" s="746">
        <v>0</v>
      </c>
      <c r="N169" s="723" t="str">
        <f t="shared" si="31"/>
        <v/>
      </c>
      <c r="O169" s="746">
        <v>0</v>
      </c>
      <c r="P169" s="723" t="str">
        <f t="shared" si="32"/>
        <v/>
      </c>
      <c r="Q169" s="746">
        <v>0</v>
      </c>
      <c r="R169" s="719"/>
      <c r="S169" s="96" t="str">
        <f t="shared" si="36"/>
        <v/>
      </c>
      <c r="T169" s="748"/>
      <c r="U169" s="746">
        <v>0</v>
      </c>
      <c r="V169" s="723" t="str">
        <f t="shared" si="37"/>
        <v/>
      </c>
      <c r="W169" s="751"/>
      <c r="X169" s="746">
        <v>0</v>
      </c>
      <c r="Y169" s="96" t="str">
        <f t="shared" si="33"/>
        <v/>
      </c>
      <c r="Z169" s="751"/>
      <c r="AA169" s="746">
        <v>0</v>
      </c>
      <c r="AB169" s="96" t="str">
        <f t="shared" si="35"/>
        <v/>
      </c>
      <c r="AC169" s="751"/>
      <c r="AD169" s="105" t="str">
        <f t="shared" si="34"/>
        <v/>
      </c>
      <c r="AE169" s="746">
        <v>0</v>
      </c>
      <c r="AF169" s="96" t="str">
        <f t="shared" si="38"/>
        <v/>
      </c>
      <c r="AG169" s="746">
        <v>0</v>
      </c>
      <c r="AH169" s="753">
        <v>0</v>
      </c>
      <c r="AI169" s="96"/>
      <c r="AJ169" s="93"/>
      <c r="AK169" s="739"/>
      <c r="AL169" s="737"/>
      <c r="AM169" s="118"/>
    </row>
    <row r="170" spans="2:39" ht="14.75" customHeight="1" x14ac:dyDescent="0.2">
      <c r="B170" s="94"/>
      <c r="C170" s="123"/>
      <c r="D170" s="95"/>
      <c r="E170" s="95"/>
      <c r="F170" s="723" t="str">
        <f t="shared" si="27"/>
        <v/>
      </c>
      <c r="G170" s="746">
        <v>0</v>
      </c>
      <c r="H170" s="723" t="str">
        <f t="shared" si="28"/>
        <v/>
      </c>
      <c r="I170" s="746">
        <v>0</v>
      </c>
      <c r="J170" s="723" t="str">
        <f t="shared" si="29"/>
        <v/>
      </c>
      <c r="K170" s="746">
        <v>0</v>
      </c>
      <c r="L170" s="723" t="str">
        <f t="shared" si="30"/>
        <v/>
      </c>
      <c r="M170" s="746">
        <v>0</v>
      </c>
      <c r="N170" s="723" t="str">
        <f t="shared" si="31"/>
        <v/>
      </c>
      <c r="O170" s="746">
        <v>0</v>
      </c>
      <c r="P170" s="723" t="str">
        <f t="shared" si="32"/>
        <v/>
      </c>
      <c r="Q170" s="746">
        <v>0</v>
      </c>
      <c r="R170" s="719"/>
      <c r="S170" s="96" t="str">
        <f t="shared" si="36"/>
        <v/>
      </c>
      <c r="T170" s="748"/>
      <c r="U170" s="746">
        <v>0</v>
      </c>
      <c r="V170" s="723" t="str">
        <f t="shared" si="37"/>
        <v/>
      </c>
      <c r="W170" s="751"/>
      <c r="X170" s="746">
        <v>0</v>
      </c>
      <c r="Y170" s="96" t="str">
        <f t="shared" si="33"/>
        <v/>
      </c>
      <c r="Z170" s="751"/>
      <c r="AA170" s="746">
        <v>0</v>
      </c>
      <c r="AB170" s="96" t="str">
        <f t="shared" si="35"/>
        <v/>
      </c>
      <c r="AC170" s="751"/>
      <c r="AD170" s="105" t="str">
        <f t="shared" si="34"/>
        <v/>
      </c>
      <c r="AE170" s="746">
        <v>0</v>
      </c>
      <c r="AF170" s="96" t="str">
        <f t="shared" si="38"/>
        <v/>
      </c>
      <c r="AG170" s="746">
        <v>0</v>
      </c>
      <c r="AH170" s="753">
        <v>0</v>
      </c>
      <c r="AI170" s="96"/>
      <c r="AJ170" s="93"/>
      <c r="AK170" s="739"/>
      <c r="AL170" s="737"/>
      <c r="AM170" s="117"/>
    </row>
    <row r="171" spans="2:39" ht="15" x14ac:dyDescent="0.2">
      <c r="B171" s="94"/>
      <c r="C171" s="123"/>
      <c r="D171" s="95"/>
      <c r="E171" s="95"/>
      <c r="F171" s="723" t="str">
        <f t="shared" si="27"/>
        <v/>
      </c>
      <c r="G171" s="746">
        <v>0</v>
      </c>
      <c r="H171" s="723" t="str">
        <f t="shared" si="28"/>
        <v/>
      </c>
      <c r="I171" s="746">
        <v>0</v>
      </c>
      <c r="J171" s="723" t="str">
        <f t="shared" si="29"/>
        <v/>
      </c>
      <c r="K171" s="746">
        <v>0</v>
      </c>
      <c r="L171" s="723" t="str">
        <f t="shared" si="30"/>
        <v/>
      </c>
      <c r="M171" s="746">
        <v>0</v>
      </c>
      <c r="N171" s="723" t="str">
        <f t="shared" si="31"/>
        <v/>
      </c>
      <c r="O171" s="746">
        <v>0</v>
      </c>
      <c r="P171" s="723" t="str">
        <f t="shared" si="32"/>
        <v/>
      </c>
      <c r="Q171" s="746">
        <v>0</v>
      </c>
      <c r="R171" s="719"/>
      <c r="S171" s="96" t="str">
        <f t="shared" si="36"/>
        <v/>
      </c>
      <c r="T171" s="748"/>
      <c r="U171" s="746">
        <v>0</v>
      </c>
      <c r="V171" s="723" t="str">
        <f t="shared" si="37"/>
        <v/>
      </c>
      <c r="W171" s="751"/>
      <c r="X171" s="746">
        <v>0</v>
      </c>
      <c r="Y171" s="96" t="str">
        <f t="shared" si="33"/>
        <v/>
      </c>
      <c r="Z171" s="751"/>
      <c r="AA171" s="746">
        <v>0</v>
      </c>
      <c r="AB171" s="96" t="str">
        <f t="shared" si="35"/>
        <v/>
      </c>
      <c r="AC171" s="751"/>
      <c r="AD171" s="105" t="str">
        <f t="shared" si="34"/>
        <v/>
      </c>
      <c r="AE171" s="746">
        <v>0</v>
      </c>
      <c r="AF171" s="96" t="str">
        <f t="shared" si="38"/>
        <v/>
      </c>
      <c r="AG171" s="746">
        <v>0</v>
      </c>
      <c r="AH171" s="753">
        <v>0</v>
      </c>
      <c r="AI171" s="96"/>
      <c r="AJ171" s="93"/>
      <c r="AK171" s="739"/>
      <c r="AL171" s="737"/>
      <c r="AM171" s="117"/>
    </row>
    <row r="172" spans="2:39" ht="14" customHeight="1" x14ac:dyDescent="0.2">
      <c r="B172" s="94"/>
      <c r="C172" s="123"/>
      <c r="D172" s="95"/>
      <c r="E172" s="95"/>
      <c r="F172" s="723" t="str">
        <f t="shared" si="27"/>
        <v/>
      </c>
      <c r="G172" s="746">
        <v>0</v>
      </c>
      <c r="H172" s="723" t="str">
        <f t="shared" si="28"/>
        <v/>
      </c>
      <c r="I172" s="746">
        <v>0</v>
      </c>
      <c r="J172" s="723" t="str">
        <f t="shared" si="29"/>
        <v/>
      </c>
      <c r="K172" s="746">
        <v>0</v>
      </c>
      <c r="L172" s="723" t="str">
        <f t="shared" si="30"/>
        <v/>
      </c>
      <c r="M172" s="746">
        <v>0</v>
      </c>
      <c r="N172" s="723" t="str">
        <f t="shared" si="31"/>
        <v/>
      </c>
      <c r="O172" s="746">
        <v>0</v>
      </c>
      <c r="P172" s="723" t="str">
        <f t="shared" si="32"/>
        <v/>
      </c>
      <c r="Q172" s="746">
        <v>0</v>
      </c>
      <c r="R172" s="719"/>
      <c r="S172" s="96" t="str">
        <f t="shared" si="36"/>
        <v/>
      </c>
      <c r="T172" s="748"/>
      <c r="U172" s="746">
        <v>0</v>
      </c>
      <c r="V172" s="723" t="str">
        <f t="shared" si="37"/>
        <v/>
      </c>
      <c r="W172" s="751"/>
      <c r="X172" s="746">
        <v>0</v>
      </c>
      <c r="Y172" s="96" t="str">
        <f t="shared" si="33"/>
        <v/>
      </c>
      <c r="Z172" s="751"/>
      <c r="AA172" s="746">
        <v>0</v>
      </c>
      <c r="AB172" s="96" t="str">
        <f t="shared" si="35"/>
        <v/>
      </c>
      <c r="AC172" s="751"/>
      <c r="AD172" s="105" t="str">
        <f t="shared" si="34"/>
        <v/>
      </c>
      <c r="AE172" s="746">
        <v>0</v>
      </c>
      <c r="AF172" s="96" t="str">
        <f t="shared" si="38"/>
        <v/>
      </c>
      <c r="AG172" s="746">
        <v>0</v>
      </c>
      <c r="AH172" s="753">
        <v>0</v>
      </c>
      <c r="AI172" s="96"/>
      <c r="AJ172" s="93"/>
      <c r="AK172" s="739"/>
      <c r="AL172" s="737"/>
      <c r="AM172" s="118"/>
    </row>
    <row r="173" spans="2:39" ht="14" customHeight="1" x14ac:dyDescent="0.2">
      <c r="B173" s="94"/>
      <c r="C173" s="123"/>
      <c r="D173" s="95"/>
      <c r="E173" s="95"/>
      <c r="F173" s="723" t="str">
        <f t="shared" si="27"/>
        <v/>
      </c>
      <c r="G173" s="746">
        <v>0</v>
      </c>
      <c r="H173" s="723" t="str">
        <f t="shared" si="28"/>
        <v/>
      </c>
      <c r="I173" s="746">
        <v>0</v>
      </c>
      <c r="J173" s="723" t="str">
        <f t="shared" si="29"/>
        <v/>
      </c>
      <c r="K173" s="746">
        <v>0</v>
      </c>
      <c r="L173" s="723" t="str">
        <f t="shared" si="30"/>
        <v/>
      </c>
      <c r="M173" s="746">
        <v>0</v>
      </c>
      <c r="N173" s="723" t="str">
        <f t="shared" si="31"/>
        <v/>
      </c>
      <c r="O173" s="746">
        <v>0</v>
      </c>
      <c r="P173" s="723" t="str">
        <f t="shared" si="32"/>
        <v/>
      </c>
      <c r="Q173" s="746">
        <v>0</v>
      </c>
      <c r="R173" s="719"/>
      <c r="S173" s="96" t="str">
        <f t="shared" si="36"/>
        <v/>
      </c>
      <c r="T173" s="748"/>
      <c r="U173" s="746">
        <v>0</v>
      </c>
      <c r="V173" s="723" t="str">
        <f>IF(Y173="","",Y173-(X173*7))</f>
        <v/>
      </c>
      <c r="W173" s="751"/>
      <c r="X173" s="746">
        <v>0</v>
      </c>
      <c r="Y173" s="96" t="str">
        <f t="shared" si="33"/>
        <v/>
      </c>
      <c r="Z173" s="751"/>
      <c r="AA173" s="746">
        <v>0</v>
      </c>
      <c r="AB173" s="96" t="str">
        <f t="shared" si="35"/>
        <v/>
      </c>
      <c r="AC173" s="751"/>
      <c r="AD173" s="105" t="str">
        <f t="shared" si="34"/>
        <v/>
      </c>
      <c r="AE173" s="746">
        <v>0</v>
      </c>
      <c r="AF173" s="96" t="str">
        <f t="shared" si="38"/>
        <v/>
      </c>
      <c r="AG173" s="746">
        <v>0</v>
      </c>
      <c r="AH173" s="753">
        <v>0</v>
      </c>
      <c r="AI173" s="96"/>
      <c r="AJ173" s="93"/>
      <c r="AK173" s="739"/>
      <c r="AL173" s="737"/>
      <c r="AM173" s="118"/>
    </row>
    <row r="174" spans="2:39" ht="14" customHeight="1" x14ac:dyDescent="0.2">
      <c r="B174" s="94"/>
      <c r="C174" s="123"/>
      <c r="D174" s="95"/>
      <c r="E174" s="95"/>
      <c r="F174" s="723" t="str">
        <f t="shared" si="27"/>
        <v/>
      </c>
      <c r="G174" s="746">
        <v>0</v>
      </c>
      <c r="H174" s="723" t="str">
        <f t="shared" si="28"/>
        <v/>
      </c>
      <c r="I174" s="746">
        <v>0</v>
      </c>
      <c r="J174" s="723" t="str">
        <f t="shared" si="29"/>
        <v/>
      </c>
      <c r="K174" s="746">
        <v>0</v>
      </c>
      <c r="L174" s="723" t="str">
        <f t="shared" si="30"/>
        <v/>
      </c>
      <c r="M174" s="746">
        <v>0</v>
      </c>
      <c r="N174" s="723" t="str">
        <f t="shared" si="31"/>
        <v/>
      </c>
      <c r="O174" s="746">
        <v>0</v>
      </c>
      <c r="P174" s="723" t="str">
        <f t="shared" si="32"/>
        <v/>
      </c>
      <c r="Q174" s="746">
        <v>0</v>
      </c>
      <c r="R174" s="719"/>
      <c r="S174" s="96" t="str">
        <f t="shared" si="36"/>
        <v/>
      </c>
      <c r="T174" s="748"/>
      <c r="U174" s="746">
        <v>0</v>
      </c>
      <c r="V174" s="723" t="str">
        <f t="shared" ref="V174:V185" si="39">IF(Y174="","",Y174-(X174*7))</f>
        <v/>
      </c>
      <c r="W174" s="751"/>
      <c r="X174" s="746">
        <v>0</v>
      </c>
      <c r="Y174" s="96" t="str">
        <f t="shared" si="33"/>
        <v/>
      </c>
      <c r="Z174" s="751"/>
      <c r="AA174" s="746">
        <v>0</v>
      </c>
      <c r="AB174" s="96" t="str">
        <f t="shared" si="35"/>
        <v/>
      </c>
      <c r="AC174" s="751"/>
      <c r="AD174" s="105" t="str">
        <f t="shared" si="34"/>
        <v/>
      </c>
      <c r="AE174" s="746">
        <v>0</v>
      </c>
      <c r="AF174" s="96" t="str">
        <f t="shared" si="38"/>
        <v/>
      </c>
      <c r="AG174" s="746">
        <v>0</v>
      </c>
      <c r="AH174" s="753">
        <v>0</v>
      </c>
      <c r="AI174" s="96"/>
      <c r="AJ174" s="93"/>
      <c r="AK174" s="739"/>
      <c r="AL174" s="737"/>
      <c r="AM174" s="118"/>
    </row>
    <row r="175" spans="2:39" ht="14" customHeight="1" x14ac:dyDescent="0.2">
      <c r="B175" s="94"/>
      <c r="C175" s="123"/>
      <c r="D175" s="95"/>
      <c r="E175" s="95"/>
      <c r="F175" s="723" t="str">
        <f t="shared" si="27"/>
        <v/>
      </c>
      <c r="G175" s="746">
        <v>0</v>
      </c>
      <c r="H175" s="723" t="str">
        <f t="shared" si="28"/>
        <v/>
      </c>
      <c r="I175" s="746">
        <v>0</v>
      </c>
      <c r="J175" s="723" t="str">
        <f t="shared" si="29"/>
        <v/>
      </c>
      <c r="K175" s="746">
        <v>0</v>
      </c>
      <c r="L175" s="723" t="str">
        <f t="shared" si="30"/>
        <v/>
      </c>
      <c r="M175" s="746">
        <v>0</v>
      </c>
      <c r="N175" s="723" t="str">
        <f t="shared" si="31"/>
        <v/>
      </c>
      <c r="O175" s="746">
        <v>0</v>
      </c>
      <c r="P175" s="723" t="str">
        <f t="shared" si="32"/>
        <v/>
      </c>
      <c r="Q175" s="746">
        <v>0</v>
      </c>
      <c r="R175" s="719"/>
      <c r="S175" s="96" t="str">
        <f t="shared" si="36"/>
        <v/>
      </c>
      <c r="T175" s="748"/>
      <c r="U175" s="746">
        <v>0</v>
      </c>
      <c r="V175" s="723" t="str">
        <f t="shared" si="39"/>
        <v/>
      </c>
      <c r="W175" s="751"/>
      <c r="X175" s="746">
        <v>0</v>
      </c>
      <c r="Y175" s="96" t="str">
        <f t="shared" si="33"/>
        <v/>
      </c>
      <c r="Z175" s="751"/>
      <c r="AA175" s="746">
        <v>0</v>
      </c>
      <c r="AB175" s="96" t="str">
        <f t="shared" si="35"/>
        <v/>
      </c>
      <c r="AC175" s="751"/>
      <c r="AD175" s="105" t="str">
        <f t="shared" si="34"/>
        <v/>
      </c>
      <c r="AE175" s="746">
        <v>0</v>
      </c>
      <c r="AF175" s="96" t="str">
        <f t="shared" si="38"/>
        <v/>
      </c>
      <c r="AG175" s="746">
        <v>0</v>
      </c>
      <c r="AH175" s="753">
        <v>0</v>
      </c>
      <c r="AI175" s="96"/>
      <c r="AJ175" s="93"/>
      <c r="AK175" s="739"/>
      <c r="AL175" s="737"/>
      <c r="AM175" s="118"/>
    </row>
    <row r="176" spans="2:39" ht="14" customHeight="1" x14ac:dyDescent="0.2">
      <c r="B176" s="94"/>
      <c r="C176" s="123"/>
      <c r="D176" s="95"/>
      <c r="E176" s="95"/>
      <c r="F176" s="723" t="str">
        <f t="shared" si="27"/>
        <v/>
      </c>
      <c r="G176" s="746">
        <v>0</v>
      </c>
      <c r="H176" s="723" t="str">
        <f t="shared" si="28"/>
        <v/>
      </c>
      <c r="I176" s="746">
        <v>0</v>
      </c>
      <c r="J176" s="723" t="str">
        <f t="shared" si="29"/>
        <v/>
      </c>
      <c r="K176" s="746">
        <v>0</v>
      </c>
      <c r="L176" s="723" t="str">
        <f t="shared" si="30"/>
        <v/>
      </c>
      <c r="M176" s="746">
        <v>0</v>
      </c>
      <c r="N176" s="723" t="str">
        <f t="shared" si="31"/>
        <v/>
      </c>
      <c r="O176" s="746">
        <v>0</v>
      </c>
      <c r="P176" s="723" t="str">
        <f t="shared" si="32"/>
        <v/>
      </c>
      <c r="Q176" s="746">
        <v>0</v>
      </c>
      <c r="R176" s="719"/>
      <c r="S176" s="96" t="str">
        <f t="shared" si="36"/>
        <v/>
      </c>
      <c r="T176" s="748"/>
      <c r="U176" s="746">
        <v>0</v>
      </c>
      <c r="V176" s="723" t="str">
        <f t="shared" si="39"/>
        <v/>
      </c>
      <c r="W176" s="751"/>
      <c r="X176" s="746">
        <v>0</v>
      </c>
      <c r="Y176" s="96" t="str">
        <f t="shared" si="33"/>
        <v/>
      </c>
      <c r="Z176" s="751"/>
      <c r="AA176" s="746">
        <v>0</v>
      </c>
      <c r="AB176" s="96" t="str">
        <f t="shared" si="35"/>
        <v/>
      </c>
      <c r="AC176" s="751"/>
      <c r="AD176" s="105" t="str">
        <f t="shared" si="34"/>
        <v/>
      </c>
      <c r="AE176" s="746">
        <v>0</v>
      </c>
      <c r="AF176" s="96" t="str">
        <f t="shared" si="38"/>
        <v/>
      </c>
      <c r="AG176" s="746">
        <v>0</v>
      </c>
      <c r="AH176" s="753">
        <v>0</v>
      </c>
      <c r="AI176" s="96"/>
      <c r="AJ176" s="93"/>
      <c r="AK176" s="739"/>
      <c r="AL176" s="737"/>
      <c r="AM176" s="118"/>
    </row>
    <row r="177" spans="2:39" ht="14" customHeight="1" x14ac:dyDescent="0.2">
      <c r="B177" s="94"/>
      <c r="C177" s="123"/>
      <c r="D177" s="95"/>
      <c r="E177" s="95"/>
      <c r="F177" s="723" t="str">
        <f t="shared" si="27"/>
        <v/>
      </c>
      <c r="G177" s="746">
        <v>0</v>
      </c>
      <c r="H177" s="723" t="str">
        <f t="shared" si="28"/>
        <v/>
      </c>
      <c r="I177" s="746">
        <v>0</v>
      </c>
      <c r="J177" s="723" t="str">
        <f t="shared" si="29"/>
        <v/>
      </c>
      <c r="K177" s="746">
        <v>0</v>
      </c>
      <c r="L177" s="723" t="str">
        <f t="shared" si="30"/>
        <v/>
      </c>
      <c r="M177" s="746">
        <v>0</v>
      </c>
      <c r="N177" s="723" t="str">
        <f t="shared" si="31"/>
        <v/>
      </c>
      <c r="O177" s="746">
        <v>0</v>
      </c>
      <c r="P177" s="723" t="str">
        <f t="shared" si="32"/>
        <v/>
      </c>
      <c r="Q177" s="746">
        <v>0</v>
      </c>
      <c r="R177" s="719"/>
      <c r="S177" s="96" t="str">
        <f t="shared" si="36"/>
        <v/>
      </c>
      <c r="T177" s="748"/>
      <c r="U177" s="746">
        <v>0</v>
      </c>
      <c r="V177" s="723" t="str">
        <f t="shared" si="39"/>
        <v/>
      </c>
      <c r="W177" s="751"/>
      <c r="X177" s="746">
        <v>0</v>
      </c>
      <c r="Y177" s="96" t="str">
        <f t="shared" si="33"/>
        <v/>
      </c>
      <c r="Z177" s="751"/>
      <c r="AA177" s="746">
        <v>0</v>
      </c>
      <c r="AB177" s="96" t="str">
        <f t="shared" si="35"/>
        <v/>
      </c>
      <c r="AC177" s="751"/>
      <c r="AD177" s="105" t="str">
        <f t="shared" si="34"/>
        <v/>
      </c>
      <c r="AE177" s="746">
        <v>0</v>
      </c>
      <c r="AF177" s="96" t="str">
        <f t="shared" si="38"/>
        <v/>
      </c>
      <c r="AG177" s="746">
        <v>0</v>
      </c>
      <c r="AH177" s="753">
        <v>0</v>
      </c>
      <c r="AI177" s="96"/>
      <c r="AJ177" s="93"/>
      <c r="AK177" s="739"/>
      <c r="AL177" s="737"/>
      <c r="AM177" s="118"/>
    </row>
    <row r="178" spans="2:39" ht="14" customHeight="1" x14ac:dyDescent="0.2">
      <c r="B178" s="94"/>
      <c r="C178" s="123"/>
      <c r="D178" s="95"/>
      <c r="E178" s="95"/>
      <c r="F178" s="723" t="str">
        <f t="shared" si="27"/>
        <v/>
      </c>
      <c r="G178" s="746">
        <v>0</v>
      </c>
      <c r="H178" s="723" t="str">
        <f t="shared" si="28"/>
        <v/>
      </c>
      <c r="I178" s="746">
        <v>0</v>
      </c>
      <c r="J178" s="723" t="str">
        <f t="shared" si="29"/>
        <v/>
      </c>
      <c r="K178" s="746">
        <v>0</v>
      </c>
      <c r="L178" s="723" t="str">
        <f t="shared" si="30"/>
        <v/>
      </c>
      <c r="M178" s="746">
        <v>0</v>
      </c>
      <c r="N178" s="723" t="str">
        <f t="shared" si="31"/>
        <v/>
      </c>
      <c r="O178" s="746">
        <v>0</v>
      </c>
      <c r="P178" s="723" t="str">
        <f t="shared" si="32"/>
        <v/>
      </c>
      <c r="Q178" s="746">
        <v>0</v>
      </c>
      <c r="R178" s="719"/>
      <c r="S178" s="96" t="str">
        <f t="shared" si="36"/>
        <v/>
      </c>
      <c r="T178" s="748"/>
      <c r="U178" s="746">
        <v>0</v>
      </c>
      <c r="V178" s="723" t="str">
        <f t="shared" si="39"/>
        <v/>
      </c>
      <c r="W178" s="751"/>
      <c r="X178" s="746">
        <v>0</v>
      </c>
      <c r="Y178" s="96" t="str">
        <f t="shared" si="33"/>
        <v/>
      </c>
      <c r="Z178" s="751"/>
      <c r="AA178" s="746">
        <v>0</v>
      </c>
      <c r="AB178" s="96" t="str">
        <f t="shared" si="35"/>
        <v/>
      </c>
      <c r="AC178" s="751"/>
      <c r="AD178" s="105" t="str">
        <f t="shared" si="34"/>
        <v/>
      </c>
      <c r="AE178" s="746">
        <v>0</v>
      </c>
      <c r="AF178" s="96" t="str">
        <f t="shared" si="38"/>
        <v/>
      </c>
      <c r="AG178" s="746">
        <v>0</v>
      </c>
      <c r="AH178" s="753">
        <v>0</v>
      </c>
      <c r="AI178" s="96"/>
      <c r="AJ178" s="93"/>
      <c r="AK178" s="739"/>
      <c r="AL178" s="737"/>
      <c r="AM178" s="118"/>
    </row>
    <row r="179" spans="2:39" ht="14" customHeight="1" x14ac:dyDescent="0.2">
      <c r="B179" s="94"/>
      <c r="C179" s="123"/>
      <c r="D179" s="95"/>
      <c r="E179" s="95"/>
      <c r="F179" s="723" t="str">
        <f t="shared" si="27"/>
        <v/>
      </c>
      <c r="G179" s="746">
        <v>0</v>
      </c>
      <c r="H179" s="723" t="str">
        <f t="shared" si="28"/>
        <v/>
      </c>
      <c r="I179" s="746">
        <v>0</v>
      </c>
      <c r="J179" s="723" t="str">
        <f t="shared" si="29"/>
        <v/>
      </c>
      <c r="K179" s="746">
        <v>0</v>
      </c>
      <c r="L179" s="723" t="str">
        <f t="shared" si="30"/>
        <v/>
      </c>
      <c r="M179" s="746">
        <v>0</v>
      </c>
      <c r="N179" s="723" t="str">
        <f t="shared" si="31"/>
        <v/>
      </c>
      <c r="O179" s="746">
        <v>0</v>
      </c>
      <c r="P179" s="723" t="str">
        <f t="shared" si="32"/>
        <v/>
      </c>
      <c r="Q179" s="746">
        <v>0</v>
      </c>
      <c r="R179" s="719"/>
      <c r="S179" s="96" t="str">
        <f t="shared" si="36"/>
        <v/>
      </c>
      <c r="T179" s="748"/>
      <c r="U179" s="746">
        <v>0</v>
      </c>
      <c r="V179" s="723" t="str">
        <f t="shared" si="39"/>
        <v/>
      </c>
      <c r="W179" s="751"/>
      <c r="X179" s="746">
        <v>0</v>
      </c>
      <c r="Y179" s="96" t="str">
        <f t="shared" si="33"/>
        <v/>
      </c>
      <c r="Z179" s="751"/>
      <c r="AA179" s="746">
        <v>0</v>
      </c>
      <c r="AB179" s="96" t="str">
        <f t="shared" si="35"/>
        <v/>
      </c>
      <c r="AC179" s="751"/>
      <c r="AD179" s="105" t="str">
        <f t="shared" si="34"/>
        <v/>
      </c>
      <c r="AE179" s="746">
        <v>0</v>
      </c>
      <c r="AF179" s="96" t="str">
        <f t="shared" si="38"/>
        <v/>
      </c>
      <c r="AG179" s="746">
        <v>0</v>
      </c>
      <c r="AH179" s="753">
        <v>0</v>
      </c>
      <c r="AI179" s="96"/>
      <c r="AJ179" s="93"/>
      <c r="AK179" s="739"/>
      <c r="AL179" s="737"/>
      <c r="AM179" s="118"/>
    </row>
    <row r="180" spans="2:39" ht="14" customHeight="1" x14ac:dyDescent="0.2">
      <c r="B180" s="94"/>
      <c r="C180" s="123"/>
      <c r="D180" s="95"/>
      <c r="E180" s="95"/>
      <c r="F180" s="723" t="str">
        <f t="shared" si="27"/>
        <v/>
      </c>
      <c r="G180" s="746">
        <v>0</v>
      </c>
      <c r="H180" s="723" t="str">
        <f t="shared" si="28"/>
        <v/>
      </c>
      <c r="I180" s="746">
        <v>0</v>
      </c>
      <c r="J180" s="723" t="str">
        <f t="shared" si="29"/>
        <v/>
      </c>
      <c r="K180" s="746">
        <v>0</v>
      </c>
      <c r="L180" s="723" t="str">
        <f t="shared" si="30"/>
        <v/>
      </c>
      <c r="M180" s="746">
        <v>0</v>
      </c>
      <c r="N180" s="723" t="str">
        <f t="shared" si="31"/>
        <v/>
      </c>
      <c r="O180" s="746">
        <v>0</v>
      </c>
      <c r="P180" s="723" t="str">
        <f t="shared" si="32"/>
        <v/>
      </c>
      <c r="Q180" s="746">
        <v>0</v>
      </c>
      <c r="R180" s="719"/>
      <c r="S180" s="96" t="str">
        <f t="shared" si="36"/>
        <v/>
      </c>
      <c r="T180" s="748"/>
      <c r="U180" s="746">
        <v>0</v>
      </c>
      <c r="V180" s="723" t="str">
        <f t="shared" si="39"/>
        <v/>
      </c>
      <c r="W180" s="751"/>
      <c r="X180" s="746">
        <v>0</v>
      </c>
      <c r="Y180" s="96" t="str">
        <f t="shared" si="33"/>
        <v/>
      </c>
      <c r="Z180" s="751"/>
      <c r="AA180" s="746">
        <v>0</v>
      </c>
      <c r="AB180" s="96" t="str">
        <f t="shared" si="35"/>
        <v/>
      </c>
      <c r="AC180" s="751"/>
      <c r="AD180" s="105" t="str">
        <f t="shared" si="34"/>
        <v/>
      </c>
      <c r="AE180" s="746">
        <v>0</v>
      </c>
      <c r="AF180" s="96" t="str">
        <f t="shared" si="38"/>
        <v/>
      </c>
      <c r="AG180" s="746">
        <v>0</v>
      </c>
      <c r="AH180" s="753">
        <v>0</v>
      </c>
      <c r="AI180" s="96"/>
      <c r="AJ180" s="93"/>
      <c r="AK180" s="739"/>
      <c r="AL180" s="737"/>
      <c r="AM180" s="118"/>
    </row>
    <row r="181" spans="2:39" ht="15" customHeight="1" x14ac:dyDescent="0.2">
      <c r="B181" s="94"/>
      <c r="C181" s="123"/>
      <c r="D181" s="95"/>
      <c r="E181" s="95"/>
      <c r="F181" s="723" t="str">
        <f t="shared" si="27"/>
        <v/>
      </c>
      <c r="G181" s="746">
        <v>0</v>
      </c>
      <c r="H181" s="723" t="str">
        <f t="shared" si="28"/>
        <v/>
      </c>
      <c r="I181" s="746">
        <v>0</v>
      </c>
      <c r="J181" s="723" t="str">
        <f t="shared" si="29"/>
        <v/>
      </c>
      <c r="K181" s="746">
        <v>0</v>
      </c>
      <c r="L181" s="723" t="str">
        <f t="shared" si="30"/>
        <v/>
      </c>
      <c r="M181" s="746">
        <v>0</v>
      </c>
      <c r="N181" s="723" t="str">
        <f t="shared" si="31"/>
        <v/>
      </c>
      <c r="O181" s="746">
        <v>0</v>
      </c>
      <c r="P181" s="723" t="str">
        <f t="shared" si="32"/>
        <v/>
      </c>
      <c r="Q181" s="746">
        <v>0</v>
      </c>
      <c r="R181" s="719"/>
      <c r="S181" s="96" t="str">
        <f t="shared" si="36"/>
        <v/>
      </c>
      <c r="T181" s="748"/>
      <c r="U181" s="746">
        <v>0</v>
      </c>
      <c r="V181" s="723" t="str">
        <f t="shared" si="39"/>
        <v/>
      </c>
      <c r="W181" s="751"/>
      <c r="X181" s="746">
        <v>0</v>
      </c>
      <c r="Y181" s="96" t="str">
        <f t="shared" si="33"/>
        <v/>
      </c>
      <c r="Z181" s="751"/>
      <c r="AA181" s="746">
        <v>0</v>
      </c>
      <c r="AB181" s="96" t="str">
        <f t="shared" si="35"/>
        <v/>
      </c>
      <c r="AC181" s="751"/>
      <c r="AD181" s="105" t="str">
        <f t="shared" si="34"/>
        <v/>
      </c>
      <c r="AE181" s="746">
        <v>0</v>
      </c>
      <c r="AF181" s="96" t="str">
        <f t="shared" si="38"/>
        <v/>
      </c>
      <c r="AG181" s="746">
        <v>0</v>
      </c>
      <c r="AH181" s="753">
        <v>0</v>
      </c>
      <c r="AI181" s="96"/>
      <c r="AJ181" s="93"/>
      <c r="AK181" s="739"/>
      <c r="AL181" s="737"/>
      <c r="AM181" s="117"/>
    </row>
    <row r="182" spans="2:39" ht="14" customHeight="1" x14ac:dyDescent="0.2">
      <c r="B182" s="94"/>
      <c r="C182" s="123"/>
      <c r="D182" s="95"/>
      <c r="E182" s="95"/>
      <c r="F182" s="723" t="str">
        <f t="shared" si="27"/>
        <v/>
      </c>
      <c r="G182" s="746">
        <v>0</v>
      </c>
      <c r="H182" s="723" t="str">
        <f t="shared" si="28"/>
        <v/>
      </c>
      <c r="I182" s="746">
        <v>0</v>
      </c>
      <c r="J182" s="723" t="str">
        <f t="shared" si="29"/>
        <v/>
      </c>
      <c r="K182" s="746">
        <v>0</v>
      </c>
      <c r="L182" s="723" t="str">
        <f t="shared" si="30"/>
        <v/>
      </c>
      <c r="M182" s="746">
        <v>0</v>
      </c>
      <c r="N182" s="723" t="str">
        <f t="shared" si="31"/>
        <v/>
      </c>
      <c r="O182" s="746">
        <v>0</v>
      </c>
      <c r="P182" s="723" t="str">
        <f t="shared" si="32"/>
        <v/>
      </c>
      <c r="Q182" s="746">
        <v>0</v>
      </c>
      <c r="R182" s="719"/>
      <c r="S182" s="96" t="str">
        <f t="shared" si="36"/>
        <v/>
      </c>
      <c r="T182" s="748"/>
      <c r="U182" s="746">
        <v>0</v>
      </c>
      <c r="V182" s="723" t="str">
        <f t="shared" si="39"/>
        <v/>
      </c>
      <c r="W182" s="751"/>
      <c r="X182" s="746">
        <v>0</v>
      </c>
      <c r="Y182" s="96" t="str">
        <f t="shared" si="33"/>
        <v/>
      </c>
      <c r="Z182" s="751"/>
      <c r="AA182" s="746">
        <v>0</v>
      </c>
      <c r="AB182" s="96" t="str">
        <f t="shared" si="35"/>
        <v/>
      </c>
      <c r="AC182" s="751"/>
      <c r="AD182" s="105" t="str">
        <f t="shared" si="34"/>
        <v/>
      </c>
      <c r="AE182" s="746">
        <v>0</v>
      </c>
      <c r="AF182" s="96" t="str">
        <f t="shared" si="38"/>
        <v/>
      </c>
      <c r="AG182" s="746">
        <v>0</v>
      </c>
      <c r="AH182" s="753">
        <v>0</v>
      </c>
      <c r="AI182" s="96"/>
      <c r="AJ182" s="93"/>
      <c r="AK182" s="739"/>
      <c r="AL182" s="737"/>
      <c r="AM182" s="117"/>
    </row>
    <row r="183" spans="2:39" ht="14" customHeight="1" x14ac:dyDescent="0.2">
      <c r="B183" s="94"/>
      <c r="C183" s="123"/>
      <c r="D183" s="95"/>
      <c r="E183" s="92"/>
      <c r="F183" s="723" t="str">
        <f t="shared" si="27"/>
        <v/>
      </c>
      <c r="G183" s="746">
        <v>0</v>
      </c>
      <c r="H183" s="723" t="str">
        <f t="shared" si="28"/>
        <v/>
      </c>
      <c r="I183" s="746">
        <v>0</v>
      </c>
      <c r="J183" s="723" t="str">
        <f t="shared" si="29"/>
        <v/>
      </c>
      <c r="K183" s="746">
        <v>0</v>
      </c>
      <c r="L183" s="723" t="str">
        <f t="shared" si="30"/>
        <v/>
      </c>
      <c r="M183" s="746">
        <v>0</v>
      </c>
      <c r="N183" s="723" t="str">
        <f t="shared" si="31"/>
        <v/>
      </c>
      <c r="O183" s="746">
        <v>0</v>
      </c>
      <c r="P183" s="723" t="str">
        <f t="shared" si="32"/>
        <v/>
      </c>
      <c r="Q183" s="746">
        <v>0</v>
      </c>
      <c r="R183" s="720"/>
      <c r="S183" s="96" t="str">
        <f t="shared" si="36"/>
        <v/>
      </c>
      <c r="T183" s="748"/>
      <c r="U183" s="746">
        <v>0</v>
      </c>
      <c r="V183" s="723" t="str">
        <f t="shared" si="39"/>
        <v/>
      </c>
      <c r="W183" s="751"/>
      <c r="X183" s="746">
        <v>0</v>
      </c>
      <c r="Y183" s="96" t="str">
        <f t="shared" si="33"/>
        <v/>
      </c>
      <c r="Z183" s="751"/>
      <c r="AA183" s="746">
        <v>0</v>
      </c>
      <c r="AB183" s="96" t="str">
        <f t="shared" si="35"/>
        <v/>
      </c>
      <c r="AC183" s="751"/>
      <c r="AD183" s="105" t="str">
        <f t="shared" si="34"/>
        <v/>
      </c>
      <c r="AE183" s="746">
        <v>0</v>
      </c>
      <c r="AF183" s="96" t="str">
        <f t="shared" si="38"/>
        <v/>
      </c>
      <c r="AG183" s="746">
        <v>0</v>
      </c>
      <c r="AH183" s="753">
        <v>0</v>
      </c>
      <c r="AI183" s="96"/>
      <c r="AJ183" s="93"/>
      <c r="AK183" s="739"/>
      <c r="AL183" s="737"/>
      <c r="AM183" s="117"/>
    </row>
    <row r="184" spans="2:39" ht="14" customHeight="1" x14ac:dyDescent="0.2">
      <c r="B184" s="94"/>
      <c r="C184" s="123"/>
      <c r="D184" s="95"/>
      <c r="E184" s="92"/>
      <c r="F184" s="723" t="str">
        <f t="shared" si="27"/>
        <v/>
      </c>
      <c r="G184" s="746">
        <v>0</v>
      </c>
      <c r="H184" s="723" t="str">
        <f t="shared" si="28"/>
        <v/>
      </c>
      <c r="I184" s="746">
        <v>0</v>
      </c>
      <c r="J184" s="723" t="str">
        <f t="shared" si="29"/>
        <v/>
      </c>
      <c r="K184" s="746">
        <v>0</v>
      </c>
      <c r="L184" s="723" t="str">
        <f t="shared" si="30"/>
        <v/>
      </c>
      <c r="M184" s="746">
        <v>0</v>
      </c>
      <c r="N184" s="723" t="str">
        <f t="shared" si="31"/>
        <v/>
      </c>
      <c r="O184" s="746">
        <v>0</v>
      </c>
      <c r="P184" s="723" t="str">
        <f t="shared" si="32"/>
        <v/>
      </c>
      <c r="Q184" s="746">
        <v>0</v>
      </c>
      <c r="R184" s="720"/>
      <c r="S184" s="96" t="str">
        <f t="shared" si="36"/>
        <v/>
      </c>
      <c r="T184" s="748"/>
      <c r="U184" s="746">
        <v>0</v>
      </c>
      <c r="V184" s="723" t="str">
        <f t="shared" si="39"/>
        <v/>
      </c>
      <c r="W184" s="751"/>
      <c r="X184" s="746">
        <v>0</v>
      </c>
      <c r="Y184" s="96" t="str">
        <f t="shared" si="33"/>
        <v/>
      </c>
      <c r="Z184" s="751"/>
      <c r="AA184" s="746">
        <v>0</v>
      </c>
      <c r="AB184" s="96" t="str">
        <f t="shared" si="35"/>
        <v/>
      </c>
      <c r="AC184" s="751"/>
      <c r="AD184" s="105" t="str">
        <f t="shared" si="34"/>
        <v/>
      </c>
      <c r="AE184" s="746">
        <v>0</v>
      </c>
      <c r="AF184" s="96" t="str">
        <f t="shared" si="38"/>
        <v/>
      </c>
      <c r="AG184" s="746">
        <v>0</v>
      </c>
      <c r="AH184" s="753">
        <v>0</v>
      </c>
      <c r="AI184" s="96"/>
      <c r="AJ184" s="93"/>
      <c r="AK184" s="739"/>
      <c r="AL184" s="737"/>
      <c r="AM184" s="117"/>
    </row>
    <row r="185" spans="2:39" ht="14" customHeight="1" x14ac:dyDescent="0.2">
      <c r="B185" s="94"/>
      <c r="C185" s="123"/>
      <c r="D185" s="95"/>
      <c r="E185" s="92"/>
      <c r="F185" s="723" t="str">
        <f t="shared" si="27"/>
        <v/>
      </c>
      <c r="G185" s="746">
        <v>0</v>
      </c>
      <c r="H185" s="723" t="str">
        <f t="shared" si="28"/>
        <v/>
      </c>
      <c r="I185" s="746">
        <v>0</v>
      </c>
      <c r="J185" s="723" t="str">
        <f t="shared" si="29"/>
        <v/>
      </c>
      <c r="K185" s="746">
        <v>0</v>
      </c>
      <c r="L185" s="723" t="str">
        <f t="shared" si="30"/>
        <v/>
      </c>
      <c r="M185" s="746">
        <v>0</v>
      </c>
      <c r="N185" s="723" t="str">
        <f t="shared" si="31"/>
        <v/>
      </c>
      <c r="O185" s="746">
        <v>0</v>
      </c>
      <c r="P185" s="723" t="str">
        <f t="shared" si="32"/>
        <v/>
      </c>
      <c r="Q185" s="746">
        <v>0</v>
      </c>
      <c r="R185" s="720"/>
      <c r="S185" s="96" t="str">
        <f t="shared" si="36"/>
        <v/>
      </c>
      <c r="T185" s="748"/>
      <c r="U185" s="746">
        <v>0</v>
      </c>
      <c r="V185" s="723" t="str">
        <f t="shared" si="39"/>
        <v/>
      </c>
      <c r="W185" s="751"/>
      <c r="X185" s="746">
        <v>0</v>
      </c>
      <c r="Y185" s="96" t="str">
        <f t="shared" si="33"/>
        <v/>
      </c>
      <c r="Z185" s="751"/>
      <c r="AA185" s="746">
        <v>0</v>
      </c>
      <c r="AB185" s="96" t="str">
        <f t="shared" si="35"/>
        <v/>
      </c>
      <c r="AC185" s="751"/>
      <c r="AD185" s="105" t="str">
        <f t="shared" si="34"/>
        <v/>
      </c>
      <c r="AE185" s="746">
        <v>0</v>
      </c>
      <c r="AF185" s="96" t="str">
        <f t="shared" si="38"/>
        <v/>
      </c>
      <c r="AG185" s="746">
        <v>0</v>
      </c>
      <c r="AH185" s="753">
        <v>0</v>
      </c>
      <c r="AI185" s="96"/>
      <c r="AJ185" s="93"/>
      <c r="AK185" s="739"/>
      <c r="AL185" s="737"/>
      <c r="AM185" s="117"/>
    </row>
    <row r="186" spans="2:39" ht="14" thickBot="1" x14ac:dyDescent="0.2">
      <c r="B186" s="30" t="s">
        <v>325</v>
      </c>
      <c r="C186" s="30"/>
      <c r="D186" s="30"/>
      <c r="AL186" s="89" t="s">
        <v>326</v>
      </c>
      <c r="AM186" s="120"/>
    </row>
    <row r="187" spans="2:39" ht="13" x14ac:dyDescent="0.15">
      <c r="AM187" s="120"/>
    </row>
    <row r="188" spans="2:39" ht="13" x14ac:dyDescent="0.15">
      <c r="AM188" s="120"/>
    </row>
    <row r="189" spans="2:39" ht="13" x14ac:dyDescent="0.15">
      <c r="AM189" s="120"/>
    </row>
    <row r="190" spans="2:39" ht="13" x14ac:dyDescent="0.15">
      <c r="AM190" s="120"/>
    </row>
    <row r="191" spans="2:39" ht="13" x14ac:dyDescent="0.15">
      <c r="AM191" s="120"/>
    </row>
    <row r="192" spans="2:39" ht="13" x14ac:dyDescent="0.15">
      <c r="AM192" s="120"/>
    </row>
    <row r="193" spans="39:39" ht="13" x14ac:dyDescent="0.15">
      <c r="AM193" s="120"/>
    </row>
    <row r="194" spans="39:39" ht="13" x14ac:dyDescent="0.15">
      <c r="AM194" s="120"/>
    </row>
    <row r="195" spans="39:39" ht="13" x14ac:dyDescent="0.15">
      <c r="AM195" s="120"/>
    </row>
    <row r="196" spans="39:39" ht="13" x14ac:dyDescent="0.15">
      <c r="AM196" s="120"/>
    </row>
    <row r="197" spans="39:39" ht="13" x14ac:dyDescent="0.15">
      <c r="AM197" s="120"/>
    </row>
    <row r="198" spans="39:39" ht="13" x14ac:dyDescent="0.15">
      <c r="AM198" s="120"/>
    </row>
    <row r="199" spans="39:39" ht="13" x14ac:dyDescent="0.15">
      <c r="AM199" s="120"/>
    </row>
    <row r="200" spans="39:39" ht="13" x14ac:dyDescent="0.15">
      <c r="AM200" s="120"/>
    </row>
    <row r="201" spans="39:39" ht="13" x14ac:dyDescent="0.15">
      <c r="AM201" s="120"/>
    </row>
    <row r="202" spans="39:39" ht="13" x14ac:dyDescent="0.15">
      <c r="AM202" s="120"/>
    </row>
    <row r="203" spans="39:39" ht="13" x14ac:dyDescent="0.15">
      <c r="AM203" s="120"/>
    </row>
    <row r="204" spans="39:39" ht="13" x14ac:dyDescent="0.15">
      <c r="AM204" s="120"/>
    </row>
    <row r="205" spans="39:39" ht="13" x14ac:dyDescent="0.15">
      <c r="AM205" s="120"/>
    </row>
    <row r="206" spans="39:39" ht="13" x14ac:dyDescent="0.15">
      <c r="AM206" s="120"/>
    </row>
    <row r="207" spans="39:39" ht="13" x14ac:dyDescent="0.15">
      <c r="AM207" s="120"/>
    </row>
    <row r="208" spans="39:39" ht="13" x14ac:dyDescent="0.15">
      <c r="AM208" s="120"/>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104" customFormat="1" ht="13" x14ac:dyDescent="0.15">
      <c r="Y256" s="29"/>
      <c r="AA256" s="29"/>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M2:AM4"/>
  </mergeCells>
  <conditionalFormatting sqref="S6:S185 V6:V185 Y6:Y185 AB6:AB185 AF6:AF185">
    <cfRule type="containsBlanks" priority="2" stopIfTrue="1">
      <formula>LEN(TRIM(S6))=0</formula>
    </cfRule>
    <cfRule type="cellIs" dxfId="22" priority="3" stopIfTrue="1" operator="between">
      <formula>TODAY()+1</formula>
      <formula>TODAY()+14</formula>
    </cfRule>
    <cfRule type="cellIs" dxfId="21" priority="4" stopIfTrue="1" operator="lessThanOrEqual">
      <formula>TODAY()</formula>
    </cfRule>
    <cfRule type="cellIs" dxfId="20" priority="5" stopIfTrue="1" operator="greaterThan">
      <formula>TODAY()+14</formula>
    </cfRule>
  </conditionalFormatting>
  <conditionalFormatting sqref="S6:S185 V6:V185 Y6:Y185 AB6:AB185">
    <cfRule type="expression" dxfId="19" priority="1" stopIfTrue="1">
      <formula>IF(T6&lt;&gt;"",TRUE,FALSE)</formula>
    </cfRule>
  </conditionalFormatting>
  <pageMargins left="0.7" right="0.7" top="0.75" bottom="0.75" header="0.3" footer="0.3"/>
  <pageSetup paperSize="3" scale="62" fitToHeight="0"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C46056-4CED-2240-B73B-3774FAD1226D}">
  <sheetPr>
    <tabColor rgb="FFFF0000"/>
  </sheetPr>
  <dimension ref="A1:SO220"/>
  <sheetViews>
    <sheetView showGridLines="0" zoomScale="66" zoomScaleNormal="66" workbookViewId="0">
      <pane xSplit="18" ySplit="7" topLeftCell="CW10" activePane="bottomRight" state="frozen"/>
      <selection pane="topRight"/>
      <selection pane="bottomLeft"/>
      <selection pane="bottomRight" activeCell="EC25" sqref="EC25:EO27"/>
    </sheetView>
  </sheetViews>
  <sheetFormatPr baseColWidth="10" defaultColWidth="3.83203125" defaultRowHeight="20.5" customHeight="1" x14ac:dyDescent="0.15"/>
  <cols>
    <col min="1" max="9" width="3.83203125" style="124"/>
    <col min="10" max="10" width="3.83203125" style="124" customWidth="1"/>
    <col min="11" max="14" width="3.83203125" style="124"/>
    <col min="15" max="249" width="3.6640625" style="124" customWidth="1"/>
    <col min="250" max="251" width="3.83203125" style="124"/>
    <col min="252" max="252" width="3.83203125" style="124" customWidth="1"/>
    <col min="253" max="259" width="3.83203125" style="124"/>
    <col min="260" max="260" width="3.83203125" style="124" customWidth="1"/>
    <col min="261" max="16384" width="3.83203125" style="124"/>
  </cols>
  <sheetData>
    <row r="1" spans="1:509" ht="20.5" customHeight="1" x14ac:dyDescent="0.15">
      <c r="O1" s="1157">
        <f>YEAR(O4)</f>
        <v>2022</v>
      </c>
      <c r="P1" s="1157"/>
      <c r="Q1" s="1157"/>
      <c r="R1" s="1157"/>
      <c r="S1" s="1157"/>
      <c r="T1" s="1157"/>
      <c r="U1" s="1157"/>
      <c r="V1" s="1157"/>
      <c r="W1" s="1157"/>
      <c r="X1" s="1157"/>
      <c r="Y1" s="1157"/>
      <c r="Z1" s="1157"/>
      <c r="AA1" s="1157"/>
      <c r="AB1" s="1157"/>
      <c r="AC1" s="1157"/>
      <c r="AD1" s="1157"/>
      <c r="AE1" s="1157"/>
      <c r="AF1" s="1157"/>
      <c r="AG1" s="1157"/>
      <c r="AH1" s="1157"/>
      <c r="AI1" s="1157">
        <f>YEAR(AI4)</f>
        <v>2022</v>
      </c>
      <c r="AJ1" s="1157"/>
      <c r="AK1" s="1157"/>
      <c r="AL1" s="1157"/>
      <c r="AM1" s="1157"/>
      <c r="AN1" s="1157"/>
      <c r="AO1" s="1157"/>
      <c r="AP1" s="1157"/>
      <c r="AQ1" s="1157"/>
      <c r="AR1" s="1157"/>
      <c r="AS1" s="1157"/>
      <c r="AT1" s="1157"/>
      <c r="AU1" s="1157"/>
      <c r="AV1" s="1157"/>
      <c r="AW1" s="1157"/>
      <c r="AX1" s="1157"/>
      <c r="AY1" s="1157"/>
      <c r="AZ1" s="1157"/>
      <c r="BA1" s="1157"/>
      <c r="BB1" s="1157"/>
      <c r="BC1" s="1157">
        <f>YEAR(BC4)</f>
        <v>2022</v>
      </c>
      <c r="BD1" s="1157"/>
      <c r="BE1" s="1157"/>
      <c r="BF1" s="1157"/>
      <c r="BG1" s="1157"/>
      <c r="BH1" s="1157"/>
      <c r="BI1" s="1157"/>
      <c r="BJ1" s="1157"/>
      <c r="BK1" s="1157"/>
      <c r="BL1" s="1157"/>
      <c r="BM1" s="1157"/>
      <c r="BN1" s="1157"/>
      <c r="BO1" s="1157"/>
      <c r="BP1" s="1157"/>
      <c r="BQ1" s="1157"/>
      <c r="BR1" s="1157"/>
      <c r="BS1" s="1157"/>
      <c r="BT1" s="1157"/>
      <c r="BU1" s="1157"/>
      <c r="BV1" s="1157"/>
      <c r="BW1" s="1157">
        <f>YEAR(BW4)</f>
        <v>2022</v>
      </c>
      <c r="BX1" s="1157"/>
      <c r="BY1" s="1157"/>
      <c r="BZ1" s="1157"/>
      <c r="CA1" s="1157"/>
      <c r="CB1" s="1157"/>
      <c r="CC1" s="1157"/>
      <c r="CD1" s="1157"/>
      <c r="CE1" s="1157"/>
      <c r="CF1" s="1157"/>
      <c r="CG1" s="1157"/>
      <c r="CH1" s="1157"/>
      <c r="CI1" s="1157"/>
      <c r="CJ1" s="1157"/>
      <c r="CK1" s="1157"/>
      <c r="CL1" s="1157"/>
      <c r="CM1" s="1157"/>
      <c r="CN1" s="1157"/>
      <c r="CO1" s="1157"/>
      <c r="CP1" s="1157"/>
      <c r="CQ1" s="1157"/>
      <c r="CR1" s="1157"/>
      <c r="CS1" s="1157"/>
      <c r="CT1" s="1157"/>
      <c r="CU1" s="1157"/>
      <c r="CV1" s="1157">
        <f>YEAR(CV4)</f>
        <v>2022</v>
      </c>
      <c r="CW1" s="1157"/>
      <c r="CX1" s="1157"/>
      <c r="CY1" s="1157"/>
      <c r="CZ1" s="1157"/>
      <c r="DA1" s="1157"/>
      <c r="DB1" s="1157"/>
      <c r="DC1" s="1157"/>
      <c r="DD1" s="1157"/>
      <c r="DE1" s="1157"/>
      <c r="DF1" s="1157"/>
      <c r="DG1" s="1157"/>
      <c r="DH1" s="1157"/>
      <c r="DI1" s="1157"/>
      <c r="DJ1" s="1157"/>
      <c r="DK1" s="1157"/>
      <c r="DL1" s="1157"/>
      <c r="DM1" s="1157"/>
      <c r="DN1" s="1157"/>
      <c r="DO1" s="1157"/>
      <c r="DP1" s="1157">
        <f>YEAR(DP4)</f>
        <v>2022</v>
      </c>
      <c r="DQ1" s="1157"/>
      <c r="DR1" s="1157"/>
      <c r="DS1" s="1157"/>
      <c r="DT1" s="1157"/>
      <c r="DU1" s="1157"/>
      <c r="DV1" s="1157"/>
      <c r="DW1" s="1157"/>
      <c r="DX1" s="1157"/>
      <c r="DY1" s="1157"/>
      <c r="DZ1" s="1157"/>
      <c r="EA1" s="1157"/>
      <c r="EB1" s="1157"/>
      <c r="EC1" s="1157"/>
      <c r="ED1" s="1157"/>
      <c r="EE1" s="1157"/>
      <c r="EF1" s="1157"/>
      <c r="EG1" s="1157"/>
      <c r="EH1" s="1157"/>
      <c r="EI1" s="1157"/>
      <c r="EJ1" s="1157">
        <f>YEAR(EJ4)</f>
        <v>2022</v>
      </c>
      <c r="EK1" s="1157"/>
      <c r="EL1" s="1157"/>
      <c r="EM1" s="1157"/>
      <c r="EN1" s="1157"/>
      <c r="EO1" s="1157"/>
      <c r="EP1" s="1157"/>
      <c r="EQ1" s="1157"/>
      <c r="ER1" s="1157"/>
      <c r="ES1" s="1157"/>
      <c r="ET1" s="1157"/>
      <c r="EU1" s="1157"/>
      <c r="EV1" s="1157"/>
      <c r="EW1" s="1157"/>
      <c r="EX1" s="1157"/>
      <c r="EY1" s="1157"/>
      <c r="EZ1" s="1157"/>
      <c r="FA1" s="1157"/>
      <c r="FB1" s="1157"/>
      <c r="FC1" s="1157"/>
      <c r="FD1" s="1157"/>
      <c r="FE1" s="1157"/>
      <c r="FF1" s="1157"/>
      <c r="FG1" s="1157"/>
      <c r="FH1" s="1157"/>
      <c r="FI1" s="1157">
        <f>YEAR(FI4)</f>
        <v>2022</v>
      </c>
      <c r="FJ1" s="1157"/>
      <c r="FK1" s="1157"/>
      <c r="FL1" s="1157"/>
      <c r="FM1" s="1157"/>
      <c r="FN1" s="1157"/>
      <c r="FO1" s="1157"/>
      <c r="FP1" s="1157"/>
      <c r="FQ1" s="1157"/>
      <c r="FR1" s="1157"/>
      <c r="FS1" s="1157"/>
      <c r="FT1" s="1157"/>
      <c r="FU1" s="1157"/>
      <c r="FV1" s="1157"/>
      <c r="FW1" s="1157"/>
      <c r="FX1" s="1157"/>
      <c r="FY1" s="1157"/>
      <c r="FZ1" s="1157"/>
      <c r="GA1" s="1157"/>
      <c r="GB1" s="1157"/>
      <c r="GC1" s="1157">
        <f>YEAR(GC4)</f>
        <v>2022</v>
      </c>
      <c r="GD1" s="1157"/>
      <c r="GE1" s="1157"/>
      <c r="GF1" s="1157"/>
      <c r="GG1" s="1157"/>
      <c r="GH1" s="1157"/>
      <c r="GI1" s="1157"/>
      <c r="GJ1" s="1157"/>
      <c r="GK1" s="1157"/>
      <c r="GL1" s="1157"/>
      <c r="GM1" s="1157"/>
      <c r="GN1" s="1157"/>
      <c r="GO1" s="1157"/>
      <c r="GP1" s="1157"/>
      <c r="GQ1" s="1157"/>
      <c r="GR1" s="1157"/>
      <c r="GS1" s="1157"/>
      <c r="GT1" s="1157"/>
      <c r="GU1" s="1157"/>
      <c r="GV1" s="1157"/>
      <c r="GW1" s="1157"/>
      <c r="GX1" s="1157"/>
      <c r="GY1" s="1157"/>
      <c r="GZ1" s="1157"/>
      <c r="HA1" s="1157"/>
      <c r="HB1" s="1157">
        <f>YEAR(HB4)</f>
        <v>2022</v>
      </c>
      <c r="HC1" s="1157"/>
      <c r="HD1" s="1157"/>
      <c r="HE1" s="1157"/>
      <c r="HF1" s="1157"/>
      <c r="HG1" s="1157"/>
      <c r="HH1" s="1157"/>
      <c r="HI1" s="1157"/>
      <c r="HJ1" s="1157"/>
      <c r="HK1" s="1157"/>
      <c r="HL1" s="1157"/>
      <c r="HM1" s="1157"/>
      <c r="HN1" s="1157"/>
      <c r="HO1" s="1157"/>
      <c r="HP1" s="1157"/>
      <c r="HQ1" s="1157"/>
      <c r="HR1" s="1157"/>
      <c r="HS1" s="1157"/>
      <c r="HT1" s="1157"/>
      <c r="HU1" s="1157"/>
      <c r="HV1" s="1157">
        <f>YEAR(HV4)</f>
        <v>2022</v>
      </c>
      <c r="HW1" s="1157"/>
      <c r="HX1" s="1157"/>
      <c r="HY1" s="1157"/>
      <c r="HZ1" s="1157"/>
      <c r="IA1" s="1157"/>
      <c r="IB1" s="1157"/>
      <c r="IC1" s="1157"/>
      <c r="ID1" s="1157"/>
      <c r="IE1" s="1157"/>
      <c r="IF1" s="1157"/>
      <c r="IG1" s="1157"/>
      <c r="IH1" s="1157"/>
      <c r="II1" s="1157"/>
      <c r="IJ1" s="1157"/>
      <c r="IK1" s="1157"/>
      <c r="IL1" s="1157"/>
      <c r="IM1" s="1157"/>
      <c r="IN1" s="1157"/>
      <c r="IO1" s="1157"/>
      <c r="IP1" s="1157">
        <f>YEAR(IP4)</f>
        <v>2023</v>
      </c>
      <c r="IQ1" s="1157"/>
      <c r="IR1" s="1157"/>
      <c r="IS1" s="1157"/>
      <c r="IT1" s="1157"/>
      <c r="IU1" s="1157"/>
      <c r="IV1" s="1157"/>
      <c r="IW1" s="1157"/>
      <c r="IX1" s="1157"/>
      <c r="IY1" s="1157"/>
      <c r="IZ1" s="1157"/>
      <c r="JA1" s="1157"/>
      <c r="JB1" s="1157"/>
      <c r="JC1" s="1157"/>
      <c r="JD1" s="1157"/>
      <c r="JE1" s="1157"/>
      <c r="JF1" s="1157"/>
      <c r="JG1" s="1157"/>
      <c r="JH1" s="1157"/>
      <c r="JI1" s="1157"/>
      <c r="JJ1" s="1157"/>
      <c r="JK1" s="1157"/>
      <c r="JL1" s="1157">
        <f>YEAR(JL4)</f>
        <v>2023</v>
      </c>
      <c r="JM1" s="1157"/>
      <c r="JN1" s="1157"/>
      <c r="JO1" s="1157"/>
      <c r="JP1" s="1157"/>
      <c r="JQ1" s="1157"/>
      <c r="JR1" s="1157"/>
      <c r="JS1" s="1157"/>
      <c r="JT1" s="1157"/>
      <c r="JU1" s="1157"/>
      <c r="JV1" s="1157"/>
      <c r="JW1" s="1157"/>
      <c r="JX1" s="1157"/>
      <c r="JY1" s="1157"/>
      <c r="JZ1" s="1157"/>
      <c r="KA1" s="1157"/>
      <c r="KB1" s="1157"/>
      <c r="KC1" s="1157"/>
      <c r="KD1" s="1157"/>
      <c r="KE1" s="1157"/>
      <c r="KF1" s="1157">
        <f>YEAR(KF4)</f>
        <v>2023</v>
      </c>
      <c r="KG1" s="1157"/>
      <c r="KH1" s="1157"/>
      <c r="KI1" s="1157"/>
      <c r="KJ1" s="1157"/>
      <c r="KK1" s="1157"/>
      <c r="KL1" s="1157"/>
      <c r="KM1" s="1157"/>
      <c r="KN1" s="1157"/>
      <c r="KO1" s="1157"/>
      <c r="KP1" s="1157"/>
      <c r="KQ1" s="1157"/>
      <c r="KR1" s="1157"/>
      <c r="KS1" s="1157"/>
      <c r="KT1" s="1157"/>
      <c r="KU1" s="1157"/>
      <c r="KV1" s="1157"/>
      <c r="KW1" s="1157"/>
      <c r="KX1" s="1157"/>
      <c r="KY1" s="1157"/>
      <c r="KZ1" s="1157"/>
      <c r="LA1" s="1157"/>
      <c r="LB1" s="1157"/>
      <c r="LC1" s="1157">
        <f>YEAR(LC4)</f>
        <v>2023</v>
      </c>
      <c r="LD1" s="1157"/>
      <c r="LE1" s="1157"/>
      <c r="LF1" s="1157"/>
      <c r="LG1" s="1157"/>
      <c r="LH1" s="1157"/>
      <c r="LI1" s="1157"/>
      <c r="LJ1" s="1157"/>
      <c r="LK1" s="1157"/>
      <c r="LL1" s="1157"/>
      <c r="LM1" s="1157"/>
      <c r="LN1" s="1157"/>
      <c r="LO1" s="1157"/>
      <c r="LP1" s="1157"/>
      <c r="LQ1" s="1157"/>
      <c r="LR1" s="1157"/>
      <c r="LS1" s="1157"/>
      <c r="LT1" s="1157"/>
      <c r="LU1" s="1157"/>
      <c r="LV1" s="1157"/>
      <c r="LW1" s="1157">
        <f>YEAR(LW4)</f>
        <v>2023</v>
      </c>
      <c r="LX1" s="1157"/>
      <c r="LY1" s="1157"/>
      <c r="LZ1" s="1157"/>
      <c r="MA1" s="1157"/>
      <c r="MB1" s="1157"/>
      <c r="MC1" s="1157"/>
      <c r="MD1" s="1157"/>
      <c r="ME1" s="1157"/>
      <c r="MF1" s="1157"/>
      <c r="MG1" s="1157"/>
      <c r="MH1" s="1157"/>
      <c r="MI1" s="1157"/>
      <c r="MJ1" s="1157"/>
      <c r="MK1" s="1157"/>
      <c r="ML1" s="1157"/>
      <c r="MM1" s="1157"/>
      <c r="MN1" s="1157"/>
      <c r="MO1" s="1157"/>
      <c r="MP1" s="1157"/>
      <c r="MQ1" s="1157"/>
      <c r="MR1" s="1157"/>
      <c r="MS1" s="1157"/>
      <c r="MT1" s="1157">
        <f>YEAR(MV4)</f>
        <v>2023</v>
      </c>
      <c r="MU1" s="1157"/>
      <c r="MV1" s="1157"/>
      <c r="MW1" s="1157"/>
      <c r="MX1" s="1157"/>
      <c r="MY1" s="1157"/>
      <c r="MZ1" s="1157"/>
      <c r="NA1" s="1157"/>
      <c r="NB1" s="1157"/>
      <c r="NC1" s="1157"/>
      <c r="ND1" s="1157"/>
      <c r="NE1" s="1157"/>
      <c r="NF1" s="1157"/>
      <c r="NG1" s="1157"/>
      <c r="NH1" s="1157"/>
      <c r="NI1" s="1157"/>
      <c r="NJ1" s="1157"/>
      <c r="NK1" s="1157"/>
      <c r="NL1" s="1157"/>
      <c r="NM1" s="1157"/>
      <c r="NN1" s="1157"/>
      <c r="NO1" s="1157"/>
      <c r="NP1" s="1157">
        <f>YEAR(NP4)</f>
        <v>2023</v>
      </c>
      <c r="NQ1" s="1157"/>
      <c r="NR1" s="1157"/>
      <c r="NS1" s="1157"/>
      <c r="NT1" s="1157"/>
      <c r="NU1" s="1157"/>
      <c r="NV1" s="1157"/>
      <c r="NW1" s="1157"/>
      <c r="NX1" s="1157"/>
      <c r="NY1" s="1157"/>
      <c r="NZ1" s="1157"/>
      <c r="OA1" s="1157"/>
      <c r="OB1" s="1157"/>
      <c r="OC1" s="1157"/>
      <c r="OD1" s="1157"/>
      <c r="OE1" s="1157"/>
      <c r="OF1" s="1157"/>
      <c r="OG1" s="1157"/>
      <c r="OH1" s="1157"/>
      <c r="OI1" s="1157"/>
      <c r="OJ1" s="1157"/>
      <c r="OK1" s="1157">
        <f>YEAR(OK4)</f>
        <v>2023</v>
      </c>
      <c r="OL1" s="1157"/>
      <c r="OM1" s="1157"/>
      <c r="ON1" s="1157"/>
      <c r="OO1" s="1157"/>
      <c r="OP1" s="1157"/>
      <c r="OQ1" s="1157"/>
      <c r="OR1" s="1157"/>
      <c r="OS1" s="1157"/>
      <c r="OT1" s="1157"/>
      <c r="OU1" s="1157"/>
      <c r="OV1" s="1157"/>
      <c r="OW1" s="1157"/>
      <c r="OX1" s="1157"/>
      <c r="OY1" s="1157"/>
      <c r="OZ1" s="1157"/>
      <c r="PA1" s="1157"/>
      <c r="PB1" s="1157"/>
      <c r="PC1" s="1157"/>
      <c r="PD1" s="1157"/>
      <c r="PE1" s="1157"/>
      <c r="PF1" s="1157"/>
      <c r="PG1" s="1157"/>
      <c r="PH1" s="1157">
        <f>YEAR(PH4)</f>
        <v>2023</v>
      </c>
      <c r="PI1" s="1157"/>
      <c r="PJ1" s="1157"/>
      <c r="PK1" s="1157"/>
      <c r="PL1" s="1157"/>
      <c r="PM1" s="1157"/>
      <c r="PN1" s="1157"/>
      <c r="PO1" s="1157"/>
      <c r="PP1" s="1157"/>
      <c r="PQ1" s="1157"/>
      <c r="PR1" s="1157"/>
      <c r="PS1" s="1157"/>
      <c r="PT1" s="1157"/>
      <c r="PU1" s="1157"/>
      <c r="PV1" s="1157"/>
      <c r="PW1" s="1157"/>
      <c r="PX1" s="1157"/>
      <c r="PY1" s="1157"/>
      <c r="PZ1" s="1157"/>
      <c r="QA1" s="1157"/>
      <c r="QB1" s="1157"/>
      <c r="QC1" s="1157">
        <f>YEAR(QC4)</f>
        <v>2023</v>
      </c>
      <c r="QD1" s="1157"/>
      <c r="QE1" s="1157"/>
      <c r="QF1" s="1157"/>
      <c r="QG1" s="1157"/>
      <c r="QH1" s="1157"/>
      <c r="QI1" s="1157"/>
      <c r="QJ1" s="1157"/>
      <c r="QK1" s="1157"/>
      <c r="QL1" s="1157"/>
      <c r="QM1" s="1157"/>
      <c r="QN1" s="1157"/>
      <c r="QO1" s="1157"/>
      <c r="QP1" s="1157"/>
      <c r="QQ1" s="1157"/>
      <c r="QR1" s="1157"/>
      <c r="QS1" s="1157"/>
      <c r="QT1" s="1157"/>
      <c r="QU1" s="1157"/>
      <c r="QV1" s="1157"/>
      <c r="QW1" s="1157"/>
      <c r="QX1" s="1157"/>
      <c r="QY1" s="1157">
        <f>YEAR(QY4)</f>
        <v>2023</v>
      </c>
      <c r="QZ1" s="1157"/>
      <c r="RA1" s="1157"/>
      <c r="RB1" s="1157"/>
      <c r="RC1" s="1157"/>
      <c r="RD1" s="1157"/>
      <c r="RE1" s="1157"/>
      <c r="RF1" s="1157"/>
      <c r="RG1" s="1157"/>
      <c r="RH1" s="1157"/>
      <c r="RI1" s="1157"/>
      <c r="RJ1" s="1157"/>
      <c r="RK1" s="1157"/>
      <c r="RL1" s="1157"/>
      <c r="RM1" s="1157"/>
      <c r="RN1" s="1157"/>
      <c r="RO1" s="1157"/>
      <c r="RP1" s="1157"/>
      <c r="RQ1" s="1157"/>
      <c r="RR1" s="1157"/>
      <c r="RS1" s="1157"/>
      <c r="RT1" s="1157"/>
      <c r="RU1" s="1157">
        <f>YEAR(RU4)</f>
        <v>2023</v>
      </c>
      <c r="RV1" s="1157"/>
      <c r="RW1" s="1157"/>
      <c r="RX1" s="1157"/>
      <c r="RY1" s="1157"/>
      <c r="RZ1" s="1157"/>
      <c r="SA1" s="1157"/>
      <c r="SB1" s="1157"/>
      <c r="SC1" s="1157"/>
      <c r="SD1" s="1157"/>
      <c r="SE1" s="1157"/>
      <c r="SF1" s="1157"/>
      <c r="SG1" s="1157"/>
      <c r="SH1" s="1157"/>
      <c r="SI1" s="1157"/>
      <c r="SJ1" s="1157"/>
      <c r="SK1" s="1157"/>
      <c r="SL1" s="1157"/>
      <c r="SM1" s="1157"/>
      <c r="SN1" s="1157"/>
      <c r="SO1" s="1157"/>
    </row>
    <row r="2" spans="1:509" ht="20.5" customHeight="1" x14ac:dyDescent="0.15">
      <c r="O2" s="1161" t="s">
        <v>228</v>
      </c>
      <c r="P2" s="1161"/>
      <c r="Q2" s="1161"/>
      <c r="R2" s="1161"/>
      <c r="S2" s="1161"/>
      <c r="T2" s="1161"/>
      <c r="U2" s="1161"/>
      <c r="V2" s="1161"/>
      <c r="W2" s="1161"/>
      <c r="X2" s="1161"/>
      <c r="Y2" s="1161"/>
      <c r="Z2" s="1161"/>
      <c r="AA2" s="1161"/>
      <c r="AB2" s="1161"/>
      <c r="AC2" s="1161"/>
      <c r="AD2" s="1161"/>
      <c r="AE2" s="1161"/>
      <c r="AF2" s="1161"/>
      <c r="AG2" s="1161"/>
      <c r="AH2" s="1161"/>
      <c r="AI2" s="1162" t="s">
        <v>229</v>
      </c>
      <c r="AJ2" s="1162"/>
      <c r="AK2" s="1162"/>
      <c r="AL2" s="1162"/>
      <c r="AM2" s="1162"/>
      <c r="AN2" s="1162"/>
      <c r="AO2" s="1162"/>
      <c r="AP2" s="1162"/>
      <c r="AQ2" s="1162"/>
      <c r="AR2" s="1162"/>
      <c r="AS2" s="1162"/>
      <c r="AT2" s="1162"/>
      <c r="AU2" s="1162"/>
      <c r="AV2" s="1162"/>
      <c r="AW2" s="1162"/>
      <c r="AX2" s="1162"/>
      <c r="AY2" s="1162"/>
      <c r="AZ2" s="1162"/>
      <c r="BA2" s="1162"/>
      <c r="BB2" s="1162"/>
      <c r="BC2" s="1161" t="s">
        <v>230</v>
      </c>
      <c r="BD2" s="1161"/>
      <c r="BE2" s="1161"/>
      <c r="BF2" s="1161"/>
      <c r="BG2" s="1161"/>
      <c r="BH2" s="1161"/>
      <c r="BI2" s="1161"/>
      <c r="BJ2" s="1161"/>
      <c r="BK2" s="1161"/>
      <c r="BL2" s="1161"/>
      <c r="BM2" s="1161"/>
      <c r="BN2" s="1161"/>
      <c r="BO2" s="1161"/>
      <c r="BP2" s="1161"/>
      <c r="BQ2" s="1161"/>
      <c r="BR2" s="1161"/>
      <c r="BS2" s="1161"/>
      <c r="BT2" s="1161"/>
      <c r="BU2" s="1161"/>
      <c r="BV2" s="1161"/>
      <c r="BW2" s="1162" t="s">
        <v>231</v>
      </c>
      <c r="BX2" s="1162"/>
      <c r="BY2" s="1162"/>
      <c r="BZ2" s="1162"/>
      <c r="CA2" s="1162"/>
      <c r="CB2" s="1162"/>
      <c r="CC2" s="1162"/>
      <c r="CD2" s="1162"/>
      <c r="CE2" s="1162"/>
      <c r="CF2" s="1162"/>
      <c r="CG2" s="1162"/>
      <c r="CH2" s="1162"/>
      <c r="CI2" s="1162"/>
      <c r="CJ2" s="1162"/>
      <c r="CK2" s="1162"/>
      <c r="CL2" s="1162"/>
      <c r="CM2" s="1162"/>
      <c r="CN2" s="1162"/>
      <c r="CO2" s="1162"/>
      <c r="CP2" s="1162"/>
      <c r="CQ2" s="1162"/>
      <c r="CR2" s="1162"/>
      <c r="CS2" s="1162"/>
      <c r="CT2" s="1162"/>
      <c r="CU2" s="1162"/>
      <c r="CV2" s="1161" t="s">
        <v>232</v>
      </c>
      <c r="CW2" s="1161"/>
      <c r="CX2" s="1161"/>
      <c r="CY2" s="1161"/>
      <c r="CZ2" s="1161"/>
      <c r="DA2" s="1161"/>
      <c r="DB2" s="1161"/>
      <c r="DC2" s="1161"/>
      <c r="DD2" s="1161"/>
      <c r="DE2" s="1161"/>
      <c r="DF2" s="1161"/>
      <c r="DG2" s="1161"/>
      <c r="DH2" s="1161"/>
      <c r="DI2" s="1161"/>
      <c r="DJ2" s="1161"/>
      <c r="DK2" s="1161"/>
      <c r="DL2" s="1161"/>
      <c r="DM2" s="1161"/>
      <c r="DN2" s="1161"/>
      <c r="DO2" s="1161"/>
      <c r="DP2" s="1158" t="s">
        <v>233</v>
      </c>
      <c r="DQ2" s="1159"/>
      <c r="DR2" s="1159"/>
      <c r="DS2" s="1159"/>
      <c r="DT2" s="1159"/>
      <c r="DU2" s="1159"/>
      <c r="DV2" s="1159"/>
      <c r="DW2" s="1159"/>
      <c r="DX2" s="1159"/>
      <c r="DY2" s="1159"/>
      <c r="DZ2" s="1159"/>
      <c r="EA2" s="1159"/>
      <c r="EB2" s="1159"/>
      <c r="EC2" s="1159"/>
      <c r="ED2" s="1159"/>
      <c r="EE2" s="1159"/>
      <c r="EF2" s="1159"/>
      <c r="EG2" s="1159"/>
      <c r="EH2" s="1159"/>
      <c r="EI2" s="1160"/>
      <c r="EJ2" s="1164" t="s">
        <v>234</v>
      </c>
      <c r="EK2" s="1165"/>
      <c r="EL2" s="1165"/>
      <c r="EM2" s="1165"/>
      <c r="EN2" s="1165"/>
      <c r="EO2" s="1165"/>
      <c r="EP2" s="1165"/>
      <c r="EQ2" s="1165"/>
      <c r="ER2" s="1165"/>
      <c r="ES2" s="1165"/>
      <c r="ET2" s="1165"/>
      <c r="EU2" s="1165"/>
      <c r="EV2" s="1165"/>
      <c r="EW2" s="1165"/>
      <c r="EX2" s="1165"/>
      <c r="EY2" s="1165"/>
      <c r="EZ2" s="1165"/>
      <c r="FA2" s="1165"/>
      <c r="FB2" s="1165"/>
      <c r="FC2" s="1165"/>
      <c r="FD2" s="1165"/>
      <c r="FE2" s="1165"/>
      <c r="FF2" s="1165"/>
      <c r="FG2" s="1165"/>
      <c r="FH2" s="1166"/>
      <c r="FI2" s="1162" t="s">
        <v>235</v>
      </c>
      <c r="FJ2" s="1162"/>
      <c r="FK2" s="1162"/>
      <c r="FL2" s="1162"/>
      <c r="FM2" s="1162"/>
      <c r="FN2" s="1162"/>
      <c r="FO2" s="1162"/>
      <c r="FP2" s="1162"/>
      <c r="FQ2" s="1162"/>
      <c r="FR2" s="1162"/>
      <c r="FS2" s="1162"/>
      <c r="FT2" s="1162"/>
      <c r="FU2" s="1162"/>
      <c r="FV2" s="1162"/>
      <c r="FW2" s="1162"/>
      <c r="FX2" s="1162"/>
      <c r="FY2" s="1162"/>
      <c r="FZ2" s="1162"/>
      <c r="GA2" s="1162"/>
      <c r="GB2" s="1162"/>
      <c r="GC2" s="1161" t="s">
        <v>236</v>
      </c>
      <c r="GD2" s="1161"/>
      <c r="GE2" s="1161"/>
      <c r="GF2" s="1161"/>
      <c r="GG2" s="1161"/>
      <c r="GH2" s="1161"/>
      <c r="GI2" s="1161"/>
      <c r="GJ2" s="1161"/>
      <c r="GK2" s="1161"/>
      <c r="GL2" s="1161"/>
      <c r="GM2" s="1161"/>
      <c r="GN2" s="1161"/>
      <c r="GO2" s="1161"/>
      <c r="GP2" s="1161"/>
      <c r="GQ2" s="1161"/>
      <c r="GR2" s="1161"/>
      <c r="GS2" s="1161"/>
      <c r="GT2" s="1161"/>
      <c r="GU2" s="1161"/>
      <c r="GV2" s="1161"/>
      <c r="GW2" s="1161"/>
      <c r="GX2" s="1161"/>
      <c r="GY2" s="1161"/>
      <c r="GZ2" s="1161"/>
      <c r="HA2" s="1161"/>
      <c r="HB2" s="1162" t="s">
        <v>237</v>
      </c>
      <c r="HC2" s="1162"/>
      <c r="HD2" s="1162"/>
      <c r="HE2" s="1162"/>
      <c r="HF2" s="1162"/>
      <c r="HG2" s="1162"/>
      <c r="HH2" s="1162"/>
      <c r="HI2" s="1162"/>
      <c r="HJ2" s="1162"/>
      <c r="HK2" s="1162"/>
      <c r="HL2" s="1162"/>
      <c r="HM2" s="1162"/>
      <c r="HN2" s="1162"/>
      <c r="HO2" s="1162"/>
      <c r="HP2" s="1162"/>
      <c r="HQ2" s="1162"/>
      <c r="HR2" s="1162"/>
      <c r="HS2" s="1162"/>
      <c r="HT2" s="1162"/>
      <c r="HU2" s="1162"/>
      <c r="HV2" s="1161" t="s">
        <v>238</v>
      </c>
      <c r="HW2" s="1161"/>
      <c r="HX2" s="1161"/>
      <c r="HY2" s="1161"/>
      <c r="HZ2" s="1161"/>
      <c r="IA2" s="1161"/>
      <c r="IB2" s="1161"/>
      <c r="IC2" s="1161"/>
      <c r="ID2" s="1161"/>
      <c r="IE2" s="1161"/>
      <c r="IF2" s="1161"/>
      <c r="IG2" s="1161"/>
      <c r="IH2" s="1161"/>
      <c r="II2" s="1161"/>
      <c r="IJ2" s="1161"/>
      <c r="IK2" s="1161"/>
      <c r="IL2" s="1161"/>
      <c r="IM2" s="1161"/>
      <c r="IN2" s="1161"/>
      <c r="IO2" s="1164"/>
      <c r="IP2" s="1162" t="s">
        <v>239</v>
      </c>
      <c r="IQ2" s="1162"/>
      <c r="IR2" s="1162"/>
      <c r="IS2" s="1162"/>
      <c r="IT2" s="1162"/>
      <c r="IU2" s="1162"/>
      <c r="IV2" s="1162"/>
      <c r="IW2" s="1162"/>
      <c r="IX2" s="1162"/>
      <c r="IY2" s="1162"/>
      <c r="IZ2" s="1162"/>
      <c r="JA2" s="1162"/>
      <c r="JB2" s="1162"/>
      <c r="JC2" s="1162"/>
      <c r="JD2" s="1162"/>
      <c r="JE2" s="1162"/>
      <c r="JF2" s="1162"/>
      <c r="JG2" s="1162"/>
      <c r="JH2" s="1162"/>
      <c r="JI2" s="1162"/>
      <c r="JJ2" s="1162"/>
      <c r="JK2" s="1162"/>
      <c r="JL2" s="1163" t="s">
        <v>228</v>
      </c>
      <c r="JM2" s="1163"/>
      <c r="JN2" s="1163"/>
      <c r="JO2" s="1163"/>
      <c r="JP2" s="1163"/>
      <c r="JQ2" s="1163"/>
      <c r="JR2" s="1163"/>
      <c r="JS2" s="1163"/>
      <c r="JT2" s="1163"/>
      <c r="JU2" s="1163"/>
      <c r="JV2" s="1163"/>
      <c r="JW2" s="1163"/>
      <c r="JX2" s="1163"/>
      <c r="JY2" s="1163"/>
      <c r="JZ2" s="1163"/>
      <c r="KA2" s="1163"/>
      <c r="KB2" s="1163"/>
      <c r="KC2" s="1163"/>
      <c r="KD2" s="1163"/>
      <c r="KE2" s="1163"/>
      <c r="KF2" s="1162" t="s">
        <v>229</v>
      </c>
      <c r="KG2" s="1162"/>
      <c r="KH2" s="1162"/>
      <c r="KI2" s="1162"/>
      <c r="KJ2" s="1162"/>
      <c r="KK2" s="1162"/>
      <c r="KL2" s="1162"/>
      <c r="KM2" s="1162"/>
      <c r="KN2" s="1162"/>
      <c r="KO2" s="1162"/>
      <c r="KP2" s="1162"/>
      <c r="KQ2" s="1162"/>
      <c r="KR2" s="1162"/>
      <c r="KS2" s="1162"/>
      <c r="KT2" s="1162"/>
      <c r="KU2" s="1162"/>
      <c r="KV2" s="1162"/>
      <c r="KW2" s="1162"/>
      <c r="KX2" s="1162"/>
      <c r="KY2" s="1162"/>
      <c r="KZ2" s="1162"/>
      <c r="LA2" s="1162"/>
      <c r="LB2" s="1162"/>
      <c r="LC2" s="1163" t="s">
        <v>230</v>
      </c>
      <c r="LD2" s="1163"/>
      <c r="LE2" s="1163"/>
      <c r="LF2" s="1163"/>
      <c r="LG2" s="1163"/>
      <c r="LH2" s="1163"/>
      <c r="LI2" s="1163"/>
      <c r="LJ2" s="1163"/>
      <c r="LK2" s="1163"/>
      <c r="LL2" s="1163"/>
      <c r="LM2" s="1163"/>
      <c r="LN2" s="1163"/>
      <c r="LO2" s="1163"/>
      <c r="LP2" s="1163"/>
      <c r="LQ2" s="1163"/>
      <c r="LR2" s="1163"/>
      <c r="LS2" s="1163"/>
      <c r="LT2" s="1163"/>
      <c r="LU2" s="1163"/>
      <c r="LV2" s="1163"/>
      <c r="LW2" s="1162" t="s">
        <v>231</v>
      </c>
      <c r="LX2" s="1162"/>
      <c r="LY2" s="1162"/>
      <c r="LZ2" s="1162"/>
      <c r="MA2" s="1162"/>
      <c r="MB2" s="1162"/>
      <c r="MC2" s="1162"/>
      <c r="MD2" s="1162"/>
      <c r="ME2" s="1162"/>
      <c r="MF2" s="1162"/>
      <c r="MG2" s="1162"/>
      <c r="MH2" s="1162"/>
      <c r="MI2" s="1162"/>
      <c r="MJ2" s="1162"/>
      <c r="MK2" s="1162"/>
      <c r="ML2" s="1162"/>
      <c r="MM2" s="1162"/>
      <c r="MN2" s="1162"/>
      <c r="MO2" s="1162"/>
      <c r="MP2" s="1162"/>
      <c r="MQ2" s="1162"/>
      <c r="MR2" s="1162"/>
      <c r="MS2" s="1162"/>
      <c r="MT2" s="1163" t="s">
        <v>232</v>
      </c>
      <c r="MU2" s="1163"/>
      <c r="MV2" s="1163"/>
      <c r="MW2" s="1163"/>
      <c r="MX2" s="1163"/>
      <c r="MY2" s="1163"/>
      <c r="MZ2" s="1163"/>
      <c r="NA2" s="1163"/>
      <c r="NB2" s="1163"/>
      <c r="NC2" s="1163"/>
      <c r="ND2" s="1163"/>
      <c r="NE2" s="1163"/>
      <c r="NF2" s="1163"/>
      <c r="NG2" s="1163"/>
      <c r="NH2" s="1163"/>
      <c r="NI2" s="1163"/>
      <c r="NJ2" s="1163"/>
      <c r="NK2" s="1163"/>
      <c r="NL2" s="1163"/>
      <c r="NM2" s="1163"/>
      <c r="NN2" s="1163"/>
      <c r="NO2" s="1163"/>
      <c r="NP2" s="1162" t="s">
        <v>233</v>
      </c>
      <c r="NQ2" s="1162"/>
      <c r="NR2" s="1162"/>
      <c r="NS2" s="1162"/>
      <c r="NT2" s="1162"/>
      <c r="NU2" s="1162"/>
      <c r="NV2" s="1162"/>
      <c r="NW2" s="1162"/>
      <c r="NX2" s="1162"/>
      <c r="NY2" s="1162"/>
      <c r="NZ2" s="1162"/>
      <c r="OA2" s="1162"/>
      <c r="OB2" s="1162"/>
      <c r="OC2" s="1162"/>
      <c r="OD2" s="1162"/>
      <c r="OE2" s="1162"/>
      <c r="OF2" s="1162"/>
      <c r="OG2" s="1162"/>
      <c r="OH2" s="1162"/>
      <c r="OI2" s="1162"/>
      <c r="OJ2" s="1162"/>
      <c r="OK2" s="1163" t="s">
        <v>234</v>
      </c>
      <c r="OL2" s="1163"/>
      <c r="OM2" s="1163"/>
      <c r="ON2" s="1163"/>
      <c r="OO2" s="1163"/>
      <c r="OP2" s="1163"/>
      <c r="OQ2" s="1163"/>
      <c r="OR2" s="1163"/>
      <c r="OS2" s="1163"/>
      <c r="OT2" s="1163"/>
      <c r="OU2" s="1163"/>
      <c r="OV2" s="1163"/>
      <c r="OW2" s="1163"/>
      <c r="OX2" s="1163"/>
      <c r="OY2" s="1163"/>
      <c r="OZ2" s="1163"/>
      <c r="PA2" s="1163"/>
      <c r="PB2" s="1163"/>
      <c r="PC2" s="1163"/>
      <c r="PD2" s="1163"/>
      <c r="PE2" s="1163"/>
      <c r="PF2" s="1163"/>
      <c r="PG2" s="1163"/>
      <c r="PH2" s="1162" t="s">
        <v>235</v>
      </c>
      <c r="PI2" s="1162"/>
      <c r="PJ2" s="1162"/>
      <c r="PK2" s="1162"/>
      <c r="PL2" s="1162"/>
      <c r="PM2" s="1162"/>
      <c r="PN2" s="1162"/>
      <c r="PO2" s="1162"/>
      <c r="PP2" s="1162"/>
      <c r="PQ2" s="1162"/>
      <c r="PR2" s="1162"/>
      <c r="PS2" s="1162"/>
      <c r="PT2" s="1162"/>
      <c r="PU2" s="1162"/>
      <c r="PV2" s="1162"/>
      <c r="PW2" s="1162"/>
      <c r="PX2" s="1162"/>
      <c r="PY2" s="1162"/>
      <c r="PZ2" s="1162"/>
      <c r="QA2" s="1162"/>
      <c r="QB2" s="1162"/>
      <c r="QC2" s="1163" t="s">
        <v>236</v>
      </c>
      <c r="QD2" s="1163"/>
      <c r="QE2" s="1163"/>
      <c r="QF2" s="1163"/>
      <c r="QG2" s="1163"/>
      <c r="QH2" s="1163"/>
      <c r="QI2" s="1163"/>
      <c r="QJ2" s="1163"/>
      <c r="QK2" s="1163"/>
      <c r="QL2" s="1163"/>
      <c r="QM2" s="1163"/>
      <c r="QN2" s="1163"/>
      <c r="QO2" s="1163"/>
      <c r="QP2" s="1163"/>
      <c r="QQ2" s="1163"/>
      <c r="QR2" s="1163"/>
      <c r="QS2" s="1163"/>
      <c r="QT2" s="1163"/>
      <c r="QU2" s="1163"/>
      <c r="QV2" s="1163"/>
      <c r="QW2" s="1163"/>
      <c r="QX2" s="1163"/>
      <c r="QY2" s="1162" t="s">
        <v>237</v>
      </c>
      <c r="QZ2" s="1162"/>
      <c r="RA2" s="1162"/>
      <c r="RB2" s="1162"/>
      <c r="RC2" s="1162"/>
      <c r="RD2" s="1162"/>
      <c r="RE2" s="1162"/>
      <c r="RF2" s="1162"/>
      <c r="RG2" s="1162"/>
      <c r="RH2" s="1162"/>
      <c r="RI2" s="1162"/>
      <c r="RJ2" s="1162"/>
      <c r="RK2" s="1162"/>
      <c r="RL2" s="1162"/>
      <c r="RM2" s="1162"/>
      <c r="RN2" s="1162"/>
      <c r="RO2" s="1162"/>
      <c r="RP2" s="1162"/>
      <c r="RQ2" s="1162"/>
      <c r="RR2" s="1162"/>
      <c r="RS2" s="1162"/>
      <c r="RT2" s="1162"/>
      <c r="RU2" s="1163" t="s">
        <v>238</v>
      </c>
      <c r="RV2" s="1163"/>
      <c r="RW2" s="1163"/>
      <c r="RX2" s="1163"/>
      <c r="RY2" s="1163"/>
      <c r="RZ2" s="1163"/>
      <c r="SA2" s="1163"/>
      <c r="SB2" s="1163"/>
      <c r="SC2" s="1163"/>
      <c r="SD2" s="1163"/>
      <c r="SE2" s="1163"/>
      <c r="SF2" s="1163"/>
      <c r="SG2" s="1163"/>
      <c r="SH2" s="1163"/>
      <c r="SI2" s="1163"/>
      <c r="SJ2" s="1163"/>
      <c r="SK2" s="1163"/>
      <c r="SL2" s="1163"/>
      <c r="SM2" s="1163"/>
      <c r="SN2" s="1163"/>
      <c r="SO2" s="1163"/>
    </row>
    <row r="3" spans="1:509" ht="20.5" customHeight="1" x14ac:dyDescent="0.15">
      <c r="O3" s="1167">
        <v>44599</v>
      </c>
      <c r="P3" s="1167"/>
      <c r="Q3" s="1167"/>
      <c r="R3" s="1167"/>
      <c r="S3" s="1167"/>
      <c r="T3" s="1167">
        <v>44606</v>
      </c>
      <c r="U3" s="1167"/>
      <c r="V3" s="1167"/>
      <c r="W3" s="1167"/>
      <c r="X3" s="1167"/>
      <c r="Y3" s="1167">
        <v>44613</v>
      </c>
      <c r="Z3" s="1167"/>
      <c r="AA3" s="1167"/>
      <c r="AB3" s="1167"/>
      <c r="AC3" s="1167"/>
      <c r="AD3" s="1167">
        <v>44620</v>
      </c>
      <c r="AE3" s="1167"/>
      <c r="AF3" s="1167"/>
      <c r="AG3" s="1167"/>
      <c r="AH3" s="1167"/>
      <c r="AI3" s="1168">
        <v>44627</v>
      </c>
      <c r="AJ3" s="1168"/>
      <c r="AK3" s="1168"/>
      <c r="AL3" s="1168"/>
      <c r="AM3" s="1168"/>
      <c r="AN3" s="1168">
        <v>44634</v>
      </c>
      <c r="AO3" s="1168"/>
      <c r="AP3" s="1168"/>
      <c r="AQ3" s="1168"/>
      <c r="AR3" s="1168"/>
      <c r="AS3" s="1168">
        <v>44641</v>
      </c>
      <c r="AT3" s="1168"/>
      <c r="AU3" s="1168"/>
      <c r="AV3" s="1168"/>
      <c r="AW3" s="1168"/>
      <c r="AX3" s="1168">
        <v>44648</v>
      </c>
      <c r="AY3" s="1168"/>
      <c r="AZ3" s="1168"/>
      <c r="BA3" s="1168"/>
      <c r="BB3" s="1168"/>
      <c r="BC3" s="1167">
        <v>44655</v>
      </c>
      <c r="BD3" s="1167"/>
      <c r="BE3" s="1167"/>
      <c r="BF3" s="1167"/>
      <c r="BG3" s="1167"/>
      <c r="BH3" s="1167">
        <v>44662</v>
      </c>
      <c r="BI3" s="1167"/>
      <c r="BJ3" s="1167"/>
      <c r="BK3" s="1167"/>
      <c r="BL3" s="1167"/>
      <c r="BM3" s="1167">
        <v>44669</v>
      </c>
      <c r="BN3" s="1167"/>
      <c r="BO3" s="1167"/>
      <c r="BP3" s="1167"/>
      <c r="BQ3" s="1167"/>
      <c r="BR3" s="1167">
        <v>44676</v>
      </c>
      <c r="BS3" s="1167"/>
      <c r="BT3" s="1167"/>
      <c r="BU3" s="1167"/>
      <c r="BV3" s="1167"/>
      <c r="BW3" s="1168">
        <v>44683</v>
      </c>
      <c r="BX3" s="1168"/>
      <c r="BY3" s="1168"/>
      <c r="BZ3" s="1168"/>
      <c r="CA3" s="1168"/>
      <c r="CB3" s="1168">
        <v>44690</v>
      </c>
      <c r="CC3" s="1168"/>
      <c r="CD3" s="1168"/>
      <c r="CE3" s="1168"/>
      <c r="CF3" s="1168"/>
      <c r="CG3" s="1168">
        <v>44697</v>
      </c>
      <c r="CH3" s="1168"/>
      <c r="CI3" s="1168"/>
      <c r="CJ3" s="1168"/>
      <c r="CK3" s="1168"/>
      <c r="CL3" s="1168">
        <v>44704</v>
      </c>
      <c r="CM3" s="1168"/>
      <c r="CN3" s="1168"/>
      <c r="CO3" s="1168"/>
      <c r="CP3" s="1168"/>
      <c r="CQ3" s="1168">
        <v>44711</v>
      </c>
      <c r="CR3" s="1168"/>
      <c r="CS3" s="1168"/>
      <c r="CT3" s="1168"/>
      <c r="CU3" s="1168"/>
      <c r="CV3" s="1167">
        <v>44718</v>
      </c>
      <c r="CW3" s="1167"/>
      <c r="CX3" s="1167"/>
      <c r="CY3" s="1167"/>
      <c r="CZ3" s="1167"/>
      <c r="DA3" s="1167">
        <v>44725</v>
      </c>
      <c r="DB3" s="1167"/>
      <c r="DC3" s="1167"/>
      <c r="DD3" s="1167"/>
      <c r="DE3" s="1167"/>
      <c r="DF3" s="1167">
        <v>44732</v>
      </c>
      <c r="DG3" s="1167"/>
      <c r="DH3" s="1167"/>
      <c r="DI3" s="1167"/>
      <c r="DJ3" s="1167"/>
      <c r="DK3" s="1167">
        <v>44739</v>
      </c>
      <c r="DL3" s="1167"/>
      <c r="DM3" s="1167"/>
      <c r="DN3" s="1167"/>
      <c r="DO3" s="1167"/>
      <c r="DP3" s="1168">
        <v>44746</v>
      </c>
      <c r="DQ3" s="1168"/>
      <c r="DR3" s="1168"/>
      <c r="DS3" s="1168"/>
      <c r="DT3" s="1168"/>
      <c r="DU3" s="1168">
        <v>44753</v>
      </c>
      <c r="DV3" s="1168"/>
      <c r="DW3" s="1168"/>
      <c r="DX3" s="1168"/>
      <c r="DY3" s="1168"/>
      <c r="DZ3" s="1168">
        <v>44760</v>
      </c>
      <c r="EA3" s="1168"/>
      <c r="EB3" s="1168"/>
      <c r="EC3" s="1168"/>
      <c r="ED3" s="1168"/>
      <c r="EE3" s="1168">
        <v>44767</v>
      </c>
      <c r="EF3" s="1168"/>
      <c r="EG3" s="1168"/>
      <c r="EH3" s="1168"/>
      <c r="EI3" s="1168"/>
      <c r="EJ3" s="1167">
        <v>44774</v>
      </c>
      <c r="EK3" s="1167"/>
      <c r="EL3" s="1167"/>
      <c r="EM3" s="1167"/>
      <c r="EN3" s="1167"/>
      <c r="EO3" s="1167">
        <v>44781</v>
      </c>
      <c r="EP3" s="1167"/>
      <c r="EQ3" s="1167"/>
      <c r="ER3" s="1167"/>
      <c r="ES3" s="1167"/>
      <c r="ET3" s="1167">
        <v>44788</v>
      </c>
      <c r="EU3" s="1167"/>
      <c r="EV3" s="1167"/>
      <c r="EW3" s="1167"/>
      <c r="EX3" s="1167"/>
      <c r="EY3" s="1167">
        <v>44795</v>
      </c>
      <c r="EZ3" s="1167"/>
      <c r="FA3" s="1167"/>
      <c r="FB3" s="1167"/>
      <c r="FC3" s="1167"/>
      <c r="FD3" s="1167">
        <v>44802</v>
      </c>
      <c r="FE3" s="1167"/>
      <c r="FF3" s="1167"/>
      <c r="FG3" s="1167"/>
      <c r="FH3" s="1167"/>
      <c r="FI3" s="1168">
        <v>44809</v>
      </c>
      <c r="FJ3" s="1168"/>
      <c r="FK3" s="1168"/>
      <c r="FL3" s="1168"/>
      <c r="FM3" s="1168"/>
      <c r="FN3" s="1168">
        <v>44816</v>
      </c>
      <c r="FO3" s="1168"/>
      <c r="FP3" s="1168"/>
      <c r="FQ3" s="1168"/>
      <c r="FR3" s="1168"/>
      <c r="FS3" s="1168">
        <v>44823</v>
      </c>
      <c r="FT3" s="1168"/>
      <c r="FU3" s="1168"/>
      <c r="FV3" s="1168"/>
      <c r="FW3" s="1168"/>
      <c r="FX3" s="1168">
        <v>44830</v>
      </c>
      <c r="FY3" s="1168"/>
      <c r="FZ3" s="1168"/>
      <c r="GA3" s="1168"/>
      <c r="GB3" s="1168"/>
      <c r="GC3" s="1167">
        <v>44837</v>
      </c>
      <c r="GD3" s="1167"/>
      <c r="GE3" s="1167"/>
      <c r="GF3" s="1167"/>
      <c r="GG3" s="1167"/>
      <c r="GH3" s="1167">
        <v>44844</v>
      </c>
      <c r="GI3" s="1167"/>
      <c r="GJ3" s="1167"/>
      <c r="GK3" s="1167"/>
      <c r="GL3" s="1167"/>
      <c r="GM3" s="1167">
        <v>44851</v>
      </c>
      <c r="GN3" s="1167"/>
      <c r="GO3" s="1167"/>
      <c r="GP3" s="1167"/>
      <c r="GQ3" s="1167"/>
      <c r="GR3" s="1167">
        <v>44858</v>
      </c>
      <c r="GS3" s="1167"/>
      <c r="GT3" s="1167"/>
      <c r="GU3" s="1167"/>
      <c r="GV3" s="1167"/>
      <c r="GW3" s="1167">
        <v>44865</v>
      </c>
      <c r="GX3" s="1167"/>
      <c r="GY3" s="1167"/>
      <c r="GZ3" s="1167"/>
      <c r="HA3" s="1167"/>
      <c r="HB3" s="1168">
        <v>44872</v>
      </c>
      <c r="HC3" s="1168"/>
      <c r="HD3" s="1168"/>
      <c r="HE3" s="1168"/>
      <c r="HF3" s="1168"/>
      <c r="HG3" s="1168">
        <v>44879</v>
      </c>
      <c r="HH3" s="1168"/>
      <c r="HI3" s="1168"/>
      <c r="HJ3" s="1168"/>
      <c r="HK3" s="1168"/>
      <c r="HL3" s="1168">
        <v>44886</v>
      </c>
      <c r="HM3" s="1168"/>
      <c r="HN3" s="1168"/>
      <c r="HO3" s="1168"/>
      <c r="HP3" s="1168"/>
      <c r="HQ3" s="1168">
        <v>44893</v>
      </c>
      <c r="HR3" s="1168"/>
      <c r="HS3" s="1168"/>
      <c r="HT3" s="1168"/>
      <c r="HU3" s="1168"/>
      <c r="HV3" s="1167">
        <v>44900</v>
      </c>
      <c r="HW3" s="1167"/>
      <c r="HX3" s="1167"/>
      <c r="HY3" s="1167"/>
      <c r="HZ3" s="1167"/>
      <c r="IA3" s="1167">
        <v>44907</v>
      </c>
      <c r="IB3" s="1167"/>
      <c r="IC3" s="1167"/>
      <c r="ID3" s="1167"/>
      <c r="IE3" s="1167"/>
      <c r="IF3" s="1167">
        <v>44914</v>
      </c>
      <c r="IG3" s="1167"/>
      <c r="IH3" s="1167"/>
      <c r="II3" s="1167"/>
      <c r="IJ3" s="1167"/>
      <c r="IK3" s="1167">
        <v>44921</v>
      </c>
      <c r="IL3" s="1167"/>
      <c r="IM3" s="1167"/>
      <c r="IN3" s="1167"/>
      <c r="IO3" s="1170"/>
      <c r="IP3" s="1169">
        <v>44928</v>
      </c>
      <c r="IQ3" s="1169"/>
      <c r="IR3" s="1169"/>
      <c r="IS3" s="1169"/>
      <c r="IT3" s="1169"/>
      <c r="IU3" s="1169">
        <v>44935</v>
      </c>
      <c r="IV3" s="1169"/>
      <c r="IW3" s="1169"/>
      <c r="IX3" s="1169"/>
      <c r="IY3" s="1169"/>
      <c r="IZ3" s="1169">
        <v>44942</v>
      </c>
      <c r="JA3" s="1169"/>
      <c r="JB3" s="1169"/>
      <c r="JC3" s="1169"/>
      <c r="JD3" s="1169"/>
      <c r="JE3" s="1169">
        <v>44949</v>
      </c>
      <c r="JF3" s="1169"/>
      <c r="JG3" s="1169"/>
      <c r="JH3" s="1169"/>
      <c r="JI3" s="1169"/>
      <c r="JJ3" s="1169">
        <v>44956</v>
      </c>
      <c r="JK3" s="1169"/>
      <c r="JL3" s="1169"/>
      <c r="JM3" s="1169"/>
      <c r="JN3" s="1169"/>
      <c r="JO3" s="1169">
        <v>44963</v>
      </c>
      <c r="JP3" s="1169"/>
      <c r="JQ3" s="1169"/>
      <c r="JR3" s="1169"/>
      <c r="JS3" s="1169"/>
      <c r="JT3" s="1169">
        <v>44970</v>
      </c>
      <c r="JU3" s="1169"/>
      <c r="JV3" s="1169"/>
      <c r="JW3" s="1169"/>
      <c r="JX3" s="1169"/>
      <c r="JY3" s="1169">
        <v>44977</v>
      </c>
      <c r="JZ3" s="1169"/>
      <c r="KA3" s="1169"/>
      <c r="KB3" s="1169"/>
      <c r="KC3" s="1169"/>
      <c r="KD3" s="1169">
        <v>44984</v>
      </c>
      <c r="KE3" s="1169"/>
      <c r="KF3" s="1169"/>
      <c r="KG3" s="1169"/>
      <c r="KH3" s="1169"/>
      <c r="KI3" s="1169">
        <v>44991</v>
      </c>
      <c r="KJ3" s="1169"/>
      <c r="KK3" s="1169"/>
      <c r="KL3" s="1169"/>
      <c r="KM3" s="1169"/>
      <c r="KN3" s="1169">
        <v>44998</v>
      </c>
      <c r="KO3" s="1169"/>
      <c r="KP3" s="1169"/>
      <c r="KQ3" s="1169"/>
      <c r="KR3" s="1169"/>
      <c r="KS3" s="1169">
        <v>45005</v>
      </c>
      <c r="KT3" s="1169"/>
      <c r="KU3" s="1169"/>
      <c r="KV3" s="1169"/>
      <c r="KW3" s="1169"/>
      <c r="KX3" s="1169">
        <v>45012</v>
      </c>
      <c r="KY3" s="1169"/>
      <c r="KZ3" s="1169"/>
      <c r="LA3" s="1169"/>
      <c r="LB3" s="1169"/>
      <c r="LC3" s="1169">
        <v>45019</v>
      </c>
      <c r="LD3" s="1169"/>
      <c r="LE3" s="1169"/>
      <c r="LF3" s="1169"/>
      <c r="LG3" s="1169"/>
      <c r="LH3" s="1169">
        <v>45026</v>
      </c>
      <c r="LI3" s="1169"/>
      <c r="LJ3" s="1169"/>
      <c r="LK3" s="1169"/>
      <c r="LL3" s="1169"/>
      <c r="LM3" s="1169">
        <v>45033</v>
      </c>
      <c r="LN3" s="1169"/>
      <c r="LO3" s="1169"/>
      <c r="LP3" s="1169"/>
      <c r="LQ3" s="1169"/>
      <c r="LR3" s="1169">
        <v>45040</v>
      </c>
      <c r="LS3" s="1169"/>
      <c r="LT3" s="1169"/>
      <c r="LU3" s="1169"/>
      <c r="LV3" s="1169"/>
      <c r="LW3" s="1169">
        <v>45047</v>
      </c>
      <c r="LX3" s="1169"/>
      <c r="LY3" s="1169"/>
      <c r="LZ3" s="1169"/>
      <c r="MA3" s="1169"/>
      <c r="MB3" s="1169">
        <v>45054</v>
      </c>
      <c r="MC3" s="1169"/>
      <c r="MD3" s="1169"/>
      <c r="ME3" s="1169"/>
      <c r="MF3" s="1169"/>
      <c r="MG3" s="1169">
        <v>45061</v>
      </c>
      <c r="MH3" s="1169"/>
      <c r="MI3" s="1169"/>
      <c r="MJ3" s="1169"/>
      <c r="MK3" s="1169"/>
      <c r="ML3" s="1169">
        <v>45068</v>
      </c>
      <c r="MM3" s="1169"/>
      <c r="MN3" s="1169"/>
      <c r="MO3" s="1169"/>
      <c r="MP3" s="1169"/>
      <c r="MQ3" s="1169">
        <v>45075</v>
      </c>
      <c r="MR3" s="1169"/>
      <c r="MS3" s="1169"/>
      <c r="MT3" s="1169"/>
      <c r="MU3" s="1169"/>
      <c r="MV3" s="1169">
        <v>45082</v>
      </c>
      <c r="MW3" s="1169"/>
      <c r="MX3" s="1169"/>
      <c r="MY3" s="1169"/>
      <c r="MZ3" s="1169"/>
      <c r="NA3" s="1169">
        <v>45089</v>
      </c>
      <c r="NB3" s="1169"/>
      <c r="NC3" s="1169"/>
      <c r="ND3" s="1169"/>
      <c r="NE3" s="1169"/>
      <c r="NF3" s="1169">
        <v>45096</v>
      </c>
      <c r="NG3" s="1169"/>
      <c r="NH3" s="1169"/>
      <c r="NI3" s="1169"/>
      <c r="NJ3" s="1169"/>
      <c r="NK3" s="1169">
        <v>45103</v>
      </c>
      <c r="NL3" s="1169"/>
      <c r="NM3" s="1169"/>
      <c r="NN3" s="1169"/>
      <c r="NO3" s="1169"/>
      <c r="NP3" s="1169">
        <v>45110</v>
      </c>
      <c r="NQ3" s="1169"/>
      <c r="NR3" s="1169"/>
      <c r="NS3" s="1169"/>
      <c r="NT3" s="1169"/>
      <c r="NU3" s="1169">
        <v>45117</v>
      </c>
      <c r="NV3" s="1169"/>
      <c r="NW3" s="1169"/>
      <c r="NX3" s="1169"/>
      <c r="NY3" s="1169"/>
      <c r="NZ3" s="1169">
        <v>45124</v>
      </c>
      <c r="OA3" s="1169"/>
      <c r="OB3" s="1169"/>
      <c r="OC3" s="1169"/>
      <c r="OD3" s="1169"/>
      <c r="OE3" s="1169">
        <v>45131</v>
      </c>
      <c r="OF3" s="1169"/>
      <c r="OG3" s="1169"/>
      <c r="OH3" s="1169"/>
      <c r="OI3" s="1169"/>
      <c r="OJ3" s="1169">
        <v>45138</v>
      </c>
      <c r="OK3" s="1169"/>
      <c r="OL3" s="1169"/>
      <c r="OM3" s="1169"/>
      <c r="ON3" s="1169"/>
      <c r="OO3" s="1169">
        <v>45145</v>
      </c>
      <c r="OP3" s="1169"/>
      <c r="OQ3" s="1169"/>
      <c r="OR3" s="1169"/>
      <c r="OS3" s="1169"/>
      <c r="OT3" s="1169">
        <v>45152</v>
      </c>
      <c r="OU3" s="1169"/>
      <c r="OV3" s="1169"/>
      <c r="OW3" s="1169"/>
      <c r="OX3" s="1169"/>
      <c r="OY3" s="1169">
        <v>45159</v>
      </c>
      <c r="OZ3" s="1169"/>
      <c r="PA3" s="1169"/>
      <c r="PB3" s="1169"/>
      <c r="PC3" s="1169"/>
      <c r="PD3" s="1169">
        <v>45166</v>
      </c>
      <c r="PE3" s="1169"/>
      <c r="PF3" s="1169"/>
      <c r="PG3" s="1169"/>
      <c r="PH3" s="1169"/>
      <c r="PI3" s="1169">
        <v>45173</v>
      </c>
      <c r="PJ3" s="1169"/>
      <c r="PK3" s="1169"/>
      <c r="PL3" s="1169"/>
      <c r="PM3" s="1169"/>
      <c r="PN3" s="1169">
        <v>45180</v>
      </c>
      <c r="PO3" s="1169"/>
      <c r="PP3" s="1169"/>
      <c r="PQ3" s="1169"/>
      <c r="PR3" s="1169"/>
      <c r="PS3" s="1169">
        <v>45187</v>
      </c>
      <c r="PT3" s="1169"/>
      <c r="PU3" s="1169"/>
      <c r="PV3" s="1169"/>
      <c r="PW3" s="1169"/>
      <c r="PX3" s="1169">
        <v>45194</v>
      </c>
      <c r="PY3" s="1169"/>
      <c r="PZ3" s="1169"/>
      <c r="QA3" s="1169"/>
      <c r="QB3" s="1169"/>
      <c r="QC3" s="1169">
        <v>45201</v>
      </c>
      <c r="QD3" s="1169"/>
      <c r="QE3" s="1169"/>
      <c r="QF3" s="1169"/>
      <c r="QG3" s="1169"/>
      <c r="QH3" s="1169">
        <v>45208</v>
      </c>
      <c r="QI3" s="1169"/>
      <c r="QJ3" s="1169"/>
      <c r="QK3" s="1169"/>
      <c r="QL3" s="1169"/>
      <c r="QM3" s="1169">
        <v>45215</v>
      </c>
      <c r="QN3" s="1169"/>
      <c r="QO3" s="1169"/>
      <c r="QP3" s="1169"/>
      <c r="QQ3" s="1169"/>
      <c r="QR3" s="1169">
        <v>45222</v>
      </c>
      <c r="QS3" s="1169"/>
      <c r="QT3" s="1169"/>
      <c r="QU3" s="1169"/>
      <c r="QV3" s="1169"/>
      <c r="QW3" s="1169">
        <v>45229</v>
      </c>
      <c r="QX3" s="1169"/>
      <c r="QY3" s="1169"/>
      <c r="QZ3" s="1169"/>
      <c r="RA3" s="1169"/>
      <c r="RB3" s="1169">
        <v>45236</v>
      </c>
      <c r="RC3" s="1169"/>
      <c r="RD3" s="1169"/>
      <c r="RE3" s="1169"/>
      <c r="RF3" s="1169"/>
      <c r="RG3" s="1169">
        <v>45243</v>
      </c>
      <c r="RH3" s="1169"/>
      <c r="RI3" s="1169"/>
      <c r="RJ3" s="1169"/>
      <c r="RK3" s="1169"/>
      <c r="RL3" s="1169">
        <v>45250</v>
      </c>
      <c r="RM3" s="1169"/>
      <c r="RN3" s="1169"/>
      <c r="RO3" s="1169"/>
      <c r="RP3" s="1169"/>
      <c r="RQ3" s="1169">
        <v>45257</v>
      </c>
      <c r="RR3" s="1169"/>
      <c r="RS3" s="1169"/>
      <c r="RT3" s="1169"/>
      <c r="RU3" s="1169"/>
      <c r="RV3" s="1169">
        <v>45264</v>
      </c>
      <c r="RW3" s="1169"/>
      <c r="RX3" s="1169"/>
      <c r="RY3" s="1169"/>
      <c r="RZ3" s="1169"/>
      <c r="SA3" s="1169">
        <v>45271</v>
      </c>
      <c r="SB3" s="1169">
        <v>45272</v>
      </c>
      <c r="SC3" s="1169">
        <v>45273</v>
      </c>
      <c r="SD3" s="1169">
        <v>45274</v>
      </c>
      <c r="SE3" s="1169">
        <v>45275</v>
      </c>
      <c r="SF3" s="1169">
        <v>45278</v>
      </c>
      <c r="SG3" s="1169">
        <v>45279</v>
      </c>
      <c r="SH3" s="1169">
        <v>45280</v>
      </c>
      <c r="SI3" s="1169">
        <v>45281</v>
      </c>
      <c r="SJ3" s="1169">
        <v>45282</v>
      </c>
      <c r="SK3" s="1169">
        <v>45285</v>
      </c>
      <c r="SL3" s="1169">
        <v>45286</v>
      </c>
      <c r="SM3" s="1169">
        <v>45287</v>
      </c>
      <c r="SN3" s="1169">
        <v>45288</v>
      </c>
      <c r="SO3" s="1169">
        <v>45289</v>
      </c>
    </row>
    <row r="4" spans="1:509" ht="20.5" customHeight="1" x14ac:dyDescent="0.15">
      <c r="O4" s="859">
        <f>O3</f>
        <v>44599</v>
      </c>
      <c r="P4" s="859">
        <f>O4+1</f>
        <v>44600</v>
      </c>
      <c r="Q4" s="859">
        <f>P4+1</f>
        <v>44601</v>
      </c>
      <c r="R4" s="859">
        <f>Q4+1</f>
        <v>44602</v>
      </c>
      <c r="S4" s="859">
        <f>R4+1</f>
        <v>44603</v>
      </c>
      <c r="T4" s="859">
        <f>T3</f>
        <v>44606</v>
      </c>
      <c r="U4" s="859">
        <f>T4+1</f>
        <v>44607</v>
      </c>
      <c r="V4" s="859">
        <f>U4+1</f>
        <v>44608</v>
      </c>
      <c r="W4" s="859">
        <f>V4+1</f>
        <v>44609</v>
      </c>
      <c r="X4" s="859">
        <f>W4+1</f>
        <v>44610</v>
      </c>
      <c r="Y4" s="859">
        <f>Y3</f>
        <v>44613</v>
      </c>
      <c r="Z4" s="859">
        <f>Y4+1</f>
        <v>44614</v>
      </c>
      <c r="AA4" s="859">
        <f>Z4+1</f>
        <v>44615</v>
      </c>
      <c r="AB4" s="859">
        <f>AA4+1</f>
        <v>44616</v>
      </c>
      <c r="AC4" s="859">
        <f>AB4+1</f>
        <v>44617</v>
      </c>
      <c r="AD4" s="859">
        <f>AD3</f>
        <v>44620</v>
      </c>
      <c r="AE4" s="859">
        <f>AD4+1</f>
        <v>44621</v>
      </c>
      <c r="AF4" s="859">
        <f>AE4+1</f>
        <v>44622</v>
      </c>
      <c r="AG4" s="859">
        <f>AF4+1</f>
        <v>44623</v>
      </c>
      <c r="AH4" s="859">
        <f>AG4+1</f>
        <v>44624</v>
      </c>
      <c r="AI4" s="859">
        <f>AI3</f>
        <v>44627</v>
      </c>
      <c r="AJ4" s="859">
        <f>AI4+1</f>
        <v>44628</v>
      </c>
      <c r="AK4" s="859">
        <f>AJ4+1</f>
        <v>44629</v>
      </c>
      <c r="AL4" s="859">
        <f>AK4+1</f>
        <v>44630</v>
      </c>
      <c r="AM4" s="859">
        <f>AL4+1</f>
        <v>44631</v>
      </c>
      <c r="AN4" s="859">
        <f>AN3</f>
        <v>44634</v>
      </c>
      <c r="AO4" s="859">
        <f>AN4+1</f>
        <v>44635</v>
      </c>
      <c r="AP4" s="859">
        <f>AO4+1</f>
        <v>44636</v>
      </c>
      <c r="AQ4" s="859">
        <f>AP4+1</f>
        <v>44637</v>
      </c>
      <c r="AR4" s="859">
        <f>AQ4+1</f>
        <v>44638</v>
      </c>
      <c r="AS4" s="859">
        <f>AS3</f>
        <v>44641</v>
      </c>
      <c r="AT4" s="859">
        <f>AS4+1</f>
        <v>44642</v>
      </c>
      <c r="AU4" s="859">
        <f>AT4+1</f>
        <v>44643</v>
      </c>
      <c r="AV4" s="859">
        <f>AU4+1</f>
        <v>44644</v>
      </c>
      <c r="AW4" s="859">
        <f>AV4+1</f>
        <v>44645</v>
      </c>
      <c r="AX4" s="859">
        <f>AX3</f>
        <v>44648</v>
      </c>
      <c r="AY4" s="859">
        <f>AX4+1</f>
        <v>44649</v>
      </c>
      <c r="AZ4" s="859">
        <f>AY4+1</f>
        <v>44650</v>
      </c>
      <c r="BA4" s="859">
        <f>AZ4+1</f>
        <v>44651</v>
      </c>
      <c r="BB4" s="859">
        <f>BA4+1</f>
        <v>44652</v>
      </c>
      <c r="BC4" s="859">
        <f>BC3</f>
        <v>44655</v>
      </c>
      <c r="BD4" s="859">
        <f>BC4+1</f>
        <v>44656</v>
      </c>
      <c r="BE4" s="859">
        <f>BD4+1</f>
        <v>44657</v>
      </c>
      <c r="BF4" s="859">
        <f>BE4+1</f>
        <v>44658</v>
      </c>
      <c r="BG4" s="859">
        <f>BF4+1</f>
        <v>44659</v>
      </c>
      <c r="BH4" s="859">
        <f>BH3</f>
        <v>44662</v>
      </c>
      <c r="BI4" s="859">
        <f>BH4+1</f>
        <v>44663</v>
      </c>
      <c r="BJ4" s="859">
        <f>BI4+1</f>
        <v>44664</v>
      </c>
      <c r="BK4" s="859">
        <f>BJ4+1</f>
        <v>44665</v>
      </c>
      <c r="BL4" s="859">
        <f>BK4+1</f>
        <v>44666</v>
      </c>
      <c r="BM4" s="859">
        <f>BM3</f>
        <v>44669</v>
      </c>
      <c r="BN4" s="859">
        <f>BM4+1</f>
        <v>44670</v>
      </c>
      <c r="BO4" s="859">
        <f>BN4+1</f>
        <v>44671</v>
      </c>
      <c r="BP4" s="859">
        <f>BO4+1</f>
        <v>44672</v>
      </c>
      <c r="BQ4" s="859">
        <f>BP4+1</f>
        <v>44673</v>
      </c>
      <c r="BR4" s="859">
        <f>BR3</f>
        <v>44676</v>
      </c>
      <c r="BS4" s="859">
        <f>BR4+1</f>
        <v>44677</v>
      </c>
      <c r="BT4" s="859">
        <f>BS4+1</f>
        <v>44678</v>
      </c>
      <c r="BU4" s="859">
        <f>BT4+1</f>
        <v>44679</v>
      </c>
      <c r="BV4" s="859">
        <f>BU4+1</f>
        <v>44680</v>
      </c>
      <c r="BW4" s="859">
        <f>BW3</f>
        <v>44683</v>
      </c>
      <c r="BX4" s="859">
        <f>BW4+1</f>
        <v>44684</v>
      </c>
      <c r="BY4" s="859">
        <f>BX4+1</f>
        <v>44685</v>
      </c>
      <c r="BZ4" s="859">
        <f>BY4+1</f>
        <v>44686</v>
      </c>
      <c r="CA4" s="859">
        <f>BZ4+1</f>
        <v>44687</v>
      </c>
      <c r="CB4" s="859">
        <f>CB3</f>
        <v>44690</v>
      </c>
      <c r="CC4" s="859">
        <f>CB4+1</f>
        <v>44691</v>
      </c>
      <c r="CD4" s="859">
        <f>CC4+1</f>
        <v>44692</v>
      </c>
      <c r="CE4" s="859">
        <f>CD4+1</f>
        <v>44693</v>
      </c>
      <c r="CF4" s="859">
        <f>CE4+1</f>
        <v>44694</v>
      </c>
      <c r="CG4" s="859">
        <f>CG3</f>
        <v>44697</v>
      </c>
      <c r="CH4" s="859">
        <f>CG4+1</f>
        <v>44698</v>
      </c>
      <c r="CI4" s="859">
        <f>CH4+1</f>
        <v>44699</v>
      </c>
      <c r="CJ4" s="859">
        <f>CI4+1</f>
        <v>44700</v>
      </c>
      <c r="CK4" s="859">
        <f>CJ4+1</f>
        <v>44701</v>
      </c>
      <c r="CL4" s="859">
        <f>CL3</f>
        <v>44704</v>
      </c>
      <c r="CM4" s="859">
        <f>CL4+1</f>
        <v>44705</v>
      </c>
      <c r="CN4" s="859">
        <f>CM4+1</f>
        <v>44706</v>
      </c>
      <c r="CO4" s="859">
        <f>CN4+1</f>
        <v>44707</v>
      </c>
      <c r="CP4" s="859">
        <f>CO4+1</f>
        <v>44708</v>
      </c>
      <c r="CQ4" s="859">
        <f>CQ3</f>
        <v>44711</v>
      </c>
      <c r="CR4" s="859">
        <f>CQ4+1</f>
        <v>44712</v>
      </c>
      <c r="CS4" s="859">
        <f>CR4+1</f>
        <v>44713</v>
      </c>
      <c r="CT4" s="859">
        <f>CS4+1</f>
        <v>44714</v>
      </c>
      <c r="CU4" s="859">
        <f>CT4+1</f>
        <v>44715</v>
      </c>
      <c r="CV4" s="859">
        <f>CV3</f>
        <v>44718</v>
      </c>
      <c r="CW4" s="859">
        <f>CV4+1</f>
        <v>44719</v>
      </c>
      <c r="CX4" s="859">
        <f>CW4+1</f>
        <v>44720</v>
      </c>
      <c r="CY4" s="859">
        <f>CX4+1</f>
        <v>44721</v>
      </c>
      <c r="CZ4" s="859">
        <f>CY4+1</f>
        <v>44722</v>
      </c>
      <c r="DA4" s="859">
        <f>DA3</f>
        <v>44725</v>
      </c>
      <c r="DB4" s="859">
        <f>DA4+1</f>
        <v>44726</v>
      </c>
      <c r="DC4" s="859">
        <f>DB4+1</f>
        <v>44727</v>
      </c>
      <c r="DD4" s="859">
        <f>DC4+1</f>
        <v>44728</v>
      </c>
      <c r="DE4" s="859">
        <f>DD4+1</f>
        <v>44729</v>
      </c>
      <c r="DF4" s="859">
        <f>DF3</f>
        <v>44732</v>
      </c>
      <c r="DG4" s="859">
        <f>DF4+1</f>
        <v>44733</v>
      </c>
      <c r="DH4" s="859">
        <f>DG4+1</f>
        <v>44734</v>
      </c>
      <c r="DI4" s="859">
        <f>DH4+1</f>
        <v>44735</v>
      </c>
      <c r="DJ4" s="859">
        <f>DI4+1</f>
        <v>44736</v>
      </c>
      <c r="DK4" s="859">
        <f>DK3</f>
        <v>44739</v>
      </c>
      <c r="DL4" s="859">
        <f>DK4+1</f>
        <v>44740</v>
      </c>
      <c r="DM4" s="859">
        <f>DL4+1</f>
        <v>44741</v>
      </c>
      <c r="DN4" s="859">
        <f>DM4+1</f>
        <v>44742</v>
      </c>
      <c r="DO4" s="859">
        <f>DN4+1</f>
        <v>44743</v>
      </c>
      <c r="DP4" s="859">
        <f>DP3</f>
        <v>44746</v>
      </c>
      <c r="DQ4" s="859">
        <f>DP4+1</f>
        <v>44747</v>
      </c>
      <c r="DR4" s="859">
        <f>DQ4+1</f>
        <v>44748</v>
      </c>
      <c r="DS4" s="859">
        <f>DR4+1</f>
        <v>44749</v>
      </c>
      <c r="DT4" s="859">
        <f>DS4+1</f>
        <v>44750</v>
      </c>
      <c r="DU4" s="859">
        <f>DU3</f>
        <v>44753</v>
      </c>
      <c r="DV4" s="859">
        <f>DU4+1</f>
        <v>44754</v>
      </c>
      <c r="DW4" s="859">
        <f>DV4+1</f>
        <v>44755</v>
      </c>
      <c r="DX4" s="859">
        <f>DW4+1</f>
        <v>44756</v>
      </c>
      <c r="DY4" s="859">
        <f>DX4+1</f>
        <v>44757</v>
      </c>
      <c r="DZ4" s="859">
        <f>DZ3</f>
        <v>44760</v>
      </c>
      <c r="EA4" s="859">
        <f>DZ4+1</f>
        <v>44761</v>
      </c>
      <c r="EB4" s="859">
        <f>EA4+1</f>
        <v>44762</v>
      </c>
      <c r="EC4" s="859">
        <f>EB4+1</f>
        <v>44763</v>
      </c>
      <c r="ED4" s="859">
        <f>EC4+1</f>
        <v>44764</v>
      </c>
      <c r="EE4" s="859">
        <f>EE3</f>
        <v>44767</v>
      </c>
      <c r="EF4" s="859">
        <f>EE4+1</f>
        <v>44768</v>
      </c>
      <c r="EG4" s="859">
        <f>EF4+1</f>
        <v>44769</v>
      </c>
      <c r="EH4" s="859">
        <f>EG4+1</f>
        <v>44770</v>
      </c>
      <c r="EI4" s="859">
        <f>EH4+1</f>
        <v>44771</v>
      </c>
      <c r="EJ4" s="859">
        <f>EJ3</f>
        <v>44774</v>
      </c>
      <c r="EK4" s="859">
        <f>EJ4+1</f>
        <v>44775</v>
      </c>
      <c r="EL4" s="859">
        <f>EK4+1</f>
        <v>44776</v>
      </c>
      <c r="EM4" s="859">
        <f>EL4+1</f>
        <v>44777</v>
      </c>
      <c r="EN4" s="859">
        <f>EM4+1</f>
        <v>44778</v>
      </c>
      <c r="EO4" s="859">
        <f>EO3</f>
        <v>44781</v>
      </c>
      <c r="EP4" s="859">
        <f>EO4+1</f>
        <v>44782</v>
      </c>
      <c r="EQ4" s="859">
        <f>EP4+1</f>
        <v>44783</v>
      </c>
      <c r="ER4" s="859">
        <f>EQ4+1</f>
        <v>44784</v>
      </c>
      <c r="ES4" s="859">
        <f>ER4+1</f>
        <v>44785</v>
      </c>
      <c r="ET4" s="859">
        <f>ET3</f>
        <v>44788</v>
      </c>
      <c r="EU4" s="859">
        <f>ET4+1</f>
        <v>44789</v>
      </c>
      <c r="EV4" s="859">
        <f>EU4+1</f>
        <v>44790</v>
      </c>
      <c r="EW4" s="859">
        <f>EV4+1</f>
        <v>44791</v>
      </c>
      <c r="EX4" s="859">
        <f>EW4+1</f>
        <v>44792</v>
      </c>
      <c r="EY4" s="859">
        <f>EY3</f>
        <v>44795</v>
      </c>
      <c r="EZ4" s="859">
        <f>EY4+1</f>
        <v>44796</v>
      </c>
      <c r="FA4" s="859">
        <f>EZ4+1</f>
        <v>44797</v>
      </c>
      <c r="FB4" s="859">
        <f>FA4+1</f>
        <v>44798</v>
      </c>
      <c r="FC4" s="859">
        <f>FB4+1</f>
        <v>44799</v>
      </c>
      <c r="FD4" s="859">
        <f>FD3</f>
        <v>44802</v>
      </c>
      <c r="FE4" s="859">
        <f>FD4+1</f>
        <v>44803</v>
      </c>
      <c r="FF4" s="859">
        <f>FE4+1</f>
        <v>44804</v>
      </c>
      <c r="FG4" s="859">
        <f>FF4+1</f>
        <v>44805</v>
      </c>
      <c r="FH4" s="859">
        <f>FG4+1</f>
        <v>44806</v>
      </c>
      <c r="FI4" s="859">
        <f>FI3</f>
        <v>44809</v>
      </c>
      <c r="FJ4" s="859">
        <f>FI4+1</f>
        <v>44810</v>
      </c>
      <c r="FK4" s="859">
        <f>FJ4+1</f>
        <v>44811</v>
      </c>
      <c r="FL4" s="859">
        <f>FK4+1</f>
        <v>44812</v>
      </c>
      <c r="FM4" s="859">
        <f>FL4+1</f>
        <v>44813</v>
      </c>
      <c r="FN4" s="859">
        <f>FN3</f>
        <v>44816</v>
      </c>
      <c r="FO4" s="859">
        <f>FN4+1</f>
        <v>44817</v>
      </c>
      <c r="FP4" s="859">
        <f>FO4+1</f>
        <v>44818</v>
      </c>
      <c r="FQ4" s="859">
        <f>FP4+1</f>
        <v>44819</v>
      </c>
      <c r="FR4" s="859">
        <f>FQ4+1</f>
        <v>44820</v>
      </c>
      <c r="FS4" s="859">
        <f>FS3</f>
        <v>44823</v>
      </c>
      <c r="FT4" s="859">
        <f>FS4+1</f>
        <v>44824</v>
      </c>
      <c r="FU4" s="859">
        <f>FT4+1</f>
        <v>44825</v>
      </c>
      <c r="FV4" s="859">
        <f>FU4+1</f>
        <v>44826</v>
      </c>
      <c r="FW4" s="859">
        <f>FV4+1</f>
        <v>44827</v>
      </c>
      <c r="FX4" s="859">
        <f>FX3</f>
        <v>44830</v>
      </c>
      <c r="FY4" s="859">
        <f>FX4+1</f>
        <v>44831</v>
      </c>
      <c r="FZ4" s="859">
        <f>FY4+1</f>
        <v>44832</v>
      </c>
      <c r="GA4" s="859">
        <f>FZ4+1</f>
        <v>44833</v>
      </c>
      <c r="GB4" s="859">
        <f>GA4+1</f>
        <v>44834</v>
      </c>
      <c r="GC4" s="859">
        <f>GC3</f>
        <v>44837</v>
      </c>
      <c r="GD4" s="859">
        <f>GC4+1</f>
        <v>44838</v>
      </c>
      <c r="GE4" s="859">
        <f>GD4+1</f>
        <v>44839</v>
      </c>
      <c r="GF4" s="859">
        <f>GE4+1</f>
        <v>44840</v>
      </c>
      <c r="GG4" s="859">
        <f>GF4+1</f>
        <v>44841</v>
      </c>
      <c r="GH4" s="859">
        <f>GH3</f>
        <v>44844</v>
      </c>
      <c r="GI4" s="859">
        <f>GH4+1</f>
        <v>44845</v>
      </c>
      <c r="GJ4" s="859">
        <f>GI4+1</f>
        <v>44846</v>
      </c>
      <c r="GK4" s="859">
        <f>GJ4+1</f>
        <v>44847</v>
      </c>
      <c r="GL4" s="859">
        <f>GK4+1</f>
        <v>44848</v>
      </c>
      <c r="GM4" s="859">
        <f>GM3</f>
        <v>44851</v>
      </c>
      <c r="GN4" s="859">
        <f>GM4+1</f>
        <v>44852</v>
      </c>
      <c r="GO4" s="859">
        <f>GN4+1</f>
        <v>44853</v>
      </c>
      <c r="GP4" s="859">
        <f>GO4+1</f>
        <v>44854</v>
      </c>
      <c r="GQ4" s="859">
        <f>GP4+1</f>
        <v>44855</v>
      </c>
      <c r="GR4" s="859">
        <f>GR3</f>
        <v>44858</v>
      </c>
      <c r="GS4" s="859">
        <f>GR4+1</f>
        <v>44859</v>
      </c>
      <c r="GT4" s="859">
        <f>GS4+1</f>
        <v>44860</v>
      </c>
      <c r="GU4" s="859">
        <f>GT4+1</f>
        <v>44861</v>
      </c>
      <c r="GV4" s="859">
        <f>GU4+1</f>
        <v>44862</v>
      </c>
      <c r="GW4" s="859">
        <f>GW3</f>
        <v>44865</v>
      </c>
      <c r="GX4" s="859">
        <f>GW4+1</f>
        <v>44866</v>
      </c>
      <c r="GY4" s="859">
        <f>GX4+1</f>
        <v>44867</v>
      </c>
      <c r="GZ4" s="859">
        <f>GY4+1</f>
        <v>44868</v>
      </c>
      <c r="HA4" s="859">
        <f>GZ4+1</f>
        <v>44869</v>
      </c>
      <c r="HB4" s="859">
        <f>HB3</f>
        <v>44872</v>
      </c>
      <c r="HC4" s="859">
        <f>HB4+1</f>
        <v>44873</v>
      </c>
      <c r="HD4" s="859">
        <f>HC4+1</f>
        <v>44874</v>
      </c>
      <c r="HE4" s="859">
        <f>HD4+1</f>
        <v>44875</v>
      </c>
      <c r="HF4" s="859">
        <f>HE4+1</f>
        <v>44876</v>
      </c>
      <c r="HG4" s="859">
        <f>HG3</f>
        <v>44879</v>
      </c>
      <c r="HH4" s="859">
        <f>HG4+1</f>
        <v>44880</v>
      </c>
      <c r="HI4" s="859">
        <f>HH4+1</f>
        <v>44881</v>
      </c>
      <c r="HJ4" s="859">
        <f>HI4+1</f>
        <v>44882</v>
      </c>
      <c r="HK4" s="859">
        <f>HJ4+1</f>
        <v>44883</v>
      </c>
      <c r="HL4" s="859">
        <f>HL3</f>
        <v>44886</v>
      </c>
      <c r="HM4" s="859">
        <f>HL4+1</f>
        <v>44887</v>
      </c>
      <c r="HN4" s="859">
        <f>HM4+1</f>
        <v>44888</v>
      </c>
      <c r="HO4" s="859">
        <f>HN4+1</f>
        <v>44889</v>
      </c>
      <c r="HP4" s="859">
        <f>HO4+1</f>
        <v>44890</v>
      </c>
      <c r="HQ4" s="859">
        <f>HQ3</f>
        <v>44893</v>
      </c>
      <c r="HR4" s="859">
        <f>HQ4+1</f>
        <v>44894</v>
      </c>
      <c r="HS4" s="859">
        <f>HR4+1</f>
        <v>44895</v>
      </c>
      <c r="HT4" s="859">
        <f>HS4+1</f>
        <v>44896</v>
      </c>
      <c r="HU4" s="859">
        <f>HT4+1</f>
        <v>44897</v>
      </c>
      <c r="HV4" s="859">
        <f>HV3</f>
        <v>44900</v>
      </c>
      <c r="HW4" s="859">
        <f>HV4+1</f>
        <v>44901</v>
      </c>
      <c r="HX4" s="859">
        <f>HW4+1</f>
        <v>44902</v>
      </c>
      <c r="HY4" s="859">
        <f>HX4+1</f>
        <v>44903</v>
      </c>
      <c r="HZ4" s="859">
        <f>HY4+1</f>
        <v>44904</v>
      </c>
      <c r="IA4" s="859">
        <f>IA3</f>
        <v>44907</v>
      </c>
      <c r="IB4" s="859">
        <f>IA4+1</f>
        <v>44908</v>
      </c>
      <c r="IC4" s="859">
        <f>IB4+1</f>
        <v>44909</v>
      </c>
      <c r="ID4" s="859">
        <f>IC4+1</f>
        <v>44910</v>
      </c>
      <c r="IE4" s="859">
        <f>ID4+1</f>
        <v>44911</v>
      </c>
      <c r="IF4" s="859">
        <f>IF3</f>
        <v>44914</v>
      </c>
      <c r="IG4" s="859">
        <f>IF4+1</f>
        <v>44915</v>
      </c>
      <c r="IH4" s="859">
        <f>IG4+1</f>
        <v>44916</v>
      </c>
      <c r="II4" s="859">
        <f>IH4+1</f>
        <v>44917</v>
      </c>
      <c r="IJ4" s="859">
        <f>II4+1</f>
        <v>44918</v>
      </c>
      <c r="IK4" s="859">
        <f>IK3</f>
        <v>44921</v>
      </c>
      <c r="IL4" s="859">
        <f>IK4+1</f>
        <v>44922</v>
      </c>
      <c r="IM4" s="859">
        <f>IL4+1</f>
        <v>44923</v>
      </c>
      <c r="IN4" s="859">
        <f>IM4+1</f>
        <v>44924</v>
      </c>
      <c r="IO4" s="859">
        <f>IN4+1</f>
        <v>44925</v>
      </c>
      <c r="IP4" s="859">
        <f>IP3</f>
        <v>44928</v>
      </c>
      <c r="IQ4" s="859">
        <f>IP4+1</f>
        <v>44929</v>
      </c>
      <c r="IR4" s="859">
        <f>IQ4+1</f>
        <v>44930</v>
      </c>
      <c r="IS4" s="859">
        <f>IR4+1</f>
        <v>44931</v>
      </c>
      <c r="IT4" s="859">
        <f>IS4+1</f>
        <v>44932</v>
      </c>
      <c r="IU4" s="859">
        <f>IU3</f>
        <v>44935</v>
      </c>
      <c r="IV4" s="859">
        <f>IU4+1</f>
        <v>44936</v>
      </c>
      <c r="IW4" s="859">
        <f>IV4+1</f>
        <v>44937</v>
      </c>
      <c r="IX4" s="859">
        <f>IW4+1</f>
        <v>44938</v>
      </c>
      <c r="IY4" s="859">
        <f>IX4+1</f>
        <v>44939</v>
      </c>
      <c r="IZ4" s="859">
        <f>IZ3</f>
        <v>44942</v>
      </c>
      <c r="JA4" s="859">
        <f>IZ4+1</f>
        <v>44943</v>
      </c>
      <c r="JB4" s="859">
        <f>JA4+1</f>
        <v>44944</v>
      </c>
      <c r="JC4" s="859">
        <f>JB4+1</f>
        <v>44945</v>
      </c>
      <c r="JD4" s="859">
        <f>JC4+1</f>
        <v>44946</v>
      </c>
      <c r="JE4" s="859">
        <f>JE3</f>
        <v>44949</v>
      </c>
      <c r="JF4" s="859">
        <f>JE4+1</f>
        <v>44950</v>
      </c>
      <c r="JG4" s="859">
        <f>JF4+1</f>
        <v>44951</v>
      </c>
      <c r="JH4" s="859">
        <f>JG4+1</f>
        <v>44952</v>
      </c>
      <c r="JI4" s="859">
        <f>JH4+1</f>
        <v>44953</v>
      </c>
      <c r="JJ4" s="859">
        <f>JJ3</f>
        <v>44956</v>
      </c>
      <c r="JK4" s="859">
        <f>JJ4+1</f>
        <v>44957</v>
      </c>
      <c r="JL4" s="859">
        <f>JK4+1</f>
        <v>44958</v>
      </c>
      <c r="JM4" s="859">
        <f>JL4+1</f>
        <v>44959</v>
      </c>
      <c r="JN4" s="859">
        <f>JM4+1</f>
        <v>44960</v>
      </c>
      <c r="JO4" s="859">
        <f>JO3</f>
        <v>44963</v>
      </c>
      <c r="JP4" s="859">
        <f>JO4+1</f>
        <v>44964</v>
      </c>
      <c r="JQ4" s="859">
        <f>JP4+1</f>
        <v>44965</v>
      </c>
      <c r="JR4" s="859">
        <f>JQ4+1</f>
        <v>44966</v>
      </c>
      <c r="JS4" s="859">
        <f>JR4+1</f>
        <v>44967</v>
      </c>
      <c r="JT4" s="859">
        <f>JT3</f>
        <v>44970</v>
      </c>
      <c r="JU4" s="859">
        <f>JT4+1</f>
        <v>44971</v>
      </c>
      <c r="JV4" s="859">
        <f>JU4+1</f>
        <v>44972</v>
      </c>
      <c r="JW4" s="859">
        <f>JV4+1</f>
        <v>44973</v>
      </c>
      <c r="JX4" s="859">
        <f>JW4+1</f>
        <v>44974</v>
      </c>
      <c r="JY4" s="859">
        <f>JY3</f>
        <v>44977</v>
      </c>
      <c r="JZ4" s="859">
        <f>JY4+1</f>
        <v>44978</v>
      </c>
      <c r="KA4" s="859">
        <f>JZ4+1</f>
        <v>44979</v>
      </c>
      <c r="KB4" s="859">
        <f>KA4+1</f>
        <v>44980</v>
      </c>
      <c r="KC4" s="859">
        <f>KB4+1</f>
        <v>44981</v>
      </c>
      <c r="KD4" s="859">
        <f>KD3</f>
        <v>44984</v>
      </c>
      <c r="KE4" s="859">
        <f>KD4+1</f>
        <v>44985</v>
      </c>
      <c r="KF4" s="859">
        <f>KE4+1</f>
        <v>44986</v>
      </c>
      <c r="KG4" s="859">
        <f>KF4+1</f>
        <v>44987</v>
      </c>
      <c r="KH4" s="859">
        <f>KG4+1</f>
        <v>44988</v>
      </c>
      <c r="KI4" s="859">
        <f>KI3</f>
        <v>44991</v>
      </c>
      <c r="KJ4" s="859">
        <f>KI4+1</f>
        <v>44992</v>
      </c>
      <c r="KK4" s="859">
        <f>KJ4+1</f>
        <v>44993</v>
      </c>
      <c r="KL4" s="859">
        <f>KK4+1</f>
        <v>44994</v>
      </c>
      <c r="KM4" s="859">
        <f>KL4+1</f>
        <v>44995</v>
      </c>
      <c r="KN4" s="859">
        <f>KN3</f>
        <v>44998</v>
      </c>
      <c r="KO4" s="859">
        <f>KN4+1</f>
        <v>44999</v>
      </c>
      <c r="KP4" s="859">
        <f>KO4+1</f>
        <v>45000</v>
      </c>
      <c r="KQ4" s="859">
        <f>KP4+1</f>
        <v>45001</v>
      </c>
      <c r="KR4" s="859">
        <f>KQ4+1</f>
        <v>45002</v>
      </c>
      <c r="KS4" s="859">
        <f>KS3</f>
        <v>45005</v>
      </c>
      <c r="KT4" s="859">
        <f>KS4+1</f>
        <v>45006</v>
      </c>
      <c r="KU4" s="859">
        <f>KT4+1</f>
        <v>45007</v>
      </c>
      <c r="KV4" s="859">
        <f>KU4+1</f>
        <v>45008</v>
      </c>
      <c r="KW4" s="859">
        <f>KV4+1</f>
        <v>45009</v>
      </c>
      <c r="KX4" s="859">
        <f>KX3</f>
        <v>45012</v>
      </c>
      <c r="KY4" s="859">
        <f>KX4+1</f>
        <v>45013</v>
      </c>
      <c r="KZ4" s="859">
        <f>KY4+1</f>
        <v>45014</v>
      </c>
      <c r="LA4" s="859">
        <f>KZ4+1</f>
        <v>45015</v>
      </c>
      <c r="LB4" s="859">
        <f>LA4+1</f>
        <v>45016</v>
      </c>
      <c r="LC4" s="859">
        <f>LC3</f>
        <v>45019</v>
      </c>
      <c r="LD4" s="859">
        <f>LC4+1</f>
        <v>45020</v>
      </c>
      <c r="LE4" s="859">
        <f>LD4+1</f>
        <v>45021</v>
      </c>
      <c r="LF4" s="859">
        <f>LE4+1</f>
        <v>45022</v>
      </c>
      <c r="LG4" s="859">
        <f>LF4+1</f>
        <v>45023</v>
      </c>
      <c r="LH4" s="859">
        <f>LH3</f>
        <v>45026</v>
      </c>
      <c r="LI4" s="859">
        <f>LH4+1</f>
        <v>45027</v>
      </c>
      <c r="LJ4" s="859">
        <f>LI4+1</f>
        <v>45028</v>
      </c>
      <c r="LK4" s="859">
        <f>LJ4+1</f>
        <v>45029</v>
      </c>
      <c r="LL4" s="859">
        <f>LK4+1</f>
        <v>45030</v>
      </c>
      <c r="LM4" s="859">
        <f>LM3</f>
        <v>45033</v>
      </c>
      <c r="LN4" s="859">
        <f>LM4+1</f>
        <v>45034</v>
      </c>
      <c r="LO4" s="859">
        <f>LN4+1</f>
        <v>45035</v>
      </c>
      <c r="LP4" s="859">
        <f>LO4+1</f>
        <v>45036</v>
      </c>
      <c r="LQ4" s="859">
        <f>LP4+1</f>
        <v>45037</v>
      </c>
      <c r="LR4" s="859">
        <f>LR3</f>
        <v>45040</v>
      </c>
      <c r="LS4" s="859">
        <f>LR4+1</f>
        <v>45041</v>
      </c>
      <c r="LT4" s="859">
        <f>LS4+1</f>
        <v>45042</v>
      </c>
      <c r="LU4" s="859">
        <f>LT4+1</f>
        <v>45043</v>
      </c>
      <c r="LV4" s="859">
        <f>LU4+1</f>
        <v>45044</v>
      </c>
      <c r="LW4" s="859">
        <f>LW3</f>
        <v>45047</v>
      </c>
      <c r="LX4" s="859">
        <f>LW4+1</f>
        <v>45048</v>
      </c>
      <c r="LY4" s="859">
        <f>LX4+1</f>
        <v>45049</v>
      </c>
      <c r="LZ4" s="859">
        <f>LY4+1</f>
        <v>45050</v>
      </c>
      <c r="MA4" s="859">
        <f>LZ4+1</f>
        <v>45051</v>
      </c>
      <c r="MB4" s="859">
        <f>MB3</f>
        <v>45054</v>
      </c>
      <c r="MC4" s="859">
        <f>MB4+1</f>
        <v>45055</v>
      </c>
      <c r="MD4" s="859">
        <f>MC4+1</f>
        <v>45056</v>
      </c>
      <c r="ME4" s="859">
        <f>MD4+1</f>
        <v>45057</v>
      </c>
      <c r="MF4" s="859">
        <f>ME4+1</f>
        <v>45058</v>
      </c>
      <c r="MG4" s="859">
        <f>MG3</f>
        <v>45061</v>
      </c>
      <c r="MH4" s="859">
        <f>MG4+1</f>
        <v>45062</v>
      </c>
      <c r="MI4" s="859">
        <f>MH4+1</f>
        <v>45063</v>
      </c>
      <c r="MJ4" s="859">
        <f>MI4+1</f>
        <v>45064</v>
      </c>
      <c r="MK4" s="859">
        <f>MJ4+1</f>
        <v>45065</v>
      </c>
      <c r="ML4" s="859">
        <f>ML3</f>
        <v>45068</v>
      </c>
      <c r="MM4" s="859">
        <f>ML4+1</f>
        <v>45069</v>
      </c>
      <c r="MN4" s="859">
        <f>MM4+1</f>
        <v>45070</v>
      </c>
      <c r="MO4" s="859">
        <f>MN4+1</f>
        <v>45071</v>
      </c>
      <c r="MP4" s="859">
        <f>MO4+1</f>
        <v>45072</v>
      </c>
      <c r="MQ4" s="859">
        <f>MQ3</f>
        <v>45075</v>
      </c>
      <c r="MR4" s="859">
        <f>MQ4+1</f>
        <v>45076</v>
      </c>
      <c r="MS4" s="859">
        <f>MR4+1</f>
        <v>45077</v>
      </c>
      <c r="MT4" s="859">
        <f>MS4+1</f>
        <v>45078</v>
      </c>
      <c r="MU4" s="859">
        <f>MT4+1</f>
        <v>45079</v>
      </c>
      <c r="MV4" s="859">
        <f>MV3</f>
        <v>45082</v>
      </c>
      <c r="MW4" s="859">
        <f>MV4+1</f>
        <v>45083</v>
      </c>
      <c r="MX4" s="859">
        <f>MW4+1</f>
        <v>45084</v>
      </c>
      <c r="MY4" s="859">
        <f>MX4+1</f>
        <v>45085</v>
      </c>
      <c r="MZ4" s="859">
        <f>MY4+1</f>
        <v>45086</v>
      </c>
      <c r="NA4" s="859">
        <f>NA3</f>
        <v>45089</v>
      </c>
      <c r="NB4" s="859">
        <f>NA4+1</f>
        <v>45090</v>
      </c>
      <c r="NC4" s="859">
        <f>NB4+1</f>
        <v>45091</v>
      </c>
      <c r="ND4" s="859">
        <f>NC4+1</f>
        <v>45092</v>
      </c>
      <c r="NE4" s="859">
        <f>ND4+1</f>
        <v>45093</v>
      </c>
      <c r="NF4" s="859">
        <f>NF3</f>
        <v>45096</v>
      </c>
      <c r="NG4" s="859">
        <f>NF4+1</f>
        <v>45097</v>
      </c>
      <c r="NH4" s="859">
        <f>NG4+1</f>
        <v>45098</v>
      </c>
      <c r="NI4" s="859">
        <f>NH4+1</f>
        <v>45099</v>
      </c>
      <c r="NJ4" s="859">
        <f>NI4+1</f>
        <v>45100</v>
      </c>
      <c r="NK4" s="859">
        <f>NK3</f>
        <v>45103</v>
      </c>
      <c r="NL4" s="859">
        <f>NK4+1</f>
        <v>45104</v>
      </c>
      <c r="NM4" s="859">
        <f>NL4+1</f>
        <v>45105</v>
      </c>
      <c r="NN4" s="859">
        <f>NM4+1</f>
        <v>45106</v>
      </c>
      <c r="NO4" s="859">
        <f>NN4+1</f>
        <v>45107</v>
      </c>
      <c r="NP4" s="859">
        <f>NP3</f>
        <v>45110</v>
      </c>
      <c r="NQ4" s="859">
        <f>NP4+1</f>
        <v>45111</v>
      </c>
      <c r="NR4" s="859">
        <f>NQ4+1</f>
        <v>45112</v>
      </c>
      <c r="NS4" s="859">
        <f>NR4+1</f>
        <v>45113</v>
      </c>
      <c r="NT4" s="859">
        <f>NS4+1</f>
        <v>45114</v>
      </c>
      <c r="NU4" s="859">
        <f>NU3</f>
        <v>45117</v>
      </c>
      <c r="NV4" s="859">
        <f>NU4+1</f>
        <v>45118</v>
      </c>
      <c r="NW4" s="859">
        <f>NV4+1</f>
        <v>45119</v>
      </c>
      <c r="NX4" s="859">
        <f>NW4+1</f>
        <v>45120</v>
      </c>
      <c r="NY4" s="859">
        <f>NX4+1</f>
        <v>45121</v>
      </c>
      <c r="NZ4" s="859">
        <f>NZ3</f>
        <v>45124</v>
      </c>
      <c r="OA4" s="859">
        <f>NZ4+1</f>
        <v>45125</v>
      </c>
      <c r="OB4" s="859">
        <f>OA4+1</f>
        <v>45126</v>
      </c>
      <c r="OC4" s="859">
        <f>OB4+1</f>
        <v>45127</v>
      </c>
      <c r="OD4" s="859">
        <f>OC4+1</f>
        <v>45128</v>
      </c>
      <c r="OE4" s="859">
        <f>OE3</f>
        <v>45131</v>
      </c>
      <c r="OF4" s="859">
        <f>OE4+1</f>
        <v>45132</v>
      </c>
      <c r="OG4" s="859">
        <f>OF4+1</f>
        <v>45133</v>
      </c>
      <c r="OH4" s="859">
        <f>OG4+1</f>
        <v>45134</v>
      </c>
      <c r="OI4" s="859">
        <f>OH4+1</f>
        <v>45135</v>
      </c>
      <c r="OJ4" s="859">
        <f>OJ3</f>
        <v>45138</v>
      </c>
      <c r="OK4" s="859">
        <f>OJ4+1</f>
        <v>45139</v>
      </c>
      <c r="OL4" s="859">
        <f>OK4+1</f>
        <v>45140</v>
      </c>
      <c r="OM4" s="859">
        <f>OL4+1</f>
        <v>45141</v>
      </c>
      <c r="ON4" s="859">
        <f>OM4+1</f>
        <v>45142</v>
      </c>
      <c r="OO4" s="859">
        <f>OO3</f>
        <v>45145</v>
      </c>
      <c r="OP4" s="859">
        <f>OO4+1</f>
        <v>45146</v>
      </c>
      <c r="OQ4" s="859">
        <f>OP4+1</f>
        <v>45147</v>
      </c>
      <c r="OR4" s="859">
        <f>OQ4+1</f>
        <v>45148</v>
      </c>
      <c r="OS4" s="859">
        <f>OR4+1</f>
        <v>45149</v>
      </c>
      <c r="OT4" s="859">
        <f>OT3</f>
        <v>45152</v>
      </c>
      <c r="OU4" s="859">
        <f>OT4+1</f>
        <v>45153</v>
      </c>
      <c r="OV4" s="859">
        <f>OU4+1</f>
        <v>45154</v>
      </c>
      <c r="OW4" s="859">
        <f>OV4+1</f>
        <v>45155</v>
      </c>
      <c r="OX4" s="859">
        <f>OW4+1</f>
        <v>45156</v>
      </c>
      <c r="OY4" s="859">
        <f>OY3</f>
        <v>45159</v>
      </c>
      <c r="OZ4" s="859">
        <f>OY4+1</f>
        <v>45160</v>
      </c>
      <c r="PA4" s="859">
        <f>OZ4+1</f>
        <v>45161</v>
      </c>
      <c r="PB4" s="859">
        <f>PA4+1</f>
        <v>45162</v>
      </c>
      <c r="PC4" s="859">
        <f>PB4+1</f>
        <v>45163</v>
      </c>
      <c r="PD4" s="859">
        <f>PD3</f>
        <v>45166</v>
      </c>
      <c r="PE4" s="859">
        <f>PD4+1</f>
        <v>45167</v>
      </c>
      <c r="PF4" s="859">
        <f>PE4+1</f>
        <v>45168</v>
      </c>
      <c r="PG4" s="859">
        <f>PF4+1</f>
        <v>45169</v>
      </c>
      <c r="PH4" s="859">
        <f>PG4+1</f>
        <v>45170</v>
      </c>
      <c r="PI4" s="859">
        <f>PI3</f>
        <v>45173</v>
      </c>
      <c r="PJ4" s="859">
        <f>PI4+1</f>
        <v>45174</v>
      </c>
      <c r="PK4" s="859">
        <f>PJ4+1</f>
        <v>45175</v>
      </c>
      <c r="PL4" s="859">
        <f>PK4+1</f>
        <v>45176</v>
      </c>
      <c r="PM4" s="859">
        <f>PL4+1</f>
        <v>45177</v>
      </c>
      <c r="PN4" s="859">
        <f>PN3</f>
        <v>45180</v>
      </c>
      <c r="PO4" s="859">
        <f>PN4+1</f>
        <v>45181</v>
      </c>
      <c r="PP4" s="859">
        <f>PO4+1</f>
        <v>45182</v>
      </c>
      <c r="PQ4" s="859">
        <f>PP4+1</f>
        <v>45183</v>
      </c>
      <c r="PR4" s="859">
        <f>PQ4+1</f>
        <v>45184</v>
      </c>
      <c r="PS4" s="859">
        <f>PS3</f>
        <v>45187</v>
      </c>
      <c r="PT4" s="859">
        <f>PS4+1</f>
        <v>45188</v>
      </c>
      <c r="PU4" s="859">
        <f>PT4+1</f>
        <v>45189</v>
      </c>
      <c r="PV4" s="859">
        <f>PU4+1</f>
        <v>45190</v>
      </c>
      <c r="PW4" s="859">
        <f>PV4+1</f>
        <v>45191</v>
      </c>
      <c r="PX4" s="859">
        <f>PX3</f>
        <v>45194</v>
      </c>
      <c r="PY4" s="859">
        <f>PX4+1</f>
        <v>45195</v>
      </c>
      <c r="PZ4" s="859">
        <f>PY4+1</f>
        <v>45196</v>
      </c>
      <c r="QA4" s="859">
        <f>PZ4+1</f>
        <v>45197</v>
      </c>
      <c r="QB4" s="859">
        <f>QA4+1</f>
        <v>45198</v>
      </c>
      <c r="QC4" s="859">
        <f>QC3</f>
        <v>45201</v>
      </c>
      <c r="QD4" s="859">
        <f>QC4+1</f>
        <v>45202</v>
      </c>
      <c r="QE4" s="859">
        <f>QD4+1</f>
        <v>45203</v>
      </c>
      <c r="QF4" s="859">
        <f>QE4+1</f>
        <v>45204</v>
      </c>
      <c r="QG4" s="859">
        <f>QF4+1</f>
        <v>45205</v>
      </c>
      <c r="QH4" s="859">
        <f>QH3</f>
        <v>45208</v>
      </c>
      <c r="QI4" s="859">
        <f>QH4+1</f>
        <v>45209</v>
      </c>
      <c r="QJ4" s="859">
        <f>QI4+1</f>
        <v>45210</v>
      </c>
      <c r="QK4" s="859">
        <f>QJ4+1</f>
        <v>45211</v>
      </c>
      <c r="QL4" s="859">
        <f>QK4+1</f>
        <v>45212</v>
      </c>
      <c r="QM4" s="859">
        <f>QM3</f>
        <v>45215</v>
      </c>
      <c r="QN4" s="859">
        <f>QM4+1</f>
        <v>45216</v>
      </c>
      <c r="QO4" s="859">
        <f>QN4+1</f>
        <v>45217</v>
      </c>
      <c r="QP4" s="859">
        <f>QO4+1</f>
        <v>45218</v>
      </c>
      <c r="QQ4" s="859">
        <f>QP4+1</f>
        <v>45219</v>
      </c>
      <c r="QR4" s="859">
        <f>QR3</f>
        <v>45222</v>
      </c>
      <c r="QS4" s="859">
        <f>QR4+1</f>
        <v>45223</v>
      </c>
      <c r="QT4" s="859">
        <f>QS4+1</f>
        <v>45224</v>
      </c>
      <c r="QU4" s="859">
        <f>QT4+1</f>
        <v>45225</v>
      </c>
      <c r="QV4" s="859">
        <f>QU4+1</f>
        <v>45226</v>
      </c>
      <c r="QW4" s="859">
        <f>QW3</f>
        <v>45229</v>
      </c>
      <c r="QX4" s="859">
        <f>QW4+1</f>
        <v>45230</v>
      </c>
      <c r="QY4" s="859">
        <f>QX4+1</f>
        <v>45231</v>
      </c>
      <c r="QZ4" s="859">
        <f>QY4+1</f>
        <v>45232</v>
      </c>
      <c r="RA4" s="859">
        <f>QZ4+1</f>
        <v>45233</v>
      </c>
      <c r="RB4" s="859">
        <f>RB3</f>
        <v>45236</v>
      </c>
      <c r="RC4" s="859">
        <f>RB4+1</f>
        <v>45237</v>
      </c>
      <c r="RD4" s="859">
        <f>RC4+1</f>
        <v>45238</v>
      </c>
      <c r="RE4" s="859">
        <f>RD4+1</f>
        <v>45239</v>
      </c>
      <c r="RF4" s="859">
        <f>RE4+1</f>
        <v>45240</v>
      </c>
      <c r="RG4" s="859">
        <f>RG3</f>
        <v>45243</v>
      </c>
      <c r="RH4" s="859">
        <f>RG4+1</f>
        <v>45244</v>
      </c>
      <c r="RI4" s="859">
        <f>RH4+1</f>
        <v>45245</v>
      </c>
      <c r="RJ4" s="859">
        <f>RI4+1</f>
        <v>45246</v>
      </c>
      <c r="RK4" s="859">
        <f>RJ4+1</f>
        <v>45247</v>
      </c>
      <c r="RL4" s="859">
        <f>RL3</f>
        <v>45250</v>
      </c>
      <c r="RM4" s="859">
        <f>RL4+1</f>
        <v>45251</v>
      </c>
      <c r="RN4" s="859">
        <f>RM4+1</f>
        <v>45252</v>
      </c>
      <c r="RO4" s="859">
        <f>RN4+1</f>
        <v>45253</v>
      </c>
      <c r="RP4" s="859">
        <f>RO4+1</f>
        <v>45254</v>
      </c>
      <c r="RQ4" s="859">
        <f>RQ3</f>
        <v>45257</v>
      </c>
      <c r="RR4" s="859">
        <f>RQ4+1</f>
        <v>45258</v>
      </c>
      <c r="RS4" s="859">
        <f>RR4+1</f>
        <v>45259</v>
      </c>
      <c r="RT4" s="859">
        <f>RS4+1</f>
        <v>45260</v>
      </c>
      <c r="RU4" s="859">
        <f>RT4+1</f>
        <v>45261</v>
      </c>
      <c r="RV4" s="859">
        <f>RV3</f>
        <v>45264</v>
      </c>
      <c r="RW4" s="859">
        <f>RV4+1</f>
        <v>45265</v>
      </c>
      <c r="RX4" s="859">
        <f>RW4+1</f>
        <v>45266</v>
      </c>
      <c r="RY4" s="859">
        <f>RX4+1</f>
        <v>45267</v>
      </c>
      <c r="RZ4" s="859">
        <f>RY4+1</f>
        <v>45268</v>
      </c>
      <c r="SA4" s="859">
        <f>SA3</f>
        <v>45271</v>
      </c>
      <c r="SB4" s="859">
        <f>SA4+1</f>
        <v>45272</v>
      </c>
      <c r="SC4" s="859">
        <f>SB4+1</f>
        <v>45273</v>
      </c>
      <c r="SD4" s="859">
        <f>SC4+1</f>
        <v>45274</v>
      </c>
      <c r="SE4" s="859">
        <f>SD4+1</f>
        <v>45275</v>
      </c>
      <c r="SF4" s="859">
        <f>SF3</f>
        <v>45278</v>
      </c>
      <c r="SG4" s="859">
        <f>SF4+1</f>
        <v>45279</v>
      </c>
      <c r="SH4" s="859">
        <f>SG4+1</f>
        <v>45280</v>
      </c>
      <c r="SI4" s="859">
        <f>SH4+1</f>
        <v>45281</v>
      </c>
      <c r="SJ4" s="859">
        <f>SI4+1</f>
        <v>45282</v>
      </c>
      <c r="SK4" s="859">
        <f>SK3</f>
        <v>45285</v>
      </c>
      <c r="SL4" s="859">
        <f>SK4+1</f>
        <v>45286</v>
      </c>
      <c r="SM4" s="859">
        <f>SL4+1</f>
        <v>45287</v>
      </c>
      <c r="SN4" s="859">
        <f>SM4+1</f>
        <v>45288</v>
      </c>
      <c r="SO4" s="859">
        <f>SN4+1</f>
        <v>45289</v>
      </c>
    </row>
    <row r="5" spans="1:509" ht="20" customHeight="1" x14ac:dyDescent="0.15">
      <c r="O5" s="651" t="s">
        <v>240</v>
      </c>
      <c r="P5" s="651" t="s">
        <v>241</v>
      </c>
      <c r="Q5" s="651" t="s">
        <v>242</v>
      </c>
      <c r="R5" s="651" t="s">
        <v>243</v>
      </c>
      <c r="S5" s="855" t="s">
        <v>66</v>
      </c>
      <c r="T5" s="855" t="s">
        <v>240</v>
      </c>
      <c r="U5" s="855" t="s">
        <v>241</v>
      </c>
      <c r="V5" s="855" t="s">
        <v>242</v>
      </c>
      <c r="W5" s="855" t="s">
        <v>243</v>
      </c>
      <c r="X5" s="855" t="s">
        <v>66</v>
      </c>
      <c r="Y5" s="855" t="s">
        <v>240</v>
      </c>
      <c r="Z5" s="855" t="s">
        <v>241</v>
      </c>
      <c r="AA5" s="855" t="s">
        <v>242</v>
      </c>
      <c r="AB5" s="855" t="s">
        <v>243</v>
      </c>
      <c r="AC5" s="855" t="s">
        <v>66</v>
      </c>
      <c r="AD5" s="855" t="s">
        <v>240</v>
      </c>
      <c r="AE5" s="855" t="s">
        <v>241</v>
      </c>
      <c r="AF5" s="855" t="s">
        <v>242</v>
      </c>
      <c r="AG5" s="855" t="s">
        <v>243</v>
      </c>
      <c r="AH5" s="855" t="s">
        <v>66</v>
      </c>
      <c r="AI5" s="853" t="s">
        <v>240</v>
      </c>
      <c r="AJ5" s="853" t="s">
        <v>241</v>
      </c>
      <c r="AK5" s="853" t="s">
        <v>242</v>
      </c>
      <c r="AL5" s="853" t="s">
        <v>243</v>
      </c>
      <c r="AM5" s="853" t="s">
        <v>66</v>
      </c>
      <c r="AN5" s="853" t="s">
        <v>240</v>
      </c>
      <c r="AO5" s="853" t="s">
        <v>241</v>
      </c>
      <c r="AP5" s="853" t="s">
        <v>242</v>
      </c>
      <c r="AQ5" s="853" t="s">
        <v>243</v>
      </c>
      <c r="AR5" s="853" t="s">
        <v>66</v>
      </c>
      <c r="AS5" s="853" t="s">
        <v>240</v>
      </c>
      <c r="AT5" s="853" t="s">
        <v>241</v>
      </c>
      <c r="AU5" s="853" t="s">
        <v>242</v>
      </c>
      <c r="AV5" s="853" t="s">
        <v>243</v>
      </c>
      <c r="AW5" s="853" t="s">
        <v>66</v>
      </c>
      <c r="AX5" s="853" t="s">
        <v>240</v>
      </c>
      <c r="AY5" s="853" t="s">
        <v>241</v>
      </c>
      <c r="AZ5" s="853" t="s">
        <v>242</v>
      </c>
      <c r="BA5" s="853" t="s">
        <v>243</v>
      </c>
      <c r="BB5" s="853" t="s">
        <v>66</v>
      </c>
      <c r="BC5" s="855" t="s">
        <v>240</v>
      </c>
      <c r="BD5" s="855" t="s">
        <v>241</v>
      </c>
      <c r="BE5" s="855" t="s">
        <v>242</v>
      </c>
      <c r="BF5" s="855" t="s">
        <v>243</v>
      </c>
      <c r="BG5" s="855" t="s">
        <v>66</v>
      </c>
      <c r="BH5" s="855" t="s">
        <v>240</v>
      </c>
      <c r="BI5" s="855" t="s">
        <v>241</v>
      </c>
      <c r="BJ5" s="855" t="s">
        <v>242</v>
      </c>
      <c r="BK5" s="855" t="s">
        <v>243</v>
      </c>
      <c r="BL5" s="855" t="s">
        <v>66</v>
      </c>
      <c r="BM5" s="855" t="s">
        <v>240</v>
      </c>
      <c r="BN5" s="855" t="s">
        <v>241</v>
      </c>
      <c r="BO5" s="855" t="s">
        <v>242</v>
      </c>
      <c r="BP5" s="855" t="s">
        <v>243</v>
      </c>
      <c r="BQ5" s="855" t="s">
        <v>66</v>
      </c>
      <c r="BR5" s="855" t="s">
        <v>240</v>
      </c>
      <c r="BS5" s="855" t="s">
        <v>241</v>
      </c>
      <c r="BT5" s="855" t="s">
        <v>242</v>
      </c>
      <c r="BU5" s="855" t="s">
        <v>243</v>
      </c>
      <c r="BV5" s="855" t="s">
        <v>66</v>
      </c>
      <c r="BW5" s="853" t="s">
        <v>240</v>
      </c>
      <c r="BX5" s="853" t="s">
        <v>241</v>
      </c>
      <c r="BY5" s="853" t="s">
        <v>242</v>
      </c>
      <c r="BZ5" s="853" t="s">
        <v>243</v>
      </c>
      <c r="CA5" s="853" t="s">
        <v>66</v>
      </c>
      <c r="CB5" s="853" t="s">
        <v>240</v>
      </c>
      <c r="CC5" s="853" t="s">
        <v>241</v>
      </c>
      <c r="CD5" s="853" t="s">
        <v>242</v>
      </c>
      <c r="CE5" s="853" t="s">
        <v>243</v>
      </c>
      <c r="CF5" s="853" t="s">
        <v>66</v>
      </c>
      <c r="CG5" s="853" t="s">
        <v>240</v>
      </c>
      <c r="CH5" s="853" t="s">
        <v>241</v>
      </c>
      <c r="CI5" s="853" t="s">
        <v>242</v>
      </c>
      <c r="CJ5" s="853" t="s">
        <v>243</v>
      </c>
      <c r="CK5" s="853" t="s">
        <v>66</v>
      </c>
      <c r="CL5" s="853" t="s">
        <v>240</v>
      </c>
      <c r="CM5" s="853" t="s">
        <v>241</v>
      </c>
      <c r="CN5" s="853" t="s">
        <v>242</v>
      </c>
      <c r="CO5" s="853" t="s">
        <v>243</v>
      </c>
      <c r="CP5" s="853" t="s">
        <v>66</v>
      </c>
      <c r="CQ5" s="853" t="s">
        <v>240</v>
      </c>
      <c r="CR5" s="853" t="s">
        <v>241</v>
      </c>
      <c r="CS5" s="853" t="s">
        <v>242</v>
      </c>
      <c r="CT5" s="853" t="s">
        <v>243</v>
      </c>
      <c r="CU5" s="853" t="s">
        <v>66</v>
      </c>
      <c r="CV5" s="855" t="s">
        <v>240</v>
      </c>
      <c r="CW5" s="855" t="s">
        <v>241</v>
      </c>
      <c r="CX5" s="855" t="s">
        <v>242</v>
      </c>
      <c r="CY5" s="855" t="s">
        <v>243</v>
      </c>
      <c r="CZ5" s="855" t="s">
        <v>66</v>
      </c>
      <c r="DA5" s="855" t="s">
        <v>240</v>
      </c>
      <c r="DB5" s="855" t="s">
        <v>241</v>
      </c>
      <c r="DC5" s="855" t="s">
        <v>242</v>
      </c>
      <c r="DD5" s="855" t="s">
        <v>243</v>
      </c>
      <c r="DE5" s="855" t="s">
        <v>66</v>
      </c>
      <c r="DF5" s="855" t="s">
        <v>240</v>
      </c>
      <c r="DG5" s="855" t="s">
        <v>241</v>
      </c>
      <c r="DH5" s="855" t="s">
        <v>242</v>
      </c>
      <c r="DI5" s="855" t="s">
        <v>243</v>
      </c>
      <c r="DJ5" s="855" t="s">
        <v>66</v>
      </c>
      <c r="DK5" s="855" t="s">
        <v>240</v>
      </c>
      <c r="DL5" s="855" t="s">
        <v>241</v>
      </c>
      <c r="DM5" s="855" t="s">
        <v>242</v>
      </c>
      <c r="DN5" s="855" t="s">
        <v>243</v>
      </c>
      <c r="DO5" s="855" t="s">
        <v>66</v>
      </c>
      <c r="DP5" s="853" t="s">
        <v>240</v>
      </c>
      <c r="DQ5" s="853" t="s">
        <v>241</v>
      </c>
      <c r="DR5" s="853" t="s">
        <v>242</v>
      </c>
      <c r="DS5" s="853" t="s">
        <v>243</v>
      </c>
      <c r="DT5" s="853" t="s">
        <v>66</v>
      </c>
      <c r="DU5" s="853" t="s">
        <v>240</v>
      </c>
      <c r="DV5" s="853" t="s">
        <v>241</v>
      </c>
      <c r="DW5" s="853" t="s">
        <v>242</v>
      </c>
      <c r="DX5" s="853" t="s">
        <v>243</v>
      </c>
      <c r="DY5" s="853" t="s">
        <v>66</v>
      </c>
      <c r="DZ5" s="853" t="s">
        <v>240</v>
      </c>
      <c r="EA5" s="853" t="s">
        <v>241</v>
      </c>
      <c r="EB5" s="853" t="s">
        <v>242</v>
      </c>
      <c r="EC5" s="853" t="s">
        <v>243</v>
      </c>
      <c r="ED5" s="853" t="s">
        <v>66</v>
      </c>
      <c r="EE5" s="853" t="s">
        <v>240</v>
      </c>
      <c r="EF5" s="853" t="s">
        <v>241</v>
      </c>
      <c r="EG5" s="853" t="s">
        <v>242</v>
      </c>
      <c r="EH5" s="853" t="s">
        <v>243</v>
      </c>
      <c r="EI5" s="853" t="s">
        <v>66</v>
      </c>
      <c r="EJ5" s="855" t="s">
        <v>240</v>
      </c>
      <c r="EK5" s="855" t="s">
        <v>241</v>
      </c>
      <c r="EL5" s="855" t="s">
        <v>242</v>
      </c>
      <c r="EM5" s="855" t="s">
        <v>243</v>
      </c>
      <c r="EN5" s="855" t="s">
        <v>66</v>
      </c>
      <c r="EO5" s="855" t="s">
        <v>240</v>
      </c>
      <c r="EP5" s="855" t="s">
        <v>241</v>
      </c>
      <c r="EQ5" s="855" t="s">
        <v>242</v>
      </c>
      <c r="ER5" s="855" t="s">
        <v>243</v>
      </c>
      <c r="ES5" s="855" t="s">
        <v>66</v>
      </c>
      <c r="ET5" s="855" t="s">
        <v>240</v>
      </c>
      <c r="EU5" s="855" t="s">
        <v>241</v>
      </c>
      <c r="EV5" s="855" t="s">
        <v>242</v>
      </c>
      <c r="EW5" s="855" t="s">
        <v>243</v>
      </c>
      <c r="EX5" s="855" t="s">
        <v>66</v>
      </c>
      <c r="EY5" s="855" t="s">
        <v>240</v>
      </c>
      <c r="EZ5" s="855" t="s">
        <v>241</v>
      </c>
      <c r="FA5" s="855" t="s">
        <v>242</v>
      </c>
      <c r="FB5" s="855" t="s">
        <v>243</v>
      </c>
      <c r="FC5" s="855" t="s">
        <v>66</v>
      </c>
      <c r="FD5" s="855" t="s">
        <v>240</v>
      </c>
      <c r="FE5" s="855" t="s">
        <v>241</v>
      </c>
      <c r="FF5" s="855" t="s">
        <v>242</v>
      </c>
      <c r="FG5" s="855" t="s">
        <v>243</v>
      </c>
      <c r="FH5" s="855" t="s">
        <v>66</v>
      </c>
      <c r="FI5" s="853" t="s">
        <v>240</v>
      </c>
      <c r="FJ5" s="853" t="s">
        <v>241</v>
      </c>
      <c r="FK5" s="853" t="s">
        <v>242</v>
      </c>
      <c r="FL5" s="853" t="s">
        <v>243</v>
      </c>
      <c r="FM5" s="853" t="s">
        <v>66</v>
      </c>
      <c r="FN5" s="853" t="s">
        <v>240</v>
      </c>
      <c r="FO5" s="853" t="s">
        <v>241</v>
      </c>
      <c r="FP5" s="853" t="s">
        <v>242</v>
      </c>
      <c r="FQ5" s="853" t="s">
        <v>243</v>
      </c>
      <c r="FR5" s="853" t="s">
        <v>66</v>
      </c>
      <c r="FS5" s="853" t="s">
        <v>240</v>
      </c>
      <c r="FT5" s="853" t="s">
        <v>241</v>
      </c>
      <c r="FU5" s="853" t="s">
        <v>242</v>
      </c>
      <c r="FV5" s="853" t="s">
        <v>243</v>
      </c>
      <c r="FW5" s="853" t="s">
        <v>66</v>
      </c>
      <c r="FX5" s="853" t="s">
        <v>240</v>
      </c>
      <c r="FY5" s="853" t="s">
        <v>241</v>
      </c>
      <c r="FZ5" s="853" t="s">
        <v>242</v>
      </c>
      <c r="GA5" s="853" t="s">
        <v>243</v>
      </c>
      <c r="GB5" s="853" t="s">
        <v>66</v>
      </c>
      <c r="GC5" s="855" t="s">
        <v>240</v>
      </c>
      <c r="GD5" s="855" t="s">
        <v>241</v>
      </c>
      <c r="GE5" s="855" t="s">
        <v>242</v>
      </c>
      <c r="GF5" s="855" t="s">
        <v>243</v>
      </c>
      <c r="GG5" s="855" t="s">
        <v>66</v>
      </c>
      <c r="GH5" s="855" t="s">
        <v>240</v>
      </c>
      <c r="GI5" s="855" t="s">
        <v>241</v>
      </c>
      <c r="GJ5" s="855" t="s">
        <v>242</v>
      </c>
      <c r="GK5" s="855" t="s">
        <v>243</v>
      </c>
      <c r="GL5" s="855" t="s">
        <v>66</v>
      </c>
      <c r="GM5" s="855" t="s">
        <v>240</v>
      </c>
      <c r="GN5" s="855" t="s">
        <v>241</v>
      </c>
      <c r="GO5" s="855" t="s">
        <v>242</v>
      </c>
      <c r="GP5" s="855" t="s">
        <v>243</v>
      </c>
      <c r="GQ5" s="855" t="s">
        <v>66</v>
      </c>
      <c r="GR5" s="855" t="s">
        <v>240</v>
      </c>
      <c r="GS5" s="855" t="s">
        <v>241</v>
      </c>
      <c r="GT5" s="855" t="s">
        <v>242</v>
      </c>
      <c r="GU5" s="855" t="s">
        <v>243</v>
      </c>
      <c r="GV5" s="855" t="s">
        <v>66</v>
      </c>
      <c r="GW5" s="855" t="s">
        <v>240</v>
      </c>
      <c r="GX5" s="855" t="s">
        <v>241</v>
      </c>
      <c r="GY5" s="855" t="s">
        <v>242</v>
      </c>
      <c r="GZ5" s="855" t="s">
        <v>243</v>
      </c>
      <c r="HA5" s="855" t="s">
        <v>66</v>
      </c>
      <c r="HB5" s="853" t="s">
        <v>240</v>
      </c>
      <c r="HC5" s="853" t="s">
        <v>241</v>
      </c>
      <c r="HD5" s="853" t="s">
        <v>242</v>
      </c>
      <c r="HE5" s="853" t="s">
        <v>243</v>
      </c>
      <c r="HF5" s="853" t="s">
        <v>66</v>
      </c>
      <c r="HG5" s="853" t="s">
        <v>240</v>
      </c>
      <c r="HH5" s="853" t="s">
        <v>241</v>
      </c>
      <c r="HI5" s="853" t="s">
        <v>242</v>
      </c>
      <c r="HJ5" s="853" t="s">
        <v>243</v>
      </c>
      <c r="HK5" s="853" t="s">
        <v>66</v>
      </c>
      <c r="HL5" s="853" t="s">
        <v>240</v>
      </c>
      <c r="HM5" s="853" t="s">
        <v>241</v>
      </c>
      <c r="HN5" s="853" t="s">
        <v>242</v>
      </c>
      <c r="HO5" s="853" t="s">
        <v>243</v>
      </c>
      <c r="HP5" s="853" t="s">
        <v>66</v>
      </c>
      <c r="HQ5" s="853" t="s">
        <v>240</v>
      </c>
      <c r="HR5" s="853" t="s">
        <v>241</v>
      </c>
      <c r="HS5" s="853" t="s">
        <v>242</v>
      </c>
      <c r="HT5" s="853" t="s">
        <v>243</v>
      </c>
      <c r="HU5" s="853" t="s">
        <v>66</v>
      </c>
      <c r="HV5" s="855" t="s">
        <v>240</v>
      </c>
      <c r="HW5" s="855" t="s">
        <v>241</v>
      </c>
      <c r="HX5" s="855" t="s">
        <v>242</v>
      </c>
      <c r="HY5" s="855" t="s">
        <v>243</v>
      </c>
      <c r="HZ5" s="855" t="s">
        <v>66</v>
      </c>
      <c r="IA5" s="855" t="s">
        <v>240</v>
      </c>
      <c r="IB5" s="855" t="s">
        <v>241</v>
      </c>
      <c r="IC5" s="855" t="s">
        <v>242</v>
      </c>
      <c r="ID5" s="855" t="s">
        <v>243</v>
      </c>
      <c r="IE5" s="855" t="s">
        <v>66</v>
      </c>
      <c r="IF5" s="855" t="s">
        <v>240</v>
      </c>
      <c r="IG5" s="855" t="s">
        <v>241</v>
      </c>
      <c r="IH5" s="855" t="s">
        <v>242</v>
      </c>
      <c r="II5" s="855" t="s">
        <v>243</v>
      </c>
      <c r="IJ5" s="855" t="s">
        <v>66</v>
      </c>
      <c r="IK5" s="855" t="s">
        <v>240</v>
      </c>
      <c r="IL5" s="855" t="s">
        <v>241</v>
      </c>
      <c r="IM5" s="855" t="s">
        <v>242</v>
      </c>
      <c r="IN5" s="855" t="s">
        <v>243</v>
      </c>
      <c r="IO5" s="856" t="s">
        <v>66</v>
      </c>
      <c r="IP5" s="854" t="s">
        <v>240</v>
      </c>
      <c r="IQ5" s="854" t="s">
        <v>241</v>
      </c>
      <c r="IR5" s="854" t="s">
        <v>242</v>
      </c>
      <c r="IS5" s="854" t="s">
        <v>243</v>
      </c>
      <c r="IT5" s="854" t="s">
        <v>66</v>
      </c>
      <c r="IU5" s="854" t="s">
        <v>240</v>
      </c>
      <c r="IV5" s="854" t="s">
        <v>241</v>
      </c>
      <c r="IW5" s="854" t="s">
        <v>242</v>
      </c>
      <c r="IX5" s="854" t="s">
        <v>243</v>
      </c>
      <c r="IY5" s="854" t="s">
        <v>66</v>
      </c>
      <c r="IZ5" s="854" t="s">
        <v>240</v>
      </c>
      <c r="JA5" s="854" t="s">
        <v>241</v>
      </c>
      <c r="JB5" s="854" t="s">
        <v>242</v>
      </c>
      <c r="JC5" s="854" t="s">
        <v>243</v>
      </c>
      <c r="JD5" s="854" t="s">
        <v>66</v>
      </c>
      <c r="JE5" s="854" t="s">
        <v>240</v>
      </c>
      <c r="JF5" s="854" t="s">
        <v>241</v>
      </c>
      <c r="JG5" s="854" t="s">
        <v>242</v>
      </c>
      <c r="JH5" s="854" t="s">
        <v>243</v>
      </c>
      <c r="JI5" s="854" t="s">
        <v>66</v>
      </c>
      <c r="JJ5" s="854" t="s">
        <v>240</v>
      </c>
      <c r="JK5" s="854" t="s">
        <v>241</v>
      </c>
      <c r="JL5" s="854" t="s">
        <v>242</v>
      </c>
      <c r="JM5" s="854" t="s">
        <v>243</v>
      </c>
      <c r="JN5" s="854" t="s">
        <v>66</v>
      </c>
      <c r="JO5" s="854" t="s">
        <v>240</v>
      </c>
      <c r="JP5" s="854" t="s">
        <v>241</v>
      </c>
      <c r="JQ5" s="854" t="s">
        <v>242</v>
      </c>
      <c r="JR5" s="854" t="s">
        <v>243</v>
      </c>
      <c r="JS5" s="854" t="s">
        <v>66</v>
      </c>
      <c r="JT5" s="854" t="s">
        <v>240</v>
      </c>
      <c r="JU5" s="854" t="s">
        <v>241</v>
      </c>
      <c r="JV5" s="854" t="s">
        <v>242</v>
      </c>
      <c r="JW5" s="854" t="s">
        <v>243</v>
      </c>
      <c r="JX5" s="854" t="s">
        <v>66</v>
      </c>
      <c r="JY5" s="854" t="s">
        <v>240</v>
      </c>
      <c r="JZ5" s="854" t="s">
        <v>241</v>
      </c>
      <c r="KA5" s="854" t="s">
        <v>242</v>
      </c>
      <c r="KB5" s="854" t="s">
        <v>243</v>
      </c>
      <c r="KC5" s="854" t="s">
        <v>66</v>
      </c>
      <c r="KD5" s="854" t="s">
        <v>240</v>
      </c>
      <c r="KE5" s="854" t="s">
        <v>241</v>
      </c>
      <c r="KF5" s="854" t="s">
        <v>242</v>
      </c>
      <c r="KG5" s="854" t="s">
        <v>243</v>
      </c>
      <c r="KH5" s="854" t="s">
        <v>66</v>
      </c>
      <c r="KI5" s="854" t="s">
        <v>240</v>
      </c>
      <c r="KJ5" s="854" t="s">
        <v>241</v>
      </c>
      <c r="KK5" s="854" t="s">
        <v>242</v>
      </c>
      <c r="KL5" s="854" t="s">
        <v>243</v>
      </c>
      <c r="KM5" s="854" t="s">
        <v>66</v>
      </c>
      <c r="KN5" s="854" t="s">
        <v>240</v>
      </c>
      <c r="KO5" s="854" t="s">
        <v>241</v>
      </c>
      <c r="KP5" s="854" t="s">
        <v>242</v>
      </c>
      <c r="KQ5" s="854" t="s">
        <v>243</v>
      </c>
      <c r="KR5" s="854" t="s">
        <v>66</v>
      </c>
      <c r="KS5" s="854" t="s">
        <v>240</v>
      </c>
      <c r="KT5" s="854" t="s">
        <v>241</v>
      </c>
      <c r="KU5" s="854" t="s">
        <v>242</v>
      </c>
      <c r="KV5" s="854" t="s">
        <v>243</v>
      </c>
      <c r="KW5" s="854" t="s">
        <v>66</v>
      </c>
      <c r="KX5" s="854" t="s">
        <v>240</v>
      </c>
      <c r="KY5" s="854" t="s">
        <v>241</v>
      </c>
      <c r="KZ5" s="854" t="s">
        <v>242</v>
      </c>
      <c r="LA5" s="854" t="s">
        <v>243</v>
      </c>
      <c r="LB5" s="854" t="s">
        <v>66</v>
      </c>
      <c r="LC5" s="854" t="s">
        <v>240</v>
      </c>
      <c r="LD5" s="854" t="s">
        <v>241</v>
      </c>
      <c r="LE5" s="854" t="s">
        <v>242</v>
      </c>
      <c r="LF5" s="854" t="s">
        <v>243</v>
      </c>
      <c r="LG5" s="854" t="s">
        <v>66</v>
      </c>
      <c r="LH5" s="854" t="s">
        <v>240</v>
      </c>
      <c r="LI5" s="854" t="s">
        <v>241</v>
      </c>
      <c r="LJ5" s="854" t="s">
        <v>242</v>
      </c>
      <c r="LK5" s="854" t="s">
        <v>243</v>
      </c>
      <c r="LL5" s="854" t="s">
        <v>66</v>
      </c>
      <c r="LM5" s="854" t="s">
        <v>240</v>
      </c>
      <c r="LN5" s="854" t="s">
        <v>241</v>
      </c>
      <c r="LO5" s="854" t="s">
        <v>242</v>
      </c>
      <c r="LP5" s="854" t="s">
        <v>243</v>
      </c>
      <c r="LQ5" s="854" t="s">
        <v>66</v>
      </c>
      <c r="LR5" s="854" t="s">
        <v>240</v>
      </c>
      <c r="LS5" s="854" t="s">
        <v>241</v>
      </c>
      <c r="LT5" s="854" t="s">
        <v>242</v>
      </c>
      <c r="LU5" s="854" t="s">
        <v>243</v>
      </c>
      <c r="LV5" s="854" t="s">
        <v>66</v>
      </c>
      <c r="LW5" s="854" t="s">
        <v>240</v>
      </c>
      <c r="LX5" s="854" t="s">
        <v>241</v>
      </c>
      <c r="LY5" s="854" t="s">
        <v>242</v>
      </c>
      <c r="LZ5" s="854" t="s">
        <v>243</v>
      </c>
      <c r="MA5" s="854" t="s">
        <v>66</v>
      </c>
      <c r="MB5" s="854" t="s">
        <v>240</v>
      </c>
      <c r="MC5" s="854" t="s">
        <v>241</v>
      </c>
      <c r="MD5" s="854" t="s">
        <v>242</v>
      </c>
      <c r="ME5" s="854" t="s">
        <v>243</v>
      </c>
      <c r="MF5" s="854" t="s">
        <v>66</v>
      </c>
      <c r="MG5" s="854" t="s">
        <v>240</v>
      </c>
      <c r="MH5" s="854" t="s">
        <v>241</v>
      </c>
      <c r="MI5" s="854" t="s">
        <v>242</v>
      </c>
      <c r="MJ5" s="854" t="s">
        <v>243</v>
      </c>
      <c r="MK5" s="854" t="s">
        <v>66</v>
      </c>
      <c r="ML5" s="854" t="s">
        <v>240</v>
      </c>
      <c r="MM5" s="854" t="s">
        <v>241</v>
      </c>
      <c r="MN5" s="854" t="s">
        <v>242</v>
      </c>
      <c r="MO5" s="854" t="s">
        <v>243</v>
      </c>
      <c r="MP5" s="854" t="s">
        <v>66</v>
      </c>
      <c r="MQ5" s="232" t="s">
        <v>240</v>
      </c>
      <c r="MR5" s="854" t="s">
        <v>241</v>
      </c>
      <c r="MS5" s="854" t="s">
        <v>242</v>
      </c>
      <c r="MT5" s="854" t="s">
        <v>243</v>
      </c>
      <c r="MU5" s="854" t="s">
        <v>66</v>
      </c>
      <c r="MV5" s="854" t="s">
        <v>240</v>
      </c>
      <c r="MW5" s="854" t="s">
        <v>241</v>
      </c>
      <c r="MX5" s="854" t="s">
        <v>242</v>
      </c>
      <c r="MY5" s="854" t="s">
        <v>243</v>
      </c>
      <c r="MZ5" s="854" t="s">
        <v>66</v>
      </c>
      <c r="NA5" s="854" t="s">
        <v>240</v>
      </c>
      <c r="NB5" s="854" t="s">
        <v>241</v>
      </c>
      <c r="NC5" s="854" t="s">
        <v>242</v>
      </c>
      <c r="ND5" s="854" t="s">
        <v>243</v>
      </c>
      <c r="NE5" s="854" t="s">
        <v>66</v>
      </c>
      <c r="NF5" s="854" t="s">
        <v>240</v>
      </c>
      <c r="NG5" s="854" t="s">
        <v>241</v>
      </c>
      <c r="NH5" s="854" t="s">
        <v>242</v>
      </c>
      <c r="NI5" s="854" t="s">
        <v>243</v>
      </c>
      <c r="NJ5" s="854" t="s">
        <v>66</v>
      </c>
      <c r="NK5" s="854" t="s">
        <v>240</v>
      </c>
      <c r="NL5" s="854" t="s">
        <v>241</v>
      </c>
      <c r="NM5" s="854" t="s">
        <v>242</v>
      </c>
      <c r="NN5" s="854" t="s">
        <v>243</v>
      </c>
      <c r="NO5" s="854" t="s">
        <v>66</v>
      </c>
      <c r="NP5" s="854" t="s">
        <v>240</v>
      </c>
      <c r="NQ5" s="232" t="s">
        <v>241</v>
      </c>
      <c r="NR5" s="854" t="s">
        <v>242</v>
      </c>
      <c r="NS5" s="854" t="s">
        <v>243</v>
      </c>
      <c r="NT5" s="854" t="s">
        <v>66</v>
      </c>
      <c r="NU5" s="854" t="s">
        <v>240</v>
      </c>
      <c r="NV5" s="854" t="s">
        <v>241</v>
      </c>
      <c r="NW5" s="854" t="s">
        <v>242</v>
      </c>
      <c r="NX5" s="854" t="s">
        <v>243</v>
      </c>
      <c r="NY5" s="854" t="s">
        <v>66</v>
      </c>
      <c r="NZ5" s="854" t="s">
        <v>240</v>
      </c>
      <c r="OA5" s="854" t="s">
        <v>241</v>
      </c>
      <c r="OB5" s="854" t="s">
        <v>242</v>
      </c>
      <c r="OC5" s="854" t="s">
        <v>243</v>
      </c>
      <c r="OD5" s="854" t="s">
        <v>66</v>
      </c>
      <c r="OE5" s="854" t="s">
        <v>240</v>
      </c>
      <c r="OF5" s="854" t="s">
        <v>241</v>
      </c>
      <c r="OG5" s="854" t="s">
        <v>242</v>
      </c>
      <c r="OH5" s="854" t="s">
        <v>243</v>
      </c>
      <c r="OI5" s="854" t="s">
        <v>66</v>
      </c>
      <c r="OJ5" s="854" t="s">
        <v>240</v>
      </c>
      <c r="OK5" s="854" t="s">
        <v>241</v>
      </c>
      <c r="OL5" s="854" t="s">
        <v>242</v>
      </c>
      <c r="OM5" s="854" t="s">
        <v>243</v>
      </c>
      <c r="ON5" s="854" t="s">
        <v>66</v>
      </c>
      <c r="OO5" s="854" t="s">
        <v>240</v>
      </c>
      <c r="OP5" s="854" t="s">
        <v>241</v>
      </c>
      <c r="OQ5" s="854" t="s">
        <v>242</v>
      </c>
      <c r="OR5" s="854" t="s">
        <v>243</v>
      </c>
      <c r="OS5" s="854" t="s">
        <v>66</v>
      </c>
      <c r="OT5" s="854" t="s">
        <v>240</v>
      </c>
      <c r="OU5" s="854" t="s">
        <v>241</v>
      </c>
      <c r="OV5" s="854" t="s">
        <v>242</v>
      </c>
      <c r="OW5" s="854" t="s">
        <v>243</v>
      </c>
      <c r="OX5" s="854" t="s">
        <v>66</v>
      </c>
      <c r="OY5" s="854" t="s">
        <v>240</v>
      </c>
      <c r="OZ5" s="854" t="s">
        <v>241</v>
      </c>
      <c r="PA5" s="854" t="s">
        <v>242</v>
      </c>
      <c r="PB5" s="854" t="s">
        <v>243</v>
      </c>
      <c r="PC5" s="854" t="s">
        <v>66</v>
      </c>
      <c r="PD5" s="854" t="s">
        <v>240</v>
      </c>
      <c r="PE5" s="854" t="s">
        <v>241</v>
      </c>
      <c r="PF5" s="854" t="s">
        <v>242</v>
      </c>
      <c r="PG5" s="854" t="s">
        <v>243</v>
      </c>
      <c r="PH5" s="854" t="s">
        <v>66</v>
      </c>
      <c r="PI5" s="854" t="s">
        <v>240</v>
      </c>
      <c r="PJ5" s="232" t="s">
        <v>241</v>
      </c>
      <c r="PK5" s="854" t="s">
        <v>242</v>
      </c>
      <c r="PL5" s="854" t="s">
        <v>243</v>
      </c>
      <c r="PM5" s="854" t="s">
        <v>66</v>
      </c>
      <c r="PN5" s="854" t="s">
        <v>240</v>
      </c>
      <c r="PO5" s="854" t="s">
        <v>241</v>
      </c>
      <c r="PP5" s="854" t="s">
        <v>242</v>
      </c>
      <c r="PQ5" s="854" t="s">
        <v>243</v>
      </c>
      <c r="PR5" s="854" t="s">
        <v>66</v>
      </c>
      <c r="PS5" s="854" t="s">
        <v>240</v>
      </c>
      <c r="PT5" s="854" t="s">
        <v>241</v>
      </c>
      <c r="PU5" s="854" t="s">
        <v>242</v>
      </c>
      <c r="PV5" s="854" t="s">
        <v>243</v>
      </c>
      <c r="PW5" s="854" t="s">
        <v>66</v>
      </c>
      <c r="PX5" s="854" t="s">
        <v>240</v>
      </c>
      <c r="PY5" s="854" t="s">
        <v>241</v>
      </c>
      <c r="PZ5" s="854" t="s">
        <v>242</v>
      </c>
      <c r="QA5" s="854" t="s">
        <v>243</v>
      </c>
      <c r="QB5" s="854" t="s">
        <v>66</v>
      </c>
      <c r="QC5" s="854" t="s">
        <v>240</v>
      </c>
      <c r="QD5" s="854" t="s">
        <v>241</v>
      </c>
      <c r="QE5" s="854" t="s">
        <v>242</v>
      </c>
      <c r="QF5" s="854" t="s">
        <v>243</v>
      </c>
      <c r="QG5" s="854" t="s">
        <v>66</v>
      </c>
      <c r="QH5" s="854" t="s">
        <v>240</v>
      </c>
      <c r="QI5" s="854" t="s">
        <v>241</v>
      </c>
      <c r="QJ5" s="854" t="s">
        <v>242</v>
      </c>
      <c r="QK5" s="854" t="s">
        <v>243</v>
      </c>
      <c r="QL5" s="854" t="s">
        <v>66</v>
      </c>
      <c r="QM5" s="854" t="s">
        <v>240</v>
      </c>
      <c r="QN5" s="854" t="s">
        <v>241</v>
      </c>
      <c r="QO5" s="854" t="s">
        <v>242</v>
      </c>
      <c r="QP5" s="854" t="s">
        <v>243</v>
      </c>
      <c r="QQ5" s="854" t="s">
        <v>66</v>
      </c>
      <c r="QR5" s="854" t="s">
        <v>240</v>
      </c>
      <c r="QS5" s="854" t="s">
        <v>241</v>
      </c>
      <c r="QT5" s="854" t="s">
        <v>242</v>
      </c>
      <c r="QU5" s="854" t="s">
        <v>243</v>
      </c>
      <c r="QV5" s="854" t="s">
        <v>66</v>
      </c>
      <c r="QW5" s="854" t="s">
        <v>240</v>
      </c>
      <c r="QX5" s="854" t="s">
        <v>241</v>
      </c>
      <c r="QY5" s="854" t="s">
        <v>242</v>
      </c>
      <c r="QZ5" s="854" t="s">
        <v>243</v>
      </c>
      <c r="RA5" s="854" t="s">
        <v>66</v>
      </c>
      <c r="RB5" s="854" t="s">
        <v>240</v>
      </c>
      <c r="RC5" s="854" t="s">
        <v>241</v>
      </c>
      <c r="RD5" s="854" t="s">
        <v>242</v>
      </c>
      <c r="RE5" s="854" t="s">
        <v>243</v>
      </c>
      <c r="RF5" s="854" t="s">
        <v>66</v>
      </c>
      <c r="RG5" s="854" t="s">
        <v>240</v>
      </c>
      <c r="RH5" s="854" t="s">
        <v>241</v>
      </c>
      <c r="RI5" s="854" t="s">
        <v>242</v>
      </c>
      <c r="RJ5" s="854" t="s">
        <v>243</v>
      </c>
      <c r="RK5" s="854" t="s">
        <v>66</v>
      </c>
      <c r="RL5" s="854" t="s">
        <v>240</v>
      </c>
      <c r="RM5" s="854" t="s">
        <v>241</v>
      </c>
      <c r="RN5" s="854" t="s">
        <v>242</v>
      </c>
      <c r="RO5" s="854" t="s">
        <v>243</v>
      </c>
      <c r="RP5" s="854" t="s">
        <v>66</v>
      </c>
      <c r="RQ5" s="854" t="s">
        <v>240</v>
      </c>
      <c r="RR5" s="854" t="s">
        <v>241</v>
      </c>
      <c r="RS5" s="854" t="s">
        <v>242</v>
      </c>
      <c r="RT5" s="854" t="s">
        <v>243</v>
      </c>
      <c r="RU5" s="854" t="s">
        <v>66</v>
      </c>
      <c r="RV5" s="854" t="s">
        <v>240</v>
      </c>
      <c r="RW5" s="854" t="s">
        <v>241</v>
      </c>
      <c r="RX5" s="854" t="s">
        <v>242</v>
      </c>
      <c r="RY5" s="854" t="s">
        <v>243</v>
      </c>
      <c r="RZ5" s="854" t="s">
        <v>66</v>
      </c>
      <c r="SA5" s="854" t="s">
        <v>240</v>
      </c>
      <c r="SB5" s="854" t="s">
        <v>241</v>
      </c>
      <c r="SC5" s="854" t="s">
        <v>242</v>
      </c>
      <c r="SD5" s="854" t="s">
        <v>243</v>
      </c>
      <c r="SE5" s="854" t="s">
        <v>66</v>
      </c>
      <c r="SF5" s="854" t="s">
        <v>240</v>
      </c>
      <c r="SG5" s="854" t="s">
        <v>241</v>
      </c>
      <c r="SH5" s="854" t="s">
        <v>242</v>
      </c>
      <c r="SI5" s="854" t="s">
        <v>243</v>
      </c>
      <c r="SJ5" s="854" t="s">
        <v>66</v>
      </c>
      <c r="SK5" s="854" t="s">
        <v>240</v>
      </c>
      <c r="SL5" s="854" t="s">
        <v>241</v>
      </c>
      <c r="SM5" s="854" t="s">
        <v>242</v>
      </c>
      <c r="SN5" s="854" t="s">
        <v>243</v>
      </c>
      <c r="SO5" s="854" t="s">
        <v>66</v>
      </c>
    </row>
    <row r="6" spans="1:509" ht="20" customHeight="1" x14ac:dyDescent="0.15">
      <c r="M6" s="1172" t="s">
        <v>244</v>
      </c>
      <c r="N6" s="1173"/>
      <c r="O6" s="1173"/>
      <c r="P6" s="1173"/>
      <c r="Q6" s="1173"/>
      <c r="R6" s="1174"/>
      <c r="S6" s="1067"/>
      <c r="T6" s="1046"/>
      <c r="U6" s="1046"/>
      <c r="V6" s="1046"/>
      <c r="W6" s="1046"/>
      <c r="X6" s="1046"/>
      <c r="Y6" s="1046"/>
      <c r="Z6" s="1046"/>
      <c r="AA6" s="1046"/>
      <c r="AB6" s="1046"/>
      <c r="AC6" s="1046"/>
      <c r="AD6" s="1046"/>
      <c r="AE6" s="1046"/>
      <c r="AF6" s="1046"/>
      <c r="AG6" s="1046"/>
      <c r="AH6" s="1046"/>
      <c r="AI6" s="1046"/>
      <c r="AJ6" s="1046"/>
      <c r="AK6" s="1046"/>
      <c r="AL6" s="1046"/>
      <c r="AM6" s="1046"/>
      <c r="AN6" s="1046"/>
      <c r="AO6" s="1046"/>
      <c r="AP6" s="1046"/>
      <c r="AQ6" s="1046"/>
      <c r="AR6" s="1046"/>
      <c r="AS6" s="1046"/>
      <c r="AT6" s="1046"/>
      <c r="AU6" s="1046"/>
      <c r="AV6" s="1046"/>
      <c r="AW6" s="1046"/>
      <c r="AX6" s="1046"/>
      <c r="AY6" s="1046"/>
      <c r="AZ6" s="1046"/>
      <c r="BA6" s="1046"/>
      <c r="BB6" s="1046"/>
      <c r="BC6" s="1046"/>
      <c r="BD6" s="1046"/>
      <c r="BE6" s="1046"/>
      <c r="BF6" s="1046"/>
      <c r="BG6" s="1046"/>
      <c r="BH6" s="1046"/>
      <c r="BI6" s="1046"/>
      <c r="BJ6" s="1046"/>
      <c r="BK6" s="1046"/>
      <c r="BL6" s="1046"/>
      <c r="BM6" s="1046"/>
      <c r="BN6" s="1046"/>
      <c r="BO6" s="1046"/>
      <c r="BP6" s="1046"/>
      <c r="BQ6" s="1046"/>
      <c r="BR6" s="1046"/>
      <c r="BS6" s="1046"/>
      <c r="BT6" s="1046"/>
      <c r="BU6" s="1046"/>
      <c r="BV6" s="1046"/>
      <c r="BW6" s="1046"/>
      <c r="BX6" s="1046"/>
      <c r="BY6" s="1046"/>
      <c r="BZ6" s="1046"/>
      <c r="CA6" s="1046"/>
      <c r="CB6" s="1046"/>
      <c r="CC6" s="1046"/>
      <c r="CD6" s="1046"/>
      <c r="CE6" s="1046"/>
      <c r="CF6" s="1046"/>
      <c r="CG6" s="1046"/>
      <c r="CH6" s="1046"/>
      <c r="CI6" s="1046"/>
      <c r="CJ6" s="1046"/>
      <c r="CK6" s="1046"/>
      <c r="CL6" s="1046"/>
      <c r="CM6" s="1046"/>
      <c r="CN6" s="1046"/>
      <c r="CO6" s="1046"/>
      <c r="CP6" s="1046"/>
      <c r="CQ6" s="1046"/>
      <c r="CR6" s="1046"/>
      <c r="CS6" s="1046"/>
      <c r="CT6" s="1046"/>
      <c r="CU6" s="1046"/>
      <c r="CV6" s="1046"/>
      <c r="CW6" s="1046"/>
      <c r="CX6" s="1046"/>
      <c r="CY6" s="1046"/>
      <c r="CZ6" s="1046"/>
      <c r="DA6" s="1046"/>
      <c r="DB6" s="1046"/>
      <c r="DC6" s="1046"/>
      <c r="DD6" s="1046"/>
      <c r="DE6" s="1046"/>
      <c r="DF6" s="1046"/>
      <c r="DG6" s="1046"/>
      <c r="DH6" s="1046"/>
      <c r="DI6" s="1046"/>
      <c r="DJ6" s="1046"/>
      <c r="DK6" s="1046"/>
      <c r="DL6" s="1046"/>
      <c r="DM6" s="1046"/>
      <c r="DN6" s="1046"/>
      <c r="DO6" s="1046"/>
      <c r="DP6" s="1046"/>
      <c r="DQ6" s="1046"/>
      <c r="DR6" s="1046"/>
      <c r="DS6" s="1046"/>
      <c r="DT6" s="1046"/>
      <c r="DU6" s="1046"/>
      <c r="DV6" s="1046"/>
      <c r="DW6" s="1046"/>
      <c r="DX6" s="1046"/>
      <c r="DY6" s="1046"/>
      <c r="DZ6" s="1046"/>
      <c r="EA6" s="1046"/>
      <c r="EB6" s="1046"/>
      <c r="EC6" s="1046"/>
      <c r="ED6" s="1046"/>
      <c r="EE6" s="1046"/>
      <c r="EF6" s="1046"/>
      <c r="EG6" s="1046"/>
      <c r="EH6" s="1046"/>
      <c r="EI6" s="1046"/>
      <c r="EJ6" s="1046"/>
      <c r="EK6" s="1046"/>
      <c r="EL6" s="1046"/>
      <c r="EM6" s="1046"/>
      <c r="EN6" s="1046"/>
      <c r="EO6" s="1046"/>
      <c r="EP6" s="1046"/>
      <c r="EQ6" s="1046"/>
      <c r="ER6" s="1046"/>
      <c r="ES6" s="1046"/>
      <c r="ET6" s="1046"/>
      <c r="EU6" s="1046"/>
      <c r="EV6" s="1046"/>
      <c r="EW6" s="1046"/>
      <c r="EX6" s="1046"/>
      <c r="EY6" s="1046"/>
      <c r="EZ6" s="1046"/>
      <c r="FA6" s="1046"/>
      <c r="FB6" s="1046"/>
      <c r="FC6" s="1046"/>
      <c r="FD6" s="1046"/>
      <c r="FE6" s="1046"/>
      <c r="FF6" s="1046"/>
      <c r="FG6" s="1046"/>
      <c r="FH6" s="1046"/>
      <c r="FI6" s="1046"/>
      <c r="FJ6" s="1046"/>
      <c r="FK6" s="1046"/>
      <c r="FL6" s="1046"/>
      <c r="FM6" s="1046"/>
      <c r="FN6" s="1046"/>
      <c r="FO6" s="1046"/>
      <c r="FP6" s="1046"/>
      <c r="FQ6" s="1046"/>
      <c r="FR6" s="1046"/>
      <c r="FS6" s="1046"/>
      <c r="FT6" s="1046"/>
      <c r="FU6" s="1046"/>
      <c r="FV6" s="1046"/>
      <c r="FW6" s="1046"/>
      <c r="FX6" s="1046"/>
      <c r="FY6" s="1046"/>
      <c r="FZ6" s="1046"/>
      <c r="GA6" s="1046"/>
      <c r="GB6" s="1046"/>
      <c r="GC6" s="1046"/>
      <c r="GD6" s="1046"/>
      <c r="GE6" s="1046"/>
      <c r="GF6" s="1046"/>
      <c r="GG6" s="1046"/>
      <c r="GH6" s="1046"/>
      <c r="GI6" s="1046"/>
      <c r="GJ6" s="1046"/>
      <c r="GK6" s="1046"/>
      <c r="GL6" s="1046"/>
      <c r="GM6" s="1046"/>
      <c r="GN6" s="1046"/>
      <c r="GO6" s="1046"/>
      <c r="GP6" s="1046"/>
      <c r="GQ6" s="1046"/>
      <c r="GR6" s="1046"/>
      <c r="GS6" s="1046"/>
      <c r="GT6" s="1046"/>
      <c r="GU6" s="1046"/>
      <c r="GV6" s="1046"/>
      <c r="GW6" s="1046"/>
      <c r="GX6" s="1046"/>
      <c r="GY6" s="1046"/>
      <c r="GZ6" s="1046"/>
      <c r="HA6" s="1046"/>
      <c r="HB6" s="1046"/>
      <c r="HC6" s="1046"/>
      <c r="HD6" s="1046"/>
      <c r="HE6" s="1046"/>
      <c r="HF6" s="1046"/>
      <c r="HG6" s="1046"/>
      <c r="HH6" s="1046"/>
      <c r="HI6" s="1046"/>
      <c r="HJ6" s="1046"/>
      <c r="HK6" s="1046"/>
      <c r="HL6" s="1046"/>
      <c r="HM6" s="1046"/>
      <c r="HN6" s="1046"/>
      <c r="HO6" s="1046"/>
      <c r="HP6" s="1046"/>
      <c r="HQ6" s="1046"/>
      <c r="HR6" s="1046"/>
      <c r="HS6" s="1046"/>
      <c r="HT6" s="1046"/>
      <c r="HU6" s="1046"/>
      <c r="HV6" s="1046"/>
      <c r="HW6" s="1046"/>
      <c r="HX6" s="1046"/>
      <c r="HY6" s="1046"/>
      <c r="HZ6" s="1046"/>
      <c r="IA6" s="1046"/>
      <c r="IB6" s="1046"/>
      <c r="IC6" s="1046"/>
      <c r="ID6" s="1046"/>
      <c r="IE6" s="1046"/>
      <c r="IF6" s="1046"/>
      <c r="IG6" s="1046"/>
      <c r="IH6" s="1046"/>
      <c r="II6" s="1046"/>
      <c r="IJ6" s="1046"/>
      <c r="IK6" s="1046"/>
      <c r="IL6" s="1046"/>
      <c r="IM6" s="1046"/>
      <c r="IN6" s="1046"/>
      <c r="IO6" s="1046"/>
      <c r="IP6" s="1046"/>
      <c r="IQ6" s="1046"/>
      <c r="IR6" s="1046"/>
      <c r="IS6" s="1046"/>
      <c r="IT6" s="1046"/>
      <c r="IU6" s="1046"/>
      <c r="IV6" s="1046"/>
      <c r="IW6" s="1046"/>
      <c r="IX6" s="1046"/>
      <c r="IY6" s="1046"/>
      <c r="IZ6" s="1046"/>
      <c r="JA6" s="1046"/>
      <c r="JB6" s="1046"/>
      <c r="JC6" s="1046"/>
      <c r="JD6" s="1046"/>
      <c r="JE6" s="1046"/>
      <c r="JF6" s="1046"/>
      <c r="JG6" s="1046"/>
      <c r="JH6" s="1046"/>
      <c r="JI6" s="1046"/>
      <c r="JJ6" s="1046"/>
      <c r="JK6" s="1046"/>
      <c r="JL6" s="1046"/>
      <c r="JM6" s="1046"/>
      <c r="JN6" s="1066" t="s">
        <v>530</v>
      </c>
      <c r="JO6" s="1046"/>
      <c r="JP6" s="1046"/>
      <c r="JQ6" s="1046"/>
      <c r="JR6" s="1046"/>
      <c r="JS6" s="1066"/>
      <c r="JT6" s="1046"/>
      <c r="JU6" s="1046"/>
      <c r="JV6" s="1046"/>
      <c r="JW6" s="1046"/>
      <c r="JX6" s="1046"/>
      <c r="JY6" s="1046"/>
      <c r="JZ6" s="1046"/>
      <c r="KA6" s="1046"/>
      <c r="KB6" s="1046"/>
      <c r="KC6" s="1046"/>
      <c r="KD6" s="1046"/>
      <c r="KE6" s="1046"/>
      <c r="KF6" s="1046"/>
      <c r="KG6" s="1046"/>
      <c r="KH6" s="1046"/>
      <c r="KI6" s="1046"/>
      <c r="KJ6" s="1046"/>
      <c r="KK6" s="1046"/>
      <c r="KL6" s="1046"/>
      <c r="KM6" s="1046"/>
      <c r="KN6" s="1046"/>
      <c r="KO6" s="1046"/>
      <c r="KP6" s="1046"/>
      <c r="KQ6" s="1046"/>
      <c r="KR6" s="1046"/>
      <c r="KS6" s="1046"/>
      <c r="KT6" s="1046"/>
      <c r="KU6" s="1046"/>
      <c r="KV6" s="1046"/>
      <c r="KW6" s="1046"/>
      <c r="KX6" s="1046"/>
      <c r="KY6" s="1046"/>
      <c r="KZ6" s="1046"/>
      <c r="LA6" s="1046"/>
      <c r="LB6" s="1046"/>
      <c r="LC6" s="1046"/>
      <c r="LD6" s="1046"/>
      <c r="LE6" s="1046"/>
      <c r="LF6" s="1046"/>
      <c r="LG6" s="1046"/>
      <c r="LH6" s="1046"/>
      <c r="LI6" s="1046"/>
      <c r="LJ6" s="1046"/>
      <c r="LK6" s="1046"/>
      <c r="LL6" s="1046"/>
      <c r="LM6" s="1046"/>
      <c r="LN6" s="1046"/>
      <c r="LO6" s="1046"/>
      <c r="LP6" s="1046"/>
      <c r="LQ6" s="1046"/>
      <c r="LR6" s="1046"/>
      <c r="LS6" s="1046"/>
      <c r="LT6" s="1046"/>
      <c r="LU6" s="1046"/>
      <c r="LV6" s="1046"/>
      <c r="LW6" s="1046"/>
      <c r="LX6" s="1046"/>
      <c r="LY6" s="1046"/>
      <c r="LZ6" s="1046"/>
      <c r="MA6" s="1046"/>
      <c r="MB6" s="1046"/>
      <c r="MC6" s="1046"/>
      <c r="MD6" s="1046"/>
      <c r="ME6" s="1046"/>
      <c r="MF6" s="1046"/>
      <c r="MG6" s="1046"/>
      <c r="MH6" s="1046"/>
      <c r="MI6" s="1046"/>
      <c r="MJ6" s="1046"/>
      <c r="MK6" s="1046"/>
      <c r="ML6" s="1046"/>
      <c r="MM6" s="1046"/>
      <c r="MN6" s="1046"/>
      <c r="MO6" s="1046"/>
      <c r="MP6" s="1046"/>
      <c r="MQ6" s="1046"/>
      <c r="MR6" s="1046"/>
      <c r="MS6" s="1046"/>
      <c r="MT6" s="1046"/>
      <c r="MU6" s="1046"/>
      <c r="MV6" s="1046"/>
      <c r="MW6" s="1046"/>
      <c r="MX6" s="1046"/>
      <c r="MY6" s="1046"/>
      <c r="MZ6" s="1046"/>
      <c r="NA6" s="1046"/>
      <c r="NB6" s="1046"/>
      <c r="NC6" s="1046"/>
      <c r="ND6" s="1046"/>
      <c r="NE6" s="1046"/>
      <c r="NF6" s="1046"/>
      <c r="NG6" s="1046"/>
      <c r="NH6" s="1046"/>
      <c r="NI6" s="1046"/>
      <c r="NJ6" s="1046"/>
      <c r="NK6" s="1046"/>
      <c r="NL6" s="1046"/>
      <c r="NM6" s="1046"/>
      <c r="NN6" s="1046"/>
      <c r="NO6" s="1046"/>
      <c r="NP6" s="1046"/>
      <c r="NQ6" s="1046"/>
      <c r="NR6" s="1046"/>
      <c r="NS6" s="1046"/>
      <c r="NT6" s="1046"/>
      <c r="NU6" s="1046"/>
      <c r="NV6" s="1046"/>
      <c r="NW6" s="1046"/>
      <c r="NX6" s="1046"/>
      <c r="NY6" s="1046"/>
      <c r="NZ6" s="1046"/>
      <c r="OA6" s="1046"/>
      <c r="OB6" s="1046"/>
      <c r="OC6" s="1046"/>
      <c r="OD6" s="1046"/>
      <c r="OE6" s="1046"/>
      <c r="OF6" s="1046"/>
      <c r="OG6" s="1046"/>
      <c r="OH6" s="1046"/>
      <c r="OI6" s="1046"/>
      <c r="OJ6" s="1046"/>
      <c r="OK6" s="1046"/>
      <c r="OL6" s="1046"/>
      <c r="OM6" s="1046"/>
      <c r="ON6" s="1046"/>
      <c r="OO6" s="1046"/>
      <c r="OP6" s="1046"/>
      <c r="OQ6" s="1046"/>
      <c r="OR6" s="1046"/>
      <c r="OS6" s="1046"/>
      <c r="OT6" s="1046"/>
      <c r="OU6" s="1046"/>
      <c r="OV6" s="1046"/>
      <c r="OW6" s="1046"/>
      <c r="OX6" s="1046"/>
      <c r="OY6" s="1046"/>
      <c r="OZ6" s="1046"/>
      <c r="PA6" s="1046"/>
      <c r="PB6" s="1046"/>
      <c r="PC6" s="1046"/>
      <c r="PD6" s="1046"/>
      <c r="PE6" s="1046"/>
      <c r="PF6" s="1046"/>
      <c r="PG6" s="1046"/>
      <c r="PH6" s="1046"/>
      <c r="PI6" s="1046"/>
      <c r="PJ6" s="1046"/>
      <c r="PK6" s="1046"/>
      <c r="PL6" s="1046"/>
      <c r="PM6" s="1046"/>
      <c r="PN6" s="1046"/>
      <c r="PO6" s="1046"/>
      <c r="PP6" s="1046"/>
      <c r="PQ6" s="1046"/>
      <c r="PR6" s="1046"/>
      <c r="PS6" s="1046"/>
      <c r="PT6" s="1046"/>
      <c r="PU6" s="1046"/>
      <c r="PV6" s="1046"/>
      <c r="PW6" s="1046"/>
      <c r="PX6" s="1046"/>
      <c r="PY6" s="1046"/>
      <c r="PZ6" s="1046"/>
      <c r="QA6" s="1046"/>
      <c r="QB6" s="1046"/>
      <c r="QC6" s="1046"/>
      <c r="QD6" s="1046"/>
      <c r="QE6" s="1046"/>
      <c r="QF6" s="1046"/>
      <c r="QG6" s="1046"/>
      <c r="QH6" s="1046"/>
      <c r="QI6" s="1046"/>
      <c r="QJ6" s="1046"/>
      <c r="QK6" s="1046"/>
      <c r="QL6" s="1046"/>
      <c r="QM6" s="1046"/>
      <c r="QN6" s="1046"/>
      <c r="QO6" s="1046"/>
      <c r="QP6" s="1046"/>
      <c r="QQ6" s="1046"/>
      <c r="QR6" s="1046"/>
      <c r="QS6" s="1046"/>
      <c r="QT6" s="1046"/>
      <c r="QU6" s="1046"/>
      <c r="QV6" s="1046"/>
      <c r="QW6" s="1046"/>
      <c r="QX6" s="1046"/>
      <c r="QY6" s="1046"/>
      <c r="QZ6" s="1046"/>
      <c r="RA6" s="1046"/>
      <c r="RB6" s="1046"/>
      <c r="RC6" s="1046"/>
      <c r="RD6" s="1046"/>
      <c r="RE6" s="1046"/>
      <c r="RF6" s="1046"/>
      <c r="RG6" s="1046"/>
      <c r="RH6" s="1046"/>
      <c r="RI6" s="1046"/>
      <c r="RJ6" s="1046"/>
      <c r="RK6" s="1046"/>
      <c r="RL6" s="1046"/>
      <c r="RM6" s="1046"/>
      <c r="RN6" s="1046"/>
      <c r="RO6" s="1046"/>
      <c r="RP6" s="1046"/>
      <c r="RQ6" s="1046"/>
      <c r="RR6" s="1046"/>
      <c r="RS6" s="1046"/>
      <c r="RT6" s="1046"/>
      <c r="RU6" s="1046"/>
      <c r="RV6" s="1046"/>
      <c r="RW6" s="1046"/>
      <c r="RX6" s="1046"/>
      <c r="RY6" s="1046"/>
      <c r="RZ6" s="1046"/>
      <c r="SA6" s="1046"/>
      <c r="SB6" s="1046"/>
      <c r="SC6" s="1046"/>
      <c r="SD6" s="1046"/>
      <c r="SE6" s="1046"/>
      <c r="SF6" s="1046"/>
      <c r="SG6" s="1046"/>
      <c r="SH6" s="1046"/>
      <c r="SI6" s="1046"/>
      <c r="SJ6" s="1046"/>
      <c r="SK6" s="1046"/>
      <c r="SL6" s="1046"/>
      <c r="SM6" s="1046"/>
      <c r="SN6" s="1046"/>
      <c r="SO6" s="1046"/>
    </row>
    <row r="7" spans="1:509" ht="20" customHeight="1" x14ac:dyDescent="0.15">
      <c r="M7" s="1175"/>
      <c r="N7" s="1176"/>
      <c r="O7" s="1176"/>
      <c r="P7" s="1176"/>
      <c r="Q7" s="1176"/>
      <c r="R7" s="1177"/>
      <c r="S7" s="1067"/>
      <c r="T7" s="1046"/>
      <c r="U7" s="1046"/>
      <c r="V7" s="1046"/>
      <c r="W7" s="1046"/>
      <c r="X7" s="1046"/>
      <c r="Y7" s="1046"/>
      <c r="Z7" s="1046"/>
      <c r="AA7" s="1046"/>
      <c r="AB7" s="1046"/>
      <c r="AC7" s="1046"/>
      <c r="AD7" s="1046"/>
      <c r="AE7" s="1046"/>
      <c r="AF7" s="1046"/>
      <c r="AG7" s="1046"/>
      <c r="AH7" s="1046"/>
      <c r="AI7" s="1046"/>
      <c r="AJ7" s="1046"/>
      <c r="AK7" s="1046"/>
      <c r="AL7" s="1046"/>
      <c r="AM7" s="1046"/>
      <c r="AN7" s="1046"/>
      <c r="AO7" s="1046"/>
      <c r="AP7" s="1046"/>
      <c r="AQ7" s="1046"/>
      <c r="AR7" s="1046"/>
      <c r="AS7" s="1046"/>
      <c r="AT7" s="1046"/>
      <c r="AU7" s="1046"/>
      <c r="AV7" s="1046"/>
      <c r="AW7" s="1046"/>
      <c r="AX7" s="1046"/>
      <c r="AY7" s="1046"/>
      <c r="AZ7" s="1046"/>
      <c r="BA7" s="1046"/>
      <c r="BB7" s="1046"/>
      <c r="BC7" s="1046"/>
      <c r="BD7" s="1046"/>
      <c r="BE7" s="1046"/>
      <c r="BF7" s="1046"/>
      <c r="BG7" s="1046"/>
      <c r="BH7" s="1046"/>
      <c r="BI7" s="1046"/>
      <c r="BJ7" s="1046"/>
      <c r="BK7" s="1046"/>
      <c r="BL7" s="1046"/>
      <c r="BM7" s="1046"/>
      <c r="BN7" s="1046"/>
      <c r="BO7" s="1046"/>
      <c r="BP7" s="1046"/>
      <c r="BQ7" s="1046"/>
      <c r="BR7" s="1046"/>
      <c r="BS7" s="1046"/>
      <c r="BT7" s="1046"/>
      <c r="BU7" s="1046"/>
      <c r="BV7" s="1046"/>
      <c r="BW7" s="1046"/>
      <c r="BX7" s="1046"/>
      <c r="BY7" s="1046"/>
      <c r="BZ7" s="1046"/>
      <c r="CA7" s="1046"/>
      <c r="CB7" s="1046"/>
      <c r="CC7" s="1046"/>
      <c r="CD7" s="1046"/>
      <c r="CE7" s="1046"/>
      <c r="CF7" s="1046"/>
      <c r="CG7" s="1046"/>
      <c r="CH7" s="1046"/>
      <c r="CI7" s="1046"/>
      <c r="CJ7" s="1046"/>
      <c r="CK7" s="1046"/>
      <c r="CL7" s="1046"/>
      <c r="CM7" s="1046"/>
      <c r="CN7" s="1046"/>
      <c r="CO7" s="1046"/>
      <c r="CP7" s="1046"/>
      <c r="CQ7" s="1046"/>
      <c r="CR7" s="1046"/>
      <c r="CS7" s="1046"/>
      <c r="CT7" s="1046"/>
      <c r="CU7" s="1046"/>
      <c r="CV7" s="1046"/>
      <c r="CW7" s="1046"/>
      <c r="CX7" s="1046"/>
      <c r="CY7" s="1046"/>
      <c r="CZ7" s="1046"/>
      <c r="DA7" s="1046"/>
      <c r="DB7" s="1046"/>
      <c r="DC7" s="1046"/>
      <c r="DD7" s="1046"/>
      <c r="DE7" s="1046"/>
      <c r="DF7" s="1046"/>
      <c r="DG7" s="1046"/>
      <c r="DH7" s="1046"/>
      <c r="DI7" s="1046"/>
      <c r="DJ7" s="1046"/>
      <c r="DK7" s="1046"/>
      <c r="DL7" s="1046"/>
      <c r="DM7" s="1046"/>
      <c r="DN7" s="1046"/>
      <c r="DO7" s="1046"/>
      <c r="DP7" s="1046"/>
      <c r="DQ7" s="1046"/>
      <c r="DR7" s="1046"/>
      <c r="DS7" s="1046"/>
      <c r="DT7" s="1046"/>
      <c r="DU7" s="1046"/>
      <c r="DV7" s="1046"/>
      <c r="DW7" s="1046"/>
      <c r="DX7" s="1046"/>
      <c r="DY7" s="1046"/>
      <c r="DZ7" s="1046"/>
      <c r="EA7" s="1046"/>
      <c r="EB7" s="1046"/>
      <c r="EC7" s="1046"/>
      <c r="ED7" s="1046"/>
      <c r="EE7" s="1046"/>
      <c r="EF7" s="1046"/>
      <c r="EG7" s="1046"/>
      <c r="EH7" s="1046"/>
      <c r="EI7" s="1046"/>
      <c r="EJ7" s="1046"/>
      <c r="EK7" s="1046"/>
      <c r="EL7" s="1046"/>
      <c r="EM7" s="1046"/>
      <c r="EN7" s="1046"/>
      <c r="EO7" s="1046"/>
      <c r="EP7" s="1046"/>
      <c r="EQ7" s="1046"/>
      <c r="ER7" s="1046"/>
      <c r="ES7" s="1046"/>
      <c r="ET7" s="1046"/>
      <c r="EU7" s="1046"/>
      <c r="EV7" s="1046"/>
      <c r="EW7" s="1046"/>
      <c r="EX7" s="1046"/>
      <c r="EY7" s="1046"/>
      <c r="EZ7" s="1046"/>
      <c r="FA7" s="1046"/>
      <c r="FB7" s="1046"/>
      <c r="FC7" s="1046"/>
      <c r="FD7" s="1046"/>
      <c r="FE7" s="1046"/>
      <c r="FF7" s="1046"/>
      <c r="FG7" s="1046"/>
      <c r="FH7" s="1046"/>
      <c r="FI7" s="1046"/>
      <c r="FJ7" s="1046"/>
      <c r="FK7" s="1046"/>
      <c r="FL7" s="1046"/>
      <c r="FM7" s="1046"/>
      <c r="FN7" s="1046"/>
      <c r="FO7" s="1046"/>
      <c r="FP7" s="1046"/>
      <c r="FQ7" s="1046"/>
      <c r="FR7" s="1046"/>
      <c r="FS7" s="1046"/>
      <c r="FT7" s="1046"/>
      <c r="FU7" s="1046"/>
      <c r="FV7" s="1046"/>
      <c r="FW7" s="1046"/>
      <c r="FX7" s="1046"/>
      <c r="FY7" s="1046"/>
      <c r="FZ7" s="1046"/>
      <c r="GA7" s="1046"/>
      <c r="GB7" s="1046"/>
      <c r="GC7" s="1046"/>
      <c r="GD7" s="1046"/>
      <c r="GE7" s="1046"/>
      <c r="GF7" s="1046"/>
      <c r="GG7" s="1046"/>
      <c r="GH7" s="1046"/>
      <c r="GI7" s="1046"/>
      <c r="GJ7" s="1046"/>
      <c r="GK7" s="1046"/>
      <c r="GL7" s="1046"/>
      <c r="GM7" s="1046"/>
      <c r="GN7" s="1046"/>
      <c r="GO7" s="1046"/>
      <c r="GP7" s="1046"/>
      <c r="GQ7" s="1046"/>
      <c r="GR7" s="1046"/>
      <c r="GS7" s="1046"/>
      <c r="GT7" s="1046"/>
      <c r="GU7" s="1046"/>
      <c r="GV7" s="1046"/>
      <c r="GW7" s="1046"/>
      <c r="GX7" s="1046"/>
      <c r="GY7" s="1046"/>
      <c r="GZ7" s="1046"/>
      <c r="HA7" s="1046"/>
      <c r="HB7" s="1046"/>
      <c r="HC7" s="1046"/>
      <c r="HD7" s="1046"/>
      <c r="HE7" s="1046"/>
      <c r="HF7" s="1046"/>
      <c r="HG7" s="1046"/>
      <c r="HH7" s="1046"/>
      <c r="HI7" s="1046"/>
      <c r="HJ7" s="1046"/>
      <c r="HK7" s="1046"/>
      <c r="HL7" s="1046"/>
      <c r="HM7" s="1046"/>
      <c r="HN7" s="1046"/>
      <c r="HO7" s="1046"/>
      <c r="HP7" s="1046"/>
      <c r="HQ7" s="1046"/>
      <c r="HR7" s="1046"/>
      <c r="HS7" s="1046"/>
      <c r="HT7" s="1046"/>
      <c r="HU7" s="1046"/>
      <c r="HV7" s="1046"/>
      <c r="HW7" s="1046"/>
      <c r="HX7" s="1046"/>
      <c r="HY7" s="1046"/>
      <c r="HZ7" s="1046"/>
      <c r="IA7" s="1046"/>
      <c r="IB7" s="1046"/>
      <c r="IC7" s="1046"/>
      <c r="ID7" s="1046"/>
      <c r="IE7" s="1046"/>
      <c r="IF7" s="1046"/>
      <c r="IG7" s="1046"/>
      <c r="IH7" s="1046"/>
      <c r="II7" s="1046"/>
      <c r="IJ7" s="1046"/>
      <c r="IK7" s="1046"/>
      <c r="IL7" s="1046"/>
      <c r="IM7" s="1046"/>
      <c r="IN7" s="1046"/>
      <c r="IO7" s="1046"/>
      <c r="IP7" s="1046"/>
      <c r="IQ7" s="1046"/>
      <c r="IR7" s="1046"/>
      <c r="IS7" s="1046"/>
      <c r="IT7" s="1046"/>
      <c r="IU7" s="1046"/>
      <c r="IV7" s="1046"/>
      <c r="IW7" s="1046"/>
      <c r="IX7" s="1046"/>
      <c r="IY7" s="1046"/>
      <c r="IZ7" s="1046"/>
      <c r="JA7" s="1046"/>
      <c r="JB7" s="1046"/>
      <c r="JC7" s="1046"/>
      <c r="JD7" s="1066" t="s">
        <v>246</v>
      </c>
      <c r="JE7" s="1046"/>
      <c r="JF7" s="1046"/>
      <c r="JG7" s="1046"/>
      <c r="JH7" s="1046"/>
      <c r="JI7" s="1046"/>
      <c r="JJ7" s="1046"/>
      <c r="JK7" s="1046"/>
      <c r="JL7" s="1046"/>
      <c r="JM7" s="1046"/>
      <c r="JN7" s="1066" t="s">
        <v>247</v>
      </c>
      <c r="JO7" s="1046"/>
      <c r="JP7" s="1046"/>
      <c r="JQ7" s="1046"/>
      <c r="JR7" s="1046"/>
      <c r="JS7" s="1066" t="s">
        <v>248</v>
      </c>
      <c r="JT7" s="1046"/>
      <c r="JU7" s="1046"/>
      <c r="JV7" s="1046"/>
      <c r="JW7" s="1046"/>
      <c r="JX7" s="1046"/>
      <c r="JY7" s="1046"/>
      <c r="JZ7" s="1046"/>
      <c r="KA7" s="1046"/>
      <c r="KB7" s="1046"/>
      <c r="KC7" s="1046"/>
      <c r="KD7" s="1046"/>
      <c r="KE7" s="1046"/>
      <c r="KF7" s="1046"/>
      <c r="KG7" s="1046"/>
      <c r="KH7" s="1046"/>
      <c r="KI7" s="1046"/>
      <c r="KJ7" s="1046"/>
      <c r="KK7" s="1046"/>
      <c r="KL7" s="1046"/>
      <c r="KM7" s="1046"/>
      <c r="KN7" s="1046"/>
      <c r="KO7" s="1046"/>
      <c r="KP7" s="1046"/>
      <c r="KQ7" s="1046"/>
      <c r="KR7" s="1046"/>
      <c r="KS7" s="1046"/>
      <c r="KT7" s="1046"/>
      <c r="KU7" s="1046"/>
      <c r="KV7" s="1046"/>
      <c r="KW7" s="1046"/>
      <c r="KX7" s="1046"/>
      <c r="KY7" s="1046"/>
      <c r="KZ7" s="1046"/>
      <c r="LA7" s="1046"/>
      <c r="LB7" s="1046"/>
      <c r="LC7" s="1046"/>
      <c r="LD7" s="1046"/>
      <c r="LE7" s="1046"/>
      <c r="LF7" s="1046"/>
      <c r="LG7" s="1046"/>
      <c r="LH7" s="1046"/>
      <c r="LI7" s="1046"/>
      <c r="LJ7" s="1046"/>
      <c r="LK7" s="1046"/>
      <c r="LL7" s="1046"/>
      <c r="LM7" s="1046"/>
      <c r="LN7" s="1046"/>
      <c r="LO7" s="1046"/>
      <c r="LP7" s="1046"/>
      <c r="LQ7" s="1046"/>
      <c r="LR7" s="1046"/>
      <c r="LS7" s="1046"/>
      <c r="LT7" s="1046"/>
      <c r="LU7" s="1046"/>
      <c r="LV7" s="1046"/>
      <c r="LW7" s="1046"/>
      <c r="LX7" s="1046"/>
      <c r="LY7" s="1046"/>
      <c r="LZ7" s="1046"/>
      <c r="MA7" s="1046"/>
      <c r="MB7" s="1046"/>
      <c r="MC7" s="1046"/>
      <c r="MD7" s="1046"/>
      <c r="ME7" s="1046"/>
      <c r="MF7" s="1046"/>
      <c r="MG7" s="1046"/>
      <c r="MH7" s="1046"/>
      <c r="MI7" s="1046"/>
      <c r="MJ7" s="1046"/>
      <c r="MK7" s="1046"/>
      <c r="ML7" s="1046"/>
      <c r="MM7" s="1046"/>
      <c r="MN7" s="1046"/>
      <c r="MO7" s="1046"/>
      <c r="MP7" s="1046"/>
      <c r="MQ7" s="1046"/>
      <c r="MR7" s="1046"/>
      <c r="MS7" s="1046"/>
      <c r="MT7" s="1046"/>
      <c r="MU7" s="1046"/>
      <c r="MV7" s="1046"/>
      <c r="MW7" s="1046"/>
      <c r="MX7" s="1046"/>
      <c r="MY7" s="1046"/>
      <c r="MZ7" s="1046"/>
      <c r="NA7" s="1046"/>
      <c r="NB7" s="1046"/>
      <c r="NC7" s="1046"/>
      <c r="ND7" s="1046"/>
      <c r="NE7" s="1046"/>
      <c r="NF7" s="1046"/>
      <c r="NG7" s="1046"/>
      <c r="NH7" s="1046"/>
      <c r="NI7" s="1046"/>
      <c r="NJ7" s="1046"/>
      <c r="NK7" s="1046"/>
      <c r="NL7" s="1046"/>
      <c r="NM7" s="1046"/>
      <c r="NN7" s="1046"/>
      <c r="NO7" s="1046"/>
      <c r="NP7" s="1046"/>
      <c r="NQ7" s="1046"/>
      <c r="NR7" s="1046"/>
      <c r="NS7" s="1046"/>
      <c r="NT7" s="1046"/>
      <c r="NU7" s="1046"/>
      <c r="NV7" s="1046"/>
      <c r="NW7" s="1046"/>
      <c r="NX7" s="1046"/>
      <c r="NY7" s="1046"/>
      <c r="NZ7" s="1046"/>
      <c r="OA7" s="1046"/>
      <c r="OB7" s="1046"/>
      <c r="OC7" s="1046"/>
      <c r="OD7" s="1046"/>
      <c r="OE7" s="1046"/>
      <c r="OF7" s="1046"/>
      <c r="OG7" s="1046"/>
      <c r="OH7" s="1046"/>
      <c r="OI7" s="1046"/>
      <c r="OJ7" s="1046"/>
      <c r="OK7" s="1046"/>
      <c r="OL7" s="1046"/>
      <c r="OM7" s="1046"/>
      <c r="ON7" s="1046"/>
      <c r="OO7" s="1046"/>
      <c r="OP7" s="1046"/>
      <c r="OQ7" s="1046"/>
      <c r="OR7" s="1046"/>
      <c r="OS7" s="1046"/>
      <c r="OT7" s="1046"/>
      <c r="OU7" s="1046"/>
      <c r="OV7" s="1046"/>
      <c r="OW7" s="1046"/>
      <c r="OX7" s="1046"/>
      <c r="OY7" s="1046"/>
      <c r="OZ7" s="1046"/>
      <c r="PA7" s="1046"/>
      <c r="PB7" s="1046"/>
      <c r="PC7" s="1046"/>
      <c r="PD7" s="1046"/>
      <c r="PE7" s="1046"/>
      <c r="PF7" s="1046"/>
      <c r="PG7" s="1046"/>
      <c r="PH7" s="1046"/>
      <c r="PI7" s="1046"/>
      <c r="PJ7" s="1046"/>
      <c r="PK7" s="1046"/>
      <c r="PL7" s="1046"/>
      <c r="PM7" s="1046"/>
      <c r="PN7" s="1046"/>
      <c r="PO7" s="1046"/>
      <c r="PP7" s="1046"/>
      <c r="PQ7" s="1046"/>
      <c r="PR7" s="1046"/>
      <c r="PS7" s="1046"/>
      <c r="PT7" s="1046"/>
      <c r="PU7" s="1046"/>
      <c r="PV7" s="1046"/>
      <c r="PW7" s="1046"/>
      <c r="PX7" s="1046"/>
      <c r="PY7" s="1046"/>
      <c r="PZ7" s="1046"/>
      <c r="QA7" s="1046"/>
      <c r="QB7" s="1046"/>
      <c r="QC7" s="1046"/>
      <c r="QD7" s="1046"/>
      <c r="QE7" s="1046"/>
      <c r="QF7" s="1046"/>
      <c r="QG7" s="1046"/>
      <c r="QH7" s="1046"/>
      <c r="QI7" s="1046"/>
      <c r="QJ7" s="1046"/>
      <c r="QK7" s="1046"/>
      <c r="QL7" s="1046"/>
      <c r="QM7" s="1046"/>
      <c r="QN7" s="1046"/>
      <c r="QO7" s="1046"/>
      <c r="QP7" s="1046"/>
      <c r="QQ7" s="1046"/>
      <c r="QR7" s="1046"/>
      <c r="QS7" s="1046"/>
      <c r="QT7" s="1046"/>
      <c r="QU7" s="1046"/>
      <c r="QV7" s="1046"/>
      <c r="QW7" s="1046"/>
      <c r="QX7" s="1046"/>
      <c r="QY7" s="1046"/>
      <c r="QZ7" s="1046"/>
      <c r="RA7" s="1046"/>
      <c r="RB7" s="1046"/>
      <c r="RC7" s="1046"/>
      <c r="RD7" s="1046"/>
      <c r="RE7" s="1046"/>
      <c r="RF7" s="1046"/>
      <c r="RG7" s="1046"/>
      <c r="RH7" s="1046"/>
      <c r="RI7" s="1046"/>
      <c r="RJ7" s="1046"/>
      <c r="RK7" s="1046"/>
      <c r="RL7" s="1046"/>
      <c r="RM7" s="1046"/>
      <c r="RN7" s="1046"/>
      <c r="RO7" s="1046"/>
      <c r="RP7" s="1046"/>
      <c r="RQ7" s="1046"/>
      <c r="RR7" s="1046"/>
      <c r="RS7" s="1046"/>
      <c r="RT7" s="1046"/>
      <c r="RU7" s="1046"/>
      <c r="RV7" s="1046"/>
      <c r="RW7" s="1046"/>
      <c r="RX7" s="1046"/>
      <c r="RY7" s="1046"/>
      <c r="RZ7" s="1046"/>
      <c r="SA7" s="1046"/>
      <c r="SB7" s="1046"/>
      <c r="SC7" s="1046"/>
      <c r="SD7" s="1046"/>
      <c r="SE7" s="1046"/>
      <c r="SF7" s="1046"/>
      <c r="SG7" s="1046"/>
      <c r="SH7" s="1046"/>
      <c r="SI7" s="1046"/>
      <c r="SJ7" s="1046"/>
      <c r="SK7" s="1046"/>
      <c r="SL7" s="1046"/>
      <c r="SM7" s="1046"/>
      <c r="SN7" s="1046"/>
      <c r="SO7" s="1046"/>
    </row>
    <row r="8" spans="1:509" s="1063" customFormat="1" ht="30" customHeight="1" x14ac:dyDescent="0.25">
      <c r="A8" s="219"/>
      <c r="B8" s="219"/>
      <c r="C8" s="219"/>
      <c r="D8" s="219"/>
      <c r="E8" s="219"/>
      <c r="F8" s="219"/>
      <c r="G8" s="219"/>
      <c r="H8" s="219"/>
      <c r="I8" s="219"/>
      <c r="J8" s="219"/>
      <c r="K8" s="219"/>
      <c r="L8" s="219"/>
      <c r="M8" s="1178" t="s">
        <v>67</v>
      </c>
      <c r="N8" s="1179"/>
      <c r="O8" s="1064"/>
      <c r="P8" s="1064"/>
      <c r="Q8" s="1064"/>
      <c r="R8" s="1064"/>
      <c r="S8" s="1064"/>
      <c r="T8" s="1064"/>
      <c r="U8" s="1061"/>
      <c r="V8" s="1061"/>
      <c r="W8" s="1061"/>
      <c r="X8" s="1061"/>
      <c r="Y8" s="1061"/>
      <c r="Z8" s="1061"/>
      <c r="AA8" s="1061"/>
      <c r="AB8" s="1061"/>
      <c r="AC8" s="1061"/>
      <c r="AD8" s="1061"/>
      <c r="AE8" s="1061"/>
      <c r="AF8" s="1061"/>
      <c r="AG8" s="1061"/>
      <c r="AH8" s="1061"/>
      <c r="AI8" s="1061"/>
      <c r="AJ8" s="1061"/>
      <c r="AK8" s="1061"/>
      <c r="AL8" s="1061"/>
      <c r="AM8" s="1061"/>
      <c r="AN8" s="1061"/>
      <c r="AO8" s="1061"/>
      <c r="AP8" s="1061"/>
      <c r="AQ8" s="1061"/>
      <c r="AR8" s="1061"/>
      <c r="AS8" s="1061"/>
      <c r="AT8" s="1061"/>
      <c r="AU8" s="1061"/>
      <c r="AV8" s="1061"/>
      <c r="AW8" s="1061"/>
      <c r="AX8" s="1061"/>
      <c r="AY8" s="1061"/>
      <c r="AZ8" s="1061"/>
      <c r="BA8" s="1061"/>
      <c r="BB8" s="1061"/>
      <c r="BC8" s="1061"/>
      <c r="BD8" s="1061"/>
      <c r="BE8" s="1061"/>
      <c r="BF8" s="1061"/>
      <c r="BG8" s="1061"/>
      <c r="BH8" s="1061"/>
      <c r="BI8" s="1061"/>
      <c r="BJ8" s="1065"/>
      <c r="BK8" s="1065"/>
      <c r="BL8" s="1065"/>
      <c r="BM8" s="1065"/>
      <c r="BN8" s="1065"/>
      <c r="BO8" s="1065"/>
      <c r="BP8" s="1065"/>
      <c r="BQ8" s="1065"/>
      <c r="BR8" s="1061"/>
      <c r="BS8" s="1061"/>
      <c r="BT8" s="1061"/>
      <c r="BU8" s="1061"/>
      <c r="BV8" s="1061"/>
      <c r="BW8" s="1061"/>
      <c r="BX8" s="1061"/>
      <c r="BY8" s="1061"/>
      <c r="BZ8" s="1061"/>
      <c r="CA8" s="1061"/>
      <c r="CB8" s="1061"/>
      <c r="CC8" s="1061"/>
      <c r="CD8" s="1061"/>
      <c r="CE8" s="1061"/>
      <c r="CF8" s="1061"/>
      <c r="CG8" s="1061"/>
      <c r="CH8" s="1061"/>
      <c r="CI8" s="1061"/>
      <c r="CJ8" s="1061"/>
      <c r="CK8" s="1061"/>
      <c r="CL8" s="1061"/>
      <c r="CM8" s="1061"/>
      <c r="CN8" s="1061"/>
      <c r="CO8" s="1061"/>
      <c r="CP8" s="1061"/>
      <c r="CQ8" s="1061"/>
      <c r="CR8" s="1061"/>
      <c r="CS8" s="1061"/>
      <c r="CT8" s="1061"/>
      <c r="CU8" s="1061"/>
      <c r="CV8" s="1061"/>
      <c r="CW8" s="1061"/>
      <c r="CX8" s="1061"/>
      <c r="CY8" s="1061"/>
      <c r="CZ8" s="1061"/>
      <c r="DA8" s="1061"/>
      <c r="DB8" s="1061"/>
      <c r="DC8" s="1061"/>
      <c r="DD8" s="1061"/>
      <c r="DE8" s="1061"/>
      <c r="DF8" s="1061"/>
      <c r="DG8" s="1061"/>
      <c r="DH8" s="1061"/>
      <c r="DI8" s="1061"/>
      <c r="DJ8" s="1061"/>
      <c r="DK8" s="1061"/>
      <c r="DL8" s="1061"/>
      <c r="DM8" s="1061"/>
      <c r="DN8" s="1061"/>
      <c r="DO8" s="1061"/>
      <c r="DP8" s="1061"/>
      <c r="DQ8" s="1061"/>
      <c r="DR8" s="1061"/>
      <c r="DS8" s="1061"/>
      <c r="DT8" s="1061"/>
      <c r="DU8" s="1061"/>
      <c r="DV8" s="1061"/>
      <c r="DW8" s="1061"/>
      <c r="DX8" s="1061"/>
      <c r="DY8" s="1061"/>
      <c r="DZ8" s="1061"/>
      <c r="EA8" s="1061"/>
      <c r="EB8" s="1061"/>
      <c r="EC8" s="1061"/>
      <c r="ED8" s="1061"/>
      <c r="EE8" s="1061"/>
      <c r="EF8" s="1061"/>
      <c r="EG8" s="1061"/>
      <c r="EH8" s="1061"/>
      <c r="EI8" s="1061"/>
      <c r="EJ8" s="1061"/>
      <c r="EK8" s="1061"/>
      <c r="EL8" s="1061"/>
      <c r="EM8" s="1061"/>
      <c r="EN8" s="1061"/>
      <c r="EO8" s="1061"/>
      <c r="EP8" s="1061"/>
      <c r="EQ8" s="1061"/>
      <c r="ER8" s="1061"/>
      <c r="ES8" s="1061"/>
      <c r="ET8" s="1061"/>
      <c r="EU8" s="1061"/>
      <c r="EV8" s="1061"/>
      <c r="EW8" s="1061"/>
      <c r="EX8" s="1061"/>
      <c r="EY8" s="1061"/>
      <c r="EZ8" s="1061"/>
      <c r="FA8" s="1061"/>
      <c r="FB8" s="1061"/>
      <c r="FC8" s="1061"/>
      <c r="FD8" s="1061"/>
      <c r="FE8" s="1061"/>
      <c r="FF8" s="1061"/>
      <c r="FG8" s="1061"/>
      <c r="FH8" s="1061"/>
      <c r="FI8" s="1061"/>
      <c r="FJ8" s="1061"/>
      <c r="FK8" s="1061"/>
      <c r="FL8" s="1061"/>
      <c r="FM8" s="1061"/>
      <c r="FN8" s="1061"/>
      <c r="FO8" s="1061"/>
      <c r="FP8" s="1061"/>
      <c r="FQ8" s="1061"/>
      <c r="FR8" s="1061"/>
      <c r="FS8" s="1061"/>
      <c r="FT8" s="1061"/>
      <c r="FU8" s="1061"/>
      <c r="FV8" s="1061"/>
      <c r="FW8" s="1061"/>
      <c r="FX8" s="1061"/>
      <c r="FY8" s="1061"/>
      <c r="FZ8" s="1061"/>
      <c r="GA8" s="1061"/>
      <c r="GB8" s="1061"/>
      <c r="GC8" s="1061"/>
      <c r="GD8" s="1061"/>
      <c r="GE8" s="1061"/>
      <c r="GF8" s="1061"/>
      <c r="GG8" s="1061"/>
      <c r="GH8" s="1061"/>
      <c r="GI8" s="1061"/>
      <c r="GJ8" s="1061"/>
      <c r="GK8" s="1061"/>
      <c r="GL8" s="1061"/>
      <c r="GM8" s="1061"/>
      <c r="GN8" s="1061"/>
      <c r="GO8" s="1061"/>
      <c r="GP8" s="1061"/>
      <c r="GQ8" s="1061"/>
      <c r="GR8" s="1061"/>
      <c r="GS8" s="1061"/>
      <c r="GT8" s="1061"/>
      <c r="GU8" s="1061"/>
      <c r="GV8" s="1061"/>
      <c r="GW8" s="1061"/>
      <c r="GX8" s="1061"/>
      <c r="GY8" s="1061"/>
      <c r="GZ8" s="1061"/>
      <c r="HA8" s="1061"/>
      <c r="HB8" s="1061"/>
      <c r="HC8" s="1061"/>
      <c r="HD8" s="1061"/>
      <c r="HE8" s="1061"/>
      <c r="HF8" s="1061"/>
      <c r="HG8" s="1061"/>
      <c r="HH8" s="1061"/>
      <c r="HI8" s="1061"/>
      <c r="HJ8" s="1061"/>
      <c r="HK8" s="1061"/>
      <c r="HL8" s="1061"/>
      <c r="HM8" s="1061"/>
      <c r="HN8" s="1061"/>
      <c r="HO8" s="1061"/>
      <c r="HP8" s="1061"/>
      <c r="HQ8" s="1061"/>
      <c r="HR8" s="1061"/>
      <c r="HS8" s="1061"/>
      <c r="HT8" s="1061"/>
      <c r="HU8" s="1061"/>
      <c r="HV8" s="1061"/>
      <c r="HW8" s="1061"/>
      <c r="HX8" s="1061"/>
      <c r="HY8" s="1061"/>
      <c r="HZ8" s="1061"/>
      <c r="IA8" s="1061"/>
      <c r="IB8" s="1061"/>
      <c r="IC8" s="1061"/>
      <c r="ID8" s="1061"/>
      <c r="IE8" s="1061"/>
      <c r="IF8" s="1061"/>
      <c r="IG8" s="1061"/>
      <c r="IH8" s="1061"/>
      <c r="II8" s="1061"/>
      <c r="IJ8" s="1061"/>
      <c r="IK8" s="1061"/>
      <c r="IL8" s="1061"/>
      <c r="IM8" s="1061"/>
      <c r="IN8" s="1061"/>
      <c r="IO8" s="1061"/>
      <c r="IP8" s="1061"/>
      <c r="IQ8" s="1061"/>
      <c r="IR8" s="1061"/>
      <c r="IS8" s="1061"/>
      <c r="IT8" s="1061"/>
      <c r="IU8" s="1061"/>
      <c r="IV8" s="1061"/>
      <c r="IW8" s="1061"/>
      <c r="IX8" s="1061"/>
      <c r="IY8" s="1061"/>
      <c r="IZ8" s="1061"/>
      <c r="JA8" s="1061"/>
      <c r="JB8" s="1061"/>
      <c r="JC8" s="1061"/>
      <c r="JD8" s="1061"/>
      <c r="JE8" s="1061"/>
      <c r="JF8" s="1061"/>
      <c r="JG8" s="1061"/>
      <c r="JH8" s="1061"/>
      <c r="JI8" s="1061"/>
      <c r="JJ8" s="1061"/>
      <c r="JK8" s="1061"/>
      <c r="JL8" s="1061"/>
      <c r="JM8" s="1061"/>
      <c r="JN8" s="1061"/>
      <c r="JO8" s="1061"/>
      <c r="JP8" s="1061"/>
      <c r="JQ8" s="1061"/>
      <c r="JR8" s="1061"/>
      <c r="JS8" s="1061"/>
      <c r="JT8" s="1061"/>
      <c r="JU8" s="1061"/>
      <c r="JV8" s="1061"/>
      <c r="JW8" s="1061"/>
      <c r="JX8" s="1061"/>
      <c r="JY8" s="1061"/>
      <c r="JZ8" s="1061"/>
      <c r="KA8" s="1061"/>
      <c r="KB8" s="1061"/>
      <c r="KC8" s="1061"/>
      <c r="KD8" s="1061"/>
      <c r="KE8" s="1061"/>
      <c r="KF8" s="1061"/>
      <c r="KG8" s="1061"/>
      <c r="KH8" s="1061"/>
      <c r="KI8" s="1061"/>
      <c r="KJ8" s="1061"/>
      <c r="KK8" s="1061"/>
      <c r="KL8" s="1061"/>
      <c r="KM8" s="1061"/>
      <c r="KN8" s="1061"/>
      <c r="KO8" s="1061"/>
      <c r="KP8" s="1061"/>
      <c r="KQ8" s="1061"/>
      <c r="KR8" s="1061"/>
      <c r="KS8" s="1060"/>
      <c r="KT8" s="1060"/>
      <c r="KU8" s="1061"/>
      <c r="KV8" s="1061"/>
      <c r="KW8" s="1061"/>
      <c r="KX8" s="1061"/>
      <c r="KY8" s="1061"/>
      <c r="KZ8" s="1061"/>
      <c r="LA8" s="1061"/>
      <c r="LB8" s="1061"/>
      <c r="LC8" s="1061"/>
      <c r="LD8" s="1061"/>
      <c r="LE8" s="1061"/>
      <c r="LF8" s="1061"/>
      <c r="LG8" s="1061"/>
      <c r="LH8" s="1060"/>
      <c r="LI8" s="1060"/>
      <c r="LJ8" s="1060"/>
      <c r="LK8" s="1060"/>
      <c r="LL8" s="1060"/>
      <c r="LM8" s="1060"/>
      <c r="LN8" s="1060"/>
      <c r="LO8" s="1054" t="s">
        <v>528</v>
      </c>
      <c r="LP8" s="1062" t="s">
        <v>71</v>
      </c>
      <c r="LQ8" s="1060"/>
      <c r="LR8" s="1061"/>
      <c r="LS8" s="1061"/>
      <c r="LT8" s="1061"/>
      <c r="LU8" s="1061"/>
      <c r="LV8" s="1061"/>
      <c r="LW8" s="1061"/>
      <c r="LX8" s="1061"/>
      <c r="LY8" s="1061"/>
      <c r="LZ8" s="1061"/>
      <c r="MA8" s="1061"/>
      <c r="MB8" s="1061"/>
      <c r="MC8" s="1061"/>
      <c r="MD8" s="1061"/>
      <c r="ME8" s="1061"/>
      <c r="MF8" s="1061"/>
      <c r="MG8" s="1061"/>
      <c r="MH8" s="1061"/>
      <c r="MI8" s="1061"/>
      <c r="MJ8" s="1061"/>
      <c r="MK8" s="1061"/>
      <c r="ML8" s="1061"/>
      <c r="MM8" s="1061"/>
      <c r="MN8" s="1061"/>
      <c r="MO8" s="1061"/>
      <c r="MP8" s="1061"/>
      <c r="MQ8" s="1061"/>
      <c r="MR8" s="1061"/>
      <c r="MS8" s="1061"/>
      <c r="MT8" s="1061"/>
      <c r="MU8" s="1061"/>
      <c r="MV8" s="1061"/>
      <c r="MW8" s="1061"/>
      <c r="MX8" s="1061"/>
      <c r="MY8" s="1061"/>
      <c r="MZ8" s="1061"/>
      <c r="NA8" s="1061"/>
      <c r="NB8" s="1061"/>
      <c r="NC8" s="1061"/>
      <c r="ND8" s="1061"/>
      <c r="NE8" s="1061"/>
      <c r="NF8" s="1061"/>
      <c r="NG8" s="1061"/>
      <c r="NH8" s="1061"/>
      <c r="NI8" s="1061"/>
      <c r="NJ8" s="1061"/>
      <c r="NK8" s="1061"/>
      <c r="NL8" s="1061"/>
      <c r="NM8" s="1061"/>
      <c r="NN8" s="1061"/>
      <c r="NO8" s="1061"/>
      <c r="NP8" s="1061"/>
      <c r="NQ8" s="1061"/>
      <c r="NR8" s="1061"/>
      <c r="NS8" s="1061"/>
      <c r="NT8" s="1061"/>
      <c r="NU8" s="1061"/>
      <c r="NV8" s="1061"/>
      <c r="NW8" s="1061"/>
      <c r="NX8" s="1061"/>
      <c r="NY8" s="1061"/>
      <c r="NZ8" s="1061"/>
      <c r="OA8" s="1061"/>
      <c r="OB8" s="1061"/>
      <c r="OC8" s="1061"/>
      <c r="OD8" s="1061"/>
      <c r="OE8" s="1061"/>
      <c r="OF8" s="1061"/>
      <c r="OG8" s="1061"/>
      <c r="OH8" s="1061"/>
      <c r="OI8" s="1061"/>
      <c r="OJ8" s="1061"/>
      <c r="OK8" s="1061"/>
      <c r="OL8" s="1061"/>
      <c r="OM8" s="1061"/>
      <c r="ON8" s="1061"/>
      <c r="OO8" s="1061"/>
      <c r="OP8" s="1061"/>
      <c r="OQ8" s="1061"/>
      <c r="OR8" s="1061"/>
      <c r="OS8" s="1061"/>
      <c r="OT8" s="1061"/>
      <c r="OU8" s="1061"/>
      <c r="OV8" s="1061"/>
      <c r="OW8" s="1061"/>
      <c r="OX8" s="1061"/>
      <c r="OY8" s="1061"/>
      <c r="OZ8" s="1061"/>
      <c r="PA8" s="1061"/>
      <c r="PB8" s="1061"/>
      <c r="PC8" s="1061"/>
      <c r="PD8" s="1061"/>
      <c r="PE8" s="1061"/>
      <c r="PF8" s="1061"/>
      <c r="PG8" s="1061"/>
      <c r="PH8" s="1061"/>
      <c r="PI8" s="1061"/>
      <c r="PJ8" s="1061"/>
      <c r="PK8" s="1061"/>
      <c r="PL8" s="1061"/>
      <c r="PM8" s="1061"/>
      <c r="PN8" s="1061"/>
      <c r="PO8" s="1061"/>
      <c r="PP8" s="1061"/>
      <c r="PQ8" s="1061"/>
      <c r="PR8" s="1061"/>
      <c r="PS8" s="1061"/>
      <c r="PT8" s="1061"/>
      <c r="PU8" s="1061"/>
      <c r="PV8" s="1061"/>
      <c r="PW8" s="1061"/>
      <c r="PX8" s="1061"/>
      <c r="PY8" s="1061"/>
      <c r="PZ8" s="1064"/>
      <c r="QA8" s="1064"/>
      <c r="QB8" s="1064"/>
      <c r="QC8" s="1064"/>
      <c r="QD8" s="1064"/>
      <c r="QE8" s="1064"/>
      <c r="QF8" s="1064"/>
      <c r="QG8" s="1064"/>
      <c r="QH8" s="1064"/>
      <c r="QI8" s="1064"/>
      <c r="QJ8" s="1064"/>
      <c r="QK8" s="1064"/>
      <c r="QL8" s="1064"/>
      <c r="QM8" s="1064"/>
      <c r="QN8" s="1064"/>
      <c r="QO8" s="1064"/>
      <c r="QP8" s="1064"/>
      <c r="QQ8" s="1064"/>
      <c r="QR8" s="1064"/>
      <c r="QS8" s="1064"/>
      <c r="QT8" s="1064"/>
      <c r="QU8" s="1064"/>
      <c r="QV8" s="1064"/>
      <c r="QW8" s="1064"/>
      <c r="QX8" s="1064"/>
      <c r="QY8" s="1064"/>
      <c r="QZ8" s="1064"/>
      <c r="RA8" s="1064"/>
      <c r="RB8" s="1064"/>
      <c r="RC8" s="1064"/>
      <c r="RD8" s="1064"/>
      <c r="RE8" s="1064"/>
      <c r="RF8" s="1064"/>
      <c r="RG8" s="1064"/>
      <c r="RH8" s="1064"/>
      <c r="RI8" s="1064"/>
      <c r="RJ8" s="1064"/>
      <c r="RK8" s="1064"/>
      <c r="RL8" s="1064"/>
      <c r="RM8" s="1064"/>
      <c r="RN8" s="1064"/>
      <c r="RO8" s="1064"/>
      <c r="RP8" s="1064"/>
      <c r="RQ8" s="1064"/>
      <c r="RR8" s="1064"/>
      <c r="RS8" s="1064"/>
      <c r="RT8" s="1064"/>
      <c r="RU8" s="1064"/>
      <c r="RV8" s="1064"/>
      <c r="RW8" s="1064"/>
      <c r="RX8" s="1064"/>
      <c r="RY8" s="1064"/>
      <c r="RZ8" s="1064"/>
      <c r="SA8" s="1064"/>
      <c r="SB8" s="1064"/>
      <c r="SC8" s="1064"/>
      <c r="SD8" s="1064"/>
      <c r="SE8" s="1064"/>
      <c r="SF8" s="1064"/>
      <c r="SG8" s="1064"/>
      <c r="SH8" s="1064"/>
      <c r="SI8" s="1064"/>
      <c r="SJ8" s="1064"/>
      <c r="SK8" s="1064"/>
      <c r="SL8" s="1064"/>
      <c r="SM8" s="1064"/>
      <c r="SN8" s="1064"/>
      <c r="SO8" s="1064"/>
    </row>
    <row r="9" spans="1:509" s="219" customFormat="1" ht="30" customHeight="1" x14ac:dyDescent="0.15">
      <c r="M9" s="1178"/>
      <c r="N9" s="1179"/>
      <c r="O9" s="1053"/>
      <c r="P9" s="1053"/>
      <c r="Q9" s="1053"/>
      <c r="R9" s="1053"/>
      <c r="S9" s="1053"/>
      <c r="T9" s="1053"/>
      <c r="U9" s="1054"/>
      <c r="V9" s="1054"/>
      <c r="W9" s="1054"/>
      <c r="X9" s="1054"/>
      <c r="Y9" s="1054" t="s">
        <v>528</v>
      </c>
      <c r="Z9" s="1062" t="s">
        <v>249</v>
      </c>
      <c r="AA9" s="1054"/>
      <c r="AB9" s="1054"/>
      <c r="AC9" s="1054"/>
      <c r="AD9" s="1054"/>
      <c r="AE9" s="1054"/>
      <c r="AF9" s="1054"/>
      <c r="AG9" s="1054"/>
      <c r="AH9" s="1054"/>
      <c r="AI9" s="1054"/>
      <c r="AJ9" s="1054"/>
      <c r="AK9" s="1054"/>
      <c r="AL9" s="1054"/>
      <c r="AM9" s="1054"/>
      <c r="AN9" s="1054"/>
      <c r="AO9" s="1054"/>
      <c r="AP9" s="1054"/>
      <c r="AQ9" s="1054"/>
      <c r="AR9" s="1054"/>
      <c r="AS9" s="1054"/>
      <c r="AT9" s="1054"/>
      <c r="AU9" s="1054"/>
      <c r="AV9" s="1054"/>
      <c r="AW9" s="1054"/>
      <c r="AX9" s="1054"/>
      <c r="AY9" s="1054"/>
      <c r="AZ9" s="1054"/>
      <c r="BA9" s="1054"/>
      <c r="BB9" s="1054"/>
      <c r="BC9" s="1054"/>
      <c r="BD9" s="1054"/>
      <c r="BE9" s="1054"/>
      <c r="BF9" s="1054"/>
      <c r="BG9" s="1054"/>
      <c r="BH9" s="1054"/>
      <c r="BI9" s="1054"/>
      <c r="BJ9" s="1054"/>
      <c r="BK9" s="1054"/>
      <c r="BL9" s="1054"/>
      <c r="BM9" s="1054"/>
      <c r="BN9" s="1054"/>
      <c r="BO9" s="1054"/>
      <c r="BP9" s="1054"/>
      <c r="BQ9" s="1054"/>
      <c r="BR9" s="1060"/>
      <c r="BS9" s="1060"/>
      <c r="BT9" s="1060"/>
      <c r="BU9" s="1060"/>
      <c r="BV9" s="1060"/>
      <c r="BW9" s="1060"/>
      <c r="BX9" s="1060"/>
      <c r="BY9" s="1060"/>
      <c r="BZ9" s="1060"/>
      <c r="CA9" s="1060"/>
      <c r="CB9" s="1060"/>
      <c r="CC9" s="1060"/>
      <c r="CD9" s="1060"/>
      <c r="CE9" s="1060"/>
      <c r="CF9" s="1060"/>
      <c r="CG9" s="1060"/>
      <c r="CH9" s="1060"/>
      <c r="CI9" s="1060"/>
      <c r="CJ9" s="1060"/>
      <c r="CK9" s="1054"/>
      <c r="CL9" s="1054" t="s">
        <v>529</v>
      </c>
      <c r="CM9" s="1062" t="s">
        <v>68</v>
      </c>
      <c r="CN9" s="1054"/>
      <c r="CO9" s="1060"/>
      <c r="CP9" s="1060"/>
      <c r="CQ9" s="1060"/>
      <c r="CR9" s="1060"/>
      <c r="CS9" s="1060"/>
      <c r="CT9" s="1060"/>
      <c r="CU9" s="1060"/>
      <c r="CV9" s="1060"/>
      <c r="CW9" s="1060"/>
      <c r="CX9" s="1060"/>
      <c r="CY9" s="1060"/>
      <c r="CZ9" s="1060"/>
      <c r="DA9" s="1060"/>
      <c r="DB9" s="1060"/>
      <c r="DC9" s="1060"/>
      <c r="DD9" s="1060"/>
      <c r="DE9" s="1060"/>
      <c r="DF9" s="1060"/>
      <c r="DG9" s="1060"/>
      <c r="DH9" s="1060"/>
      <c r="DI9" s="1060"/>
      <c r="DJ9" s="1060"/>
      <c r="DK9" s="1060"/>
      <c r="DL9" s="1060"/>
      <c r="DM9" s="1060"/>
      <c r="DN9" s="1060"/>
      <c r="DO9" s="1060"/>
      <c r="DP9" s="1060"/>
      <c r="DQ9" s="1060"/>
      <c r="DR9" s="1060"/>
      <c r="DS9" s="1060"/>
      <c r="DT9" s="1060"/>
      <c r="DU9" s="1060"/>
      <c r="DV9" s="1060"/>
      <c r="DW9" s="1060"/>
      <c r="DX9" s="1060"/>
      <c r="DY9" s="1060"/>
      <c r="DZ9" s="1060"/>
      <c r="EA9" s="1060"/>
      <c r="EB9" s="1060"/>
      <c r="EC9" s="1060"/>
      <c r="ED9" s="1060"/>
      <c r="EE9" s="1060"/>
      <c r="EF9" s="1060"/>
      <c r="EG9" s="1060"/>
      <c r="EH9" s="1060"/>
      <c r="EI9" s="1060"/>
      <c r="EJ9" s="1060"/>
      <c r="EK9" s="1060"/>
      <c r="EL9" s="1060"/>
      <c r="EM9" s="1060"/>
      <c r="EN9" s="1060"/>
      <c r="EO9" s="1060"/>
      <c r="EP9" s="1060"/>
      <c r="EQ9" s="1060"/>
      <c r="ER9" s="1061"/>
      <c r="ES9" s="1061"/>
      <c r="ET9" s="1061"/>
      <c r="EU9" s="1054"/>
      <c r="EV9" s="1054" t="s">
        <v>529</v>
      </c>
      <c r="EW9" s="1062" t="s">
        <v>69</v>
      </c>
      <c r="EX9" s="1054"/>
      <c r="EY9" s="1054"/>
      <c r="EZ9" s="1060"/>
      <c r="FA9" s="1060"/>
      <c r="FB9" s="1060"/>
      <c r="FC9" s="1060"/>
      <c r="FD9" s="1060"/>
      <c r="FE9" s="1060"/>
      <c r="FF9" s="1060"/>
      <c r="FG9" s="1060"/>
      <c r="FH9" s="1060"/>
      <c r="FI9" s="1060"/>
      <c r="FJ9" s="1060"/>
      <c r="FK9" s="1060"/>
      <c r="FL9" s="1060"/>
      <c r="FM9" s="1060"/>
      <c r="FN9" s="1060"/>
      <c r="FO9" s="1060"/>
      <c r="FP9" s="1060"/>
      <c r="FQ9" s="1060"/>
      <c r="FR9" s="1060"/>
      <c r="FS9" s="1060"/>
      <c r="FT9" s="1060"/>
      <c r="FU9" s="1060"/>
      <c r="FV9" s="1060"/>
      <c r="FW9" s="1060"/>
      <c r="FX9" s="1060"/>
      <c r="FY9" s="1060"/>
      <c r="FZ9" s="1060"/>
      <c r="GA9" s="1060"/>
      <c r="GB9" s="1060"/>
      <c r="GC9" s="1060"/>
      <c r="GD9" s="1060"/>
      <c r="GE9" s="1060"/>
      <c r="GF9" s="1060"/>
      <c r="GG9" s="1060"/>
      <c r="GH9" s="1060"/>
      <c r="GI9" s="1060"/>
      <c r="GJ9" s="1060"/>
      <c r="GK9" s="1060"/>
      <c r="GL9" s="1060"/>
      <c r="GM9" s="1060"/>
      <c r="GN9" s="1060"/>
      <c r="GO9" s="1060"/>
      <c r="GP9" s="1060"/>
      <c r="GQ9" s="1060"/>
      <c r="GR9" s="1060"/>
      <c r="GS9" s="1060"/>
      <c r="GT9" s="1060"/>
      <c r="GU9" s="1060"/>
      <c r="GV9" s="1060"/>
      <c r="GW9" s="1060"/>
      <c r="GX9" s="1060"/>
      <c r="GY9" s="1060"/>
      <c r="GZ9" s="1060"/>
      <c r="HA9" s="1060"/>
      <c r="HB9" s="1060"/>
      <c r="HC9" s="1060"/>
      <c r="HD9" s="1060"/>
      <c r="HE9" s="1060"/>
      <c r="HF9" s="1060"/>
      <c r="HG9" s="1060"/>
      <c r="HH9" s="1060"/>
      <c r="HI9" s="1054" t="s">
        <v>529</v>
      </c>
      <c r="HJ9" s="1062" t="s">
        <v>70</v>
      </c>
      <c r="HK9" s="1061"/>
      <c r="HL9" s="1061"/>
      <c r="HM9" s="1061"/>
      <c r="HN9" s="1061"/>
      <c r="HO9" s="1061"/>
      <c r="HP9" s="1061"/>
      <c r="HQ9" s="1061"/>
      <c r="HR9" s="1061"/>
      <c r="HS9" s="1061"/>
      <c r="HT9" s="1061"/>
      <c r="HU9" s="1061"/>
      <c r="HV9" s="1061"/>
      <c r="HW9" s="1061"/>
      <c r="HX9" s="1061"/>
      <c r="HY9" s="1061"/>
      <c r="HZ9" s="1061"/>
      <c r="IA9" s="1061"/>
      <c r="IB9" s="1061"/>
      <c r="IC9" s="1054"/>
      <c r="ID9" s="1060"/>
      <c r="IE9" s="1060"/>
      <c r="IF9" s="1060"/>
      <c r="IG9" s="1060"/>
      <c r="IH9" s="1060"/>
      <c r="II9" s="1060"/>
      <c r="IJ9" s="1060"/>
      <c r="IK9" s="1060"/>
      <c r="IL9" s="1060"/>
      <c r="IM9" s="1060"/>
      <c r="IN9" s="1060"/>
      <c r="IO9" s="1060"/>
      <c r="IP9" s="1060"/>
      <c r="IQ9" s="1060"/>
      <c r="IR9" s="1060"/>
      <c r="IS9" s="1060"/>
      <c r="IT9" s="1060"/>
      <c r="IU9" s="1060"/>
      <c r="IV9" s="1060"/>
      <c r="IW9" s="1060"/>
      <c r="IX9" s="1060"/>
      <c r="IY9" s="1060"/>
      <c r="IZ9" s="1060"/>
      <c r="JA9" s="1060"/>
      <c r="JB9" s="1060"/>
      <c r="JC9" s="1060"/>
      <c r="JD9" s="1060"/>
      <c r="JE9" s="1060"/>
      <c r="JF9" s="1060"/>
      <c r="JG9" s="1060"/>
      <c r="JH9" s="1060"/>
      <c r="JI9" s="1060"/>
      <c r="JJ9" s="1060"/>
      <c r="JK9" s="1060"/>
      <c r="JL9" s="1060"/>
      <c r="JM9" s="1060"/>
      <c r="JN9" s="1060"/>
      <c r="JO9" s="1060"/>
      <c r="JP9" s="1060"/>
      <c r="JQ9" s="1060"/>
      <c r="JR9" s="1060"/>
      <c r="JS9" s="1060"/>
      <c r="JT9" s="1060"/>
      <c r="JU9" s="1060"/>
      <c r="JV9" s="1060"/>
      <c r="JW9" s="1060"/>
      <c r="JX9" s="1060"/>
      <c r="JY9" s="1060"/>
      <c r="JZ9" s="1060"/>
      <c r="KA9" s="1060"/>
      <c r="KB9" s="1060"/>
      <c r="KC9" s="1060"/>
      <c r="KD9" s="1060"/>
      <c r="KE9" s="1060"/>
      <c r="KF9" s="1060"/>
      <c r="KG9" s="1060"/>
      <c r="KH9" s="1060"/>
      <c r="KI9" s="1060"/>
      <c r="KJ9" s="1060"/>
      <c r="KK9" s="1060"/>
      <c r="KL9" s="1060"/>
      <c r="KM9" s="1060"/>
      <c r="KN9" s="1060"/>
      <c r="KO9" s="1060"/>
      <c r="KP9" s="1060"/>
      <c r="KQ9" s="1060"/>
      <c r="KR9" s="1060"/>
      <c r="KS9" s="1054" t="s">
        <v>528</v>
      </c>
      <c r="KT9" s="1062" t="s">
        <v>73</v>
      </c>
      <c r="KU9" s="1060"/>
      <c r="KV9" s="1060"/>
      <c r="KW9" s="1060"/>
      <c r="KX9" s="1060"/>
      <c r="KY9" s="1060"/>
      <c r="KZ9" s="1060"/>
      <c r="LA9" s="1060"/>
      <c r="LB9" s="1060"/>
      <c r="LC9" s="1060"/>
      <c r="LD9" s="1054" t="s">
        <v>529</v>
      </c>
      <c r="LE9" s="1062" t="s">
        <v>74</v>
      </c>
      <c r="LF9" s="1060"/>
      <c r="LG9" s="1060"/>
      <c r="LH9" s="1060"/>
      <c r="LI9" s="1060"/>
      <c r="LJ9" s="1054"/>
      <c r="LK9" s="1054"/>
      <c r="LL9" s="1054"/>
      <c r="LM9" s="1054"/>
      <c r="LN9" s="1054"/>
      <c r="LO9" s="1054"/>
      <c r="LP9" s="1062"/>
      <c r="LQ9" s="1054"/>
      <c r="LR9" s="1060"/>
      <c r="LS9" s="1060"/>
      <c r="LT9" s="1060"/>
      <c r="LU9" s="1060"/>
      <c r="LV9" s="1060"/>
      <c r="LW9" s="1060"/>
      <c r="LX9" s="1060"/>
      <c r="LY9" s="1060"/>
      <c r="LZ9" s="1060"/>
      <c r="MA9" s="1060"/>
      <c r="MB9" s="1060"/>
      <c r="MC9" s="1060"/>
      <c r="MD9" s="1060"/>
      <c r="ME9" s="1060"/>
      <c r="MF9" s="1060"/>
      <c r="MG9" s="1060"/>
      <c r="MH9" s="1060"/>
      <c r="MI9" s="1060"/>
      <c r="MJ9" s="1060"/>
      <c r="MK9" s="1060"/>
      <c r="ML9" s="1060"/>
      <c r="MM9" s="1060"/>
      <c r="MN9" s="1060"/>
      <c r="MO9" s="1060"/>
      <c r="MP9" s="1060"/>
      <c r="MQ9" s="1060"/>
      <c r="MR9" s="1060"/>
      <c r="MS9" s="1060"/>
      <c r="MT9" s="1060"/>
      <c r="MU9" s="1060"/>
      <c r="MV9" s="1060"/>
      <c r="MW9" s="1060"/>
      <c r="MX9" s="1060"/>
      <c r="MY9" s="1060"/>
      <c r="MZ9" s="1060"/>
      <c r="NA9" s="1060"/>
      <c r="NB9" s="1060"/>
      <c r="NC9" s="1060"/>
      <c r="ND9" s="1060"/>
      <c r="NE9" s="1060"/>
      <c r="NF9" s="1060"/>
      <c r="NG9" s="1060"/>
      <c r="NH9" s="1060"/>
      <c r="NI9" s="1060"/>
      <c r="NJ9" s="1060"/>
      <c r="NK9" s="1060"/>
      <c r="NL9" s="1060"/>
      <c r="NM9" s="1060"/>
      <c r="NN9" s="1060"/>
      <c r="NO9" s="1060"/>
      <c r="NP9" s="1060"/>
      <c r="NQ9" s="1060"/>
      <c r="NR9" s="1060"/>
      <c r="NS9" s="1060"/>
      <c r="NT9" s="1060"/>
      <c r="NU9" s="1061"/>
      <c r="NV9" s="1061"/>
      <c r="NW9" s="1061"/>
      <c r="NX9" s="1054" t="s">
        <v>529</v>
      </c>
      <c r="NY9" s="1058" t="s">
        <v>72</v>
      </c>
      <c r="NZ9" s="1060"/>
      <c r="OA9" s="1060"/>
      <c r="OB9" s="1060"/>
      <c r="OC9" s="1060"/>
      <c r="OD9" s="1060"/>
      <c r="OE9" s="1060"/>
      <c r="OF9" s="1060"/>
      <c r="OG9" s="1060"/>
      <c r="OH9" s="1060"/>
      <c r="OI9" s="1060"/>
      <c r="OJ9" s="1060"/>
      <c r="OK9" s="1060"/>
      <c r="OL9" s="1060"/>
      <c r="OM9" s="1060"/>
      <c r="ON9" s="1060"/>
      <c r="OO9" s="1060"/>
      <c r="OP9" s="1060"/>
      <c r="OQ9" s="1060"/>
      <c r="OR9" s="1060"/>
      <c r="OS9" s="1060"/>
      <c r="OT9" s="1060"/>
      <c r="OU9" s="1060"/>
      <c r="OV9" s="1060"/>
      <c r="OW9" s="1060"/>
      <c r="OX9" s="1060"/>
      <c r="OY9" s="1060"/>
      <c r="OZ9" s="1060"/>
      <c r="PA9" s="1060"/>
      <c r="PB9" s="1060"/>
      <c r="PC9" s="1060"/>
      <c r="PD9" s="1059" t="s">
        <v>528</v>
      </c>
      <c r="PE9" s="1058" t="s">
        <v>101</v>
      </c>
      <c r="PF9" s="1060"/>
      <c r="PG9" s="1060"/>
      <c r="PH9" s="1060"/>
      <c r="PI9" s="1060"/>
      <c r="PJ9" s="1060"/>
      <c r="PK9" s="1060"/>
      <c r="PL9" s="1060"/>
      <c r="PM9" s="1060"/>
      <c r="PN9" s="1060"/>
      <c r="PO9" s="1060"/>
      <c r="PP9" s="1060"/>
      <c r="PQ9" s="1060"/>
      <c r="PR9" s="1060"/>
      <c r="PS9" s="1060"/>
      <c r="PT9" s="1060"/>
      <c r="PU9" s="1060"/>
      <c r="PV9" s="1060"/>
      <c r="PW9" s="1060"/>
      <c r="PX9" s="1059" t="s">
        <v>528</v>
      </c>
      <c r="PY9" s="1058" t="s">
        <v>102</v>
      </c>
      <c r="PZ9" s="1057"/>
      <c r="QA9" s="1057"/>
      <c r="QB9" s="1057"/>
      <c r="QC9" s="1057"/>
      <c r="QD9" s="1057"/>
      <c r="QE9" s="1057"/>
      <c r="QF9" s="1057"/>
      <c r="QG9" s="1057"/>
      <c r="QH9" s="1057"/>
      <c r="QI9" s="1057"/>
      <c r="QJ9" s="1057"/>
      <c r="QK9" s="1057"/>
      <c r="QL9" s="1057"/>
      <c r="QM9" s="1057"/>
      <c r="QN9" s="1057"/>
      <c r="QO9" s="1057"/>
      <c r="QP9" s="1057"/>
      <c r="QQ9" s="1057"/>
      <c r="QR9" s="1057"/>
      <c r="QS9" s="1057"/>
      <c r="QT9" s="1057"/>
      <c r="QU9" s="1057"/>
      <c r="QV9" s="1057"/>
      <c r="QW9" s="1057"/>
      <c r="QX9" s="1057"/>
      <c r="QY9" s="1057"/>
      <c r="QZ9" s="1057"/>
      <c r="RA9" s="1057"/>
      <c r="RB9" s="1057"/>
      <c r="RC9" s="1057"/>
      <c r="RD9" s="1057"/>
      <c r="RE9" s="1057"/>
      <c r="RF9" s="1057"/>
      <c r="RG9" s="1057"/>
      <c r="RH9" s="1057"/>
      <c r="RI9" s="1057"/>
      <c r="RJ9" s="1057"/>
      <c r="RK9" s="1057"/>
      <c r="RL9" s="1057"/>
      <c r="RM9" s="1057"/>
      <c r="RN9" s="1057"/>
      <c r="RO9" s="1057"/>
      <c r="RP9" s="1057"/>
      <c r="RQ9" s="1057"/>
      <c r="RR9" s="1057"/>
      <c r="RS9" s="1057"/>
      <c r="RT9" s="1057"/>
      <c r="RU9" s="1057"/>
      <c r="RV9" s="1057"/>
      <c r="RW9" s="1057"/>
      <c r="RX9" s="1057"/>
      <c r="RY9" s="1057"/>
      <c r="RZ9" s="1057"/>
      <c r="SA9" s="1057"/>
      <c r="SB9" s="1057"/>
      <c r="SC9" s="1057"/>
      <c r="SD9" s="1057"/>
      <c r="SE9" s="1057"/>
      <c r="SF9" s="1057"/>
      <c r="SG9" s="1057"/>
      <c r="SH9" s="1057"/>
      <c r="SI9" s="1057"/>
      <c r="SJ9" s="1057"/>
      <c r="SK9" s="1057"/>
      <c r="SL9" s="1057"/>
      <c r="SM9" s="1057"/>
      <c r="SN9" s="1057"/>
      <c r="SO9" s="1057"/>
    </row>
    <row r="10" spans="1:509" s="219" customFormat="1" ht="30" customHeight="1" x14ac:dyDescent="0.15">
      <c r="J10" s="1056"/>
      <c r="M10" s="1178"/>
      <c r="N10" s="1179"/>
      <c r="O10" s="1053"/>
      <c r="P10" s="1053"/>
      <c r="Q10" s="1053"/>
      <c r="R10" s="1053"/>
      <c r="S10" s="1053"/>
      <c r="T10" s="1053"/>
      <c r="U10" s="1054"/>
      <c r="V10" s="1054"/>
      <c r="W10" s="1054"/>
      <c r="X10" s="1054"/>
      <c r="Y10" s="1054"/>
      <c r="Z10" s="1054"/>
      <c r="AA10" s="1054"/>
      <c r="AB10" s="1054"/>
      <c r="AC10" s="1054"/>
      <c r="AD10" s="1054"/>
      <c r="AE10" s="1054"/>
      <c r="AF10" s="1054"/>
      <c r="AG10" s="1054"/>
      <c r="AH10" s="1054"/>
      <c r="AI10" s="1054"/>
      <c r="AJ10" s="1054"/>
      <c r="AK10" s="1054"/>
      <c r="AL10" s="1054"/>
      <c r="AM10" s="1054"/>
      <c r="AN10" s="1054"/>
      <c r="AO10" s="1054"/>
      <c r="AP10" s="1054"/>
      <c r="AQ10" s="1054"/>
      <c r="AR10" s="1054"/>
      <c r="AS10" s="1054"/>
      <c r="AT10" s="1054"/>
      <c r="AU10" s="1054"/>
      <c r="AV10" s="1054"/>
      <c r="AW10" s="1054"/>
      <c r="AX10" s="1054"/>
      <c r="AY10" s="1054"/>
      <c r="AZ10" s="1054"/>
      <c r="BA10" s="1054"/>
      <c r="BB10" s="1054"/>
      <c r="BC10" s="1054"/>
      <c r="BD10" s="1054"/>
      <c r="BE10" s="1054"/>
      <c r="BF10" s="1054"/>
      <c r="BG10" s="1054"/>
      <c r="BH10" s="1054"/>
      <c r="BI10" s="1054"/>
      <c r="BJ10" s="1054"/>
      <c r="BK10" s="1054"/>
      <c r="BL10" s="1054"/>
      <c r="BM10" s="1054"/>
      <c r="BN10" s="1054"/>
      <c r="BO10" s="1054"/>
      <c r="BP10" s="1054"/>
      <c r="BQ10" s="1054"/>
      <c r="BR10" s="1054"/>
      <c r="BS10" s="1054"/>
      <c r="BT10" s="1054"/>
      <c r="BU10" s="1054"/>
      <c r="BV10" s="1054"/>
      <c r="BW10" s="1054"/>
      <c r="BX10" s="1054"/>
      <c r="BY10" s="1054"/>
      <c r="BZ10" s="1054"/>
      <c r="CA10" s="1054"/>
      <c r="CB10" s="1054"/>
      <c r="CC10" s="1054"/>
      <c r="CD10" s="1054"/>
      <c r="CE10" s="1054"/>
      <c r="CF10" s="1054"/>
      <c r="CG10" s="1054"/>
      <c r="CH10" s="1054"/>
      <c r="CI10" s="1054"/>
      <c r="CJ10" s="1054"/>
      <c r="CK10" s="1054"/>
      <c r="CL10" s="1054"/>
      <c r="CM10" s="1054"/>
      <c r="CN10" s="1054"/>
      <c r="CO10" s="1054"/>
      <c r="CP10" s="1054"/>
      <c r="CQ10" s="1054"/>
      <c r="CR10" s="1054"/>
      <c r="CS10" s="1054"/>
      <c r="CT10" s="1054"/>
      <c r="CU10" s="1054"/>
      <c r="CV10" s="1054"/>
      <c r="CW10" s="1054"/>
      <c r="CX10" s="1054"/>
      <c r="CY10" s="1054"/>
      <c r="CZ10" s="1054"/>
      <c r="DA10" s="1054"/>
      <c r="DB10" s="1054"/>
      <c r="DC10" s="1054"/>
      <c r="DD10" s="1054"/>
      <c r="DE10" s="1054"/>
      <c r="DF10" s="1054"/>
      <c r="DG10" s="1054"/>
      <c r="DH10" s="1054"/>
      <c r="DI10" s="1054"/>
      <c r="DJ10" s="1054"/>
      <c r="DK10" s="1054"/>
      <c r="DL10" s="1054"/>
      <c r="DM10" s="1054"/>
      <c r="DN10" s="1054"/>
      <c r="DO10" s="1054"/>
      <c r="DP10" s="1054"/>
      <c r="DQ10" s="1054"/>
      <c r="DR10" s="1054"/>
      <c r="DS10" s="1054"/>
      <c r="DT10" s="1054"/>
      <c r="DU10" s="1054"/>
      <c r="DV10" s="1054"/>
      <c r="DW10" s="1054"/>
      <c r="DX10" s="1054"/>
      <c r="DY10" s="1054"/>
      <c r="DZ10" s="1054"/>
      <c r="EA10" s="1054"/>
      <c r="EB10" s="1054"/>
      <c r="EC10" s="1054"/>
      <c r="ED10" s="1054"/>
      <c r="EE10" s="1054"/>
      <c r="EF10" s="1054"/>
      <c r="EG10" s="1054"/>
      <c r="EH10" s="1054"/>
      <c r="EI10" s="1054"/>
      <c r="EJ10" s="1054"/>
      <c r="EK10" s="1054"/>
      <c r="EL10" s="1054"/>
      <c r="EM10" s="1054"/>
      <c r="EN10" s="1054"/>
      <c r="EO10" s="1054"/>
      <c r="EP10" s="1054"/>
      <c r="EQ10" s="1054"/>
      <c r="ER10" s="1054"/>
      <c r="ES10" s="1054"/>
      <c r="ET10" s="1054"/>
      <c r="EU10" s="1055"/>
      <c r="EV10" s="1054"/>
      <c r="EW10" s="1054"/>
      <c r="EX10" s="1054"/>
      <c r="EY10" s="1054"/>
      <c r="EZ10" s="1054"/>
      <c r="FA10" s="1054"/>
      <c r="FB10" s="1054"/>
      <c r="FC10" s="1054"/>
      <c r="FD10" s="1054"/>
      <c r="FE10" s="1054"/>
      <c r="FF10" s="1054"/>
      <c r="FG10" s="1054"/>
      <c r="FH10" s="1054"/>
      <c r="FI10" s="1054"/>
      <c r="FJ10" s="1054"/>
      <c r="FK10" s="1054"/>
      <c r="FL10" s="1054"/>
      <c r="FM10" s="1054"/>
      <c r="FN10" s="1054"/>
      <c r="FO10" s="1054"/>
      <c r="FP10" s="1054"/>
      <c r="FQ10" s="1054"/>
      <c r="FR10" s="1054"/>
      <c r="FS10" s="1054"/>
      <c r="FT10" s="1054"/>
      <c r="FU10" s="1054"/>
      <c r="FV10" s="1054"/>
      <c r="FW10" s="1054"/>
      <c r="FX10" s="1054"/>
      <c r="FY10" s="1054"/>
      <c r="FZ10" s="1054"/>
      <c r="GA10" s="1054"/>
      <c r="GB10" s="1054"/>
      <c r="GC10" s="1054"/>
      <c r="GD10" s="1054"/>
      <c r="GE10" s="1054"/>
      <c r="GF10" s="1054"/>
      <c r="GG10" s="1054"/>
      <c r="GH10" s="1054"/>
      <c r="GI10" s="1054"/>
      <c r="GJ10" s="1054"/>
      <c r="GK10" s="1054"/>
      <c r="GL10" s="1054"/>
      <c r="GM10" s="1054"/>
      <c r="GN10" s="1054"/>
      <c r="GO10" s="1054"/>
      <c r="GP10" s="1054"/>
      <c r="GQ10" s="1054"/>
      <c r="GR10" s="1054"/>
      <c r="GS10" s="1054"/>
      <c r="GT10" s="1054"/>
      <c r="GU10" s="1054"/>
      <c r="GV10" s="1054"/>
      <c r="GW10" s="1054"/>
      <c r="GX10" s="1054"/>
      <c r="GY10" s="1054"/>
      <c r="GZ10" s="1054"/>
      <c r="HA10" s="1054"/>
      <c r="HB10" s="1054"/>
      <c r="HC10" s="1054"/>
      <c r="HD10" s="1054"/>
      <c r="HE10" s="1054"/>
      <c r="HF10" s="1054"/>
      <c r="HG10" s="1054"/>
      <c r="HH10" s="1054"/>
      <c r="HI10" s="1054"/>
      <c r="HJ10" s="1054"/>
      <c r="HK10" s="1054"/>
      <c r="HL10" s="1054"/>
      <c r="HM10" s="1054"/>
      <c r="HN10" s="1054"/>
      <c r="HO10" s="1054"/>
      <c r="HP10" s="1054"/>
      <c r="HQ10" s="1054"/>
      <c r="HR10" s="1054"/>
      <c r="HS10" s="1054"/>
      <c r="HT10" s="1054"/>
      <c r="HU10" s="1054"/>
      <c r="HV10" s="1054"/>
      <c r="HW10" s="1054"/>
      <c r="HX10" s="1054"/>
      <c r="HY10" s="1054"/>
      <c r="HZ10" s="1054"/>
      <c r="IA10" s="1054"/>
      <c r="IB10" s="1054"/>
      <c r="IC10" s="1054"/>
      <c r="ID10" s="1054"/>
      <c r="IE10" s="1054"/>
      <c r="IF10" s="1054"/>
      <c r="IG10" s="1054"/>
      <c r="IH10" s="1054"/>
      <c r="II10" s="1054"/>
      <c r="IJ10" s="1054"/>
      <c r="IK10" s="1054"/>
      <c r="IL10" s="1054"/>
      <c r="IM10" s="1054"/>
      <c r="IN10" s="1054"/>
      <c r="IO10" s="1054"/>
      <c r="IP10" s="1054"/>
      <c r="IQ10" s="1054"/>
      <c r="IR10" s="1054"/>
      <c r="IS10" s="1054"/>
      <c r="IT10" s="1054"/>
      <c r="IU10" s="1054"/>
      <c r="IV10" s="1054"/>
      <c r="IW10" s="1054"/>
      <c r="IX10" s="1054"/>
      <c r="IY10" s="1054"/>
      <c r="IZ10" s="1054"/>
      <c r="JA10" s="1054"/>
      <c r="JB10" s="1054"/>
      <c r="JC10" s="1054"/>
      <c r="JD10" s="1054"/>
      <c r="JE10" s="1054"/>
      <c r="JF10" s="1054"/>
      <c r="JG10" s="1054"/>
      <c r="JH10" s="1054"/>
      <c r="JI10" s="1054"/>
      <c r="JJ10" s="1054"/>
      <c r="JK10" s="1054"/>
      <c r="JL10" s="1054"/>
      <c r="JM10" s="1054"/>
      <c r="JN10" s="1054"/>
      <c r="JO10" s="1054"/>
      <c r="JP10" s="1054"/>
      <c r="JQ10" s="1054"/>
      <c r="JR10" s="1054"/>
      <c r="JS10" s="1054"/>
      <c r="JT10" s="1054"/>
      <c r="JU10" s="1054"/>
      <c r="JV10" s="1054"/>
      <c r="JW10" s="1054"/>
      <c r="JX10" s="1054"/>
      <c r="JY10" s="1054"/>
      <c r="JZ10" s="1054"/>
      <c r="KA10" s="1054"/>
      <c r="KB10" s="1054"/>
      <c r="KC10" s="1054"/>
      <c r="KD10" s="1054"/>
      <c r="KE10" s="1054"/>
      <c r="KF10" s="1054"/>
      <c r="KG10" s="1054"/>
      <c r="KH10" s="1054"/>
      <c r="KI10" s="1054"/>
      <c r="KJ10" s="1054"/>
      <c r="KK10" s="1054"/>
      <c r="KL10" s="1054"/>
      <c r="KM10" s="1054"/>
      <c r="KN10" s="1054"/>
      <c r="KO10" s="1054"/>
      <c r="KP10" s="1054"/>
      <c r="KQ10" s="1054"/>
      <c r="KR10" s="1054"/>
      <c r="KS10" s="1054"/>
      <c r="KT10" s="1054"/>
      <c r="KU10" s="1054"/>
      <c r="KV10" s="1054"/>
      <c r="KW10" s="1054"/>
      <c r="KX10" s="1054"/>
      <c r="KY10" s="1054"/>
      <c r="KZ10" s="1054"/>
      <c r="LA10" s="1054"/>
      <c r="LB10" s="1054"/>
      <c r="LC10" s="1054"/>
      <c r="LD10" s="1054"/>
      <c r="LE10" s="1054"/>
      <c r="LF10" s="1054"/>
      <c r="LG10" s="1054"/>
      <c r="LH10" s="1054"/>
      <c r="LI10" s="1054"/>
      <c r="LJ10" s="1054"/>
      <c r="LK10" s="1054"/>
      <c r="LL10" s="1054"/>
      <c r="LM10" s="1054"/>
      <c r="LN10" s="1054"/>
      <c r="LO10" s="1054"/>
      <c r="LP10" s="1054"/>
      <c r="LQ10" s="1054"/>
      <c r="LR10" s="1054"/>
      <c r="LS10" s="1054"/>
      <c r="LT10" s="1054"/>
      <c r="LU10" s="1054"/>
      <c r="LV10" s="1054"/>
      <c r="LW10" s="1054"/>
      <c r="LX10" s="1054"/>
      <c r="LY10" s="1054"/>
      <c r="LZ10" s="1054"/>
      <c r="MA10" s="1054"/>
      <c r="MB10" s="1054"/>
      <c r="MC10" s="1054"/>
      <c r="MD10" s="1054"/>
      <c r="ME10" s="1054"/>
      <c r="MF10" s="1054"/>
      <c r="MG10" s="1054"/>
      <c r="MH10" s="1054"/>
      <c r="MI10" s="1054"/>
      <c r="MJ10" s="1054"/>
      <c r="MK10" s="1054"/>
      <c r="ML10" s="1054"/>
      <c r="MM10" s="1054"/>
      <c r="MN10" s="1054"/>
      <c r="MO10" s="1054"/>
      <c r="MP10" s="1054"/>
      <c r="MQ10" s="1054"/>
      <c r="MR10" s="1054"/>
      <c r="MS10" s="1054"/>
      <c r="MT10" s="1054"/>
      <c r="MU10" s="1054"/>
      <c r="MV10" s="1054"/>
      <c r="MW10" s="1054"/>
      <c r="MX10" s="1054"/>
      <c r="MY10" s="1054"/>
      <c r="MZ10" s="1054"/>
      <c r="NA10" s="1054"/>
      <c r="NB10" s="1054"/>
      <c r="NC10" s="1054"/>
      <c r="ND10" s="1054"/>
      <c r="NE10" s="1054"/>
      <c r="NF10" s="1054"/>
      <c r="NG10" s="1054"/>
      <c r="NH10" s="1054"/>
      <c r="NI10" s="1054"/>
      <c r="NJ10" s="1054"/>
      <c r="NK10" s="1054"/>
      <c r="NL10" s="1054"/>
      <c r="NM10" s="1054"/>
      <c r="NN10" s="1054"/>
      <c r="NO10" s="1054"/>
      <c r="NP10" s="1054"/>
      <c r="NQ10" s="1054"/>
      <c r="NR10" s="1054"/>
      <c r="NS10" s="1054"/>
      <c r="NT10" s="1054"/>
      <c r="NU10" s="1054"/>
      <c r="NV10" s="1054"/>
      <c r="NW10" s="1054"/>
      <c r="NX10" s="1054"/>
      <c r="NY10" s="1054"/>
      <c r="NZ10" s="1054"/>
      <c r="OA10" s="1054"/>
      <c r="OB10" s="1054"/>
      <c r="OC10" s="1054"/>
      <c r="OD10" s="1054"/>
      <c r="OE10" s="1054"/>
      <c r="OF10" s="1054"/>
      <c r="OG10" s="1054"/>
      <c r="OH10" s="1054"/>
      <c r="OI10" s="1054"/>
      <c r="OJ10" s="1054"/>
      <c r="OK10" s="1054"/>
      <c r="OL10" s="1054"/>
      <c r="OM10" s="1054"/>
      <c r="ON10" s="1054"/>
      <c r="OO10" s="1054"/>
      <c r="OP10" s="1054"/>
      <c r="OQ10" s="1054"/>
      <c r="OR10" s="1054"/>
      <c r="OS10" s="1054"/>
      <c r="OT10" s="1054"/>
      <c r="OU10" s="1054"/>
      <c r="OV10" s="1054"/>
      <c r="OW10" s="1054"/>
      <c r="OX10" s="1054"/>
      <c r="OY10" s="1054"/>
      <c r="OZ10" s="1054"/>
      <c r="PA10" s="1054"/>
      <c r="PB10" s="1054"/>
      <c r="PC10" s="1054"/>
      <c r="PD10" s="1054"/>
      <c r="PE10" s="1054"/>
      <c r="PF10" s="1054"/>
      <c r="PG10" s="1054"/>
      <c r="PH10" s="1054"/>
      <c r="PI10" s="1054"/>
      <c r="PJ10" s="1054"/>
      <c r="PK10" s="1054"/>
      <c r="PL10" s="1054"/>
      <c r="PM10" s="1054"/>
      <c r="PN10" s="1054"/>
      <c r="PO10" s="1054"/>
      <c r="PP10" s="1054"/>
      <c r="PQ10" s="1054"/>
      <c r="PR10" s="1054"/>
      <c r="PS10" s="1054"/>
      <c r="PT10" s="1054"/>
      <c r="PU10" s="1054"/>
      <c r="PV10" s="1054"/>
      <c r="PW10" s="1054"/>
      <c r="PX10" s="1054"/>
      <c r="PY10" s="1054"/>
      <c r="PZ10" s="1053"/>
      <c r="QA10" s="1053"/>
      <c r="QB10" s="1053"/>
      <c r="QC10" s="1053"/>
      <c r="QD10" s="1053"/>
      <c r="QE10" s="1053"/>
      <c r="QF10" s="1053"/>
      <c r="QG10" s="1053"/>
      <c r="QH10" s="1053"/>
      <c r="QI10" s="1053"/>
      <c r="QJ10" s="1053"/>
      <c r="QK10" s="1053"/>
      <c r="QL10" s="1053"/>
      <c r="QM10" s="1053"/>
      <c r="QN10" s="1053"/>
      <c r="QO10" s="1053"/>
      <c r="QP10" s="1053"/>
      <c r="QQ10" s="1053"/>
      <c r="QR10" s="1053"/>
      <c r="QS10" s="1053"/>
      <c r="QT10" s="1053"/>
      <c r="QU10" s="1053"/>
      <c r="QV10" s="1053"/>
      <c r="QW10" s="1053"/>
      <c r="QX10" s="1053"/>
      <c r="QY10" s="1053"/>
      <c r="QZ10" s="1053"/>
      <c r="RA10" s="1053"/>
      <c r="RB10" s="1053"/>
      <c r="RC10" s="1053"/>
      <c r="RD10" s="1053"/>
      <c r="RE10" s="1053"/>
      <c r="RF10" s="1053"/>
      <c r="RG10" s="1053"/>
      <c r="RH10" s="1053"/>
      <c r="RI10" s="1053"/>
      <c r="RJ10" s="1053"/>
      <c r="RK10" s="1053"/>
      <c r="RL10" s="1053"/>
      <c r="RM10" s="1053"/>
      <c r="RN10" s="1053"/>
      <c r="RO10" s="1053"/>
      <c r="RP10" s="1053"/>
      <c r="RQ10" s="1053"/>
      <c r="RR10" s="1053"/>
      <c r="RS10" s="1053"/>
      <c r="RT10" s="1053"/>
      <c r="RU10" s="1053"/>
      <c r="RV10" s="1053"/>
      <c r="RW10" s="1053"/>
      <c r="RX10" s="1053"/>
      <c r="RY10" s="1053"/>
      <c r="RZ10" s="1053"/>
      <c r="SA10" s="1053"/>
      <c r="SB10" s="1053"/>
      <c r="SC10" s="1053"/>
      <c r="SD10" s="1053"/>
      <c r="SE10" s="1053"/>
      <c r="SF10" s="1053"/>
      <c r="SG10" s="1053"/>
      <c r="SH10" s="1053"/>
      <c r="SI10" s="1053"/>
      <c r="SJ10" s="1053"/>
      <c r="SK10" s="1053"/>
      <c r="SL10" s="1053"/>
      <c r="SM10" s="1053"/>
      <c r="SN10" s="1053"/>
      <c r="SO10" s="1053"/>
    </row>
    <row r="11" spans="1:509" s="219" customFormat="1" ht="30" customHeight="1" x14ac:dyDescent="0.15">
      <c r="J11" s="1051"/>
      <c r="M11" s="1180" t="s">
        <v>75</v>
      </c>
      <c r="N11" s="1181"/>
      <c r="O11" s="1046"/>
      <c r="P11" s="1046"/>
      <c r="Q11" s="1046"/>
      <c r="R11" s="1046"/>
      <c r="S11" s="1046"/>
      <c r="T11" s="1046"/>
      <c r="U11" s="1046"/>
      <c r="V11" s="1046"/>
      <c r="W11" s="1046"/>
      <c r="X11" s="1046"/>
      <c r="Y11" s="1046"/>
      <c r="Z11" s="1046"/>
      <c r="AA11" s="1046"/>
      <c r="AB11" s="1046"/>
      <c r="AC11" s="1046"/>
      <c r="AD11" s="1046"/>
      <c r="AE11" s="1046"/>
      <c r="AF11" s="1046"/>
      <c r="AG11" s="1046"/>
      <c r="AH11" s="1046"/>
      <c r="AI11" s="1046"/>
      <c r="AJ11" s="1046"/>
      <c r="AK11" s="1046"/>
      <c r="AL11" s="1046"/>
      <c r="AM11" s="1046"/>
      <c r="AN11" s="1046"/>
      <c r="AO11" s="1046"/>
      <c r="AP11" s="1046"/>
      <c r="AQ11" s="1046"/>
      <c r="AR11" s="1046"/>
      <c r="AS11" s="1046"/>
      <c r="AT11" s="1046"/>
      <c r="AU11" s="1046"/>
      <c r="AV11" s="1046"/>
      <c r="AW11" s="1046"/>
      <c r="AX11" s="1046"/>
      <c r="AY11" s="1046"/>
      <c r="AZ11" s="1046"/>
      <c r="BA11" s="1046"/>
      <c r="BB11" s="1046"/>
      <c r="BC11" s="1046"/>
      <c r="BD11" s="1046"/>
      <c r="BE11" s="1046"/>
      <c r="BF11" s="1046"/>
      <c r="BG11" s="1046"/>
      <c r="BH11" s="1046"/>
      <c r="BI11" s="1046"/>
      <c r="BJ11" s="1046"/>
      <c r="BK11" s="1046"/>
      <c r="BL11" s="1046"/>
      <c r="BM11" s="1046"/>
      <c r="BN11" s="1046"/>
      <c r="BO11" s="1046"/>
      <c r="BP11" s="1046"/>
      <c r="BQ11" s="1046"/>
      <c r="BR11" s="1046"/>
      <c r="BS11" s="1046"/>
      <c r="BT11" s="1046"/>
      <c r="BU11" s="1046"/>
      <c r="BV11" s="1046"/>
      <c r="BW11" s="1046"/>
      <c r="BX11" s="1046"/>
      <c r="BY11" s="1046"/>
      <c r="BZ11" s="1046"/>
      <c r="CA11" s="1046"/>
      <c r="CB11" s="1046"/>
      <c r="CC11" s="1046"/>
      <c r="CD11" s="1046"/>
      <c r="CE11" s="1046"/>
      <c r="CF11" s="1046"/>
      <c r="CG11" s="1046"/>
      <c r="CH11" s="1046"/>
      <c r="CI11" s="1046"/>
      <c r="CJ11" s="1046"/>
      <c r="CK11" s="1046"/>
      <c r="CL11" s="1046"/>
      <c r="CM11" s="1046"/>
      <c r="CN11" s="1046"/>
      <c r="CO11" s="1046"/>
      <c r="CP11" s="1046"/>
      <c r="CQ11" s="1046"/>
      <c r="CR11" s="1046"/>
      <c r="CS11" s="1046"/>
      <c r="CT11" s="1046"/>
      <c r="CU11" s="1046"/>
      <c r="CV11" s="1046"/>
      <c r="CW11" s="1046"/>
      <c r="CX11" s="1046"/>
      <c r="CY11" s="1046"/>
      <c r="CZ11" s="1046"/>
      <c r="DA11" s="1046"/>
      <c r="DB11" s="1046"/>
      <c r="DC11" s="1046"/>
      <c r="DD11" s="1046"/>
      <c r="DE11" s="1046"/>
      <c r="DF11" s="1046"/>
      <c r="DG11" s="1046"/>
      <c r="DH11" s="1046"/>
      <c r="DI11" s="1046"/>
      <c r="DJ11" s="1046"/>
      <c r="DK11" s="1046"/>
      <c r="DL11" s="1046"/>
      <c r="DM11" s="1046"/>
      <c r="DN11" s="1046"/>
      <c r="DO11" s="1046"/>
      <c r="DP11" s="1046"/>
      <c r="DQ11" s="1046"/>
      <c r="DR11" s="1046"/>
      <c r="DS11" s="1046"/>
      <c r="DT11" s="1046"/>
      <c r="DU11" s="1046"/>
      <c r="DV11" s="1046"/>
      <c r="DW11" s="1046"/>
      <c r="DX11" s="1046"/>
      <c r="DY11" s="1046"/>
      <c r="DZ11" s="1046"/>
      <c r="EA11" s="1046"/>
      <c r="EB11" s="1046"/>
      <c r="EC11" s="1046"/>
      <c r="ED11" s="1046"/>
      <c r="EE11" s="1046"/>
      <c r="EF11" s="1046"/>
      <c r="EG11" s="1046"/>
      <c r="EH11" s="1046"/>
      <c r="EI11" s="1046"/>
      <c r="EJ11" s="1046"/>
      <c r="EK11" s="1046"/>
      <c r="EL11" s="1046"/>
      <c r="EM11" s="1046"/>
      <c r="EN11" s="1046"/>
      <c r="EO11" s="1046"/>
      <c r="EP11" s="1046"/>
      <c r="EQ11" s="1046"/>
      <c r="ER11" s="1046"/>
      <c r="ES11" s="1046"/>
      <c r="ET11" s="1046"/>
      <c r="EU11" s="1046"/>
      <c r="EV11" s="1046"/>
      <c r="EW11" s="1046"/>
      <c r="EX11" s="1046"/>
      <c r="EY11" s="1048" t="s">
        <v>76</v>
      </c>
      <c r="EZ11" s="1047"/>
      <c r="FA11" s="1047"/>
      <c r="FB11" s="1047"/>
      <c r="FC11" s="1047"/>
      <c r="FD11" s="1047"/>
      <c r="FE11" s="1047"/>
      <c r="FF11" s="1047"/>
      <c r="FG11" s="1047"/>
      <c r="FH11" s="1047"/>
      <c r="FI11" s="1047"/>
      <c r="FJ11" s="1047"/>
      <c r="FK11" s="1047"/>
      <c r="FL11" s="1047"/>
      <c r="FM11" s="1047"/>
      <c r="FN11" s="1047"/>
      <c r="FO11" s="1047"/>
      <c r="FP11" s="1047"/>
      <c r="FQ11" s="1047"/>
      <c r="FR11" s="1047"/>
      <c r="FS11" s="1047"/>
      <c r="FT11" s="1047"/>
      <c r="FU11" s="1047"/>
      <c r="FV11" s="1047"/>
      <c r="FW11" s="1047"/>
      <c r="FX11" s="1047"/>
      <c r="FY11" s="1047"/>
      <c r="FZ11" s="1047"/>
      <c r="GA11" s="1047"/>
      <c r="GB11" s="1047"/>
      <c r="GC11" s="1047"/>
      <c r="GD11" s="1047"/>
      <c r="GE11" s="1047"/>
      <c r="GF11" s="1047"/>
      <c r="GG11" s="1047"/>
      <c r="GH11" s="1047"/>
      <c r="GI11" s="1047"/>
      <c r="GJ11" s="1047"/>
      <c r="GK11" s="1047"/>
      <c r="GL11" s="1047"/>
      <c r="GM11" s="1047"/>
      <c r="GN11" s="1047"/>
      <c r="GO11" s="1047"/>
      <c r="GP11" s="1047"/>
      <c r="GQ11" s="1047"/>
      <c r="GR11" s="1047"/>
      <c r="GS11" s="1047"/>
      <c r="GT11" s="1047"/>
      <c r="GU11" s="1047"/>
      <c r="GV11" s="1047"/>
      <c r="GW11" s="1047"/>
      <c r="GX11" s="1047"/>
      <c r="GY11" s="1047"/>
      <c r="GZ11" s="1047"/>
      <c r="HA11" s="1047"/>
      <c r="HB11" s="1047"/>
      <c r="HC11" s="1047"/>
      <c r="HD11" s="1047"/>
      <c r="HE11" s="1047"/>
      <c r="HF11" s="1047"/>
      <c r="HG11" s="1047"/>
      <c r="HH11" s="1047"/>
      <c r="HI11" s="1047"/>
      <c r="HJ11" s="1047"/>
      <c r="HK11" s="1047"/>
      <c r="HL11" s="1047"/>
      <c r="HM11" s="1047"/>
      <c r="HN11" s="1047"/>
      <c r="HO11" s="1047"/>
      <c r="HP11" s="1047"/>
      <c r="HQ11" s="1047"/>
      <c r="HR11" s="1047"/>
      <c r="HS11" s="1047"/>
      <c r="HT11" s="1047"/>
      <c r="HU11" s="1047"/>
      <c r="HV11" s="1047"/>
      <c r="HW11" s="1047"/>
      <c r="HX11" s="1047"/>
      <c r="HY11" s="1047"/>
      <c r="HZ11" s="1047"/>
      <c r="IA11" s="1047"/>
      <c r="IB11" s="1047"/>
      <c r="IC11" s="1047"/>
      <c r="ID11" s="1047"/>
      <c r="IE11" s="1047"/>
      <c r="IF11" s="1047"/>
      <c r="IG11" s="1047"/>
      <c r="IH11" s="1047"/>
      <c r="II11" s="1047"/>
      <c r="IJ11" s="1047"/>
      <c r="IK11" s="1047"/>
      <c r="IL11" s="1047"/>
      <c r="IM11" s="1047"/>
      <c r="IN11" s="1047"/>
      <c r="IO11" s="1047"/>
      <c r="IP11" s="1047"/>
      <c r="IQ11" s="1047"/>
      <c r="IR11" s="1047"/>
      <c r="IS11" s="1047"/>
      <c r="IT11" s="1047"/>
      <c r="IU11" s="1047"/>
      <c r="IV11" s="1047"/>
      <c r="IW11" s="1047"/>
      <c r="IX11" s="1047"/>
      <c r="IY11" s="1047"/>
      <c r="IZ11" s="1047"/>
      <c r="JA11" s="1047"/>
      <c r="JB11" s="1047"/>
      <c r="JC11" s="1047"/>
      <c r="JD11" s="1047"/>
      <c r="JE11" s="1047"/>
      <c r="JF11" s="1047"/>
      <c r="JG11" s="1047"/>
      <c r="JH11" s="1047"/>
      <c r="JI11" s="1047"/>
      <c r="JJ11" s="1052" t="s">
        <v>77</v>
      </c>
      <c r="JK11" s="1052"/>
      <c r="JL11" s="1052"/>
      <c r="JM11" s="1052"/>
      <c r="JN11" s="1052"/>
      <c r="JO11" s="1052"/>
      <c r="JP11" s="1052"/>
      <c r="JQ11" s="1052"/>
      <c r="JR11" s="1052"/>
      <c r="JS11" s="1052"/>
      <c r="JT11" s="1052"/>
      <c r="JU11" s="1052"/>
      <c r="JV11" s="1052"/>
      <c r="JW11" s="1052"/>
      <c r="JX11" s="1052"/>
      <c r="JY11" s="1052"/>
      <c r="JZ11" s="1052"/>
      <c r="KA11" s="1052"/>
      <c r="KB11" s="1052"/>
      <c r="KC11" s="1052"/>
      <c r="KD11" s="1052"/>
      <c r="KE11" s="1052"/>
      <c r="KF11" s="1052"/>
      <c r="KG11" s="1052"/>
      <c r="KH11" s="1052"/>
      <c r="KI11" s="1052"/>
      <c r="KJ11" s="1052"/>
      <c r="KK11" s="1052"/>
      <c r="KL11" s="1052"/>
      <c r="KM11" s="1052"/>
      <c r="KN11" s="1052"/>
      <c r="KO11" s="1052"/>
      <c r="KP11" s="1052"/>
      <c r="KQ11" s="1052"/>
      <c r="KR11" s="1052"/>
      <c r="KS11" s="1046"/>
      <c r="KT11" s="1046"/>
      <c r="KU11" s="1046"/>
      <c r="KV11" s="1046"/>
      <c r="KW11" s="1046"/>
      <c r="KX11" s="1046"/>
      <c r="KY11" s="1046"/>
      <c r="KZ11" s="1046"/>
      <c r="LA11" s="1046"/>
      <c r="LB11" s="1046"/>
      <c r="LC11" s="1046"/>
      <c r="LD11" s="1046"/>
      <c r="LE11" s="1046"/>
      <c r="LF11" s="1046"/>
      <c r="LG11" s="1046"/>
      <c r="LH11" s="1046"/>
      <c r="LI11" s="1046"/>
      <c r="LJ11" s="1046"/>
      <c r="LK11" s="1046"/>
      <c r="LL11" s="1046"/>
      <c r="LM11" s="1046"/>
      <c r="LN11" s="1046"/>
      <c r="LO11" s="1046"/>
      <c r="LP11" s="1046"/>
      <c r="LQ11" s="1046"/>
      <c r="LR11" s="1046"/>
      <c r="LS11" s="1046"/>
      <c r="LT11" s="1046"/>
      <c r="LU11" s="1046"/>
      <c r="LV11" s="1046"/>
      <c r="LW11" s="1046"/>
      <c r="LX11" s="1046"/>
      <c r="LY11" s="1046"/>
      <c r="LZ11" s="1046"/>
      <c r="MA11" s="1046"/>
      <c r="MB11" s="1046"/>
      <c r="MC11" s="1046"/>
      <c r="MD11" s="1046"/>
      <c r="ME11" s="1046"/>
      <c r="MF11" s="1046"/>
      <c r="MG11" s="1046"/>
      <c r="MH11" s="1046"/>
      <c r="MI11" s="1046"/>
      <c r="MJ11" s="1046"/>
      <c r="MK11" s="1046"/>
      <c r="ML11" s="1046"/>
      <c r="MM11" s="1046"/>
      <c r="MN11" s="1046"/>
      <c r="MO11" s="1046"/>
      <c r="MP11" s="1046"/>
      <c r="MQ11" s="1046"/>
      <c r="MR11" s="1046"/>
      <c r="MS11" s="1046"/>
      <c r="MT11" s="1046"/>
      <c r="MU11" s="1046"/>
      <c r="MV11" s="1046"/>
      <c r="MW11" s="1046"/>
      <c r="MX11" s="1046"/>
      <c r="MY11" s="1046"/>
      <c r="MZ11" s="1046"/>
      <c r="NA11" s="1046"/>
      <c r="NB11" s="1046"/>
      <c r="NC11" s="1046"/>
      <c r="ND11" s="1046"/>
      <c r="NE11" s="1046"/>
      <c r="NF11" s="1046"/>
      <c r="NG11" s="1046"/>
      <c r="NH11" s="1046"/>
      <c r="NI11" s="1046"/>
      <c r="NJ11" s="1046"/>
      <c r="NK11" s="1046"/>
      <c r="NL11" s="1046"/>
      <c r="NM11" s="1046"/>
      <c r="NN11" s="1046"/>
      <c r="NO11" s="1046"/>
      <c r="NP11" s="1046"/>
      <c r="NQ11" s="1046"/>
      <c r="NR11" s="1046"/>
      <c r="NS11" s="1046"/>
      <c r="NT11" s="1046"/>
      <c r="NU11" s="1046"/>
      <c r="NV11" s="1046"/>
      <c r="NW11" s="1046"/>
      <c r="NX11" s="1046"/>
      <c r="NY11" s="1046"/>
      <c r="NZ11" s="1046"/>
      <c r="OA11" s="1046"/>
      <c r="OB11" s="1046"/>
      <c r="OC11" s="1046"/>
      <c r="OD11" s="1046"/>
      <c r="OE11" s="1046"/>
      <c r="OF11" s="1046"/>
      <c r="OG11" s="1046"/>
      <c r="OH11" s="1046"/>
      <c r="OI11" s="1046"/>
      <c r="OJ11" s="1046"/>
      <c r="OK11" s="1046"/>
      <c r="OL11" s="1046"/>
      <c r="OM11" s="1046"/>
      <c r="ON11" s="1046"/>
      <c r="OO11" s="1046"/>
      <c r="OP11" s="1046"/>
      <c r="OQ11" s="1046"/>
      <c r="OR11" s="1046"/>
      <c r="OS11" s="1046"/>
      <c r="OT11" s="1046"/>
      <c r="OU11" s="1046"/>
      <c r="OV11" s="1046"/>
      <c r="OW11" s="1046"/>
      <c r="OX11" s="1046"/>
      <c r="OY11" s="1046"/>
      <c r="OZ11" s="1046"/>
      <c r="PA11" s="1046"/>
      <c r="PB11" s="1046"/>
      <c r="PC11" s="1046"/>
      <c r="PD11" s="1046"/>
      <c r="PE11" s="1046"/>
      <c r="PF11" s="1046"/>
      <c r="PG11" s="1046"/>
      <c r="PH11" s="1046"/>
      <c r="PI11" s="1046"/>
      <c r="PJ11" s="1046"/>
      <c r="PK11" s="1046"/>
      <c r="PL11" s="1046"/>
      <c r="PM11" s="1046"/>
      <c r="PN11" s="1046"/>
      <c r="PO11" s="1046"/>
      <c r="PP11" s="1046"/>
      <c r="PQ11" s="1046"/>
      <c r="PR11" s="1046"/>
      <c r="PS11" s="1046"/>
      <c r="PT11" s="1046"/>
      <c r="PU11" s="1046"/>
      <c r="PV11" s="1046"/>
      <c r="PW11" s="1046"/>
      <c r="PX11" s="1046"/>
      <c r="PY11" s="1046"/>
      <c r="PZ11" s="1046"/>
      <c r="QA11" s="1046"/>
      <c r="QB11" s="1046"/>
      <c r="QC11" s="1046"/>
      <c r="QD11" s="1046"/>
      <c r="QE11" s="1046"/>
      <c r="QF11" s="1046"/>
      <c r="QG11" s="1046"/>
      <c r="QH11" s="1046"/>
      <c r="QI11" s="1046"/>
      <c r="QJ11" s="1046"/>
      <c r="QK11" s="1046"/>
      <c r="QL11" s="1046"/>
      <c r="QM11" s="1046"/>
      <c r="QN11" s="1046"/>
      <c r="QO11" s="1046"/>
      <c r="QP11" s="1046"/>
      <c r="QQ11" s="1046"/>
      <c r="QR11" s="1046"/>
      <c r="QS11" s="1046"/>
      <c r="QT11" s="1046"/>
      <c r="QU11" s="1046"/>
      <c r="QV11" s="1046"/>
      <c r="QW11" s="1046"/>
      <c r="QX11" s="1046"/>
      <c r="QY11" s="1046"/>
      <c r="QZ11" s="1046"/>
      <c r="RA11" s="1046"/>
      <c r="RB11" s="1046"/>
      <c r="RC11" s="1046"/>
      <c r="RD11" s="1046"/>
      <c r="RE11" s="1046"/>
      <c r="RF11" s="1046"/>
      <c r="RG11" s="1046"/>
      <c r="RH11" s="1046"/>
      <c r="RI11" s="1046"/>
      <c r="RJ11" s="1046"/>
      <c r="RK11" s="1046"/>
      <c r="RL11" s="1046"/>
      <c r="RM11" s="1046"/>
      <c r="RN11" s="1046"/>
      <c r="RO11" s="1046"/>
      <c r="RP11" s="1046"/>
      <c r="RQ11" s="1046"/>
      <c r="RR11" s="1046"/>
      <c r="RS11" s="1046"/>
      <c r="RT11" s="1046"/>
      <c r="RU11" s="1046"/>
      <c r="RV11" s="1046"/>
      <c r="RW11" s="1046"/>
      <c r="RX11" s="1046"/>
      <c r="RY11" s="1046"/>
      <c r="RZ11" s="1046"/>
      <c r="SA11" s="1046"/>
      <c r="SB11" s="1046"/>
      <c r="SC11" s="1046"/>
      <c r="SD11" s="1046"/>
      <c r="SE11" s="1046"/>
      <c r="SF11" s="1046"/>
      <c r="SG11" s="1046"/>
      <c r="SH11" s="1046"/>
      <c r="SI11" s="1046"/>
      <c r="SJ11" s="1046"/>
      <c r="SK11" s="1046"/>
      <c r="SL11" s="1046"/>
      <c r="SM11" s="1046"/>
      <c r="SN11" s="1046"/>
      <c r="SO11" s="1046"/>
    </row>
    <row r="12" spans="1:509" s="219" customFormat="1" ht="30" customHeight="1" x14ac:dyDescent="0.15">
      <c r="J12" s="1051"/>
      <c r="M12" s="1180"/>
      <c r="N12" s="1181"/>
      <c r="O12" s="1046"/>
      <c r="P12" s="1046"/>
      <c r="Q12" s="1046"/>
      <c r="R12" s="1046"/>
      <c r="S12" s="1046"/>
      <c r="T12" s="1046"/>
      <c r="U12" s="1046"/>
      <c r="V12" s="1046"/>
      <c r="W12" s="1046"/>
      <c r="X12" s="1046"/>
      <c r="Y12" s="1046"/>
      <c r="Z12" s="1046"/>
      <c r="AA12" s="1046"/>
      <c r="AB12" s="1046"/>
      <c r="AC12" s="1046"/>
      <c r="AD12" s="1046"/>
      <c r="AE12" s="1046"/>
      <c r="AF12" s="1046"/>
      <c r="AG12" s="1046"/>
      <c r="AH12" s="1046"/>
      <c r="AI12" s="1046"/>
      <c r="AJ12" s="1046"/>
      <c r="AK12" s="1046"/>
      <c r="AL12" s="1046"/>
      <c r="AM12" s="1046"/>
      <c r="AN12" s="1046"/>
      <c r="AO12" s="1046"/>
      <c r="AP12" s="1046"/>
      <c r="AQ12" s="1046"/>
      <c r="AR12" s="1046"/>
      <c r="AS12" s="1046"/>
      <c r="AT12" s="1046"/>
      <c r="AU12" s="1046"/>
      <c r="AV12" s="1046"/>
      <c r="AW12" s="1046"/>
      <c r="AX12" s="1046"/>
      <c r="AY12" s="1046"/>
      <c r="AZ12" s="1046"/>
      <c r="BA12" s="1046"/>
      <c r="BB12" s="1046"/>
      <c r="BC12" s="1046"/>
      <c r="BD12" s="1046"/>
      <c r="BE12" s="1046"/>
      <c r="BF12" s="1046"/>
      <c r="BG12" s="1046"/>
      <c r="BH12" s="1046"/>
      <c r="BI12" s="1046"/>
      <c r="BJ12" s="1046"/>
      <c r="BK12" s="1046"/>
      <c r="BL12" s="1046"/>
      <c r="BM12" s="1046"/>
      <c r="BN12" s="1046"/>
      <c r="BO12" s="1046"/>
      <c r="BP12" s="1046"/>
      <c r="BQ12" s="1046"/>
      <c r="BR12" s="1046"/>
      <c r="BS12" s="1046"/>
      <c r="BT12" s="1046"/>
      <c r="BU12" s="1046"/>
      <c r="BV12" s="1046"/>
      <c r="BW12" s="1046"/>
      <c r="BX12" s="1046"/>
      <c r="BY12" s="1046"/>
      <c r="BZ12" s="1046"/>
      <c r="CA12" s="1046"/>
      <c r="CB12" s="1046"/>
      <c r="CC12" s="1046"/>
      <c r="CD12" s="1046"/>
      <c r="CE12" s="1046"/>
      <c r="CF12" s="1046"/>
      <c r="CG12" s="1046"/>
      <c r="CH12" s="1046"/>
      <c r="CI12" s="1046"/>
      <c r="CJ12" s="1046"/>
      <c r="CK12" s="1046"/>
      <c r="CL12" s="1046"/>
      <c r="CM12" s="1046"/>
      <c r="CN12" s="1046"/>
      <c r="CO12" s="1046"/>
      <c r="CP12" s="1046"/>
      <c r="CQ12" s="1046"/>
      <c r="CR12" s="1046"/>
      <c r="CS12" s="1046"/>
      <c r="CT12" s="1046"/>
      <c r="CU12" s="1046"/>
      <c r="CV12" s="1046"/>
      <c r="CW12" s="1046"/>
      <c r="CX12" s="1046"/>
      <c r="CY12" s="1046"/>
      <c r="CZ12" s="1046"/>
      <c r="DA12" s="1046"/>
      <c r="DB12" s="1046"/>
      <c r="DC12" s="1046"/>
      <c r="DD12" s="1046"/>
      <c r="DE12" s="1046"/>
      <c r="DF12" s="1046"/>
      <c r="DG12" s="1046"/>
      <c r="DH12" s="1046"/>
      <c r="DI12" s="1046"/>
      <c r="DJ12" s="1046"/>
      <c r="DK12" s="1046"/>
      <c r="DL12" s="1046"/>
      <c r="DM12" s="1046"/>
      <c r="DN12" s="1046"/>
      <c r="DO12" s="1046"/>
      <c r="DP12" s="1046"/>
      <c r="DQ12" s="1046"/>
      <c r="DR12" s="1046"/>
      <c r="DS12" s="1046"/>
      <c r="DT12" s="1046"/>
      <c r="DU12" s="1046"/>
      <c r="DV12" s="1046"/>
      <c r="DW12" s="1046"/>
      <c r="DX12" s="1046"/>
      <c r="DY12" s="1046"/>
      <c r="DZ12" s="1046"/>
      <c r="EA12" s="1046"/>
      <c r="EB12" s="1046"/>
      <c r="EC12" s="1046"/>
      <c r="ED12" s="1046"/>
      <c r="EE12" s="1046"/>
      <c r="EF12" s="1046"/>
      <c r="EG12" s="1046"/>
      <c r="EH12" s="1046"/>
      <c r="EI12" s="1046"/>
      <c r="EJ12" s="1046"/>
      <c r="EK12" s="1046"/>
      <c r="EL12" s="1046"/>
      <c r="EM12" s="1046"/>
      <c r="EN12" s="1046"/>
      <c r="EO12" s="1046"/>
      <c r="EP12" s="1046"/>
      <c r="EQ12" s="1046"/>
      <c r="ER12" s="1046"/>
      <c r="ES12" s="1046"/>
      <c r="ET12" s="1050" t="s">
        <v>78</v>
      </c>
      <c r="EU12" s="1049"/>
      <c r="EV12" s="1049"/>
      <c r="EW12" s="1049"/>
      <c r="EX12" s="1049"/>
      <c r="EY12" s="1049"/>
      <c r="EZ12" s="1049"/>
      <c r="FA12" s="1049"/>
      <c r="FB12" s="1049"/>
      <c r="FC12" s="1049"/>
      <c r="FD12" s="1049"/>
      <c r="FE12" s="1049"/>
      <c r="FF12" s="1049"/>
      <c r="FG12" s="1049"/>
      <c r="FH12" s="1049"/>
      <c r="FI12" s="1049"/>
      <c r="FJ12" s="1049"/>
      <c r="FK12" s="1049"/>
      <c r="FL12" s="1049"/>
      <c r="FM12" s="1049"/>
      <c r="FN12" s="1049"/>
      <c r="FO12" s="1049"/>
      <c r="FP12" s="1049"/>
      <c r="FQ12" s="1049"/>
      <c r="FR12" s="1049"/>
      <c r="FS12" s="1049"/>
      <c r="FT12" s="1049"/>
      <c r="FU12" s="1049"/>
      <c r="FV12" s="1049"/>
      <c r="FW12" s="1049"/>
      <c r="FX12" s="1049"/>
      <c r="FY12" s="1049"/>
      <c r="FZ12" s="1049"/>
      <c r="GA12" s="1049"/>
      <c r="GB12" s="1049"/>
      <c r="GC12" s="1049"/>
      <c r="GD12" s="1049"/>
      <c r="GE12" s="1049"/>
      <c r="GF12" s="1049"/>
      <c r="GG12" s="1049"/>
      <c r="GH12" s="1049"/>
      <c r="GI12" s="1049"/>
      <c r="GJ12" s="1049"/>
      <c r="GK12" s="1049"/>
      <c r="GL12" s="1049"/>
      <c r="GM12" s="1049"/>
      <c r="GN12" s="1049"/>
      <c r="GO12" s="1049"/>
      <c r="GP12" s="1049"/>
      <c r="GQ12" s="1049"/>
      <c r="GR12" s="1049"/>
      <c r="GS12" s="1049"/>
      <c r="GT12" s="1049"/>
      <c r="GU12" s="1049"/>
      <c r="GV12" s="1049"/>
      <c r="GW12" s="1049"/>
      <c r="GX12" s="1049"/>
      <c r="GY12" s="1049"/>
      <c r="GZ12" s="1049"/>
      <c r="HA12" s="1049"/>
      <c r="HB12" s="1049"/>
      <c r="HC12" s="1049"/>
      <c r="HD12" s="1049"/>
      <c r="HE12" s="1049"/>
      <c r="HF12" s="1049"/>
      <c r="HG12" s="1049"/>
      <c r="HH12" s="1049"/>
      <c r="HI12" s="1049"/>
      <c r="HJ12" s="1049"/>
      <c r="HK12" s="1049"/>
      <c r="HL12" s="1049"/>
      <c r="HM12" s="1049"/>
      <c r="HN12" s="1049"/>
      <c r="HO12" s="1049"/>
      <c r="HP12" s="1049"/>
      <c r="HQ12" s="1049"/>
      <c r="HR12" s="1049"/>
      <c r="HS12" s="1049"/>
      <c r="HT12" s="1049"/>
      <c r="HU12" s="1049"/>
      <c r="HV12" s="1049"/>
      <c r="HW12" s="1049"/>
      <c r="HX12" s="1049"/>
      <c r="HY12" s="1049"/>
      <c r="HZ12" s="1049"/>
      <c r="IA12" s="1049"/>
      <c r="IB12" s="1049"/>
      <c r="IC12" s="1049"/>
      <c r="ID12" s="1049"/>
      <c r="IE12" s="1049"/>
      <c r="IF12" s="1049"/>
      <c r="IG12" s="1049"/>
      <c r="IH12" s="1049"/>
      <c r="II12" s="1049"/>
      <c r="IJ12" s="1049"/>
      <c r="IK12" s="1049"/>
      <c r="IL12" s="1049"/>
      <c r="IM12" s="1049"/>
      <c r="IN12" s="1049"/>
      <c r="IO12" s="1049"/>
      <c r="IP12" s="1049"/>
      <c r="IQ12" s="1049"/>
      <c r="IR12" s="1049"/>
      <c r="IS12" s="1049"/>
      <c r="IT12" s="1049"/>
      <c r="IU12" s="1049"/>
      <c r="IV12" s="1049"/>
      <c r="IW12" s="1049"/>
      <c r="IX12" s="1049"/>
      <c r="IY12" s="1049"/>
      <c r="IZ12" s="1049"/>
      <c r="JA12" s="1049"/>
      <c r="JB12" s="1049"/>
      <c r="JC12" s="1049"/>
      <c r="JD12" s="1049"/>
      <c r="JE12" s="1049"/>
      <c r="JF12" s="1049"/>
      <c r="JG12" s="1049"/>
      <c r="JH12" s="1049"/>
      <c r="JI12" s="1049"/>
      <c r="JJ12" s="1049"/>
      <c r="JK12" s="1049"/>
      <c r="JL12" s="1049"/>
      <c r="JM12" s="1049"/>
      <c r="JN12" s="1049"/>
      <c r="JO12" s="1049"/>
      <c r="JP12" s="1049"/>
      <c r="JQ12" s="1049"/>
      <c r="JR12" s="1049"/>
      <c r="JS12" s="1049"/>
      <c r="JT12" s="1049"/>
      <c r="JU12" s="1049"/>
      <c r="JV12" s="1049"/>
      <c r="JW12" s="1049"/>
      <c r="JX12" s="1049"/>
      <c r="JY12" s="1049"/>
      <c r="JZ12" s="1049"/>
      <c r="KA12" s="1049"/>
      <c r="KB12" s="1049"/>
      <c r="KC12" s="1049"/>
      <c r="KD12" s="1046"/>
      <c r="KE12" s="1046"/>
      <c r="KF12" s="1046"/>
      <c r="KG12" s="1046"/>
      <c r="KH12" s="1046"/>
      <c r="KI12" s="1046"/>
      <c r="KJ12" s="1046"/>
      <c r="KK12" s="1046"/>
      <c r="KL12" s="1046"/>
      <c r="KM12" s="1046"/>
      <c r="KN12" s="1046"/>
      <c r="KO12" s="1046"/>
      <c r="KP12" s="1046"/>
      <c r="KQ12" s="1046"/>
      <c r="KR12" s="1046"/>
      <c r="KS12" s="1046"/>
      <c r="KT12" s="1046"/>
      <c r="KU12" s="1046"/>
      <c r="KV12" s="1046"/>
      <c r="KW12" s="1046"/>
      <c r="KX12" s="1046"/>
      <c r="KY12" s="1046"/>
      <c r="KZ12" s="1046"/>
      <c r="LA12" s="1046"/>
      <c r="LB12" s="1046"/>
      <c r="LC12" s="1046"/>
      <c r="LD12" s="1046"/>
      <c r="LE12" s="1046"/>
      <c r="LF12" s="1046"/>
      <c r="LG12" s="1046"/>
      <c r="LH12" s="1046"/>
      <c r="LI12" s="1046"/>
      <c r="LJ12" s="1046"/>
      <c r="LK12" s="1046"/>
      <c r="LL12" s="1046"/>
      <c r="LM12" s="1046"/>
      <c r="LN12" s="1046"/>
      <c r="LO12" s="1046"/>
      <c r="LP12" s="1046"/>
      <c r="LQ12" s="1046"/>
      <c r="LR12" s="1046"/>
      <c r="LS12" s="1046"/>
      <c r="LT12" s="1046"/>
      <c r="LU12" s="1046"/>
      <c r="LV12" s="1046"/>
      <c r="LW12" s="1046"/>
      <c r="LX12" s="1046"/>
      <c r="LY12" s="1046"/>
      <c r="LZ12" s="1046"/>
      <c r="MA12" s="1046"/>
      <c r="MB12" s="1046"/>
      <c r="MC12" s="1046"/>
      <c r="MD12" s="1046"/>
      <c r="ME12" s="1046"/>
      <c r="MF12" s="1046"/>
      <c r="MG12" s="1046"/>
      <c r="MH12" s="1046"/>
      <c r="MI12" s="1046"/>
      <c r="MJ12" s="1046"/>
      <c r="MK12" s="1046"/>
      <c r="ML12" s="1046"/>
      <c r="MM12" s="1046"/>
      <c r="MN12" s="1046"/>
      <c r="MO12" s="1046"/>
      <c r="MP12" s="1046"/>
      <c r="MQ12" s="1046"/>
      <c r="MR12" s="1046"/>
      <c r="MS12" s="1046"/>
      <c r="MT12" s="1046"/>
      <c r="MU12" s="1046"/>
      <c r="MV12" s="1046"/>
      <c r="MW12" s="1046"/>
      <c r="MX12" s="1046"/>
      <c r="MY12" s="1046"/>
      <c r="MZ12" s="1046"/>
      <c r="NA12" s="1046"/>
      <c r="NB12" s="1046"/>
      <c r="NC12" s="1046"/>
      <c r="ND12" s="1046"/>
      <c r="NE12" s="1046"/>
      <c r="NF12" s="1046"/>
      <c r="NG12" s="1046"/>
      <c r="NH12" s="1046"/>
      <c r="NI12" s="1046"/>
      <c r="NJ12" s="1046"/>
      <c r="NK12" s="1046"/>
      <c r="NL12" s="1046"/>
      <c r="NM12" s="1046"/>
      <c r="NN12" s="1046"/>
      <c r="NO12" s="1046"/>
      <c r="NP12" s="1046"/>
      <c r="NQ12" s="1046"/>
      <c r="NR12" s="1046"/>
      <c r="NS12" s="1046"/>
      <c r="NT12" s="1046"/>
      <c r="NU12" s="1046"/>
      <c r="NV12" s="1046"/>
      <c r="NW12" s="1046"/>
      <c r="NX12" s="1046"/>
      <c r="NY12" s="1046"/>
      <c r="NZ12" s="1046"/>
      <c r="OA12" s="1046"/>
      <c r="OB12" s="1046"/>
      <c r="OC12" s="1046"/>
      <c r="OD12" s="1046"/>
      <c r="OE12" s="1046"/>
      <c r="OF12" s="1046"/>
      <c r="OG12" s="1046"/>
      <c r="OH12" s="1046"/>
      <c r="OI12" s="1046"/>
      <c r="OJ12" s="1046"/>
      <c r="OK12" s="1046"/>
      <c r="OL12" s="1046"/>
      <c r="OM12" s="1046"/>
      <c r="ON12" s="1046"/>
      <c r="OO12" s="1046"/>
      <c r="OP12" s="1046"/>
      <c r="OQ12" s="1046"/>
      <c r="OR12" s="1046"/>
      <c r="OS12" s="1046"/>
      <c r="OT12" s="1046"/>
      <c r="OU12" s="1046"/>
      <c r="OV12" s="1046"/>
      <c r="OW12" s="1046"/>
      <c r="OX12" s="1046"/>
      <c r="OY12" s="1046"/>
      <c r="OZ12" s="1046"/>
      <c r="PA12" s="1046"/>
      <c r="PB12" s="1046"/>
      <c r="PC12" s="1046"/>
      <c r="PD12" s="1046"/>
      <c r="PE12" s="1046"/>
      <c r="PF12" s="1046"/>
      <c r="PG12" s="1046"/>
      <c r="PH12" s="1046"/>
      <c r="PI12" s="1046"/>
      <c r="PJ12" s="1046"/>
      <c r="PK12" s="1046"/>
      <c r="PL12" s="1046"/>
      <c r="PM12" s="1046"/>
      <c r="PN12" s="1046"/>
      <c r="PO12" s="1046"/>
      <c r="PP12" s="1046"/>
      <c r="PQ12" s="1046"/>
      <c r="PR12" s="1046"/>
      <c r="PS12" s="1046"/>
      <c r="PT12" s="1046"/>
      <c r="PU12" s="1046"/>
      <c r="PV12" s="1046"/>
      <c r="PW12" s="1046"/>
      <c r="PX12" s="1046"/>
      <c r="PY12" s="1046"/>
      <c r="PZ12" s="1046"/>
      <c r="QA12" s="1046"/>
      <c r="QB12" s="1046"/>
      <c r="QC12" s="1046"/>
      <c r="QD12" s="1046"/>
      <c r="QE12" s="1046"/>
      <c r="QF12" s="1046"/>
      <c r="QG12" s="1046"/>
      <c r="QH12" s="1046"/>
      <c r="QI12" s="1046"/>
      <c r="QJ12" s="1046"/>
      <c r="QK12" s="1046"/>
      <c r="QL12" s="1046"/>
      <c r="QM12" s="1046"/>
      <c r="QN12" s="1046"/>
      <c r="QO12" s="1046"/>
      <c r="QP12" s="1046"/>
      <c r="QQ12" s="1046"/>
      <c r="QR12" s="1046"/>
      <c r="QS12" s="1046"/>
      <c r="QT12" s="1046"/>
      <c r="QU12" s="1046"/>
      <c r="QV12" s="1046"/>
      <c r="QW12" s="1046"/>
      <c r="QX12" s="1046"/>
      <c r="QY12" s="1046"/>
      <c r="QZ12" s="1046"/>
      <c r="RA12" s="1046"/>
      <c r="RB12" s="1046"/>
      <c r="RC12" s="1046"/>
      <c r="RD12" s="1046"/>
      <c r="RE12" s="1046"/>
      <c r="RF12" s="1046"/>
      <c r="RG12" s="1046"/>
      <c r="RH12" s="1046"/>
      <c r="RI12" s="1046"/>
      <c r="RJ12" s="1046"/>
      <c r="RK12" s="1046"/>
      <c r="RL12" s="1046"/>
      <c r="RM12" s="1046"/>
      <c r="RN12" s="1046"/>
      <c r="RO12" s="1046"/>
      <c r="RP12" s="1046"/>
      <c r="RQ12" s="1046"/>
      <c r="RR12" s="1046"/>
      <c r="RS12" s="1046"/>
      <c r="RT12" s="1046"/>
      <c r="RU12" s="1046"/>
      <c r="RV12" s="1046"/>
      <c r="RW12" s="1046"/>
      <c r="RX12" s="1046"/>
      <c r="RY12" s="1046"/>
      <c r="RZ12" s="1046"/>
      <c r="SA12" s="1046"/>
      <c r="SB12" s="1046"/>
      <c r="SC12" s="1046"/>
      <c r="SD12" s="1046"/>
      <c r="SE12" s="1046"/>
      <c r="SF12" s="1046"/>
      <c r="SG12" s="1046"/>
      <c r="SH12" s="1046"/>
      <c r="SI12" s="1046"/>
      <c r="SJ12" s="1046"/>
      <c r="SK12" s="1046"/>
      <c r="SL12" s="1046"/>
      <c r="SM12" s="1046"/>
      <c r="SN12" s="1046"/>
      <c r="SO12" s="1046"/>
    </row>
    <row r="13" spans="1:509" s="219" customFormat="1" ht="30" customHeight="1" x14ac:dyDescent="0.15">
      <c r="J13" s="218"/>
      <c r="K13" s="218"/>
      <c r="L13" s="218"/>
      <c r="M13" s="1180"/>
      <c r="N13" s="1181"/>
      <c r="O13" s="1046"/>
      <c r="P13" s="1046"/>
      <c r="Q13" s="1046"/>
      <c r="R13" s="1046"/>
      <c r="S13" s="1046"/>
      <c r="T13" s="1046"/>
      <c r="U13" s="1046"/>
      <c r="V13" s="1046"/>
      <c r="W13" s="1046"/>
      <c r="X13" s="1046"/>
      <c r="Y13" s="1046"/>
      <c r="Z13" s="1046"/>
      <c r="AA13" s="1046"/>
      <c r="AB13" s="1046"/>
      <c r="AC13" s="1046"/>
      <c r="AD13" s="1046"/>
      <c r="AE13" s="1046"/>
      <c r="AF13" s="1046"/>
      <c r="AG13" s="1046"/>
      <c r="AH13" s="1046"/>
      <c r="AI13" s="1046"/>
      <c r="AJ13" s="1046"/>
      <c r="AK13" s="1046"/>
      <c r="AL13" s="1046"/>
      <c r="AM13" s="1046"/>
      <c r="AN13" s="1046"/>
      <c r="AO13" s="1046"/>
      <c r="AP13" s="1046"/>
      <c r="AQ13" s="1046"/>
      <c r="AR13" s="1046"/>
      <c r="AS13" s="1046"/>
      <c r="AT13" s="1046"/>
      <c r="AU13" s="1046"/>
      <c r="AV13" s="1046"/>
      <c r="AW13" s="1046"/>
      <c r="AX13" s="1046"/>
      <c r="AY13" s="1046"/>
      <c r="AZ13" s="1046"/>
      <c r="BA13" s="1046"/>
      <c r="BB13" s="1046"/>
      <c r="BC13" s="1046"/>
      <c r="BD13" s="1046"/>
      <c r="BE13" s="1046"/>
      <c r="BF13" s="1046"/>
      <c r="BG13" s="1046"/>
      <c r="BH13" s="1046"/>
      <c r="BI13" s="1046"/>
      <c r="BJ13" s="1046"/>
      <c r="BK13" s="1046"/>
      <c r="BL13" s="1046"/>
      <c r="BM13" s="1046"/>
      <c r="BN13" s="1046"/>
      <c r="BO13" s="1046"/>
      <c r="BP13" s="1046"/>
      <c r="BQ13" s="1046"/>
      <c r="BR13" s="1046"/>
      <c r="BS13" s="1046"/>
      <c r="BT13" s="1046"/>
      <c r="BU13" s="1046"/>
      <c r="BV13" s="1046"/>
      <c r="BW13" s="1046"/>
      <c r="BX13" s="1046"/>
      <c r="BY13" s="1046"/>
      <c r="BZ13" s="1046"/>
      <c r="CA13" s="1046"/>
      <c r="CB13" s="1046"/>
      <c r="CC13" s="1046"/>
      <c r="CD13" s="1046"/>
      <c r="CE13" s="1046"/>
      <c r="CF13" s="1046"/>
      <c r="CG13" s="1046"/>
      <c r="CH13" s="1046"/>
      <c r="CI13" s="1046"/>
      <c r="CJ13" s="1046"/>
      <c r="CK13" s="1046"/>
      <c r="CL13" s="1046"/>
      <c r="CM13" s="1046"/>
      <c r="CN13" s="1046"/>
      <c r="CO13" s="1046"/>
      <c r="CP13" s="1046"/>
      <c r="CQ13" s="1046"/>
      <c r="CR13" s="1046"/>
      <c r="CS13" s="1046"/>
      <c r="CT13" s="1046"/>
      <c r="CU13" s="1046"/>
      <c r="CV13" s="1046"/>
      <c r="CW13" s="1046"/>
      <c r="CX13" s="1046"/>
      <c r="CY13" s="1046"/>
      <c r="CZ13" s="1046"/>
      <c r="DA13" s="1046"/>
      <c r="DB13" s="1046"/>
      <c r="DC13" s="1046"/>
      <c r="DD13" s="1046"/>
      <c r="DE13" s="1046"/>
      <c r="DF13" s="1046"/>
      <c r="DG13" s="1046"/>
      <c r="DH13" s="1046"/>
      <c r="DI13" s="1046"/>
      <c r="DJ13" s="1046"/>
      <c r="DK13" s="1046"/>
      <c r="DL13" s="1046"/>
      <c r="DM13" s="1046"/>
      <c r="DN13" s="1046"/>
      <c r="DO13" s="1046"/>
      <c r="DP13" s="1048" t="s">
        <v>79</v>
      </c>
      <c r="DQ13" s="1047"/>
      <c r="DR13" s="1047"/>
      <c r="DS13" s="1047"/>
      <c r="DT13" s="1047"/>
      <c r="DU13" s="1047"/>
      <c r="DV13" s="1047"/>
      <c r="DW13" s="1047"/>
      <c r="DX13" s="1047"/>
      <c r="DY13" s="1047"/>
      <c r="DZ13" s="1047"/>
      <c r="EA13" s="1047"/>
      <c r="EB13" s="1047"/>
      <c r="EC13" s="1047"/>
      <c r="ED13" s="1047"/>
      <c r="EE13" s="1047"/>
      <c r="EF13" s="1047"/>
      <c r="EG13" s="1047"/>
      <c r="EH13" s="1047"/>
      <c r="EI13" s="1047"/>
      <c r="EJ13" s="1047"/>
      <c r="EK13" s="1047"/>
      <c r="EL13" s="1047"/>
      <c r="EM13" s="1047"/>
      <c r="EN13" s="1047"/>
      <c r="EO13" s="1047"/>
      <c r="EP13" s="1047"/>
      <c r="EQ13" s="1047"/>
      <c r="ER13" s="1047"/>
      <c r="ES13" s="1047"/>
      <c r="ET13" s="1047"/>
      <c r="EU13" s="1047"/>
      <c r="EV13" s="1047"/>
      <c r="EW13" s="1047"/>
      <c r="EX13" s="1047"/>
      <c r="EY13" s="1047"/>
      <c r="EZ13" s="1047"/>
      <c r="FA13" s="1047"/>
      <c r="FB13" s="1047"/>
      <c r="FC13" s="1047"/>
      <c r="FD13" s="1047"/>
      <c r="FE13" s="1047"/>
      <c r="FF13" s="1047"/>
      <c r="FG13" s="1047"/>
      <c r="FH13" s="1047"/>
      <c r="FI13" s="1047"/>
      <c r="FJ13" s="1047"/>
      <c r="FK13" s="1047"/>
      <c r="FL13" s="1047"/>
      <c r="FM13" s="1047"/>
      <c r="FN13" s="1047"/>
      <c r="FO13" s="1047"/>
      <c r="FP13" s="1047"/>
      <c r="FQ13" s="1047"/>
      <c r="FR13" s="1047"/>
      <c r="FS13" s="1047"/>
      <c r="FT13" s="1047"/>
      <c r="FU13" s="1047"/>
      <c r="FV13" s="1047"/>
      <c r="FW13" s="1047"/>
      <c r="FX13" s="1047"/>
      <c r="FY13" s="1047"/>
      <c r="FZ13" s="1047"/>
      <c r="GA13" s="1047"/>
      <c r="GB13" s="1047"/>
      <c r="GC13" s="1047"/>
      <c r="GD13" s="1047"/>
      <c r="GE13" s="1047"/>
      <c r="GF13" s="1047"/>
      <c r="GG13" s="1047"/>
      <c r="GH13" s="1047"/>
      <c r="GI13" s="1047"/>
      <c r="GJ13" s="1047"/>
      <c r="GK13" s="1047"/>
      <c r="GL13" s="1047"/>
      <c r="GM13" s="1047"/>
      <c r="GN13" s="1047"/>
      <c r="GO13" s="1047"/>
      <c r="GP13" s="1047"/>
      <c r="GQ13" s="1047"/>
      <c r="GR13" s="1047"/>
      <c r="GS13" s="1047"/>
      <c r="GT13" s="1047"/>
      <c r="GU13" s="1047"/>
      <c r="GV13" s="1047"/>
      <c r="GW13" s="1047"/>
      <c r="GX13" s="1047"/>
      <c r="GY13" s="1047"/>
      <c r="GZ13" s="1047"/>
      <c r="HA13" s="1047"/>
      <c r="HB13" s="1047"/>
      <c r="HC13" s="1047"/>
      <c r="HD13" s="1047"/>
      <c r="HE13" s="1047"/>
      <c r="HF13" s="1047"/>
      <c r="HG13" s="1047"/>
      <c r="HH13" s="1047"/>
      <c r="HI13" s="1047"/>
      <c r="HJ13" s="1047"/>
      <c r="HK13" s="1047"/>
      <c r="HL13" s="1047"/>
      <c r="HM13" s="1047"/>
      <c r="HN13" s="1047"/>
      <c r="HO13" s="1047"/>
      <c r="HP13" s="1047"/>
      <c r="HQ13" s="1047"/>
      <c r="HR13" s="1047"/>
      <c r="HS13" s="1047"/>
      <c r="HT13" s="1047"/>
      <c r="HU13" s="1047"/>
      <c r="HV13" s="1047"/>
      <c r="HW13" s="1047"/>
      <c r="HX13" s="1047"/>
      <c r="HY13" s="1047"/>
      <c r="HZ13" s="1047"/>
      <c r="IA13" s="1047"/>
      <c r="IB13" s="1047"/>
      <c r="IC13" s="1047"/>
      <c r="ID13" s="1047"/>
      <c r="IE13" s="1047"/>
      <c r="IF13" s="1047"/>
      <c r="IG13" s="1047"/>
      <c r="IH13" s="1047"/>
      <c r="II13" s="1047"/>
      <c r="IJ13" s="1047"/>
      <c r="IK13" s="1047"/>
      <c r="IL13" s="1047"/>
      <c r="IM13" s="1047"/>
      <c r="IN13" s="1047"/>
      <c r="IO13" s="1047"/>
      <c r="IP13" s="1047"/>
      <c r="IQ13" s="1047"/>
      <c r="IR13" s="1047"/>
      <c r="IS13" s="1047"/>
      <c r="IT13" s="1047"/>
      <c r="IU13" s="1046"/>
      <c r="IV13" s="1046"/>
      <c r="IW13" s="1046"/>
      <c r="IX13" s="1046"/>
      <c r="IY13" s="1046"/>
      <c r="IZ13" s="1046"/>
      <c r="JA13" s="1046"/>
      <c r="JB13" s="1046"/>
      <c r="JC13" s="1046"/>
      <c r="JD13" s="1046"/>
      <c r="JE13" s="1046"/>
      <c r="JF13" s="1046"/>
      <c r="JG13" s="1046"/>
      <c r="JH13" s="1046"/>
      <c r="JI13" s="1046"/>
      <c r="JJ13" s="1046"/>
      <c r="JK13" s="1046"/>
      <c r="JL13" s="1046"/>
      <c r="JM13" s="1046"/>
      <c r="JN13" s="1046"/>
      <c r="JO13" s="1046"/>
      <c r="JP13" s="1046"/>
      <c r="JQ13" s="1046"/>
      <c r="JR13" s="1046"/>
      <c r="JS13" s="1046"/>
      <c r="JT13" s="1046"/>
      <c r="JU13" s="1046"/>
      <c r="JV13" s="1046"/>
      <c r="JW13" s="1046"/>
      <c r="JX13" s="1046"/>
      <c r="JY13" s="1046"/>
      <c r="JZ13" s="1046"/>
      <c r="KA13" s="1046"/>
      <c r="KB13" s="1046"/>
      <c r="KC13" s="1046"/>
      <c r="KD13" s="1046"/>
      <c r="KE13" s="1046"/>
      <c r="KF13" s="1046"/>
      <c r="KG13" s="1046"/>
      <c r="KH13" s="1046"/>
      <c r="KI13" s="1046"/>
      <c r="KJ13" s="1046"/>
      <c r="KK13" s="1046"/>
      <c r="KL13" s="1046"/>
      <c r="KM13" s="1046"/>
      <c r="KN13" s="1046"/>
      <c r="KO13" s="1046"/>
      <c r="KP13" s="1046"/>
      <c r="KQ13" s="1046"/>
      <c r="KR13" s="1046"/>
      <c r="KS13" s="1046"/>
      <c r="KT13" s="1046"/>
      <c r="KU13" s="1046"/>
      <c r="KV13" s="1046"/>
      <c r="KW13" s="1046"/>
      <c r="KX13" s="1046"/>
      <c r="KY13" s="1046"/>
      <c r="KZ13" s="1046"/>
      <c r="LA13" s="1046"/>
      <c r="LB13" s="1046"/>
      <c r="LC13" s="1046"/>
      <c r="LD13" s="1046"/>
      <c r="LE13" s="1046"/>
      <c r="LF13" s="1046"/>
      <c r="LG13" s="1046"/>
      <c r="LH13" s="1046"/>
      <c r="LI13" s="1046"/>
      <c r="LJ13" s="1046"/>
      <c r="LK13" s="1046"/>
      <c r="LL13" s="1046"/>
      <c r="LM13" s="1046"/>
      <c r="LN13" s="1046"/>
      <c r="LO13" s="1046"/>
      <c r="LP13" s="1046"/>
      <c r="LQ13" s="1046"/>
      <c r="LR13" s="1046"/>
      <c r="LS13" s="1046"/>
      <c r="LT13" s="1046"/>
      <c r="LU13" s="1046"/>
      <c r="LV13" s="1046"/>
      <c r="LW13" s="1046"/>
      <c r="LX13" s="1046"/>
      <c r="LY13" s="1046"/>
      <c r="LZ13" s="1046"/>
      <c r="MA13" s="1046"/>
      <c r="MB13" s="1046"/>
      <c r="MC13" s="1046"/>
      <c r="MD13" s="1046"/>
      <c r="ME13" s="1046"/>
      <c r="MF13" s="1046"/>
      <c r="MG13" s="1046"/>
      <c r="MH13" s="1046"/>
      <c r="MI13" s="1046"/>
      <c r="MJ13" s="1046"/>
      <c r="MK13" s="1046"/>
      <c r="ML13" s="1046"/>
      <c r="MM13" s="1046"/>
      <c r="MN13" s="1046"/>
      <c r="MO13" s="1046"/>
      <c r="MP13" s="1046"/>
      <c r="MQ13" s="1046"/>
      <c r="MR13" s="1046"/>
      <c r="MS13" s="1046"/>
      <c r="MT13" s="1046"/>
      <c r="MU13" s="1046"/>
      <c r="MV13" s="1046"/>
      <c r="MW13" s="1046"/>
      <c r="MX13" s="1046"/>
      <c r="MY13" s="1046"/>
      <c r="MZ13" s="1046"/>
      <c r="NA13" s="1046"/>
      <c r="NB13" s="1046"/>
      <c r="NC13" s="1046"/>
      <c r="ND13" s="1046"/>
      <c r="NE13" s="1046"/>
      <c r="NF13" s="1046"/>
      <c r="NG13" s="1046"/>
      <c r="NH13" s="1046"/>
      <c r="NI13" s="1046"/>
      <c r="NJ13" s="1046"/>
      <c r="NK13" s="1046"/>
      <c r="NL13" s="1046"/>
      <c r="NM13" s="1046"/>
      <c r="NN13" s="1046"/>
      <c r="NO13" s="1046"/>
      <c r="NP13" s="1046"/>
      <c r="NQ13" s="1046"/>
      <c r="NR13" s="1046"/>
      <c r="NS13" s="1046"/>
      <c r="NT13" s="1046"/>
      <c r="NU13" s="1046"/>
      <c r="NV13" s="1046"/>
      <c r="NW13" s="1046"/>
      <c r="NX13" s="1046"/>
      <c r="NY13" s="1046"/>
      <c r="NZ13" s="1046"/>
      <c r="OA13" s="1046"/>
      <c r="OB13" s="1046"/>
      <c r="OC13" s="1046"/>
      <c r="OD13" s="1046"/>
      <c r="OE13" s="1046"/>
      <c r="OF13" s="1046"/>
      <c r="OG13" s="1046"/>
      <c r="OH13" s="1046"/>
      <c r="OI13" s="1046"/>
      <c r="OJ13" s="1046"/>
      <c r="OK13" s="1046"/>
      <c r="OL13" s="1046"/>
      <c r="OM13" s="1046"/>
      <c r="ON13" s="1046"/>
      <c r="OO13" s="1046"/>
      <c r="OP13" s="1046"/>
      <c r="OQ13" s="1046"/>
      <c r="OR13" s="1046"/>
      <c r="OS13" s="1046"/>
      <c r="OT13" s="1046"/>
      <c r="OU13" s="1046"/>
      <c r="OV13" s="1046"/>
      <c r="OW13" s="1046"/>
      <c r="OX13" s="1046"/>
      <c r="OY13" s="1046"/>
      <c r="OZ13" s="1046"/>
      <c r="PA13" s="1046"/>
      <c r="PB13" s="1046"/>
      <c r="PC13" s="1046"/>
      <c r="PD13" s="1046"/>
      <c r="PE13" s="1046"/>
      <c r="PF13" s="1046"/>
      <c r="PG13" s="1046"/>
      <c r="PH13" s="1046"/>
      <c r="PI13" s="1046"/>
      <c r="PJ13" s="1046"/>
      <c r="PK13" s="1046"/>
      <c r="PL13" s="1046"/>
      <c r="PM13" s="1046"/>
      <c r="PN13" s="1046"/>
      <c r="PO13" s="1046"/>
      <c r="PP13" s="1046"/>
      <c r="PQ13" s="1046"/>
      <c r="PR13" s="1046"/>
      <c r="PS13" s="1046"/>
      <c r="PT13" s="1046"/>
      <c r="PU13" s="1046"/>
      <c r="PV13" s="1046"/>
      <c r="PW13" s="1046"/>
      <c r="PX13" s="1046"/>
      <c r="PY13" s="1046"/>
      <c r="PZ13" s="1046"/>
      <c r="QA13" s="1046"/>
      <c r="QB13" s="1046"/>
      <c r="QC13" s="1046"/>
      <c r="QD13" s="1046"/>
      <c r="QE13" s="1046"/>
      <c r="QF13" s="1046"/>
      <c r="QG13" s="1046"/>
      <c r="QH13" s="1046"/>
      <c r="QI13" s="1046"/>
      <c r="QJ13" s="1046"/>
      <c r="QK13" s="1046"/>
      <c r="QL13" s="1046"/>
      <c r="QM13" s="1046"/>
      <c r="QN13" s="1046"/>
      <c r="QO13" s="1046"/>
      <c r="QP13" s="1046"/>
      <c r="QQ13" s="1046"/>
      <c r="QR13" s="1046"/>
      <c r="QS13" s="1046"/>
      <c r="QT13" s="1046"/>
      <c r="QU13" s="1046"/>
      <c r="QV13" s="1046"/>
      <c r="QW13" s="1046"/>
      <c r="QX13" s="1046"/>
      <c r="QY13" s="1046"/>
      <c r="QZ13" s="1046"/>
      <c r="RA13" s="1046"/>
      <c r="RB13" s="1046"/>
      <c r="RC13" s="1046"/>
      <c r="RD13" s="1046"/>
      <c r="RE13" s="1046"/>
      <c r="RF13" s="1046"/>
      <c r="RG13" s="1046"/>
      <c r="RH13" s="1046"/>
      <c r="RI13" s="1046"/>
      <c r="RJ13" s="1046"/>
      <c r="RK13" s="1046"/>
      <c r="RL13" s="1046"/>
      <c r="RM13" s="1046"/>
      <c r="RN13" s="1046"/>
      <c r="RO13" s="1046"/>
      <c r="RP13" s="1046"/>
      <c r="RQ13" s="1046"/>
      <c r="RR13" s="1046"/>
      <c r="RS13" s="1046"/>
      <c r="RT13" s="1046"/>
      <c r="RU13" s="1046"/>
      <c r="RV13" s="1046"/>
      <c r="RW13" s="1046"/>
      <c r="RX13" s="1046"/>
      <c r="RY13" s="1046"/>
      <c r="RZ13" s="1046"/>
      <c r="SA13" s="1046"/>
      <c r="SB13" s="1046"/>
      <c r="SC13" s="1046"/>
      <c r="SD13" s="1046"/>
      <c r="SE13" s="1046"/>
      <c r="SF13" s="1046"/>
      <c r="SG13" s="1046"/>
      <c r="SH13" s="1046"/>
      <c r="SI13" s="1046"/>
      <c r="SJ13" s="1046"/>
      <c r="SK13" s="1046"/>
      <c r="SL13" s="1046"/>
      <c r="SM13" s="1046"/>
      <c r="SN13" s="1046"/>
      <c r="SO13" s="1046"/>
    </row>
    <row r="14" spans="1:509" ht="20.5" customHeight="1" x14ac:dyDescent="0.15">
      <c r="CQ14" s="780" t="s">
        <v>80</v>
      </c>
      <c r="DP14" s="780" t="s">
        <v>80</v>
      </c>
      <c r="FK14" s="780" t="s">
        <v>80</v>
      </c>
      <c r="HM14" s="780" t="s">
        <v>80</v>
      </c>
      <c r="HN14" s="780" t="s">
        <v>80</v>
      </c>
      <c r="HO14" s="780" t="s">
        <v>80</v>
      </c>
      <c r="HP14" s="780" t="s">
        <v>80</v>
      </c>
      <c r="IK14" s="780" t="s">
        <v>80</v>
      </c>
      <c r="IL14" s="780" t="s">
        <v>80</v>
      </c>
      <c r="MQ14" s="780" t="s">
        <v>80</v>
      </c>
      <c r="NQ14" s="780" t="s">
        <v>80</v>
      </c>
      <c r="PJ14" s="780" t="s">
        <v>80</v>
      </c>
    </row>
    <row r="15" spans="1:509" ht="20.5" customHeight="1" x14ac:dyDescent="0.15">
      <c r="CQ15" s="780" t="s">
        <v>80</v>
      </c>
      <c r="DP15" s="780" t="s">
        <v>80</v>
      </c>
      <c r="FK15" s="780" t="s">
        <v>80</v>
      </c>
      <c r="HM15" s="780" t="s">
        <v>80</v>
      </c>
      <c r="HN15" s="780" t="s">
        <v>80</v>
      </c>
      <c r="HO15" s="780" t="s">
        <v>80</v>
      </c>
      <c r="HP15" s="780" t="s">
        <v>80</v>
      </c>
      <c r="IK15" s="780" t="s">
        <v>80</v>
      </c>
      <c r="IL15" s="780" t="s">
        <v>80</v>
      </c>
      <c r="MQ15" s="780" t="s">
        <v>80</v>
      </c>
      <c r="NQ15" s="780" t="s">
        <v>80</v>
      </c>
      <c r="PJ15" s="780" t="s">
        <v>80</v>
      </c>
    </row>
    <row r="16" spans="1:509" ht="20.5" customHeight="1" x14ac:dyDescent="0.15">
      <c r="B16" s="781"/>
      <c r="C16" s="782"/>
      <c r="D16" s="782"/>
      <c r="E16" s="782"/>
      <c r="F16" s="782"/>
      <c r="G16" s="782"/>
      <c r="H16" s="782"/>
      <c r="I16" s="782"/>
      <c r="J16" s="782"/>
      <c r="K16" s="782"/>
      <c r="L16" s="782"/>
      <c r="M16" s="782"/>
      <c r="N16" s="783"/>
      <c r="O16" s="783"/>
      <c r="P16" s="783"/>
      <c r="Q16" s="784"/>
      <c r="CQ16" s="780" t="s">
        <v>80</v>
      </c>
      <c r="DP16" s="780" t="s">
        <v>80</v>
      </c>
      <c r="FK16" s="780" t="s">
        <v>80</v>
      </c>
      <c r="HM16" s="780" t="s">
        <v>80</v>
      </c>
      <c r="HN16" s="780" t="s">
        <v>80</v>
      </c>
      <c r="HO16" s="780" t="s">
        <v>80</v>
      </c>
      <c r="HP16" s="780" t="s">
        <v>80</v>
      </c>
      <c r="IK16" s="780" t="s">
        <v>80</v>
      </c>
      <c r="IL16" s="780" t="s">
        <v>80</v>
      </c>
      <c r="MQ16" s="780" t="s">
        <v>80</v>
      </c>
      <c r="NQ16" s="780" t="s">
        <v>80</v>
      </c>
      <c r="PJ16" s="780" t="s">
        <v>80</v>
      </c>
    </row>
    <row r="17" spans="2:426" ht="20.5" customHeight="1" x14ac:dyDescent="0.15">
      <c r="B17" s="785"/>
      <c r="C17" s="786" t="s">
        <v>85</v>
      </c>
      <c r="D17" s="787"/>
      <c r="E17" s="787"/>
      <c r="F17" s="787"/>
      <c r="G17" s="787"/>
      <c r="H17" s="787"/>
      <c r="I17" s="787"/>
      <c r="J17" s="787"/>
      <c r="K17" s="787"/>
      <c r="L17" s="787"/>
      <c r="M17" s="787"/>
      <c r="N17" s="787"/>
      <c r="O17" s="787"/>
      <c r="P17" s="787"/>
      <c r="Q17" s="788"/>
      <c r="Y17" s="203" t="s">
        <v>19</v>
      </c>
      <c r="Z17" s="203"/>
      <c r="AA17" s="203"/>
      <c r="AB17" s="203"/>
      <c r="AC17" s="203"/>
      <c r="AD17" s="203"/>
      <c r="AE17" s="203"/>
      <c r="AF17" s="203"/>
      <c r="CQ17" s="780" t="s">
        <v>80</v>
      </c>
      <c r="DP17" s="780" t="s">
        <v>80</v>
      </c>
      <c r="FK17" s="780" t="s">
        <v>80</v>
      </c>
      <c r="HM17" s="780" t="s">
        <v>80</v>
      </c>
      <c r="HN17" s="780" t="s">
        <v>80</v>
      </c>
      <c r="HO17" s="780" t="s">
        <v>80</v>
      </c>
      <c r="HP17" s="780" t="s">
        <v>80</v>
      </c>
      <c r="IK17" s="780" t="s">
        <v>80</v>
      </c>
      <c r="IL17" s="780" t="s">
        <v>80</v>
      </c>
      <c r="MQ17" s="780" t="s">
        <v>80</v>
      </c>
      <c r="NQ17" s="780" t="s">
        <v>80</v>
      </c>
      <c r="PJ17" s="780" t="s">
        <v>80</v>
      </c>
    </row>
    <row r="18" spans="2:426" ht="20.5" customHeight="1" x14ac:dyDescent="0.15">
      <c r="B18" s="785"/>
      <c r="C18" s="204" t="s">
        <v>81</v>
      </c>
      <c r="D18" s="256" t="s">
        <v>91</v>
      </c>
      <c r="E18" s="256"/>
      <c r="F18" s="187"/>
      <c r="G18" s="187"/>
      <c r="H18" s="187"/>
      <c r="I18" s="187"/>
      <c r="J18" s="187"/>
      <c r="K18" s="187"/>
      <c r="L18" s="187"/>
      <c r="M18" s="187"/>
      <c r="N18" s="187"/>
      <c r="O18" s="187"/>
      <c r="P18" s="187"/>
      <c r="Q18" s="788"/>
      <c r="AD18" s="204" t="s">
        <v>81</v>
      </c>
      <c r="AE18" s="204" t="s">
        <v>81</v>
      </c>
      <c r="AF18" s="204" t="s">
        <v>81</v>
      </c>
      <c r="AG18" s="204" t="s">
        <v>81</v>
      </c>
      <c r="AH18" s="204" t="s">
        <v>81</v>
      </c>
      <c r="AI18" s="204" t="s">
        <v>81</v>
      </c>
      <c r="AJ18" s="204" t="s">
        <v>81</v>
      </c>
      <c r="AK18" s="204" t="s">
        <v>81</v>
      </c>
      <c r="AL18" s="204" t="s">
        <v>81</v>
      </c>
      <c r="AM18" s="204" t="s">
        <v>81</v>
      </c>
      <c r="AN18" s="204" t="s">
        <v>81</v>
      </c>
      <c r="AO18" s="204" t="s">
        <v>81</v>
      </c>
      <c r="AP18" s="204" t="s">
        <v>81</v>
      </c>
      <c r="AQ18" s="204" t="s">
        <v>81</v>
      </c>
      <c r="AR18" s="204" t="s">
        <v>81</v>
      </c>
      <c r="AS18" s="205" t="s">
        <v>82</v>
      </c>
      <c r="AT18" s="205" t="s">
        <v>82</v>
      </c>
      <c r="AU18" s="205" t="s">
        <v>82</v>
      </c>
      <c r="AV18" s="205" t="s">
        <v>82</v>
      </c>
      <c r="AW18" s="205" t="s">
        <v>82</v>
      </c>
      <c r="AX18" s="205" t="s">
        <v>82</v>
      </c>
      <c r="AY18" s="205" t="s">
        <v>82</v>
      </c>
      <c r="AZ18" s="205" t="s">
        <v>82</v>
      </c>
      <c r="BA18" s="205" t="s">
        <v>82</v>
      </c>
      <c r="BB18" s="205" t="s">
        <v>82</v>
      </c>
      <c r="BC18" s="205" t="s">
        <v>82</v>
      </c>
      <c r="BD18" s="205" t="s">
        <v>82</v>
      </c>
      <c r="BE18" s="205" t="s">
        <v>82</v>
      </c>
      <c r="BF18" s="205" t="s">
        <v>82</v>
      </c>
      <c r="BG18" s="205" t="s">
        <v>82</v>
      </c>
      <c r="BH18" s="205" t="s">
        <v>82</v>
      </c>
      <c r="BI18" s="205" t="s">
        <v>82</v>
      </c>
      <c r="BJ18" s="205" t="s">
        <v>82</v>
      </c>
      <c r="BK18" s="205" t="s">
        <v>82</v>
      </c>
      <c r="BL18" s="205" t="s">
        <v>82</v>
      </c>
      <c r="BM18" s="206" t="s">
        <v>83</v>
      </c>
      <c r="BN18" s="206" t="s">
        <v>83</v>
      </c>
      <c r="BO18" s="206" t="s">
        <v>83</v>
      </c>
      <c r="BP18" s="206" t="s">
        <v>83</v>
      </c>
      <c r="BQ18" s="206" t="s">
        <v>83</v>
      </c>
      <c r="BR18" s="206" t="s">
        <v>83</v>
      </c>
      <c r="BS18" s="206" t="s">
        <v>83</v>
      </c>
      <c r="BT18" s="206" t="s">
        <v>83</v>
      </c>
      <c r="BU18" s="206" t="s">
        <v>83</v>
      </c>
      <c r="BV18" s="206" t="s">
        <v>83</v>
      </c>
      <c r="BW18" s="206" t="s">
        <v>83</v>
      </c>
      <c r="BX18" s="206" t="s">
        <v>83</v>
      </c>
      <c r="BY18" s="206" t="s">
        <v>83</v>
      </c>
      <c r="BZ18" s="206" t="s">
        <v>83</v>
      </c>
      <c r="CA18" s="206" t="s">
        <v>83</v>
      </c>
      <c r="CB18" s="206" t="s">
        <v>83</v>
      </c>
      <c r="CC18" s="206" t="s">
        <v>83</v>
      </c>
      <c r="CD18" s="206" t="s">
        <v>83</v>
      </c>
      <c r="CE18" s="206" t="s">
        <v>83</v>
      </c>
      <c r="CF18" s="206" t="s">
        <v>83</v>
      </c>
      <c r="CG18" s="207" t="s">
        <v>84</v>
      </c>
      <c r="CH18" s="207" t="s">
        <v>84</v>
      </c>
      <c r="CI18" s="207" t="s">
        <v>84</v>
      </c>
      <c r="CJ18" s="207" t="s">
        <v>84</v>
      </c>
      <c r="CK18" s="207" t="s">
        <v>84</v>
      </c>
      <c r="CL18" s="121" t="s">
        <v>59</v>
      </c>
      <c r="CM18" s="121" t="s">
        <v>59</v>
      </c>
      <c r="CN18" s="121" t="s">
        <v>59</v>
      </c>
      <c r="CO18" s="121" t="s">
        <v>59</v>
      </c>
      <c r="CP18" s="121" t="s">
        <v>59</v>
      </c>
      <c r="CQ18" s="121" t="s">
        <v>59</v>
      </c>
      <c r="DP18" s="780" t="s">
        <v>80</v>
      </c>
      <c r="FK18" s="780" t="s">
        <v>80</v>
      </c>
      <c r="HM18" s="780" t="s">
        <v>80</v>
      </c>
      <c r="HN18" s="780" t="s">
        <v>80</v>
      </c>
      <c r="HO18" s="780" t="s">
        <v>80</v>
      </c>
      <c r="HP18" s="780" t="s">
        <v>80</v>
      </c>
      <c r="IK18" s="780" t="s">
        <v>80</v>
      </c>
      <c r="IL18" s="780" t="s">
        <v>80</v>
      </c>
      <c r="MQ18" s="780" t="s">
        <v>80</v>
      </c>
      <c r="NQ18" s="780" t="s">
        <v>80</v>
      </c>
      <c r="PJ18" s="780" t="s">
        <v>80</v>
      </c>
    </row>
    <row r="19" spans="2:426" ht="20.5" customHeight="1" x14ac:dyDescent="0.15">
      <c r="B19" s="789"/>
      <c r="C19" s="205" t="s">
        <v>82</v>
      </c>
      <c r="D19" s="256" t="s">
        <v>93</v>
      </c>
      <c r="E19" s="256"/>
      <c r="F19" s="187"/>
      <c r="G19" s="187"/>
      <c r="H19" s="187"/>
      <c r="I19" s="187"/>
      <c r="J19" s="187"/>
      <c r="K19" s="187"/>
      <c r="L19" s="187"/>
      <c r="M19" s="187"/>
      <c r="N19" s="187"/>
      <c r="O19" s="187"/>
      <c r="P19" s="187"/>
      <c r="Q19" s="788"/>
      <c r="CQ19" s="780" t="s">
        <v>80</v>
      </c>
      <c r="DP19" s="780" t="s">
        <v>80</v>
      </c>
      <c r="FK19" s="780" t="s">
        <v>80</v>
      </c>
      <c r="HM19" s="780" t="s">
        <v>80</v>
      </c>
      <c r="HN19" s="780" t="s">
        <v>80</v>
      </c>
      <c r="HO19" s="780" t="s">
        <v>80</v>
      </c>
      <c r="HP19" s="780" t="s">
        <v>80</v>
      </c>
      <c r="IK19" s="780" t="s">
        <v>80</v>
      </c>
      <c r="IL19" s="780" t="s">
        <v>80</v>
      </c>
      <c r="MQ19" s="780" t="s">
        <v>80</v>
      </c>
      <c r="NQ19" s="780" t="s">
        <v>80</v>
      </c>
      <c r="PJ19" s="780" t="s">
        <v>80</v>
      </c>
    </row>
    <row r="20" spans="2:426" ht="20.5" customHeight="1" x14ac:dyDescent="0.15">
      <c r="B20" s="789"/>
      <c r="C20" s="206" t="s">
        <v>83</v>
      </c>
      <c r="D20" s="256" t="s">
        <v>94</v>
      </c>
      <c r="E20" s="256"/>
      <c r="F20" s="187"/>
      <c r="G20" s="187"/>
      <c r="H20" s="187"/>
      <c r="I20" s="187"/>
      <c r="J20" s="187"/>
      <c r="K20" s="256"/>
      <c r="L20" s="187"/>
      <c r="M20" s="187"/>
      <c r="N20" s="187"/>
      <c r="O20" s="187"/>
      <c r="P20" s="187"/>
      <c r="Q20" s="788"/>
      <c r="AZ20" s="187"/>
      <c r="BA20" s="187"/>
      <c r="CK20" s="187"/>
      <c r="CL20" s="187"/>
      <c r="CN20" s="187"/>
      <c r="CO20" s="187"/>
      <c r="CP20" s="187"/>
      <c r="CQ20" s="780" t="s">
        <v>80</v>
      </c>
      <c r="DP20" s="780" t="s">
        <v>80</v>
      </c>
      <c r="FK20" s="780" t="s">
        <v>80</v>
      </c>
      <c r="HM20" s="780" t="s">
        <v>80</v>
      </c>
      <c r="HN20" s="780" t="s">
        <v>80</v>
      </c>
      <c r="HO20" s="780" t="s">
        <v>80</v>
      </c>
      <c r="HP20" s="780" t="s">
        <v>80</v>
      </c>
      <c r="IK20" s="780" t="s">
        <v>80</v>
      </c>
      <c r="IL20" s="780" t="s">
        <v>80</v>
      </c>
      <c r="MQ20" s="780" t="s">
        <v>80</v>
      </c>
      <c r="NQ20" s="780" t="s">
        <v>80</v>
      </c>
      <c r="PJ20" s="780" t="s">
        <v>80</v>
      </c>
    </row>
    <row r="21" spans="2:426" ht="20.5" customHeight="1" x14ac:dyDescent="0.15">
      <c r="B21" s="789"/>
      <c r="C21" s="207" t="s">
        <v>84</v>
      </c>
      <c r="D21" s="256" t="s">
        <v>95</v>
      </c>
      <c r="E21" s="256"/>
      <c r="F21" s="187"/>
      <c r="G21" s="187"/>
      <c r="H21" s="187"/>
      <c r="I21" s="187"/>
      <c r="J21" s="187"/>
      <c r="K21" s="187"/>
      <c r="L21" s="187"/>
      <c r="M21" s="187"/>
      <c r="N21" s="187"/>
      <c r="O21" s="187"/>
      <c r="P21" s="187"/>
      <c r="Q21" s="788"/>
      <c r="AZ21" s="187"/>
      <c r="BA21" s="187"/>
      <c r="BB21" s="187"/>
      <c r="BC21" s="187"/>
      <c r="BD21" s="187"/>
      <c r="BE21" s="187"/>
      <c r="BF21" s="187"/>
      <c r="BG21" s="187"/>
      <c r="BH21" s="187"/>
      <c r="BI21" s="187"/>
      <c r="BJ21" s="187"/>
      <c r="BK21" s="187"/>
      <c r="BL21" s="187"/>
      <c r="BM21" s="187"/>
      <c r="BN21" s="187"/>
      <c r="BO21" s="187"/>
      <c r="BP21" s="187"/>
      <c r="BQ21" s="187"/>
      <c r="BR21" s="187"/>
      <c r="BS21" s="187"/>
      <c r="BT21" s="187"/>
      <c r="BU21" s="187"/>
      <c r="BV21" s="187"/>
      <c r="BW21" s="187"/>
      <c r="BX21" s="187"/>
      <c r="BY21" s="187"/>
      <c r="BZ21" s="187"/>
      <c r="CA21" s="187"/>
      <c r="CB21" s="187"/>
      <c r="CC21" s="187"/>
      <c r="CD21" s="187"/>
      <c r="CE21" s="187"/>
      <c r="CF21" s="187"/>
      <c r="CG21" s="187"/>
      <c r="CH21" s="187"/>
      <c r="CI21" s="187"/>
      <c r="CJ21" s="187"/>
      <c r="CK21" s="187"/>
      <c r="CL21" s="187"/>
      <c r="CM21" s="187"/>
      <c r="CN21" s="187"/>
      <c r="CO21" s="187"/>
      <c r="CP21" s="187"/>
      <c r="CQ21" s="780" t="s">
        <v>80</v>
      </c>
      <c r="DP21" s="780" t="s">
        <v>80</v>
      </c>
      <c r="FK21" s="780" t="s">
        <v>80</v>
      </c>
      <c r="HM21" s="780" t="s">
        <v>80</v>
      </c>
      <c r="HN21" s="780" t="s">
        <v>80</v>
      </c>
      <c r="HO21" s="780" t="s">
        <v>80</v>
      </c>
      <c r="HP21" s="780" t="s">
        <v>80</v>
      </c>
      <c r="IK21" s="780" t="s">
        <v>80</v>
      </c>
      <c r="IL21" s="780" t="s">
        <v>80</v>
      </c>
      <c r="MQ21" s="780" t="s">
        <v>80</v>
      </c>
      <c r="NQ21" s="780" t="s">
        <v>80</v>
      </c>
      <c r="PJ21" s="780" t="s">
        <v>80</v>
      </c>
    </row>
    <row r="22" spans="2:426" ht="20.5" customHeight="1" x14ac:dyDescent="0.15">
      <c r="B22" s="790"/>
      <c r="C22" s="791"/>
      <c r="D22" s="791"/>
      <c r="E22" s="791"/>
      <c r="F22" s="791"/>
      <c r="G22" s="791"/>
      <c r="H22" s="791"/>
      <c r="I22" s="791"/>
      <c r="J22" s="791"/>
      <c r="K22" s="791"/>
      <c r="L22" s="791"/>
      <c r="M22" s="791"/>
      <c r="N22" s="791"/>
      <c r="O22" s="791"/>
      <c r="P22" s="791"/>
      <c r="Q22" s="792"/>
      <c r="CQ22" s="780" t="s">
        <v>80</v>
      </c>
      <c r="DP22" s="780" t="s">
        <v>80</v>
      </c>
      <c r="FK22" s="780" t="s">
        <v>80</v>
      </c>
      <c r="HM22" s="780" t="s">
        <v>80</v>
      </c>
      <c r="HN22" s="780" t="s">
        <v>80</v>
      </c>
      <c r="HO22" s="780" t="s">
        <v>80</v>
      </c>
      <c r="HP22" s="780" t="s">
        <v>80</v>
      </c>
      <c r="IK22" s="780" t="s">
        <v>80</v>
      </c>
      <c r="IL22" s="780" t="s">
        <v>80</v>
      </c>
      <c r="MQ22" s="780" t="s">
        <v>80</v>
      </c>
      <c r="NQ22" s="780" t="s">
        <v>80</v>
      </c>
      <c r="PJ22" s="780" t="s">
        <v>80</v>
      </c>
    </row>
    <row r="23" spans="2:426" ht="20.5" customHeight="1" x14ac:dyDescent="0.15">
      <c r="CQ23" s="780" t="s">
        <v>80</v>
      </c>
      <c r="DP23" s="780" t="s">
        <v>80</v>
      </c>
      <c r="FK23" s="780" t="s">
        <v>80</v>
      </c>
      <c r="HM23" s="780" t="s">
        <v>80</v>
      </c>
      <c r="HN23" s="780" t="s">
        <v>80</v>
      </c>
      <c r="HO23" s="780" t="s">
        <v>80</v>
      </c>
      <c r="HP23" s="780" t="s">
        <v>80</v>
      </c>
      <c r="IK23" s="780" t="s">
        <v>80</v>
      </c>
      <c r="IL23" s="780" t="s">
        <v>80</v>
      </c>
      <c r="MQ23" s="780" t="s">
        <v>80</v>
      </c>
      <c r="NQ23" s="780" t="s">
        <v>80</v>
      </c>
      <c r="PJ23" s="780" t="s">
        <v>80</v>
      </c>
    </row>
    <row r="24" spans="2:426" ht="20.5" customHeight="1" x14ac:dyDescent="0.15">
      <c r="CQ24" s="780" t="s">
        <v>80</v>
      </c>
      <c r="CY24" s="187"/>
      <c r="CZ24" s="187"/>
      <c r="DA24" s="187"/>
      <c r="DB24" s="187"/>
      <c r="DC24" s="187"/>
      <c r="DD24" s="187"/>
      <c r="DE24" s="187"/>
      <c r="DF24" s="187"/>
      <c r="DG24" s="187"/>
      <c r="DH24" s="187"/>
      <c r="DI24" s="187"/>
      <c r="DJ24" s="187"/>
      <c r="DK24" s="187"/>
      <c r="DL24" s="187"/>
      <c r="DM24" s="187"/>
      <c r="DN24" s="187"/>
      <c r="DO24" s="187"/>
      <c r="DP24" s="780" t="s">
        <v>80</v>
      </c>
      <c r="DQ24" s="187"/>
      <c r="DR24" s="187"/>
      <c r="DS24" s="187"/>
      <c r="DT24" s="187"/>
      <c r="DU24" s="187"/>
      <c r="DV24" s="187"/>
      <c r="DW24" s="187"/>
      <c r="DX24" s="187"/>
      <c r="ED24" s="187"/>
      <c r="EE24" s="187"/>
      <c r="EF24" s="187"/>
      <c r="EG24" s="187"/>
      <c r="EH24" s="187"/>
      <c r="EI24" s="187"/>
      <c r="EJ24" s="187"/>
      <c r="EK24" s="187"/>
      <c r="EL24" s="187"/>
      <c r="EM24" s="187"/>
      <c r="EN24" s="187"/>
      <c r="EO24" s="187"/>
      <c r="FK24" s="780" t="s">
        <v>80</v>
      </c>
      <c r="HM24" s="780" t="s">
        <v>80</v>
      </c>
      <c r="HN24" s="780" t="s">
        <v>80</v>
      </c>
      <c r="HO24" s="780" t="s">
        <v>80</v>
      </c>
      <c r="HP24" s="780" t="s">
        <v>80</v>
      </c>
      <c r="IK24" s="780" t="s">
        <v>80</v>
      </c>
      <c r="IL24" s="780" t="s">
        <v>80</v>
      </c>
      <c r="JT24" s="1045" t="s">
        <v>36</v>
      </c>
      <c r="JU24" s="1044"/>
      <c r="JV24" s="1044"/>
      <c r="JW24" s="1044"/>
      <c r="JX24" s="1044"/>
      <c r="JY24" s="1044"/>
      <c r="JZ24" s="1044"/>
      <c r="KA24" s="1044"/>
      <c r="KB24" s="1044"/>
      <c r="KC24" s="1044"/>
      <c r="KD24" s="1044"/>
      <c r="KE24" s="1044"/>
      <c r="KF24" s="1044"/>
      <c r="KG24" s="1044"/>
      <c r="KH24" s="1044"/>
      <c r="KI24" s="1044"/>
      <c r="KJ24" s="1044"/>
      <c r="KK24" s="1044"/>
      <c r="KL24" s="1044"/>
      <c r="KM24" s="1044"/>
      <c r="KN24" s="1044"/>
      <c r="KO24" s="1044"/>
      <c r="KP24" s="1044"/>
      <c r="KQ24" s="1044"/>
      <c r="KR24" s="1044"/>
      <c r="KS24" s="1044"/>
      <c r="KT24" s="1044"/>
      <c r="KU24" s="1044"/>
      <c r="KV24" s="1044"/>
      <c r="KW24" s="1044"/>
      <c r="KX24" s="1043" t="s">
        <v>38</v>
      </c>
      <c r="KY24" s="1042"/>
      <c r="KZ24" s="1042"/>
      <c r="LA24" s="1042"/>
      <c r="LB24" s="1042"/>
      <c r="LC24" s="1042"/>
      <c r="LD24" s="1042"/>
      <c r="LE24" s="1042"/>
      <c r="LF24" s="1042"/>
      <c r="LG24" s="1042"/>
      <c r="LH24" s="1042"/>
      <c r="LI24" s="1042"/>
      <c r="LJ24" s="1042"/>
      <c r="LK24" s="1042"/>
      <c r="LL24" s="1042"/>
      <c r="LM24" s="1042"/>
      <c r="LN24" s="1042"/>
      <c r="LO24" s="1042"/>
      <c r="LP24" s="1042"/>
      <c r="LQ24" s="1042"/>
      <c r="LR24" s="1042"/>
      <c r="LS24" s="1042"/>
      <c r="LT24" s="1042"/>
      <c r="LU24" s="1042"/>
      <c r="LV24" s="1042"/>
      <c r="LW24" s="1042"/>
      <c r="LX24" s="1042"/>
      <c r="LY24" s="1042"/>
      <c r="LZ24" s="1042"/>
      <c r="MA24" s="1042"/>
      <c r="MB24" s="1041" t="s">
        <v>145</v>
      </c>
      <c r="MC24" s="1040"/>
      <c r="MD24" s="1040"/>
      <c r="ME24" s="1040"/>
      <c r="MF24" s="1040"/>
      <c r="MG24" s="1040"/>
      <c r="MH24" s="1040"/>
      <c r="MI24" s="1040"/>
      <c r="MJ24" s="1040"/>
      <c r="MK24" s="1040"/>
      <c r="ML24" s="1040"/>
      <c r="MM24" s="1040"/>
      <c r="MN24" s="1040"/>
      <c r="MO24" s="1040"/>
      <c r="MP24" s="1040"/>
      <c r="MQ24" s="780" t="s">
        <v>80</v>
      </c>
      <c r="MR24" s="1040"/>
      <c r="MS24" s="1040"/>
      <c r="MT24" s="1040"/>
      <c r="MU24" s="1040"/>
      <c r="MV24" s="1040"/>
      <c r="MW24" s="218"/>
      <c r="MX24" s="218"/>
      <c r="MY24" s="218"/>
      <c r="MZ24" s="218"/>
      <c r="NA24" s="218"/>
      <c r="NB24" s="218"/>
      <c r="NC24" s="218"/>
      <c r="ND24" s="218"/>
      <c r="NE24" s="218"/>
      <c r="NF24" s="218"/>
      <c r="NG24" s="218"/>
      <c r="NH24" s="218"/>
      <c r="NI24" s="218"/>
      <c r="NJ24" s="218"/>
      <c r="NK24" s="218"/>
      <c r="NL24" s="218"/>
      <c r="NM24" s="218"/>
      <c r="NN24" s="218"/>
      <c r="NQ24" s="780" t="s">
        <v>80</v>
      </c>
      <c r="PJ24" s="780" t="s">
        <v>80</v>
      </c>
    </row>
    <row r="25" spans="2:426" ht="20.5" customHeight="1" x14ac:dyDescent="0.15">
      <c r="B25" s="187"/>
      <c r="C25" s="187"/>
      <c r="D25" s="187"/>
      <c r="E25" s="187"/>
      <c r="F25" s="187"/>
      <c r="G25" s="187"/>
      <c r="H25" s="187"/>
      <c r="I25" s="187"/>
      <c r="J25" s="187"/>
      <c r="K25" s="187"/>
      <c r="L25" s="187"/>
      <c r="M25" s="187"/>
      <c r="N25" s="187"/>
      <c r="O25" s="187"/>
      <c r="P25" s="187"/>
      <c r="Q25" s="187"/>
      <c r="CQ25" s="780" t="s">
        <v>80</v>
      </c>
      <c r="CY25" s="187"/>
      <c r="CZ25" s="187"/>
      <c r="DA25" s="187"/>
      <c r="DB25" s="187"/>
      <c r="DC25" s="187"/>
      <c r="DD25" s="187"/>
      <c r="DE25" s="187"/>
      <c r="DF25" s="187"/>
      <c r="DG25" s="187"/>
      <c r="DH25" s="187"/>
      <c r="DI25" s="187"/>
      <c r="DJ25" s="187"/>
      <c r="DK25" s="187"/>
      <c r="DL25" s="187"/>
      <c r="DM25" s="187"/>
      <c r="DN25" s="187"/>
      <c r="DO25" s="187"/>
      <c r="DP25" s="780" t="s">
        <v>80</v>
      </c>
      <c r="DQ25" s="187"/>
      <c r="DR25" s="187"/>
      <c r="DS25" s="187"/>
      <c r="DT25" s="187"/>
      <c r="DU25" s="187"/>
      <c r="DV25" s="187"/>
      <c r="DW25" s="187"/>
      <c r="DX25" s="187"/>
      <c r="DY25" s="187"/>
      <c r="DZ25" s="187"/>
      <c r="EA25" s="187"/>
      <c r="EB25" s="187"/>
      <c r="EC25" s="187"/>
      <c r="ED25" s="187"/>
      <c r="EE25" s="187"/>
      <c r="EF25" s="187"/>
      <c r="EG25" s="187"/>
      <c r="EH25" s="187"/>
      <c r="EI25" s="187"/>
      <c r="EJ25" s="187"/>
      <c r="EK25" s="187"/>
      <c r="EL25" s="187"/>
      <c r="EM25" s="187"/>
      <c r="EN25" s="187"/>
      <c r="EO25" s="187"/>
      <c r="FK25" s="780" t="s">
        <v>80</v>
      </c>
      <c r="GL25" s="187"/>
      <c r="GM25" s="187"/>
      <c r="GN25" s="187"/>
      <c r="GO25" s="187"/>
      <c r="GP25" s="187"/>
      <c r="GQ25" s="187"/>
      <c r="GR25" s="187"/>
      <c r="GS25" s="187"/>
      <c r="GT25" s="187"/>
      <c r="GU25" s="187"/>
      <c r="GV25" s="187"/>
      <c r="GW25" s="187"/>
      <c r="GX25" s="187"/>
      <c r="GY25" s="187"/>
      <c r="GZ25" s="187"/>
      <c r="HA25" s="187"/>
      <c r="HB25" s="187"/>
      <c r="HC25" s="187"/>
      <c r="HD25" s="187"/>
      <c r="HE25" s="187"/>
      <c r="HF25" s="187"/>
      <c r="HG25" s="187"/>
      <c r="HH25" s="187"/>
      <c r="HI25" s="187"/>
      <c r="HJ25" s="187"/>
      <c r="HK25" s="187"/>
      <c r="HL25" s="187"/>
      <c r="HM25" s="780" t="s">
        <v>80</v>
      </c>
      <c r="HN25" s="780" t="s">
        <v>80</v>
      </c>
      <c r="HO25" s="780" t="s">
        <v>80</v>
      </c>
      <c r="HP25" s="780" t="s">
        <v>80</v>
      </c>
      <c r="HQ25" s="187"/>
      <c r="HR25" s="187"/>
      <c r="HS25" s="187"/>
      <c r="HT25" s="187"/>
      <c r="HU25" s="187"/>
      <c r="HV25" s="187"/>
      <c r="HW25" s="187"/>
      <c r="HX25" s="187"/>
      <c r="HY25" s="187"/>
      <c r="HZ25" s="187"/>
      <c r="IA25" s="187"/>
      <c r="IB25" s="187"/>
      <c r="IC25" s="187"/>
      <c r="ID25" s="187"/>
      <c r="IE25" s="187"/>
      <c r="IF25" s="187"/>
      <c r="II25" s="187"/>
      <c r="IJ25" s="187"/>
      <c r="IK25" s="780" t="s">
        <v>80</v>
      </c>
      <c r="IL25" s="780" t="s">
        <v>80</v>
      </c>
      <c r="IM25" s="187"/>
      <c r="IN25" s="187"/>
      <c r="IO25" s="187"/>
      <c r="IP25" s="187"/>
      <c r="IQ25" s="187"/>
      <c r="IR25" s="187"/>
      <c r="IS25" s="187"/>
      <c r="IT25" s="187"/>
      <c r="IU25" s="187"/>
      <c r="IV25" s="187"/>
      <c r="IW25" s="187"/>
      <c r="IX25" s="187"/>
      <c r="IY25" s="187"/>
      <c r="IZ25" s="187"/>
      <c r="JA25" s="187"/>
      <c r="JB25" s="187"/>
      <c r="JC25" s="187"/>
      <c r="JT25" s="218"/>
      <c r="JU25" s="218"/>
      <c r="JV25" s="218"/>
      <c r="JW25" s="218"/>
      <c r="JX25" s="218"/>
      <c r="JY25" s="218"/>
      <c r="JZ25" s="218"/>
      <c r="KA25" s="218"/>
      <c r="KB25" s="218"/>
      <c r="KC25" s="218"/>
      <c r="KD25" s="218"/>
      <c r="KE25" s="218"/>
      <c r="KF25" s="218"/>
      <c r="KG25" s="218"/>
      <c r="KH25" s="218"/>
      <c r="KI25" s="218"/>
      <c r="KJ25" s="218"/>
      <c r="KK25" s="218"/>
      <c r="KL25" s="218"/>
      <c r="KM25" s="218"/>
      <c r="KN25" s="218"/>
      <c r="KO25" s="218"/>
      <c r="KP25" s="218"/>
      <c r="KQ25" s="218"/>
      <c r="KR25" s="218"/>
      <c r="KS25" s="218"/>
      <c r="KT25" s="218"/>
      <c r="KU25" s="218"/>
      <c r="KV25" s="218"/>
      <c r="KW25" s="218"/>
      <c r="KX25" s="218"/>
      <c r="KY25" s="218"/>
      <c r="KZ25" s="218"/>
      <c r="LA25" s="218"/>
      <c r="LB25" s="218"/>
      <c r="LC25" s="218"/>
      <c r="LD25" s="218"/>
      <c r="LE25" s="218"/>
      <c r="LF25" s="218"/>
      <c r="LG25" s="218"/>
      <c r="LH25" s="218"/>
      <c r="LI25" s="218"/>
      <c r="LJ25" s="218"/>
      <c r="LK25" s="218"/>
      <c r="LL25" s="218"/>
      <c r="LM25" s="218"/>
      <c r="LN25" s="218"/>
      <c r="LO25" s="218"/>
      <c r="LP25" s="218"/>
      <c r="LQ25" s="218"/>
      <c r="LR25" s="218"/>
      <c r="LS25" s="218"/>
      <c r="LT25" s="218"/>
      <c r="LU25" s="218"/>
      <c r="LV25" s="218"/>
      <c r="LW25" s="218"/>
      <c r="LX25" s="218"/>
      <c r="LY25" s="218"/>
      <c r="LZ25" s="218"/>
      <c r="MA25" s="218"/>
      <c r="MB25" s="218"/>
      <c r="MC25" s="218"/>
      <c r="MD25" s="218"/>
      <c r="ME25" s="218"/>
      <c r="MF25" s="218"/>
      <c r="MG25" s="218"/>
      <c r="MH25" s="218"/>
      <c r="MI25" s="218"/>
      <c r="MJ25" s="218"/>
      <c r="MK25" s="218"/>
      <c r="ML25" s="218"/>
      <c r="MM25" s="218"/>
      <c r="MN25" s="218"/>
      <c r="MO25" s="218"/>
      <c r="MQ25" s="780" t="s">
        <v>80</v>
      </c>
      <c r="MR25" s="218"/>
      <c r="MS25" s="218"/>
      <c r="MU25" s="1039" t="s">
        <v>149</v>
      </c>
      <c r="MV25" s="1039"/>
      <c r="MW25" s="1039"/>
      <c r="MX25" s="1039"/>
      <c r="MY25" s="1039"/>
      <c r="MZ25" s="1039"/>
      <c r="NA25" s="1039"/>
      <c r="NB25" s="1039"/>
      <c r="NC25" s="1039"/>
      <c r="ND25" s="1039"/>
      <c r="NE25" s="1039"/>
      <c r="NF25" s="1039"/>
      <c r="NG25" s="1039"/>
      <c r="NH25" s="1039"/>
      <c r="NI25" s="1039"/>
      <c r="NJ25" s="1039"/>
      <c r="NK25" s="1039"/>
      <c r="NL25" s="1039"/>
      <c r="NM25" s="1038"/>
      <c r="NN25" s="1038"/>
      <c r="NO25" s="1038"/>
      <c r="NP25" s="1038"/>
      <c r="NQ25" s="780" t="s">
        <v>80</v>
      </c>
      <c r="NR25" s="1038"/>
      <c r="NS25" s="1038"/>
      <c r="NT25" s="1038"/>
      <c r="NU25" s="1038"/>
      <c r="NV25" s="1038"/>
      <c r="NW25" s="1038"/>
      <c r="NX25" s="1038"/>
      <c r="NY25" s="1038"/>
      <c r="NZ25" s="1038"/>
      <c r="OA25" s="1038"/>
      <c r="OB25" s="1038"/>
      <c r="OC25" s="1038"/>
      <c r="OD25" s="1038"/>
      <c r="PJ25" s="780" t="s">
        <v>80</v>
      </c>
    </row>
    <row r="26" spans="2:426" ht="20.5" customHeight="1" x14ac:dyDescent="0.15">
      <c r="B26" s="781"/>
      <c r="C26" s="782"/>
      <c r="D26" s="782"/>
      <c r="E26" s="782"/>
      <c r="F26" s="782"/>
      <c r="G26" s="782"/>
      <c r="H26" s="782"/>
      <c r="I26" s="782"/>
      <c r="J26" s="782"/>
      <c r="K26" s="782"/>
      <c r="L26" s="782"/>
      <c r="M26" s="782"/>
      <c r="N26" s="782"/>
      <c r="O26" s="782"/>
      <c r="P26" s="782"/>
      <c r="Q26" s="793"/>
      <c r="CP26" s="208" t="s">
        <v>86</v>
      </c>
      <c r="CQ26" s="780" t="s">
        <v>80</v>
      </c>
      <c r="CR26" s="113" t="s">
        <v>87</v>
      </c>
      <c r="CS26" s="113" t="s">
        <v>87</v>
      </c>
      <c r="CT26" s="113" t="s">
        <v>87</v>
      </c>
      <c r="CU26" s="113" t="s">
        <v>87</v>
      </c>
      <c r="CV26" s="113" t="s">
        <v>87</v>
      </c>
      <c r="CW26" s="113" t="s">
        <v>87</v>
      </c>
      <c r="CX26" s="113" t="s">
        <v>87</v>
      </c>
      <c r="CY26" s="113" t="s">
        <v>87</v>
      </c>
      <c r="CZ26" s="113" t="s">
        <v>87</v>
      </c>
      <c r="DA26" s="113" t="s">
        <v>87</v>
      </c>
      <c r="DB26" s="115" t="s">
        <v>88</v>
      </c>
      <c r="DC26" s="115" t="s">
        <v>88</v>
      </c>
      <c r="DD26" s="115" t="s">
        <v>88</v>
      </c>
      <c r="DE26" s="115" t="s">
        <v>88</v>
      </c>
      <c r="DF26" s="115" t="s">
        <v>88</v>
      </c>
      <c r="DG26" s="115" t="s">
        <v>88</v>
      </c>
      <c r="DH26" s="115" t="s">
        <v>88</v>
      </c>
      <c r="DI26" s="115" t="s">
        <v>88</v>
      </c>
      <c r="DJ26" s="115" t="s">
        <v>88</v>
      </c>
      <c r="DK26" s="115" t="s">
        <v>88</v>
      </c>
      <c r="DL26" s="114" t="s">
        <v>89</v>
      </c>
      <c r="DM26" s="114" t="s">
        <v>89</v>
      </c>
      <c r="DN26" s="114" t="s">
        <v>89</v>
      </c>
      <c r="DO26" s="114" t="s">
        <v>89</v>
      </c>
      <c r="DP26" s="780" t="s">
        <v>80</v>
      </c>
      <c r="DQ26" s="114" t="s">
        <v>89</v>
      </c>
      <c r="DR26" s="114" t="s">
        <v>89</v>
      </c>
      <c r="DS26" s="114" t="s">
        <v>89</v>
      </c>
      <c r="DT26" s="114" t="s">
        <v>89</v>
      </c>
      <c r="DU26" s="114" t="s">
        <v>89</v>
      </c>
      <c r="DV26" s="114" t="s">
        <v>89</v>
      </c>
      <c r="DW26" s="116" t="s">
        <v>90</v>
      </c>
      <c r="DX26" s="116" t="s">
        <v>90</v>
      </c>
      <c r="DY26" s="116" t="s">
        <v>90</v>
      </c>
      <c r="DZ26" s="116" t="s">
        <v>90</v>
      </c>
      <c r="EA26" s="116" t="s">
        <v>90</v>
      </c>
      <c r="EB26" s="116" t="s">
        <v>90</v>
      </c>
      <c r="EC26" s="116" t="s">
        <v>90</v>
      </c>
      <c r="ED26" s="116" t="s">
        <v>90</v>
      </c>
      <c r="EE26" s="116" t="s">
        <v>90</v>
      </c>
      <c r="EF26" s="116" t="s">
        <v>90</v>
      </c>
      <c r="EG26" s="116" t="s">
        <v>90</v>
      </c>
      <c r="EH26" s="116" t="s">
        <v>90</v>
      </c>
      <c r="EI26" s="116" t="s">
        <v>90</v>
      </c>
      <c r="EJ26" s="116" t="s">
        <v>90</v>
      </c>
      <c r="EK26" s="116" t="s">
        <v>90</v>
      </c>
      <c r="EL26" s="121" t="s">
        <v>59</v>
      </c>
      <c r="EM26" s="121" t="s">
        <v>59</v>
      </c>
      <c r="EN26" s="121" t="s">
        <v>59</v>
      </c>
      <c r="EO26" s="121" t="s">
        <v>59</v>
      </c>
      <c r="EP26" s="121" t="s">
        <v>59</v>
      </c>
      <c r="EQ26" s="121" t="s">
        <v>59</v>
      </c>
      <c r="ER26" s="121" t="s">
        <v>59</v>
      </c>
      <c r="ES26" s="121" t="s">
        <v>59</v>
      </c>
      <c r="FK26" s="780" t="s">
        <v>80</v>
      </c>
      <c r="GL26" s="187"/>
      <c r="GM26" s="187"/>
      <c r="GN26" s="187"/>
      <c r="GO26" s="187"/>
      <c r="GP26" s="187"/>
      <c r="GQ26" s="187"/>
      <c r="GR26" s="187"/>
      <c r="GS26" s="187"/>
      <c r="GT26" s="187"/>
      <c r="GU26" s="187"/>
      <c r="GV26" s="187"/>
      <c r="GW26" s="187"/>
      <c r="GX26" s="187"/>
      <c r="GY26" s="187"/>
      <c r="GZ26" s="187"/>
      <c r="HA26" s="187"/>
      <c r="HB26" s="187"/>
      <c r="HC26" s="187"/>
      <c r="HD26" s="187"/>
      <c r="HE26" s="187"/>
      <c r="HF26" s="187"/>
      <c r="HG26" s="187"/>
      <c r="HH26" s="187"/>
      <c r="HI26" s="187"/>
      <c r="HJ26" s="187"/>
      <c r="HK26" s="187"/>
      <c r="HL26" s="187"/>
      <c r="HM26" s="780" t="s">
        <v>80</v>
      </c>
      <c r="HN26" s="780" t="s">
        <v>80</v>
      </c>
      <c r="HO26" s="780" t="s">
        <v>80</v>
      </c>
      <c r="HP26" s="780" t="s">
        <v>80</v>
      </c>
      <c r="HQ26" s="187"/>
      <c r="HR26" s="187"/>
      <c r="HS26" s="187"/>
      <c r="HT26" s="187"/>
      <c r="HU26" s="187"/>
      <c r="HV26" s="187"/>
      <c r="HW26" s="187"/>
      <c r="HX26" s="187"/>
      <c r="HY26" s="187"/>
      <c r="HZ26" s="187"/>
      <c r="IA26" s="187"/>
      <c r="IB26" s="187"/>
      <c r="IC26" s="187"/>
      <c r="ID26" s="187"/>
      <c r="IE26" s="187"/>
      <c r="IF26" s="187"/>
      <c r="II26" s="187"/>
      <c r="IK26" s="780" t="s">
        <v>80</v>
      </c>
      <c r="IL26" s="780" t="s">
        <v>80</v>
      </c>
      <c r="MQ26" s="780" t="s">
        <v>80</v>
      </c>
      <c r="NQ26" s="780" t="s">
        <v>80</v>
      </c>
      <c r="PJ26" s="780" t="s">
        <v>80</v>
      </c>
    </row>
    <row r="27" spans="2:426" ht="20.5" customHeight="1" x14ac:dyDescent="0.15">
      <c r="B27" s="789"/>
      <c r="C27" s="786" t="s">
        <v>106</v>
      </c>
      <c r="D27" s="787"/>
      <c r="E27" s="787"/>
      <c r="F27" s="787"/>
      <c r="G27" s="787"/>
      <c r="H27" s="787"/>
      <c r="I27" s="787"/>
      <c r="J27" s="787"/>
      <c r="K27" s="787"/>
      <c r="L27" s="787"/>
      <c r="M27" s="787"/>
      <c r="N27" s="787"/>
      <c r="O27" s="787"/>
      <c r="P27" s="787"/>
      <c r="Q27" s="788"/>
      <c r="CQ27" s="780" t="s">
        <v>80</v>
      </c>
      <c r="CR27" s="187"/>
      <c r="CS27" s="187"/>
      <c r="CT27" s="187"/>
      <c r="CU27" s="187"/>
      <c r="CV27" s="187"/>
      <c r="DA27" s="208" t="s">
        <v>92</v>
      </c>
      <c r="DB27" s="113" t="s">
        <v>87</v>
      </c>
      <c r="DC27" s="113" t="s">
        <v>87</v>
      </c>
      <c r="DD27" s="113" t="s">
        <v>87</v>
      </c>
      <c r="DE27" s="113" t="s">
        <v>87</v>
      </c>
      <c r="DF27" s="113" t="s">
        <v>87</v>
      </c>
      <c r="DG27" s="113" t="s">
        <v>87</v>
      </c>
      <c r="DH27" s="113" t="s">
        <v>87</v>
      </c>
      <c r="DI27" s="113" t="s">
        <v>87</v>
      </c>
      <c r="DJ27" s="113" t="s">
        <v>87</v>
      </c>
      <c r="DK27" s="113" t="s">
        <v>87</v>
      </c>
      <c r="DL27" s="115" t="s">
        <v>88</v>
      </c>
      <c r="DM27" s="115" t="s">
        <v>88</v>
      </c>
      <c r="DN27" s="115" t="s">
        <v>88</v>
      </c>
      <c r="DO27" s="115" t="s">
        <v>88</v>
      </c>
      <c r="DP27" s="780" t="s">
        <v>80</v>
      </c>
      <c r="DQ27" s="115" t="s">
        <v>88</v>
      </c>
      <c r="DR27" s="115" t="s">
        <v>88</v>
      </c>
      <c r="DS27" s="115" t="s">
        <v>88</v>
      </c>
      <c r="DT27" s="115" t="s">
        <v>88</v>
      </c>
      <c r="DU27" s="115" t="s">
        <v>88</v>
      </c>
      <c r="DV27" s="115" t="s">
        <v>88</v>
      </c>
      <c r="DW27" s="114" t="s">
        <v>89</v>
      </c>
      <c r="DX27" s="114" t="s">
        <v>89</v>
      </c>
      <c r="DY27" s="114" t="s">
        <v>89</v>
      </c>
      <c r="DZ27" s="114" t="s">
        <v>89</v>
      </c>
      <c r="EA27" s="114" t="s">
        <v>89</v>
      </c>
      <c r="EB27" s="114" t="s">
        <v>89</v>
      </c>
      <c r="EC27" s="114" t="s">
        <v>89</v>
      </c>
      <c r="ED27" s="114" t="s">
        <v>89</v>
      </c>
      <c r="EE27" s="114" t="s">
        <v>89</v>
      </c>
      <c r="EF27" s="114" t="s">
        <v>89</v>
      </c>
      <c r="EG27" s="116" t="s">
        <v>90</v>
      </c>
      <c r="EH27" s="116" t="s">
        <v>90</v>
      </c>
      <c r="EI27" s="116" t="s">
        <v>90</v>
      </c>
      <c r="EJ27" s="116" t="s">
        <v>90</v>
      </c>
      <c r="EK27" s="116" t="s">
        <v>90</v>
      </c>
      <c r="EL27" s="116" t="s">
        <v>90</v>
      </c>
      <c r="EM27" s="116" t="s">
        <v>90</v>
      </c>
      <c r="EN27" s="116" t="s">
        <v>90</v>
      </c>
      <c r="EO27" s="116" t="s">
        <v>90</v>
      </c>
      <c r="EP27" s="116" t="s">
        <v>90</v>
      </c>
      <c r="EQ27" s="116" t="s">
        <v>90</v>
      </c>
      <c r="ER27" s="116" t="s">
        <v>90</v>
      </c>
      <c r="ES27" s="116" t="s">
        <v>90</v>
      </c>
      <c r="ET27" s="116" t="s">
        <v>90</v>
      </c>
      <c r="EU27" s="116" t="s">
        <v>90</v>
      </c>
      <c r="FK27" s="780" t="s">
        <v>80</v>
      </c>
      <c r="HA27" s="187"/>
      <c r="HB27" s="187"/>
      <c r="HC27" s="187"/>
      <c r="HD27" s="187"/>
      <c r="HE27" s="187"/>
      <c r="HF27" s="187"/>
      <c r="HG27" s="187"/>
      <c r="HH27" s="187"/>
      <c r="HI27" s="187"/>
      <c r="HJ27" s="187"/>
      <c r="HK27" s="187"/>
      <c r="HL27" s="187"/>
      <c r="HM27" s="780" t="s">
        <v>80</v>
      </c>
      <c r="HN27" s="780" t="s">
        <v>80</v>
      </c>
      <c r="HO27" s="780" t="s">
        <v>80</v>
      </c>
      <c r="HP27" s="780" t="s">
        <v>80</v>
      </c>
      <c r="HQ27" s="187"/>
      <c r="HR27" s="187"/>
      <c r="HS27" s="187"/>
      <c r="HT27" s="187"/>
      <c r="HU27" s="187"/>
      <c r="HV27" s="220" t="s">
        <v>147</v>
      </c>
      <c r="HW27" s="221"/>
      <c r="HX27" s="221"/>
      <c r="HY27" s="221"/>
      <c r="HZ27" s="221"/>
      <c r="IA27" s="221"/>
      <c r="IB27" s="221"/>
      <c r="IC27" s="221"/>
      <c r="ID27" s="221"/>
      <c r="IE27" s="221"/>
      <c r="IF27" s="221"/>
      <c r="IG27" s="221"/>
      <c r="IH27" s="221"/>
      <c r="II27" s="221"/>
      <c r="IJ27" s="221"/>
      <c r="IK27" s="780" t="s">
        <v>80</v>
      </c>
      <c r="IL27" s="780" t="s">
        <v>80</v>
      </c>
      <c r="IM27" s="221"/>
      <c r="IN27" s="221"/>
      <c r="IO27" s="221"/>
      <c r="IP27" s="221"/>
      <c r="IQ27" s="222"/>
      <c r="IR27" s="220" t="s">
        <v>148</v>
      </c>
      <c r="IS27" s="221"/>
      <c r="IT27" s="221"/>
      <c r="IU27" s="221"/>
      <c r="IV27" s="221"/>
      <c r="IW27" s="221"/>
      <c r="IX27" s="221"/>
      <c r="IY27" s="221"/>
      <c r="IZ27" s="221"/>
      <c r="JA27" s="221"/>
      <c r="JB27" s="221"/>
      <c r="JC27" s="221"/>
      <c r="JD27" s="221"/>
      <c r="JE27" s="221"/>
      <c r="JF27" s="221"/>
      <c r="JG27" s="221"/>
      <c r="JH27" s="221"/>
      <c r="JI27" s="221"/>
      <c r="JJ27" s="221"/>
      <c r="JK27" s="222"/>
      <c r="JL27" s="218"/>
      <c r="JM27" s="218"/>
      <c r="JN27" s="218"/>
      <c r="JO27" s="218"/>
      <c r="JP27" s="218"/>
      <c r="JQ27" s="218"/>
      <c r="JR27" s="218"/>
      <c r="JS27" s="218"/>
      <c r="JT27" s="218"/>
      <c r="JU27" s="218"/>
      <c r="JV27" s="218"/>
      <c r="JW27" s="218"/>
      <c r="JX27" s="218"/>
      <c r="JY27" s="218"/>
      <c r="JZ27" s="218"/>
      <c r="KA27" s="218"/>
      <c r="MQ27" s="780" t="s">
        <v>80</v>
      </c>
      <c r="NQ27" s="780" t="s">
        <v>80</v>
      </c>
      <c r="PJ27" s="780" t="s">
        <v>80</v>
      </c>
    </row>
    <row r="28" spans="2:426" ht="20.5" customHeight="1" x14ac:dyDescent="0.15">
      <c r="B28" s="789"/>
      <c r="C28" s="113" t="s">
        <v>87</v>
      </c>
      <c r="D28" s="256" t="s">
        <v>108</v>
      </c>
      <c r="E28" s="256"/>
      <c r="F28" s="187"/>
      <c r="G28" s="187"/>
      <c r="H28" s="187"/>
      <c r="I28" s="187"/>
      <c r="J28" s="187"/>
      <c r="K28" s="187"/>
      <c r="L28" s="187"/>
      <c r="M28" s="187"/>
      <c r="N28" s="187"/>
      <c r="O28" s="187"/>
      <c r="P28" s="187"/>
      <c r="Q28" s="788"/>
      <c r="CQ28" s="780" t="s">
        <v>80</v>
      </c>
      <c r="DP28" s="780" t="s">
        <v>80</v>
      </c>
      <c r="FK28" s="780" t="s">
        <v>80</v>
      </c>
      <c r="GL28" s="187"/>
      <c r="GM28" s="187"/>
      <c r="GN28" s="187"/>
      <c r="GO28" s="187"/>
      <c r="GP28" s="187"/>
      <c r="GQ28" s="187"/>
      <c r="GR28" s="187"/>
      <c r="GS28" s="187"/>
      <c r="GT28" s="187"/>
      <c r="GU28" s="187"/>
      <c r="GV28" s="187"/>
      <c r="GW28" s="187"/>
      <c r="GX28" s="187"/>
      <c r="GY28" s="187"/>
      <c r="GZ28" s="187"/>
      <c r="HA28" s="187"/>
      <c r="HB28" s="187"/>
      <c r="HC28" s="187"/>
      <c r="HD28" s="187"/>
      <c r="HE28" s="187"/>
      <c r="HF28" s="187"/>
      <c r="HG28" s="187"/>
      <c r="HH28" s="187"/>
      <c r="HI28" s="187"/>
      <c r="HJ28" s="187"/>
      <c r="HK28" s="187"/>
      <c r="HL28" s="187"/>
      <c r="HM28" s="780" t="s">
        <v>80</v>
      </c>
      <c r="HN28" s="780" t="s">
        <v>80</v>
      </c>
      <c r="HO28" s="780" t="s">
        <v>80</v>
      </c>
      <c r="HP28" s="780" t="s">
        <v>80</v>
      </c>
      <c r="HQ28" s="187"/>
      <c r="HR28" s="187"/>
      <c r="HS28" s="187"/>
      <c r="HT28" s="187"/>
      <c r="HU28" s="187"/>
      <c r="HV28" s="219"/>
      <c r="HW28" s="219"/>
      <c r="HX28" s="219"/>
      <c r="HY28" s="218"/>
      <c r="HZ28" s="219"/>
      <c r="IA28" s="219"/>
      <c r="IB28" s="219"/>
      <c r="IC28" s="218"/>
      <c r="ID28" s="218"/>
      <c r="IE28" s="218"/>
      <c r="IF28" s="218"/>
      <c r="II28" s="218"/>
      <c r="IJ28" s="218"/>
      <c r="IK28" s="780" t="s">
        <v>80</v>
      </c>
      <c r="IL28" s="780" t="s">
        <v>80</v>
      </c>
      <c r="IM28" s="218"/>
      <c r="IN28" s="218"/>
      <c r="IO28" s="218"/>
      <c r="IP28" s="218"/>
      <c r="IQ28" s="218"/>
      <c r="IR28" s="1037" t="s">
        <v>151</v>
      </c>
      <c r="IS28" s="1036"/>
      <c r="IT28" s="1036"/>
      <c r="IU28" s="1036"/>
      <c r="IV28" s="1036"/>
      <c r="IW28" s="1036"/>
      <c r="IX28" s="1036"/>
      <c r="IY28" s="1036"/>
      <c r="IZ28" s="1036"/>
      <c r="JA28" s="1036"/>
      <c r="JB28" s="1036"/>
      <c r="JC28" s="1036"/>
      <c r="JD28" s="1036"/>
      <c r="JE28" s="1036"/>
      <c r="JF28" s="1035"/>
      <c r="JG28" s="218"/>
      <c r="JH28" s="218"/>
      <c r="JI28" s="218"/>
      <c r="JJ28" s="218"/>
      <c r="JK28" s="218"/>
      <c r="JL28" s="1037" t="s">
        <v>250</v>
      </c>
      <c r="JM28" s="1036"/>
      <c r="JN28" s="1036"/>
      <c r="JO28" s="1036"/>
      <c r="JP28" s="1036"/>
      <c r="JQ28" s="1036"/>
      <c r="JR28" s="1036"/>
      <c r="JS28" s="1036"/>
      <c r="JT28" s="1036"/>
      <c r="JU28" s="1036"/>
      <c r="JV28" s="1036"/>
      <c r="JW28" s="1036"/>
      <c r="JX28" s="1036"/>
      <c r="JY28" s="1036"/>
      <c r="JZ28" s="1035"/>
      <c r="KA28" s="218"/>
      <c r="MQ28" s="780" t="s">
        <v>80</v>
      </c>
      <c r="NQ28" s="780" t="s">
        <v>80</v>
      </c>
      <c r="PJ28" s="780" t="s">
        <v>80</v>
      </c>
    </row>
    <row r="29" spans="2:426" ht="20.5" customHeight="1" x14ac:dyDescent="0.15">
      <c r="B29" s="789"/>
      <c r="C29" s="115" t="s">
        <v>88</v>
      </c>
      <c r="D29" s="256" t="s">
        <v>110</v>
      </c>
      <c r="E29" s="187"/>
      <c r="F29" s="187"/>
      <c r="G29" s="187"/>
      <c r="H29" s="187"/>
      <c r="I29" s="187"/>
      <c r="J29" s="187"/>
      <c r="K29" s="187"/>
      <c r="L29" s="187"/>
      <c r="M29" s="187"/>
      <c r="N29" s="187"/>
      <c r="O29" s="187"/>
      <c r="P29" s="187"/>
      <c r="Q29" s="788"/>
      <c r="CQ29" s="780" t="s">
        <v>80</v>
      </c>
      <c r="DP29" s="780" t="s">
        <v>80</v>
      </c>
      <c r="FK29" s="780" t="s">
        <v>80</v>
      </c>
      <c r="GL29" s="187"/>
      <c r="GM29" s="187"/>
      <c r="GN29" s="187"/>
      <c r="GO29" s="187"/>
      <c r="GP29" s="187"/>
      <c r="GQ29" s="187"/>
      <c r="GR29" s="187"/>
      <c r="GS29" s="187"/>
      <c r="GT29" s="187"/>
      <c r="GU29" s="187"/>
      <c r="GV29" s="187"/>
      <c r="GW29" s="187"/>
      <c r="GX29" s="187"/>
      <c r="GY29" s="187"/>
      <c r="GZ29" s="187"/>
      <c r="HA29" s="187"/>
      <c r="HB29" s="187"/>
      <c r="HC29" s="187"/>
      <c r="HD29" s="187"/>
      <c r="HE29" s="187"/>
      <c r="HF29" s="187"/>
      <c r="HG29" s="187"/>
      <c r="HH29" s="187"/>
      <c r="HI29" s="187"/>
      <c r="HJ29" s="187"/>
      <c r="HK29" s="187"/>
      <c r="HL29" s="187"/>
      <c r="HM29" s="780" t="s">
        <v>80</v>
      </c>
      <c r="HN29" s="780" t="s">
        <v>80</v>
      </c>
      <c r="HO29" s="780" t="s">
        <v>80</v>
      </c>
      <c r="HP29" s="780" t="s">
        <v>80</v>
      </c>
      <c r="HQ29" s="187"/>
      <c r="HR29" s="187"/>
      <c r="HS29" s="187"/>
      <c r="HT29" s="187"/>
      <c r="HU29" s="187"/>
      <c r="HV29" s="219"/>
      <c r="HW29" s="219"/>
      <c r="HX29" s="219"/>
      <c r="HY29" s="218"/>
      <c r="HZ29" s="219"/>
      <c r="IA29" s="219"/>
      <c r="IB29" s="219"/>
      <c r="IC29" s="218"/>
      <c r="ID29" s="218"/>
      <c r="IE29" s="218"/>
      <c r="IF29" s="218"/>
      <c r="II29" s="218"/>
      <c r="IJ29" s="218"/>
      <c r="IK29" s="780" t="s">
        <v>80</v>
      </c>
      <c r="IL29" s="780" t="s">
        <v>80</v>
      </c>
      <c r="IM29" s="218"/>
      <c r="IN29" s="218"/>
      <c r="IO29" s="218"/>
      <c r="IP29" s="218"/>
      <c r="IQ29" s="218"/>
      <c r="IR29" s="218"/>
      <c r="IS29" s="218"/>
      <c r="IT29" s="218"/>
      <c r="IU29" s="218"/>
      <c r="IV29" s="218"/>
      <c r="IW29" s="218"/>
      <c r="IX29" s="218"/>
      <c r="IY29" s="218"/>
      <c r="IZ29" s="218"/>
      <c r="JA29" s="218"/>
      <c r="JB29" s="218"/>
      <c r="JC29" s="218"/>
      <c r="JD29" s="218"/>
      <c r="JE29" s="218"/>
      <c r="JF29" s="218"/>
      <c r="JG29" s="218"/>
      <c r="JH29" s="218"/>
      <c r="JI29" s="218"/>
      <c r="JJ29" s="218"/>
      <c r="JK29" s="218"/>
      <c r="JL29" s="218"/>
      <c r="JM29" s="218"/>
      <c r="JN29" s="218"/>
      <c r="JO29" s="218"/>
      <c r="JP29" s="218"/>
      <c r="JQ29" s="218"/>
      <c r="JR29" s="218"/>
      <c r="JS29" s="218"/>
      <c r="JT29" s="218"/>
      <c r="JU29" s="218"/>
      <c r="JV29" s="218"/>
      <c r="JW29" s="218"/>
      <c r="JX29" s="218"/>
      <c r="JY29" s="218"/>
      <c r="JZ29" s="218"/>
      <c r="KA29" s="218"/>
      <c r="MQ29" s="780" t="s">
        <v>80</v>
      </c>
      <c r="NQ29" s="780" t="s">
        <v>80</v>
      </c>
      <c r="PJ29" s="780" t="s">
        <v>80</v>
      </c>
    </row>
    <row r="30" spans="2:426" ht="20.5" customHeight="1" x14ac:dyDescent="0.15">
      <c r="B30" s="789"/>
      <c r="C30" s="114" t="s">
        <v>89</v>
      </c>
      <c r="D30" s="256" t="s">
        <v>112</v>
      </c>
      <c r="E30" s="256"/>
      <c r="F30" s="187"/>
      <c r="G30" s="187"/>
      <c r="H30" s="187"/>
      <c r="I30" s="187"/>
      <c r="J30" s="187"/>
      <c r="K30" s="187"/>
      <c r="L30" s="187"/>
      <c r="M30" s="187"/>
      <c r="N30" s="187"/>
      <c r="O30" s="187"/>
      <c r="P30" s="187"/>
      <c r="Q30" s="788"/>
      <c r="CQ30" s="780" t="s">
        <v>80</v>
      </c>
      <c r="DP30" s="780" t="s">
        <v>80</v>
      </c>
      <c r="FK30" s="780" t="s">
        <v>80</v>
      </c>
      <c r="HM30" s="780" t="s">
        <v>80</v>
      </c>
      <c r="HN30" s="780" t="s">
        <v>80</v>
      </c>
      <c r="HO30" s="780" t="s">
        <v>80</v>
      </c>
      <c r="HP30" s="780" t="s">
        <v>80</v>
      </c>
      <c r="HV30" s="218"/>
      <c r="HW30" s="218"/>
      <c r="HX30" s="218"/>
      <c r="HY30" s="218"/>
      <c r="HZ30" s="218"/>
      <c r="IA30" s="218"/>
      <c r="IB30" s="218"/>
      <c r="IC30" s="218"/>
      <c r="ID30" s="218"/>
      <c r="IE30" s="218"/>
      <c r="IF30" s="218"/>
      <c r="II30" s="218"/>
      <c r="IJ30" s="218"/>
      <c r="IK30" s="780" t="s">
        <v>80</v>
      </c>
      <c r="IL30" s="780" t="s">
        <v>80</v>
      </c>
      <c r="IM30" s="218"/>
      <c r="IN30" s="218"/>
      <c r="IO30" s="218"/>
      <c r="IP30" s="218"/>
      <c r="IQ30" s="218"/>
      <c r="IR30" s="218"/>
      <c r="IS30" s="218"/>
      <c r="IT30" s="218"/>
      <c r="IU30" s="218"/>
      <c r="IV30" s="218"/>
      <c r="IW30" s="218"/>
      <c r="IX30" s="218"/>
      <c r="IY30" s="218"/>
      <c r="IZ30" s="218"/>
      <c r="JA30" s="218"/>
      <c r="JB30" s="218"/>
      <c r="JC30" s="218"/>
      <c r="JD30" s="218"/>
      <c r="JE30" s="218"/>
      <c r="JF30" s="218"/>
      <c r="JG30" s="218"/>
      <c r="JH30" s="218"/>
      <c r="JI30" s="218"/>
      <c r="JJ30" s="218"/>
      <c r="JK30" s="218"/>
      <c r="JL30" s="218"/>
      <c r="JM30" s="218"/>
      <c r="JN30" s="218"/>
      <c r="JO30" s="218"/>
      <c r="JP30" s="218"/>
      <c r="JQ30" s="218"/>
      <c r="JR30" s="218"/>
      <c r="JS30" s="218"/>
      <c r="JT30" s="218"/>
      <c r="JU30" s="218"/>
      <c r="JV30" s="218"/>
      <c r="JW30" s="218"/>
      <c r="JX30" s="218"/>
      <c r="JY30" s="218"/>
      <c r="JZ30" s="218"/>
      <c r="KA30" s="218"/>
      <c r="MQ30" s="780" t="s">
        <v>80</v>
      </c>
      <c r="NQ30" s="780" t="s">
        <v>80</v>
      </c>
      <c r="PJ30" s="780" t="s">
        <v>80</v>
      </c>
    </row>
    <row r="31" spans="2:426" ht="20.5" customHeight="1" x14ac:dyDescent="0.15">
      <c r="B31" s="789"/>
      <c r="C31" s="116" t="s">
        <v>90</v>
      </c>
      <c r="D31" s="256" t="s">
        <v>114</v>
      </c>
      <c r="E31" s="256"/>
      <c r="F31" s="187"/>
      <c r="G31" s="187"/>
      <c r="H31" s="187"/>
      <c r="I31" s="187"/>
      <c r="J31" s="187"/>
      <c r="K31" s="187"/>
      <c r="L31" s="187"/>
      <c r="M31" s="187"/>
      <c r="N31" s="187"/>
      <c r="O31" s="187"/>
      <c r="P31" s="187"/>
      <c r="Q31" s="788"/>
      <c r="CQ31" s="780" t="s">
        <v>80</v>
      </c>
      <c r="DP31" s="780" t="s">
        <v>80</v>
      </c>
      <c r="FK31" s="780" t="s">
        <v>80</v>
      </c>
      <c r="HM31" s="780" t="s">
        <v>80</v>
      </c>
      <c r="HN31" s="780" t="s">
        <v>80</v>
      </c>
      <c r="HO31" s="780" t="s">
        <v>80</v>
      </c>
      <c r="HP31" s="780" t="s">
        <v>80</v>
      </c>
      <c r="IK31" s="780" t="s">
        <v>80</v>
      </c>
      <c r="IL31" s="780" t="s">
        <v>80</v>
      </c>
      <c r="MQ31" s="780" t="s">
        <v>80</v>
      </c>
      <c r="NQ31" s="780" t="s">
        <v>80</v>
      </c>
      <c r="PJ31" s="780" t="s">
        <v>80</v>
      </c>
    </row>
    <row r="32" spans="2:426" ht="20.5" customHeight="1" x14ac:dyDescent="0.15">
      <c r="B32" s="789"/>
      <c r="C32" s="121" t="s">
        <v>59</v>
      </c>
      <c r="D32" s="256" t="s">
        <v>116</v>
      </c>
      <c r="E32" s="256"/>
      <c r="F32" s="187"/>
      <c r="G32" s="187"/>
      <c r="H32" s="187"/>
      <c r="I32" s="187"/>
      <c r="J32" s="187"/>
      <c r="K32" s="187"/>
      <c r="L32" s="187"/>
      <c r="M32" s="187"/>
      <c r="N32" s="187"/>
      <c r="O32" s="187"/>
      <c r="P32" s="187"/>
      <c r="Q32" s="788"/>
      <c r="CQ32" s="780" t="s">
        <v>80</v>
      </c>
      <c r="DP32" s="780" t="s">
        <v>80</v>
      </c>
      <c r="FK32" s="780" t="s">
        <v>80</v>
      </c>
      <c r="HM32" s="780" t="s">
        <v>80</v>
      </c>
      <c r="HN32" s="780" t="s">
        <v>80</v>
      </c>
      <c r="HO32" s="780" t="s">
        <v>80</v>
      </c>
      <c r="HP32" s="780" t="s">
        <v>80</v>
      </c>
      <c r="IK32" s="780" t="s">
        <v>80</v>
      </c>
      <c r="IL32" s="780" t="s">
        <v>80</v>
      </c>
      <c r="MQ32" s="780" t="s">
        <v>80</v>
      </c>
      <c r="NQ32" s="780" t="s">
        <v>80</v>
      </c>
      <c r="PJ32" s="780" t="s">
        <v>80</v>
      </c>
    </row>
    <row r="33" spans="2:439" ht="20.5" customHeight="1" x14ac:dyDescent="0.15">
      <c r="B33" s="790"/>
      <c r="C33" s="791"/>
      <c r="D33" s="791"/>
      <c r="E33" s="791"/>
      <c r="F33" s="791"/>
      <c r="G33" s="791"/>
      <c r="H33" s="791"/>
      <c r="I33" s="791"/>
      <c r="J33" s="791"/>
      <c r="K33" s="791"/>
      <c r="L33" s="791"/>
      <c r="M33" s="791"/>
      <c r="N33" s="791"/>
      <c r="O33" s="791"/>
      <c r="P33" s="791"/>
      <c r="Q33" s="792"/>
      <c r="CQ33" s="780" t="s">
        <v>80</v>
      </c>
      <c r="DP33" s="780" t="s">
        <v>80</v>
      </c>
      <c r="ES33" s="208" t="s">
        <v>96</v>
      </c>
      <c r="ET33" s="106" t="s">
        <v>97</v>
      </c>
      <c r="EU33" s="106" t="s">
        <v>97</v>
      </c>
      <c r="EV33" s="106" t="s">
        <v>97</v>
      </c>
      <c r="EW33" s="106" t="s">
        <v>97</v>
      </c>
      <c r="EX33" s="106" t="s">
        <v>97</v>
      </c>
      <c r="EY33" s="106" t="s">
        <v>97</v>
      </c>
      <c r="EZ33" s="106" t="s">
        <v>97</v>
      </c>
      <c r="FA33" s="106" t="s">
        <v>97</v>
      </c>
      <c r="FB33" s="106" t="s">
        <v>97</v>
      </c>
      <c r="FC33" s="106" t="s">
        <v>97</v>
      </c>
      <c r="FD33" s="106" t="s">
        <v>97</v>
      </c>
      <c r="FE33" s="106" t="s">
        <v>97</v>
      </c>
      <c r="FF33" s="74" t="s">
        <v>98</v>
      </c>
      <c r="FG33" s="74" t="s">
        <v>98</v>
      </c>
      <c r="FH33" s="74" t="s">
        <v>98</v>
      </c>
      <c r="FI33" s="74" t="s">
        <v>98</v>
      </c>
      <c r="FJ33" s="74" t="s">
        <v>98</v>
      </c>
      <c r="FK33" s="780" t="s">
        <v>80</v>
      </c>
      <c r="FL33" s="74" t="s">
        <v>98</v>
      </c>
      <c r="FM33" s="74" t="s">
        <v>98</v>
      </c>
      <c r="FN33" s="74" t="s">
        <v>98</v>
      </c>
      <c r="FO33" s="74" t="s">
        <v>98</v>
      </c>
      <c r="FP33" s="74" t="s">
        <v>98</v>
      </c>
      <c r="FQ33" s="74" t="s">
        <v>98</v>
      </c>
      <c r="FR33" s="74" t="s">
        <v>98</v>
      </c>
      <c r="FS33" s="107" t="s">
        <v>99</v>
      </c>
      <c r="FT33" s="107" t="s">
        <v>99</v>
      </c>
      <c r="FU33" s="107" t="s">
        <v>99</v>
      </c>
      <c r="FV33" s="107" t="s">
        <v>99</v>
      </c>
      <c r="FW33" s="107" t="s">
        <v>99</v>
      </c>
      <c r="FX33" s="107" t="s">
        <v>99</v>
      </c>
      <c r="FY33" s="73" t="s">
        <v>100</v>
      </c>
      <c r="FZ33" s="73" t="s">
        <v>100</v>
      </c>
      <c r="GA33" s="73" t="s">
        <v>100</v>
      </c>
      <c r="GB33" s="73" t="s">
        <v>100</v>
      </c>
      <c r="GC33" s="73" t="s">
        <v>100</v>
      </c>
      <c r="GD33" s="73" t="s">
        <v>100</v>
      </c>
      <c r="GE33" s="73" t="s">
        <v>100</v>
      </c>
      <c r="GF33" s="73" t="s">
        <v>100</v>
      </c>
      <c r="GG33" s="73" t="s">
        <v>100</v>
      </c>
      <c r="HM33" s="780" t="s">
        <v>80</v>
      </c>
      <c r="HN33" s="780" t="s">
        <v>80</v>
      </c>
      <c r="HO33" s="780" t="s">
        <v>80</v>
      </c>
      <c r="HP33" s="780" t="s">
        <v>80</v>
      </c>
      <c r="IK33" s="780" t="s">
        <v>80</v>
      </c>
      <c r="IL33" s="780" t="s">
        <v>80</v>
      </c>
      <c r="MQ33" s="780" t="s">
        <v>80</v>
      </c>
      <c r="NQ33" s="780" t="s">
        <v>80</v>
      </c>
      <c r="PJ33" s="780" t="s">
        <v>80</v>
      </c>
    </row>
    <row r="34" spans="2:439" ht="20.5" customHeight="1" x14ac:dyDescent="0.15">
      <c r="CQ34" s="780" t="s">
        <v>80</v>
      </c>
      <c r="DP34" s="780" t="s">
        <v>80</v>
      </c>
      <c r="EV34" s="208" t="s">
        <v>103</v>
      </c>
      <c r="EW34" s="106" t="s">
        <v>97</v>
      </c>
      <c r="EX34" s="106" t="s">
        <v>97</v>
      </c>
      <c r="EY34" s="106" t="s">
        <v>97</v>
      </c>
      <c r="EZ34" s="106" t="s">
        <v>97</v>
      </c>
      <c r="FA34" s="106" t="s">
        <v>97</v>
      </c>
      <c r="FB34" s="106" t="s">
        <v>97</v>
      </c>
      <c r="FC34" s="106" t="s">
        <v>97</v>
      </c>
      <c r="FD34" s="106" t="s">
        <v>97</v>
      </c>
      <c r="FE34" s="106" t="s">
        <v>97</v>
      </c>
      <c r="FF34" s="106" t="s">
        <v>97</v>
      </c>
      <c r="FG34" s="106" t="s">
        <v>97</v>
      </c>
      <c r="FH34" s="106" t="s">
        <v>97</v>
      </c>
      <c r="FI34" s="74" t="s">
        <v>98</v>
      </c>
      <c r="FJ34" s="74" t="s">
        <v>98</v>
      </c>
      <c r="FK34" s="780" t="s">
        <v>80</v>
      </c>
      <c r="FL34" s="74" t="s">
        <v>98</v>
      </c>
      <c r="FM34" s="74" t="s">
        <v>98</v>
      </c>
      <c r="FN34" s="74" t="s">
        <v>98</v>
      </c>
      <c r="FO34" s="74" t="s">
        <v>98</v>
      </c>
      <c r="FP34" s="74" t="s">
        <v>98</v>
      </c>
      <c r="FQ34" s="74" t="s">
        <v>98</v>
      </c>
      <c r="FR34" s="74" t="s">
        <v>98</v>
      </c>
      <c r="FS34" s="74" t="s">
        <v>98</v>
      </c>
      <c r="FT34" s="74" t="s">
        <v>98</v>
      </c>
      <c r="FU34" s="74" t="s">
        <v>98</v>
      </c>
      <c r="FV34" s="107" t="s">
        <v>99</v>
      </c>
      <c r="FW34" s="107" t="s">
        <v>99</v>
      </c>
      <c r="FX34" s="107" t="s">
        <v>99</v>
      </c>
      <c r="FY34" s="107" t="s">
        <v>99</v>
      </c>
      <c r="FZ34" s="107" t="s">
        <v>99</v>
      </c>
      <c r="GA34" s="107" t="s">
        <v>99</v>
      </c>
      <c r="GB34" s="73" t="s">
        <v>100</v>
      </c>
      <c r="GC34" s="73" t="s">
        <v>100</v>
      </c>
      <c r="GD34" s="73" t="s">
        <v>100</v>
      </c>
      <c r="GE34" s="73" t="s">
        <v>100</v>
      </c>
      <c r="GF34" s="73" t="s">
        <v>100</v>
      </c>
      <c r="GG34" s="73" t="s">
        <v>100</v>
      </c>
      <c r="GH34" s="73" t="s">
        <v>100</v>
      </c>
      <c r="GI34" s="73" t="s">
        <v>100</v>
      </c>
      <c r="GJ34" s="73" t="s">
        <v>100</v>
      </c>
      <c r="HM34" s="780" t="s">
        <v>80</v>
      </c>
      <c r="HN34" s="780" t="s">
        <v>80</v>
      </c>
      <c r="HO34" s="780" t="s">
        <v>80</v>
      </c>
      <c r="HP34" s="780" t="s">
        <v>80</v>
      </c>
      <c r="IK34" s="780" t="s">
        <v>80</v>
      </c>
      <c r="IL34" s="780" t="s">
        <v>80</v>
      </c>
      <c r="MQ34" s="780" t="s">
        <v>80</v>
      </c>
      <c r="NQ34" s="780" t="s">
        <v>80</v>
      </c>
      <c r="PJ34" s="780" t="s">
        <v>80</v>
      </c>
    </row>
    <row r="35" spans="2:439" ht="20.5" customHeight="1" x14ac:dyDescent="0.15">
      <c r="CQ35" s="780" t="s">
        <v>80</v>
      </c>
      <c r="DP35" s="780" t="s">
        <v>80</v>
      </c>
      <c r="EY35" s="208" t="s">
        <v>104</v>
      </c>
      <c r="EZ35" s="106" t="s">
        <v>97</v>
      </c>
      <c r="FA35" s="106" t="s">
        <v>97</v>
      </c>
      <c r="FB35" s="106" t="s">
        <v>97</v>
      </c>
      <c r="FC35" s="106" t="s">
        <v>97</v>
      </c>
      <c r="FD35" s="106" t="s">
        <v>97</v>
      </c>
      <c r="FE35" s="106" t="s">
        <v>97</v>
      </c>
      <c r="FF35" s="106" t="s">
        <v>97</v>
      </c>
      <c r="FG35" s="106" t="s">
        <v>97</v>
      </c>
      <c r="FH35" s="106" t="s">
        <v>97</v>
      </c>
      <c r="FI35" s="106" t="s">
        <v>97</v>
      </c>
      <c r="FJ35" s="106" t="s">
        <v>97</v>
      </c>
      <c r="FK35" s="780" t="s">
        <v>80</v>
      </c>
      <c r="FL35" s="106" t="s">
        <v>97</v>
      </c>
      <c r="FM35" s="74" t="s">
        <v>98</v>
      </c>
      <c r="FN35" s="74" t="s">
        <v>98</v>
      </c>
      <c r="FO35" s="74" t="s">
        <v>98</v>
      </c>
      <c r="FP35" s="74" t="s">
        <v>98</v>
      </c>
      <c r="FQ35" s="74" t="s">
        <v>98</v>
      </c>
      <c r="FR35" s="74" t="s">
        <v>98</v>
      </c>
      <c r="FS35" s="74" t="s">
        <v>98</v>
      </c>
      <c r="FT35" s="74" t="s">
        <v>98</v>
      </c>
      <c r="FU35" s="74" t="s">
        <v>98</v>
      </c>
      <c r="FV35" s="74" t="s">
        <v>98</v>
      </c>
      <c r="FW35" s="74" t="s">
        <v>98</v>
      </c>
      <c r="FX35" s="74" t="s">
        <v>98</v>
      </c>
      <c r="FY35" s="107" t="s">
        <v>99</v>
      </c>
      <c r="FZ35" s="107" t="s">
        <v>99</v>
      </c>
      <c r="GA35" s="107" t="s">
        <v>99</v>
      </c>
      <c r="GB35" s="107" t="s">
        <v>99</v>
      </c>
      <c r="GC35" s="107" t="s">
        <v>99</v>
      </c>
      <c r="GD35" s="107" t="s">
        <v>99</v>
      </c>
      <c r="GE35" s="73" t="s">
        <v>100</v>
      </c>
      <c r="GF35" s="73" t="s">
        <v>100</v>
      </c>
      <c r="GG35" s="73" t="s">
        <v>100</v>
      </c>
      <c r="GH35" s="73" t="s">
        <v>100</v>
      </c>
      <c r="GI35" s="73" t="s">
        <v>100</v>
      </c>
      <c r="GJ35" s="73" t="s">
        <v>100</v>
      </c>
      <c r="GK35" s="73" t="s">
        <v>100</v>
      </c>
      <c r="GL35" s="73" t="s">
        <v>100</v>
      </c>
      <c r="GM35" s="73" t="s">
        <v>100</v>
      </c>
      <c r="HM35" s="780" t="s">
        <v>80</v>
      </c>
      <c r="HN35" s="780" t="s">
        <v>80</v>
      </c>
      <c r="HO35" s="780" t="s">
        <v>80</v>
      </c>
      <c r="HP35" s="780" t="s">
        <v>80</v>
      </c>
      <c r="IK35" s="780" t="s">
        <v>80</v>
      </c>
      <c r="IL35" s="780" t="s">
        <v>80</v>
      </c>
      <c r="MQ35" s="780" t="s">
        <v>80</v>
      </c>
      <c r="NQ35" s="780" t="s">
        <v>80</v>
      </c>
      <c r="PJ35" s="780" t="s">
        <v>80</v>
      </c>
    </row>
    <row r="36" spans="2:439" ht="20.5" customHeight="1" x14ac:dyDescent="0.15">
      <c r="CQ36" s="780" t="s">
        <v>80</v>
      </c>
      <c r="DP36" s="780" t="s">
        <v>80</v>
      </c>
      <c r="FB36" s="208" t="s">
        <v>105</v>
      </c>
      <c r="FC36" s="106" t="s">
        <v>97</v>
      </c>
      <c r="FD36" s="106" t="s">
        <v>97</v>
      </c>
      <c r="FE36" s="106" t="s">
        <v>97</v>
      </c>
      <c r="FF36" s="106" t="s">
        <v>97</v>
      </c>
      <c r="FG36" s="106" t="s">
        <v>97</v>
      </c>
      <c r="FH36" s="106" t="s">
        <v>97</v>
      </c>
      <c r="FI36" s="106" t="s">
        <v>97</v>
      </c>
      <c r="FJ36" s="106" t="s">
        <v>97</v>
      </c>
      <c r="FK36" s="780" t="s">
        <v>80</v>
      </c>
      <c r="FL36" s="106" t="s">
        <v>97</v>
      </c>
      <c r="FM36" s="106" t="s">
        <v>97</v>
      </c>
      <c r="FN36" s="106" t="s">
        <v>97</v>
      </c>
      <c r="FO36" s="106" t="s">
        <v>97</v>
      </c>
      <c r="FP36" s="74" t="s">
        <v>98</v>
      </c>
      <c r="FQ36" s="74" t="s">
        <v>98</v>
      </c>
      <c r="FR36" s="74" t="s">
        <v>98</v>
      </c>
      <c r="FS36" s="74" t="s">
        <v>98</v>
      </c>
      <c r="FT36" s="74" t="s">
        <v>98</v>
      </c>
      <c r="FU36" s="74" t="s">
        <v>98</v>
      </c>
      <c r="FV36" s="74" t="s">
        <v>98</v>
      </c>
      <c r="FW36" s="74" t="s">
        <v>98</v>
      </c>
      <c r="FX36" s="74" t="s">
        <v>98</v>
      </c>
      <c r="FY36" s="74" t="s">
        <v>98</v>
      </c>
      <c r="FZ36" s="74" t="s">
        <v>98</v>
      </c>
      <c r="GA36" s="74" t="s">
        <v>98</v>
      </c>
      <c r="GB36" s="107" t="s">
        <v>99</v>
      </c>
      <c r="GC36" s="107" t="s">
        <v>99</v>
      </c>
      <c r="GD36" s="107" t="s">
        <v>99</v>
      </c>
      <c r="GE36" s="107" t="s">
        <v>99</v>
      </c>
      <c r="GF36" s="107" t="s">
        <v>99</v>
      </c>
      <c r="GG36" s="107" t="s">
        <v>99</v>
      </c>
      <c r="GH36" s="73" t="s">
        <v>100</v>
      </c>
      <c r="GI36" s="73" t="s">
        <v>100</v>
      </c>
      <c r="GJ36" s="73" t="s">
        <v>100</v>
      </c>
      <c r="GK36" s="73" t="s">
        <v>100</v>
      </c>
      <c r="GL36" s="73" t="s">
        <v>100</v>
      </c>
      <c r="GM36" s="73" t="s">
        <v>100</v>
      </c>
      <c r="GN36" s="73" t="s">
        <v>100</v>
      </c>
      <c r="GO36" s="73" t="s">
        <v>100</v>
      </c>
      <c r="GP36" s="73" t="s">
        <v>100</v>
      </c>
      <c r="HM36" s="780" t="s">
        <v>80</v>
      </c>
      <c r="HN36" s="780" t="s">
        <v>80</v>
      </c>
      <c r="HO36" s="780" t="s">
        <v>80</v>
      </c>
      <c r="HP36" s="780" t="s">
        <v>80</v>
      </c>
      <c r="IK36" s="780" t="s">
        <v>80</v>
      </c>
      <c r="IL36" s="780" t="s">
        <v>80</v>
      </c>
      <c r="MQ36" s="780" t="s">
        <v>80</v>
      </c>
      <c r="NQ36" s="780" t="s">
        <v>80</v>
      </c>
      <c r="PJ36" s="780" t="s">
        <v>80</v>
      </c>
    </row>
    <row r="37" spans="2:439" ht="20.5" customHeight="1" x14ac:dyDescent="0.15">
      <c r="B37" s="794"/>
      <c r="C37" s="783"/>
      <c r="D37" s="783"/>
      <c r="E37" s="783"/>
      <c r="F37" s="783"/>
      <c r="G37" s="783"/>
      <c r="H37" s="783"/>
      <c r="I37" s="783"/>
      <c r="J37" s="783"/>
      <c r="K37" s="783"/>
      <c r="L37" s="783"/>
      <c r="M37" s="783"/>
      <c r="N37" s="783"/>
      <c r="O37" s="783"/>
      <c r="P37" s="783"/>
      <c r="Q37" s="784"/>
      <c r="CQ37" s="780" t="s">
        <v>80</v>
      </c>
      <c r="DP37" s="780" t="s">
        <v>80</v>
      </c>
      <c r="FE37" s="208" t="s">
        <v>107</v>
      </c>
      <c r="FF37" s="106" t="s">
        <v>97</v>
      </c>
      <c r="FG37" s="106" t="s">
        <v>97</v>
      </c>
      <c r="FH37" s="106" t="s">
        <v>97</v>
      </c>
      <c r="FI37" s="106" t="s">
        <v>97</v>
      </c>
      <c r="FJ37" s="106" t="s">
        <v>97</v>
      </c>
      <c r="FK37" s="780" t="s">
        <v>80</v>
      </c>
      <c r="FL37" s="106" t="s">
        <v>97</v>
      </c>
      <c r="FM37" s="106" t="s">
        <v>97</v>
      </c>
      <c r="FN37" s="106" t="s">
        <v>97</v>
      </c>
      <c r="FO37" s="106" t="s">
        <v>97</v>
      </c>
      <c r="FP37" s="106" t="s">
        <v>97</v>
      </c>
      <c r="FQ37" s="106" t="s">
        <v>97</v>
      </c>
      <c r="FR37" s="106" t="s">
        <v>97</v>
      </c>
      <c r="FS37" s="74" t="s">
        <v>98</v>
      </c>
      <c r="FT37" s="74" t="s">
        <v>98</v>
      </c>
      <c r="FU37" s="74" t="s">
        <v>98</v>
      </c>
      <c r="FV37" s="74" t="s">
        <v>98</v>
      </c>
      <c r="FW37" s="74" t="s">
        <v>98</v>
      </c>
      <c r="FX37" s="74" t="s">
        <v>98</v>
      </c>
      <c r="FY37" s="74" t="s">
        <v>98</v>
      </c>
      <c r="FZ37" s="74" t="s">
        <v>98</v>
      </c>
      <c r="GA37" s="74" t="s">
        <v>98</v>
      </c>
      <c r="GB37" s="74" t="s">
        <v>98</v>
      </c>
      <c r="GC37" s="74" t="s">
        <v>98</v>
      </c>
      <c r="GD37" s="74" t="s">
        <v>98</v>
      </c>
      <c r="GE37" s="107" t="s">
        <v>99</v>
      </c>
      <c r="GF37" s="107" t="s">
        <v>99</v>
      </c>
      <c r="GG37" s="107" t="s">
        <v>99</v>
      </c>
      <c r="GH37" s="107" t="s">
        <v>99</v>
      </c>
      <c r="GI37" s="107" t="s">
        <v>99</v>
      </c>
      <c r="GJ37" s="107" t="s">
        <v>99</v>
      </c>
      <c r="GK37" s="73" t="s">
        <v>100</v>
      </c>
      <c r="GL37" s="73" t="s">
        <v>100</v>
      </c>
      <c r="GM37" s="73" t="s">
        <v>100</v>
      </c>
      <c r="GN37" s="73" t="s">
        <v>100</v>
      </c>
      <c r="GO37" s="73" t="s">
        <v>100</v>
      </c>
      <c r="GP37" s="73" t="s">
        <v>100</v>
      </c>
      <c r="GQ37" s="73" t="s">
        <v>100</v>
      </c>
      <c r="GR37" s="73" t="s">
        <v>100</v>
      </c>
      <c r="GS37" s="73" t="s">
        <v>100</v>
      </c>
      <c r="HM37" s="780" t="s">
        <v>80</v>
      </c>
      <c r="HN37" s="780" t="s">
        <v>80</v>
      </c>
      <c r="HO37" s="780" t="s">
        <v>80</v>
      </c>
      <c r="HP37" s="780" t="s">
        <v>80</v>
      </c>
      <c r="IK37" s="780" t="s">
        <v>80</v>
      </c>
      <c r="IL37" s="780" t="s">
        <v>80</v>
      </c>
      <c r="MQ37" s="780" t="s">
        <v>80</v>
      </c>
      <c r="NQ37" s="780" t="s">
        <v>80</v>
      </c>
      <c r="PJ37" s="780" t="s">
        <v>80</v>
      </c>
    </row>
    <row r="38" spans="2:439" ht="20.5" customHeight="1" x14ac:dyDescent="0.15">
      <c r="B38" s="785"/>
      <c r="C38" s="795" t="s">
        <v>119</v>
      </c>
      <c r="D38" s="795"/>
      <c r="E38" s="795"/>
      <c r="F38" s="795"/>
      <c r="G38" s="795"/>
      <c r="H38" s="795"/>
      <c r="I38" s="795"/>
      <c r="J38" s="795"/>
      <c r="K38" s="795"/>
      <c r="L38" s="795"/>
      <c r="M38" s="795"/>
      <c r="N38" s="795"/>
      <c r="O38" s="795"/>
      <c r="P38" s="795"/>
      <c r="Q38" s="796"/>
      <c r="CQ38" s="780" t="s">
        <v>80</v>
      </c>
      <c r="DP38" s="780" t="s">
        <v>80</v>
      </c>
      <c r="FH38" s="208" t="s">
        <v>109</v>
      </c>
      <c r="FI38" s="106" t="s">
        <v>97</v>
      </c>
      <c r="FJ38" s="106" t="s">
        <v>97</v>
      </c>
      <c r="FK38" s="780" t="s">
        <v>80</v>
      </c>
      <c r="FL38" s="106" t="s">
        <v>97</v>
      </c>
      <c r="FM38" s="106" t="s">
        <v>97</v>
      </c>
      <c r="FN38" s="106" t="s">
        <v>97</v>
      </c>
      <c r="FO38" s="106" t="s">
        <v>97</v>
      </c>
      <c r="FP38" s="106" t="s">
        <v>97</v>
      </c>
      <c r="FQ38" s="106" t="s">
        <v>97</v>
      </c>
      <c r="FR38" s="106" t="s">
        <v>97</v>
      </c>
      <c r="FS38" s="106" t="s">
        <v>97</v>
      </c>
      <c r="FT38" s="106" t="s">
        <v>97</v>
      </c>
      <c r="FU38" s="106" t="s">
        <v>97</v>
      </c>
      <c r="FV38" s="74" t="s">
        <v>98</v>
      </c>
      <c r="FW38" s="74" t="s">
        <v>98</v>
      </c>
      <c r="FX38" s="74" t="s">
        <v>98</v>
      </c>
      <c r="FY38" s="74" t="s">
        <v>98</v>
      </c>
      <c r="FZ38" s="74" t="s">
        <v>98</v>
      </c>
      <c r="GA38" s="74" t="s">
        <v>98</v>
      </c>
      <c r="GB38" s="74" t="s">
        <v>98</v>
      </c>
      <c r="GC38" s="74" t="s">
        <v>98</v>
      </c>
      <c r="GD38" s="74" t="s">
        <v>98</v>
      </c>
      <c r="GE38" s="74" t="s">
        <v>98</v>
      </c>
      <c r="GF38" s="74" t="s">
        <v>98</v>
      </c>
      <c r="GG38" s="74" t="s">
        <v>98</v>
      </c>
      <c r="GH38" s="107" t="s">
        <v>99</v>
      </c>
      <c r="GI38" s="107" t="s">
        <v>99</v>
      </c>
      <c r="GJ38" s="107" t="s">
        <v>99</v>
      </c>
      <c r="GK38" s="107" t="s">
        <v>99</v>
      </c>
      <c r="GL38" s="107" t="s">
        <v>99</v>
      </c>
      <c r="GM38" s="107" t="s">
        <v>99</v>
      </c>
      <c r="GN38" s="73" t="s">
        <v>100</v>
      </c>
      <c r="GO38" s="73" t="s">
        <v>100</v>
      </c>
      <c r="GP38" s="73" t="s">
        <v>100</v>
      </c>
      <c r="GQ38" s="73" t="s">
        <v>100</v>
      </c>
      <c r="GR38" s="73" t="s">
        <v>100</v>
      </c>
      <c r="GS38" s="73" t="s">
        <v>100</v>
      </c>
      <c r="GT38" s="73" t="s">
        <v>100</v>
      </c>
      <c r="GU38" s="73" t="s">
        <v>100</v>
      </c>
      <c r="GV38" s="73" t="s">
        <v>100</v>
      </c>
      <c r="HM38" s="780" t="s">
        <v>80</v>
      </c>
      <c r="HN38" s="780" t="s">
        <v>80</v>
      </c>
      <c r="HO38" s="780" t="s">
        <v>80</v>
      </c>
      <c r="HP38" s="780" t="s">
        <v>80</v>
      </c>
      <c r="IK38" s="780" t="s">
        <v>80</v>
      </c>
      <c r="IL38" s="780" t="s">
        <v>80</v>
      </c>
      <c r="MQ38" s="780" t="s">
        <v>80</v>
      </c>
      <c r="NQ38" s="780" t="s">
        <v>80</v>
      </c>
      <c r="PJ38" s="780" t="s">
        <v>80</v>
      </c>
    </row>
    <row r="39" spans="2:439" ht="20.5" customHeight="1" x14ac:dyDescent="0.15">
      <c r="B39" s="785"/>
      <c r="C39" s="106" t="s">
        <v>97</v>
      </c>
      <c r="D39" s="256" t="s">
        <v>121</v>
      </c>
      <c r="E39" s="187"/>
      <c r="F39" s="187"/>
      <c r="G39" s="187"/>
      <c r="H39" s="187"/>
      <c r="I39" s="187"/>
      <c r="J39" s="187"/>
      <c r="K39" s="187"/>
      <c r="L39" s="187"/>
      <c r="M39" s="187"/>
      <c r="N39" s="187"/>
      <c r="O39" s="187"/>
      <c r="P39" s="187"/>
      <c r="Q39" s="796"/>
      <c r="CQ39" s="780" t="s">
        <v>80</v>
      </c>
      <c r="DP39" s="780" t="s">
        <v>80</v>
      </c>
      <c r="FK39" s="780"/>
      <c r="FL39" s="208" t="s">
        <v>111</v>
      </c>
      <c r="FM39" s="106" t="s">
        <v>97</v>
      </c>
      <c r="FN39" s="106" t="s">
        <v>97</v>
      </c>
      <c r="FO39" s="106" t="s">
        <v>97</v>
      </c>
      <c r="FP39" s="106" t="s">
        <v>97</v>
      </c>
      <c r="FQ39" s="106" t="s">
        <v>97</v>
      </c>
      <c r="FR39" s="106" t="s">
        <v>97</v>
      </c>
      <c r="FS39" s="106" t="s">
        <v>97</v>
      </c>
      <c r="FT39" s="106" t="s">
        <v>97</v>
      </c>
      <c r="FU39" s="106" t="s">
        <v>97</v>
      </c>
      <c r="FV39" s="106" t="s">
        <v>97</v>
      </c>
      <c r="FW39" s="106" t="s">
        <v>97</v>
      </c>
      <c r="FX39" s="106" t="s">
        <v>97</v>
      </c>
      <c r="FY39" s="74" t="s">
        <v>98</v>
      </c>
      <c r="FZ39" s="74" t="s">
        <v>98</v>
      </c>
      <c r="GA39" s="74" t="s">
        <v>98</v>
      </c>
      <c r="GB39" s="74" t="s">
        <v>98</v>
      </c>
      <c r="GC39" s="74" t="s">
        <v>98</v>
      </c>
      <c r="GD39" s="74" t="s">
        <v>98</v>
      </c>
      <c r="GE39" s="74" t="s">
        <v>98</v>
      </c>
      <c r="GF39" s="74" t="s">
        <v>98</v>
      </c>
      <c r="GG39" s="74" t="s">
        <v>98</v>
      </c>
      <c r="GH39" s="74" t="s">
        <v>98</v>
      </c>
      <c r="GI39" s="74" t="s">
        <v>98</v>
      </c>
      <c r="GJ39" s="74" t="s">
        <v>98</v>
      </c>
      <c r="GK39" s="107" t="s">
        <v>99</v>
      </c>
      <c r="GL39" s="107" t="s">
        <v>99</v>
      </c>
      <c r="GM39" s="107" t="s">
        <v>99</v>
      </c>
      <c r="GN39" s="107" t="s">
        <v>99</v>
      </c>
      <c r="GO39" s="107" t="s">
        <v>99</v>
      </c>
      <c r="GP39" s="107" t="s">
        <v>99</v>
      </c>
      <c r="GQ39" s="73" t="s">
        <v>100</v>
      </c>
      <c r="GR39" s="73" t="s">
        <v>100</v>
      </c>
      <c r="GS39" s="73" t="s">
        <v>100</v>
      </c>
      <c r="GT39" s="73" t="s">
        <v>100</v>
      </c>
      <c r="GU39" s="73" t="s">
        <v>100</v>
      </c>
      <c r="GV39" s="73" t="s">
        <v>100</v>
      </c>
      <c r="GW39" s="73" t="s">
        <v>100</v>
      </c>
      <c r="GX39" s="73" t="s">
        <v>100</v>
      </c>
      <c r="GY39" s="73" t="s">
        <v>100</v>
      </c>
      <c r="HM39" s="780" t="s">
        <v>80</v>
      </c>
      <c r="HN39" s="780" t="s">
        <v>80</v>
      </c>
      <c r="HO39" s="780" t="s">
        <v>80</v>
      </c>
      <c r="HP39" s="780" t="s">
        <v>80</v>
      </c>
      <c r="IK39" s="780" t="s">
        <v>80</v>
      </c>
      <c r="IL39" s="780" t="s">
        <v>80</v>
      </c>
      <c r="MQ39" s="780" t="s">
        <v>80</v>
      </c>
      <c r="NQ39" s="780" t="s">
        <v>80</v>
      </c>
      <c r="PJ39" s="780" t="s">
        <v>80</v>
      </c>
    </row>
    <row r="40" spans="2:439" ht="20.5" customHeight="1" x14ac:dyDescent="0.15">
      <c r="B40" s="785"/>
      <c r="C40" s="74" t="s">
        <v>98</v>
      </c>
      <c r="D40" s="256" t="s">
        <v>122</v>
      </c>
      <c r="E40" s="256"/>
      <c r="F40" s="187"/>
      <c r="G40" s="187"/>
      <c r="H40" s="187"/>
      <c r="I40" s="187"/>
      <c r="J40" s="187"/>
      <c r="K40" s="187"/>
      <c r="L40" s="187"/>
      <c r="M40" s="187"/>
      <c r="N40" s="187"/>
      <c r="O40" s="187"/>
      <c r="P40" s="187"/>
      <c r="Q40" s="796"/>
      <c r="CQ40" s="780" t="s">
        <v>80</v>
      </c>
      <c r="DP40" s="780" t="s">
        <v>80</v>
      </c>
      <c r="FK40" s="780" t="s">
        <v>80</v>
      </c>
      <c r="FO40" s="208" t="s">
        <v>113</v>
      </c>
      <c r="FP40" s="106" t="s">
        <v>97</v>
      </c>
      <c r="FQ40" s="106" t="s">
        <v>97</v>
      </c>
      <c r="FR40" s="106" t="s">
        <v>97</v>
      </c>
      <c r="FS40" s="106" t="s">
        <v>97</v>
      </c>
      <c r="FT40" s="106" t="s">
        <v>97</v>
      </c>
      <c r="FU40" s="106" t="s">
        <v>97</v>
      </c>
      <c r="FV40" s="106" t="s">
        <v>97</v>
      </c>
      <c r="FW40" s="106" t="s">
        <v>97</v>
      </c>
      <c r="FX40" s="106" t="s">
        <v>97</v>
      </c>
      <c r="FY40" s="106" t="s">
        <v>97</v>
      </c>
      <c r="FZ40" s="106" t="s">
        <v>97</v>
      </c>
      <c r="GA40" s="106" t="s">
        <v>97</v>
      </c>
      <c r="GB40" s="74" t="s">
        <v>98</v>
      </c>
      <c r="GC40" s="74" t="s">
        <v>98</v>
      </c>
      <c r="GD40" s="74" t="s">
        <v>98</v>
      </c>
      <c r="GE40" s="74" t="s">
        <v>98</v>
      </c>
      <c r="GF40" s="74" t="s">
        <v>98</v>
      </c>
      <c r="GG40" s="74" t="s">
        <v>98</v>
      </c>
      <c r="GH40" s="74" t="s">
        <v>98</v>
      </c>
      <c r="GI40" s="74" t="s">
        <v>98</v>
      </c>
      <c r="GJ40" s="74" t="s">
        <v>98</v>
      </c>
      <c r="GK40" s="74" t="s">
        <v>98</v>
      </c>
      <c r="GL40" s="74" t="s">
        <v>98</v>
      </c>
      <c r="GM40" s="74" t="s">
        <v>98</v>
      </c>
      <c r="GN40" s="107" t="s">
        <v>99</v>
      </c>
      <c r="GO40" s="107" t="s">
        <v>99</v>
      </c>
      <c r="GP40" s="107" t="s">
        <v>99</v>
      </c>
      <c r="GQ40" s="107" t="s">
        <v>99</v>
      </c>
      <c r="GR40" s="107" t="s">
        <v>99</v>
      </c>
      <c r="GS40" s="107" t="s">
        <v>99</v>
      </c>
      <c r="GT40" s="73" t="s">
        <v>100</v>
      </c>
      <c r="GU40" s="73" t="s">
        <v>100</v>
      </c>
      <c r="GV40" s="73" t="s">
        <v>100</v>
      </c>
      <c r="GW40" s="73" t="s">
        <v>100</v>
      </c>
      <c r="GX40" s="73" t="s">
        <v>100</v>
      </c>
      <c r="GY40" s="73" t="s">
        <v>100</v>
      </c>
      <c r="GZ40" s="73" t="s">
        <v>100</v>
      </c>
      <c r="HA40" s="73" t="s">
        <v>100</v>
      </c>
      <c r="HB40" s="73" t="s">
        <v>100</v>
      </c>
      <c r="HM40" s="780" t="s">
        <v>80</v>
      </c>
      <c r="HN40" s="780" t="s">
        <v>80</v>
      </c>
      <c r="HO40" s="780" t="s">
        <v>80</v>
      </c>
      <c r="HP40" s="780" t="s">
        <v>80</v>
      </c>
      <c r="IK40" s="780" t="s">
        <v>80</v>
      </c>
      <c r="IL40" s="780" t="s">
        <v>80</v>
      </c>
      <c r="MQ40" s="780" t="s">
        <v>80</v>
      </c>
      <c r="NQ40" s="780" t="s">
        <v>80</v>
      </c>
      <c r="PJ40" s="780" t="s">
        <v>80</v>
      </c>
    </row>
    <row r="41" spans="2:439" ht="20.5" customHeight="1" x14ac:dyDescent="0.15">
      <c r="B41" s="785"/>
      <c r="C41" s="107" t="s">
        <v>99</v>
      </c>
      <c r="D41" s="256" t="s">
        <v>124</v>
      </c>
      <c r="E41" s="256"/>
      <c r="F41" s="187"/>
      <c r="G41" s="187"/>
      <c r="H41" s="187"/>
      <c r="I41" s="187"/>
      <c r="J41" s="187"/>
      <c r="K41" s="187"/>
      <c r="L41" s="187"/>
      <c r="M41" s="187"/>
      <c r="N41" s="187"/>
      <c r="O41" s="187"/>
      <c r="P41" s="187"/>
      <c r="Q41" s="796"/>
      <c r="X41" s="1171" t="s">
        <v>249</v>
      </c>
      <c r="CQ41" s="780" t="s">
        <v>80</v>
      </c>
      <c r="DP41" s="780" t="s">
        <v>80</v>
      </c>
      <c r="FK41" s="780" t="s">
        <v>80</v>
      </c>
      <c r="FR41" s="208" t="s">
        <v>115</v>
      </c>
      <c r="FS41" s="106" t="s">
        <v>97</v>
      </c>
      <c r="FT41" s="106" t="s">
        <v>97</v>
      </c>
      <c r="FU41" s="106" t="s">
        <v>97</v>
      </c>
      <c r="FV41" s="106" t="s">
        <v>97</v>
      </c>
      <c r="FW41" s="106" t="s">
        <v>97</v>
      </c>
      <c r="FX41" s="106" t="s">
        <v>97</v>
      </c>
      <c r="FY41" s="106" t="s">
        <v>97</v>
      </c>
      <c r="FZ41" s="106" t="s">
        <v>97</v>
      </c>
      <c r="GA41" s="106" t="s">
        <v>97</v>
      </c>
      <c r="GB41" s="106" t="s">
        <v>97</v>
      </c>
      <c r="GC41" s="106" t="s">
        <v>97</v>
      </c>
      <c r="GD41" s="106" t="s">
        <v>97</v>
      </c>
      <c r="GE41" s="74" t="s">
        <v>98</v>
      </c>
      <c r="GF41" s="74" t="s">
        <v>98</v>
      </c>
      <c r="GG41" s="74" t="s">
        <v>98</v>
      </c>
      <c r="GH41" s="74" t="s">
        <v>98</v>
      </c>
      <c r="GI41" s="74" t="s">
        <v>98</v>
      </c>
      <c r="GJ41" s="74" t="s">
        <v>98</v>
      </c>
      <c r="GK41" s="74" t="s">
        <v>98</v>
      </c>
      <c r="GL41" s="74" t="s">
        <v>98</v>
      </c>
      <c r="GM41" s="74" t="s">
        <v>98</v>
      </c>
      <c r="GN41" s="74" t="s">
        <v>98</v>
      </c>
      <c r="GO41" s="74" t="s">
        <v>98</v>
      </c>
      <c r="GP41" s="74" t="s">
        <v>98</v>
      </c>
      <c r="GQ41" s="107" t="s">
        <v>99</v>
      </c>
      <c r="GR41" s="107" t="s">
        <v>99</v>
      </c>
      <c r="GS41" s="107" t="s">
        <v>99</v>
      </c>
      <c r="GT41" s="107" t="s">
        <v>99</v>
      </c>
      <c r="GU41" s="107" t="s">
        <v>99</v>
      </c>
      <c r="GV41" s="107" t="s">
        <v>99</v>
      </c>
      <c r="GW41" s="73" t="s">
        <v>100</v>
      </c>
      <c r="GX41" s="73" t="s">
        <v>100</v>
      </c>
      <c r="GY41" s="73" t="s">
        <v>100</v>
      </c>
      <c r="GZ41" s="73" t="s">
        <v>100</v>
      </c>
      <c r="HA41" s="73" t="s">
        <v>100</v>
      </c>
      <c r="HB41" s="73" t="s">
        <v>100</v>
      </c>
      <c r="HC41" s="73" t="s">
        <v>100</v>
      </c>
      <c r="HD41" s="73" t="s">
        <v>100</v>
      </c>
      <c r="HE41" s="73" t="s">
        <v>100</v>
      </c>
      <c r="HM41" s="780" t="s">
        <v>80</v>
      </c>
      <c r="HN41" s="780" t="s">
        <v>80</v>
      </c>
      <c r="HO41" s="780" t="s">
        <v>80</v>
      </c>
      <c r="HP41" s="780" t="s">
        <v>80</v>
      </c>
      <c r="IK41" s="780" t="s">
        <v>80</v>
      </c>
      <c r="IL41" s="780" t="s">
        <v>80</v>
      </c>
      <c r="MQ41" s="780" t="s">
        <v>80</v>
      </c>
      <c r="NQ41" s="780" t="s">
        <v>80</v>
      </c>
      <c r="PC41" s="1171" t="s">
        <v>101</v>
      </c>
      <c r="PJ41" s="780" t="s">
        <v>80</v>
      </c>
      <c r="PW41" s="1171" t="s">
        <v>102</v>
      </c>
    </row>
    <row r="42" spans="2:439" ht="20.5" customHeight="1" x14ac:dyDescent="0.15">
      <c r="B42" s="785"/>
      <c r="C42" s="73" t="s">
        <v>100</v>
      </c>
      <c r="D42" s="256" t="s">
        <v>110</v>
      </c>
      <c r="E42" s="256"/>
      <c r="F42" s="187"/>
      <c r="G42" s="187"/>
      <c r="H42" s="187"/>
      <c r="I42" s="187"/>
      <c r="J42" s="187"/>
      <c r="K42" s="187"/>
      <c r="L42" s="187"/>
      <c r="M42" s="187"/>
      <c r="N42" s="187"/>
      <c r="O42" s="187"/>
      <c r="P42" s="187"/>
      <c r="Q42" s="796"/>
      <c r="X42" s="1171"/>
      <c r="CQ42" s="780" t="s">
        <v>80</v>
      </c>
      <c r="DP42" s="780" t="s">
        <v>80</v>
      </c>
      <c r="FK42" s="780" t="s">
        <v>80</v>
      </c>
      <c r="FU42" s="208" t="s">
        <v>117</v>
      </c>
      <c r="FV42" s="106" t="s">
        <v>97</v>
      </c>
      <c r="FW42" s="106" t="s">
        <v>97</v>
      </c>
      <c r="FX42" s="106" t="s">
        <v>97</v>
      </c>
      <c r="FY42" s="106" t="s">
        <v>97</v>
      </c>
      <c r="FZ42" s="106" t="s">
        <v>97</v>
      </c>
      <c r="GA42" s="106" t="s">
        <v>97</v>
      </c>
      <c r="GB42" s="106" t="s">
        <v>97</v>
      </c>
      <c r="GC42" s="106" t="s">
        <v>97</v>
      </c>
      <c r="GD42" s="106" t="s">
        <v>97</v>
      </c>
      <c r="GE42" s="106" t="s">
        <v>97</v>
      </c>
      <c r="GF42" s="106" t="s">
        <v>97</v>
      </c>
      <c r="GG42" s="106" t="s">
        <v>97</v>
      </c>
      <c r="GH42" s="74" t="s">
        <v>98</v>
      </c>
      <c r="GI42" s="74" t="s">
        <v>98</v>
      </c>
      <c r="GJ42" s="74" t="s">
        <v>98</v>
      </c>
      <c r="GK42" s="74" t="s">
        <v>98</v>
      </c>
      <c r="GL42" s="74" t="s">
        <v>98</v>
      </c>
      <c r="GM42" s="74" t="s">
        <v>98</v>
      </c>
      <c r="GN42" s="74" t="s">
        <v>98</v>
      </c>
      <c r="GO42" s="74" t="s">
        <v>98</v>
      </c>
      <c r="GP42" s="74" t="s">
        <v>98</v>
      </c>
      <c r="GQ42" s="74" t="s">
        <v>98</v>
      </c>
      <c r="GR42" s="74" t="s">
        <v>98</v>
      </c>
      <c r="GS42" s="74" t="s">
        <v>98</v>
      </c>
      <c r="GT42" s="107" t="s">
        <v>99</v>
      </c>
      <c r="GU42" s="107" t="s">
        <v>99</v>
      </c>
      <c r="GV42" s="107" t="s">
        <v>99</v>
      </c>
      <c r="GW42" s="107" t="s">
        <v>99</v>
      </c>
      <c r="GX42" s="107" t="s">
        <v>99</v>
      </c>
      <c r="GY42" s="107" t="s">
        <v>99</v>
      </c>
      <c r="GZ42" s="73" t="s">
        <v>100</v>
      </c>
      <c r="HA42" s="73" t="s">
        <v>100</v>
      </c>
      <c r="HB42" s="73" t="s">
        <v>100</v>
      </c>
      <c r="HC42" s="73" t="s">
        <v>100</v>
      </c>
      <c r="HD42" s="73" t="s">
        <v>100</v>
      </c>
      <c r="HE42" s="73" t="s">
        <v>100</v>
      </c>
      <c r="HF42" s="73" t="s">
        <v>100</v>
      </c>
      <c r="HG42" s="73" t="s">
        <v>100</v>
      </c>
      <c r="HH42" s="73" t="s">
        <v>100</v>
      </c>
      <c r="HI42" s="121" t="s">
        <v>59</v>
      </c>
      <c r="HJ42" s="121" t="s">
        <v>59</v>
      </c>
      <c r="HK42" s="121" t="s">
        <v>59</v>
      </c>
      <c r="HL42" s="121" t="s">
        <v>59</v>
      </c>
      <c r="HM42" s="121" t="s">
        <v>59</v>
      </c>
      <c r="HN42" s="121" t="s">
        <v>59</v>
      </c>
      <c r="HO42" s="121" t="s">
        <v>59</v>
      </c>
      <c r="HP42" s="121" t="s">
        <v>59</v>
      </c>
      <c r="HQ42" s="121" t="s">
        <v>59</v>
      </c>
      <c r="HR42" s="121" t="s">
        <v>59</v>
      </c>
      <c r="HS42" s="121" t="s">
        <v>59</v>
      </c>
      <c r="HT42" s="121" t="s">
        <v>59</v>
      </c>
      <c r="HU42" s="121" t="s">
        <v>59</v>
      </c>
      <c r="HV42" s="121" t="s">
        <v>59</v>
      </c>
      <c r="HW42" s="121" t="s">
        <v>59</v>
      </c>
      <c r="HX42" s="121" t="s">
        <v>59</v>
      </c>
      <c r="HY42" s="121" t="s">
        <v>59</v>
      </c>
      <c r="HZ42" s="121" t="s">
        <v>59</v>
      </c>
      <c r="IA42" s="121" t="s">
        <v>59</v>
      </c>
      <c r="IB42" s="121" t="s">
        <v>59</v>
      </c>
      <c r="IC42" s="121" t="s">
        <v>59</v>
      </c>
      <c r="ID42" s="121" t="s">
        <v>59</v>
      </c>
      <c r="IE42" s="121" t="s">
        <v>59</v>
      </c>
      <c r="IF42" s="121" t="s">
        <v>59</v>
      </c>
      <c r="IG42" s="121" t="s">
        <v>59</v>
      </c>
      <c r="IH42" s="121" t="s">
        <v>59</v>
      </c>
      <c r="II42" s="121" t="s">
        <v>59</v>
      </c>
      <c r="IK42" s="780" t="s">
        <v>80</v>
      </c>
      <c r="IL42" s="780" t="s">
        <v>80</v>
      </c>
      <c r="MQ42" s="780" t="s">
        <v>80</v>
      </c>
      <c r="NQ42" s="780" t="s">
        <v>80</v>
      </c>
      <c r="PC42" s="1171"/>
      <c r="PJ42" s="780" t="s">
        <v>80</v>
      </c>
      <c r="PW42" s="1171"/>
    </row>
    <row r="43" spans="2:439" ht="20.5" customHeight="1" x14ac:dyDescent="0.15">
      <c r="B43" s="798"/>
      <c r="C43" s="799"/>
      <c r="D43" s="799"/>
      <c r="E43" s="799"/>
      <c r="F43" s="799"/>
      <c r="G43" s="799"/>
      <c r="H43" s="799"/>
      <c r="I43" s="799"/>
      <c r="J43" s="799"/>
      <c r="K43" s="799"/>
      <c r="L43" s="799"/>
      <c r="M43" s="799"/>
      <c r="N43" s="799"/>
      <c r="O43" s="799"/>
      <c r="P43" s="799"/>
      <c r="Q43" s="800"/>
      <c r="X43" s="1171"/>
      <c r="CQ43" s="780" t="s">
        <v>80</v>
      </c>
      <c r="DP43" s="780" t="s">
        <v>80</v>
      </c>
      <c r="FK43" s="780" t="s">
        <v>80</v>
      </c>
      <c r="HM43" s="780" t="s">
        <v>80</v>
      </c>
      <c r="HN43" s="780" t="s">
        <v>80</v>
      </c>
      <c r="HO43" s="780" t="s">
        <v>80</v>
      </c>
      <c r="HP43" s="780" t="s">
        <v>80</v>
      </c>
      <c r="IK43" s="780" t="s">
        <v>80</v>
      </c>
      <c r="IL43" s="780" t="s">
        <v>80</v>
      </c>
      <c r="MQ43" s="780" t="s">
        <v>80</v>
      </c>
      <c r="NQ43" s="780" t="s">
        <v>80</v>
      </c>
      <c r="OU43" s="1034"/>
      <c r="PC43" s="1171"/>
      <c r="PJ43" s="780" t="s">
        <v>80</v>
      </c>
      <c r="PO43" s="1034"/>
      <c r="PW43" s="1171"/>
    </row>
    <row r="44" spans="2:439" ht="20.5" customHeight="1" x14ac:dyDescent="0.15">
      <c r="X44" s="1171"/>
      <c r="CQ44" s="780" t="s">
        <v>80</v>
      </c>
      <c r="DP44" s="780" t="s">
        <v>80</v>
      </c>
      <c r="FK44" s="780" t="s">
        <v>80</v>
      </c>
      <c r="HM44" s="780" t="s">
        <v>80</v>
      </c>
      <c r="HN44" s="780" t="s">
        <v>80</v>
      </c>
      <c r="HO44" s="780" t="s">
        <v>80</v>
      </c>
      <c r="HP44" s="780" t="s">
        <v>80</v>
      </c>
      <c r="IK44" s="780" t="s">
        <v>80</v>
      </c>
      <c r="IL44" s="780" t="s">
        <v>80</v>
      </c>
      <c r="MQ44" s="780" t="s">
        <v>80</v>
      </c>
      <c r="NQ44" s="780" t="s">
        <v>80</v>
      </c>
      <c r="OU44" s="1034"/>
      <c r="PC44" s="1171"/>
      <c r="PJ44" s="780" t="s">
        <v>80</v>
      </c>
      <c r="PO44" s="1034"/>
      <c r="PW44" s="1171"/>
    </row>
    <row r="45" spans="2:439" ht="20.5" customHeight="1" x14ac:dyDescent="0.15">
      <c r="X45" s="1171"/>
      <c r="CQ45" s="780" t="s">
        <v>80</v>
      </c>
      <c r="DP45" s="780" t="s">
        <v>80</v>
      </c>
      <c r="FK45" s="780" t="s">
        <v>80</v>
      </c>
      <c r="HM45" s="780" t="s">
        <v>80</v>
      </c>
      <c r="HN45" s="780" t="s">
        <v>80</v>
      </c>
      <c r="HO45" s="780" t="s">
        <v>80</v>
      </c>
      <c r="HP45" s="780" t="s">
        <v>80</v>
      </c>
      <c r="IK45" s="780" t="s">
        <v>80</v>
      </c>
      <c r="IL45" s="780" t="s">
        <v>80</v>
      </c>
      <c r="MQ45" s="780" t="s">
        <v>80</v>
      </c>
      <c r="NQ45" s="780" t="s">
        <v>80</v>
      </c>
      <c r="OU45" s="1034"/>
      <c r="PC45" s="1171"/>
      <c r="PJ45" s="780" t="s">
        <v>80</v>
      </c>
      <c r="PO45" s="1034"/>
      <c r="PW45" s="1171"/>
    </row>
    <row r="46" spans="2:439" ht="20.5" customHeight="1" x14ac:dyDescent="0.15">
      <c r="X46" s="1171"/>
      <c r="CQ46" s="780" t="s">
        <v>80</v>
      </c>
      <c r="DP46" s="780" t="s">
        <v>80</v>
      </c>
      <c r="FK46" s="780" t="s">
        <v>80</v>
      </c>
      <c r="HM46" s="780" t="s">
        <v>80</v>
      </c>
      <c r="HN46" s="780" t="s">
        <v>80</v>
      </c>
      <c r="HO46" s="780" t="s">
        <v>80</v>
      </c>
      <c r="HP46" s="780" t="s">
        <v>80</v>
      </c>
      <c r="IK46" s="780" t="s">
        <v>80</v>
      </c>
      <c r="IL46" s="780" t="s">
        <v>80</v>
      </c>
      <c r="MQ46" s="780" t="s">
        <v>80</v>
      </c>
      <c r="NQ46" s="780" t="s">
        <v>80</v>
      </c>
      <c r="OU46" s="1034"/>
      <c r="PC46" s="1171"/>
      <c r="PJ46" s="780" t="s">
        <v>80</v>
      </c>
      <c r="PO46" s="1034"/>
      <c r="PW46" s="1171"/>
    </row>
    <row r="47" spans="2:439" ht="20.5" customHeight="1" x14ac:dyDescent="0.15">
      <c r="B47" s="794"/>
      <c r="C47" s="783"/>
      <c r="D47" s="783"/>
      <c r="E47" s="783"/>
      <c r="F47" s="783"/>
      <c r="G47" s="783"/>
      <c r="H47" s="783"/>
      <c r="I47" s="783"/>
      <c r="J47" s="783"/>
      <c r="K47" s="783"/>
      <c r="L47" s="783"/>
      <c r="M47" s="783"/>
      <c r="N47" s="783"/>
      <c r="O47" s="783"/>
      <c r="P47" s="783"/>
      <c r="Q47" s="784"/>
      <c r="X47" s="1171"/>
      <c r="CQ47" s="780" t="s">
        <v>80</v>
      </c>
      <c r="DP47" s="780" t="s">
        <v>80</v>
      </c>
      <c r="FK47" s="780" t="s">
        <v>80</v>
      </c>
      <c r="HM47" s="780" t="s">
        <v>80</v>
      </c>
      <c r="HN47" s="780" t="s">
        <v>80</v>
      </c>
      <c r="HO47" s="780" t="s">
        <v>80</v>
      </c>
      <c r="HP47" s="780" t="s">
        <v>80</v>
      </c>
      <c r="II47" s="188" t="s">
        <v>118</v>
      </c>
      <c r="IJ47" s="189">
        <v>1</v>
      </c>
      <c r="IK47" s="780" t="s">
        <v>80</v>
      </c>
      <c r="IL47" s="780" t="s">
        <v>80</v>
      </c>
      <c r="IM47" s="189">
        <v>1</v>
      </c>
      <c r="IN47" s="189">
        <v>1</v>
      </c>
      <c r="IO47" s="190">
        <v>2</v>
      </c>
      <c r="IP47" s="190">
        <v>2</v>
      </c>
      <c r="IQ47" s="190">
        <v>2</v>
      </c>
      <c r="IR47" s="191">
        <v>3</v>
      </c>
      <c r="IS47" s="191">
        <v>3</v>
      </c>
      <c r="IT47" s="191">
        <v>3</v>
      </c>
      <c r="IU47" s="192">
        <v>4</v>
      </c>
      <c r="IV47" s="192">
        <v>4</v>
      </c>
      <c r="IW47" s="192">
        <v>4</v>
      </c>
      <c r="IX47" s="193">
        <v>5</v>
      </c>
      <c r="IY47" s="193">
        <v>5</v>
      </c>
      <c r="IZ47" s="193">
        <v>5</v>
      </c>
      <c r="JA47" s="194">
        <v>6</v>
      </c>
      <c r="JB47" s="194">
        <v>6</v>
      </c>
      <c r="JC47" s="194">
        <v>6</v>
      </c>
      <c r="JD47" s="195" t="s">
        <v>59</v>
      </c>
      <c r="JE47" s="195" t="s">
        <v>59</v>
      </c>
      <c r="JF47" s="195" t="s">
        <v>59</v>
      </c>
      <c r="JG47" s="196">
        <v>7</v>
      </c>
      <c r="JH47" s="196">
        <v>7</v>
      </c>
      <c r="JI47" s="196">
        <v>7</v>
      </c>
      <c r="JJ47" s="69">
        <v>8</v>
      </c>
      <c r="JK47" s="69">
        <v>8</v>
      </c>
      <c r="JL47" s="69">
        <v>8</v>
      </c>
      <c r="JM47" s="195" t="s">
        <v>59</v>
      </c>
      <c r="JN47" s="195" t="s">
        <v>59</v>
      </c>
      <c r="JO47" s="195" t="s">
        <v>59</v>
      </c>
      <c r="JP47" s="197">
        <v>9</v>
      </c>
      <c r="JQ47" s="197">
        <v>9</v>
      </c>
      <c r="JR47" s="197">
        <v>9</v>
      </c>
      <c r="JS47" s="198">
        <v>10</v>
      </c>
      <c r="JT47" s="198">
        <v>10</v>
      </c>
      <c r="JU47" s="198">
        <v>10</v>
      </c>
      <c r="JV47" s="199">
        <v>11</v>
      </c>
      <c r="JW47" s="199">
        <v>11</v>
      </c>
      <c r="JX47" s="199">
        <v>11</v>
      </c>
      <c r="JY47" s="200">
        <v>12</v>
      </c>
      <c r="JZ47" s="200">
        <v>12</v>
      </c>
      <c r="KA47" s="200">
        <v>12</v>
      </c>
      <c r="KB47" s="201">
        <v>13</v>
      </c>
      <c r="KC47" s="201">
        <v>13</v>
      </c>
      <c r="KD47" s="201">
        <v>13</v>
      </c>
      <c r="KE47" s="195" t="s">
        <v>59</v>
      </c>
      <c r="KF47" s="195" t="s">
        <v>59</v>
      </c>
      <c r="KG47" s="195" t="s">
        <v>59</v>
      </c>
      <c r="KH47" s="67">
        <v>14</v>
      </c>
      <c r="KI47" s="67">
        <v>14</v>
      </c>
      <c r="KJ47" s="67">
        <v>14</v>
      </c>
      <c r="KK47" s="68">
        <v>15</v>
      </c>
      <c r="KL47" s="68">
        <v>15</v>
      </c>
      <c r="KM47" s="68">
        <v>15</v>
      </c>
      <c r="MQ47" s="780" t="s">
        <v>80</v>
      </c>
      <c r="NQ47" s="780" t="s">
        <v>80</v>
      </c>
      <c r="OU47" s="1034"/>
      <c r="PC47" s="1171"/>
      <c r="PJ47" s="780" t="s">
        <v>80</v>
      </c>
      <c r="PO47" s="1034"/>
      <c r="PW47" s="1171"/>
    </row>
    <row r="48" spans="2:439" ht="20.5" customHeight="1" x14ac:dyDescent="0.15">
      <c r="B48" s="785"/>
      <c r="C48" s="786" t="s">
        <v>144</v>
      </c>
      <c r="D48" s="801"/>
      <c r="E48" s="801"/>
      <c r="F48" s="801"/>
      <c r="G48" s="801"/>
      <c r="H48" s="801"/>
      <c r="I48" s="801"/>
      <c r="J48" s="801"/>
      <c r="K48" s="801"/>
      <c r="L48" s="801"/>
      <c r="M48" s="801"/>
      <c r="N48" s="801"/>
      <c r="O48" s="801"/>
      <c r="P48" s="801"/>
      <c r="Q48" s="796"/>
      <c r="X48" s="1171"/>
      <c r="CQ48" s="780" t="s">
        <v>80</v>
      </c>
      <c r="DP48" s="780" t="s">
        <v>80</v>
      </c>
      <c r="FK48" s="780" t="s">
        <v>80</v>
      </c>
      <c r="HM48" s="780" t="s">
        <v>80</v>
      </c>
      <c r="HN48" s="780" t="s">
        <v>80</v>
      </c>
      <c r="HO48" s="780" t="s">
        <v>80</v>
      </c>
      <c r="HP48" s="780" t="s">
        <v>80</v>
      </c>
      <c r="IK48" s="780" t="s">
        <v>80</v>
      </c>
      <c r="IL48" s="780"/>
      <c r="IN48" s="188" t="s">
        <v>120</v>
      </c>
      <c r="IO48" s="189">
        <v>1</v>
      </c>
      <c r="IP48" s="189">
        <v>1</v>
      </c>
      <c r="IQ48" s="189">
        <v>1</v>
      </c>
      <c r="IR48" s="190">
        <v>2</v>
      </c>
      <c r="IS48" s="190">
        <v>2</v>
      </c>
      <c r="IT48" s="190">
        <v>2</v>
      </c>
      <c r="IU48" s="191">
        <v>3</v>
      </c>
      <c r="IV48" s="191">
        <v>3</v>
      </c>
      <c r="IW48" s="191">
        <v>3</v>
      </c>
      <c r="IX48" s="192">
        <v>4</v>
      </c>
      <c r="IY48" s="192">
        <v>4</v>
      </c>
      <c r="IZ48" s="192">
        <v>4</v>
      </c>
      <c r="JA48" s="193">
        <v>5</v>
      </c>
      <c r="JB48" s="193">
        <v>5</v>
      </c>
      <c r="JC48" s="193">
        <v>5</v>
      </c>
      <c r="JD48" s="194">
        <v>6</v>
      </c>
      <c r="JE48" s="194">
        <v>6</v>
      </c>
      <c r="JF48" s="194">
        <v>6</v>
      </c>
      <c r="JG48" s="195" t="s">
        <v>59</v>
      </c>
      <c r="JH48" s="195" t="s">
        <v>59</v>
      </c>
      <c r="JI48" s="195" t="s">
        <v>59</v>
      </c>
      <c r="JJ48" s="196">
        <v>7</v>
      </c>
      <c r="JK48" s="196">
        <v>7</v>
      </c>
      <c r="JL48" s="196">
        <v>7</v>
      </c>
      <c r="JM48" s="69">
        <v>8</v>
      </c>
      <c r="JN48" s="69">
        <v>8</v>
      </c>
      <c r="JO48" s="69">
        <v>8</v>
      </c>
      <c r="JP48" s="195" t="s">
        <v>59</v>
      </c>
      <c r="JQ48" s="195" t="s">
        <v>59</v>
      </c>
      <c r="JR48" s="195" t="s">
        <v>59</v>
      </c>
      <c r="JS48" s="197">
        <v>9</v>
      </c>
      <c r="JT48" s="197">
        <v>9</v>
      </c>
      <c r="JU48" s="197">
        <v>9</v>
      </c>
      <c r="JV48" s="198">
        <v>10</v>
      </c>
      <c r="JW48" s="198">
        <v>10</v>
      </c>
      <c r="JX48" s="198">
        <v>10</v>
      </c>
      <c r="JY48" s="199">
        <v>11</v>
      </c>
      <c r="JZ48" s="199">
        <v>11</v>
      </c>
      <c r="KA48" s="199">
        <v>11</v>
      </c>
      <c r="KB48" s="200">
        <v>12</v>
      </c>
      <c r="KC48" s="200">
        <v>12</v>
      </c>
      <c r="KD48" s="200">
        <v>12</v>
      </c>
      <c r="KE48" s="201">
        <v>13</v>
      </c>
      <c r="KF48" s="201">
        <v>13</v>
      </c>
      <c r="KG48" s="201">
        <v>13</v>
      </c>
      <c r="KH48" s="195" t="s">
        <v>59</v>
      </c>
      <c r="KI48" s="195" t="s">
        <v>59</v>
      </c>
      <c r="KJ48" s="195" t="s">
        <v>59</v>
      </c>
      <c r="KK48" s="67">
        <v>14</v>
      </c>
      <c r="KL48" s="67">
        <v>14</v>
      </c>
      <c r="KM48" s="67">
        <v>14</v>
      </c>
      <c r="KN48" s="68">
        <v>15</v>
      </c>
      <c r="KO48" s="68">
        <v>15</v>
      </c>
      <c r="KP48" s="68">
        <v>15</v>
      </c>
      <c r="MQ48" s="780" t="s">
        <v>80</v>
      </c>
      <c r="NQ48" s="780" t="s">
        <v>80</v>
      </c>
      <c r="OU48" s="1034"/>
      <c r="PC48" s="1171"/>
      <c r="PJ48" s="780" t="s">
        <v>80</v>
      </c>
      <c r="PO48" s="1034"/>
      <c r="PW48" s="1171"/>
    </row>
    <row r="49" spans="2:439" ht="20.5" customHeight="1" x14ac:dyDescent="0.15">
      <c r="B49" s="785"/>
      <c r="C49" s="132">
        <v>1</v>
      </c>
      <c r="D49" s="256" t="s">
        <v>146</v>
      </c>
      <c r="E49" s="256"/>
      <c r="F49" s="187"/>
      <c r="G49" s="187"/>
      <c r="H49" s="187"/>
      <c r="I49" s="187"/>
      <c r="J49" s="187"/>
      <c r="K49" s="187"/>
      <c r="L49" s="187"/>
      <c r="M49" s="187"/>
      <c r="N49" s="187"/>
      <c r="O49" s="187"/>
      <c r="P49" s="187"/>
      <c r="Q49" s="796"/>
      <c r="X49" s="1171"/>
      <c r="CQ49" s="780" t="s">
        <v>80</v>
      </c>
      <c r="DP49" s="780" t="s">
        <v>80</v>
      </c>
      <c r="FK49" s="780" t="s">
        <v>80</v>
      </c>
      <c r="HM49" s="780" t="s">
        <v>80</v>
      </c>
      <c r="HN49" s="780" t="s">
        <v>80</v>
      </c>
      <c r="HO49" s="780" t="s">
        <v>80</v>
      </c>
      <c r="HP49" s="780" t="s">
        <v>80</v>
      </c>
      <c r="IK49" s="780" t="s">
        <v>80</v>
      </c>
      <c r="IL49" s="780" t="s">
        <v>80</v>
      </c>
      <c r="IN49" s="202"/>
      <c r="IO49" s="202"/>
      <c r="IP49" s="202"/>
      <c r="IQ49" s="188" t="s">
        <v>251</v>
      </c>
      <c r="IR49" s="189">
        <v>1</v>
      </c>
      <c r="IS49" s="189">
        <v>1</v>
      </c>
      <c r="IT49" s="189">
        <v>1</v>
      </c>
      <c r="IU49" s="190">
        <v>2</v>
      </c>
      <c r="IV49" s="190">
        <v>2</v>
      </c>
      <c r="IW49" s="190">
        <v>2</v>
      </c>
      <c r="IX49" s="191">
        <v>3</v>
      </c>
      <c r="IY49" s="191">
        <v>3</v>
      </c>
      <c r="IZ49" s="191">
        <v>3</v>
      </c>
      <c r="JA49" s="192">
        <v>4</v>
      </c>
      <c r="JB49" s="192">
        <v>4</v>
      </c>
      <c r="JC49" s="192">
        <v>4</v>
      </c>
      <c r="JD49" s="193">
        <v>5</v>
      </c>
      <c r="JE49" s="193">
        <v>5</v>
      </c>
      <c r="JF49" s="193">
        <v>5</v>
      </c>
      <c r="JG49" s="194">
        <v>6</v>
      </c>
      <c r="JH49" s="194">
        <v>6</v>
      </c>
      <c r="JI49" s="194">
        <v>6</v>
      </c>
      <c r="JJ49" s="195" t="s">
        <v>59</v>
      </c>
      <c r="JK49" s="195" t="s">
        <v>59</v>
      </c>
      <c r="JL49" s="195" t="s">
        <v>59</v>
      </c>
      <c r="JM49" s="196">
        <v>7</v>
      </c>
      <c r="JN49" s="196">
        <v>7</v>
      </c>
      <c r="JO49" s="196">
        <v>7</v>
      </c>
      <c r="JP49" s="69">
        <v>8</v>
      </c>
      <c r="JQ49" s="69">
        <v>8</v>
      </c>
      <c r="JR49" s="69">
        <v>8</v>
      </c>
      <c r="JS49" s="195" t="s">
        <v>59</v>
      </c>
      <c r="JT49" s="195" t="s">
        <v>59</v>
      </c>
      <c r="JU49" s="195" t="s">
        <v>59</v>
      </c>
      <c r="JV49" s="197">
        <v>9</v>
      </c>
      <c r="JW49" s="197">
        <v>9</v>
      </c>
      <c r="JX49" s="197">
        <v>9</v>
      </c>
      <c r="JY49" s="198">
        <v>10</v>
      </c>
      <c r="JZ49" s="198">
        <v>10</v>
      </c>
      <c r="KA49" s="198">
        <v>10</v>
      </c>
      <c r="KB49" s="199">
        <v>11</v>
      </c>
      <c r="KC49" s="199">
        <v>11</v>
      </c>
      <c r="KD49" s="199">
        <v>11</v>
      </c>
      <c r="KE49" s="200">
        <v>12</v>
      </c>
      <c r="KF49" s="200">
        <v>12</v>
      </c>
      <c r="KG49" s="200">
        <v>12</v>
      </c>
      <c r="KH49" s="201">
        <v>13</v>
      </c>
      <c r="KI49" s="201">
        <v>13</v>
      </c>
      <c r="KJ49" s="201">
        <v>13</v>
      </c>
      <c r="KK49" s="195" t="s">
        <v>59</v>
      </c>
      <c r="KL49" s="195" t="s">
        <v>59</v>
      </c>
      <c r="KM49" s="195" t="s">
        <v>59</v>
      </c>
      <c r="KN49" s="67">
        <v>14</v>
      </c>
      <c r="KO49" s="67">
        <v>14</v>
      </c>
      <c r="KP49" s="67">
        <v>14</v>
      </c>
      <c r="KQ49" s="68">
        <v>15</v>
      </c>
      <c r="KR49" s="68">
        <v>15</v>
      </c>
      <c r="KS49" s="68">
        <v>15</v>
      </c>
      <c r="MQ49" s="780" t="s">
        <v>80</v>
      </c>
      <c r="NQ49" s="780" t="s">
        <v>80</v>
      </c>
      <c r="OU49" s="1034"/>
      <c r="PC49" s="1171"/>
      <c r="PJ49" s="780" t="s">
        <v>80</v>
      </c>
      <c r="PO49" s="1034"/>
      <c r="PW49" s="1171"/>
    </row>
    <row r="50" spans="2:439" ht="20.5" customHeight="1" x14ac:dyDescent="0.15">
      <c r="B50" s="785"/>
      <c r="C50" s="135">
        <v>2</v>
      </c>
      <c r="D50" s="256" t="s">
        <v>150</v>
      </c>
      <c r="E50" s="256"/>
      <c r="F50" s="187"/>
      <c r="G50" s="187"/>
      <c r="H50" s="187"/>
      <c r="I50" s="187"/>
      <c r="J50" s="187"/>
      <c r="K50" s="187"/>
      <c r="L50" s="187"/>
      <c r="M50" s="187"/>
      <c r="N50" s="187"/>
      <c r="O50" s="187"/>
      <c r="P50" s="187"/>
      <c r="Q50" s="796"/>
      <c r="X50" s="1171"/>
      <c r="CQ50" s="780" t="s">
        <v>80</v>
      </c>
      <c r="DP50" s="780" t="s">
        <v>80</v>
      </c>
      <c r="FK50" s="780" t="s">
        <v>80</v>
      </c>
      <c r="HM50" s="780" t="s">
        <v>80</v>
      </c>
      <c r="HN50" s="780" t="s">
        <v>80</v>
      </c>
      <c r="HO50" s="780" t="s">
        <v>80</v>
      </c>
      <c r="HP50" s="780" t="s">
        <v>80</v>
      </c>
      <c r="IK50" s="780" t="s">
        <v>80</v>
      </c>
      <c r="IL50" s="780" t="s">
        <v>80</v>
      </c>
      <c r="MQ50" s="780" t="s">
        <v>80</v>
      </c>
      <c r="NQ50" s="780" t="s">
        <v>80</v>
      </c>
      <c r="OU50" s="1034"/>
      <c r="PC50" s="1171"/>
      <c r="PJ50" s="780" t="s">
        <v>80</v>
      </c>
      <c r="PO50" s="1034"/>
      <c r="PW50" s="1171"/>
    </row>
    <row r="51" spans="2:439" ht="20.5" customHeight="1" x14ac:dyDescent="0.15">
      <c r="B51" s="785"/>
      <c r="C51" s="136">
        <v>3</v>
      </c>
      <c r="D51" s="256" t="s">
        <v>152</v>
      </c>
      <c r="E51" s="256"/>
      <c r="F51" s="187"/>
      <c r="G51" s="187"/>
      <c r="H51" s="187"/>
      <c r="I51" s="187"/>
      <c r="J51" s="187"/>
      <c r="K51" s="187"/>
      <c r="L51" s="187"/>
      <c r="M51" s="187"/>
      <c r="N51" s="187"/>
      <c r="O51" s="187"/>
      <c r="P51" s="187"/>
      <c r="Q51" s="796"/>
      <c r="X51" s="1171"/>
      <c r="CQ51" s="780" t="s">
        <v>80</v>
      </c>
      <c r="DP51" s="780" t="s">
        <v>80</v>
      </c>
      <c r="FK51" s="780" t="s">
        <v>80</v>
      </c>
      <c r="HM51" s="780" t="s">
        <v>80</v>
      </c>
      <c r="HN51" s="780" t="s">
        <v>80</v>
      </c>
      <c r="HO51" s="780" t="s">
        <v>80</v>
      </c>
      <c r="HP51" s="780" t="s">
        <v>80</v>
      </c>
      <c r="IK51" s="780" t="s">
        <v>80</v>
      </c>
      <c r="IL51" s="780" t="s">
        <v>80</v>
      </c>
      <c r="MQ51" s="780" t="s">
        <v>80</v>
      </c>
      <c r="NQ51" s="780" t="s">
        <v>80</v>
      </c>
      <c r="OU51" s="1034"/>
      <c r="PC51" s="1171"/>
      <c r="PJ51" s="780" t="s">
        <v>80</v>
      </c>
      <c r="PO51" s="1034"/>
      <c r="PW51" s="1171"/>
    </row>
    <row r="52" spans="2:439" ht="20.5" customHeight="1" x14ac:dyDescent="0.15">
      <c r="B52" s="785"/>
      <c r="C52" s="137">
        <v>4</v>
      </c>
      <c r="D52" s="256" t="s">
        <v>153</v>
      </c>
      <c r="E52" s="256"/>
      <c r="F52" s="187"/>
      <c r="G52" s="187"/>
      <c r="H52" s="187"/>
      <c r="I52" s="187"/>
      <c r="J52" s="187"/>
      <c r="K52" s="187"/>
      <c r="L52" s="187"/>
      <c r="M52" s="187"/>
      <c r="N52" s="187"/>
      <c r="O52" s="187"/>
      <c r="P52" s="187"/>
      <c r="Q52" s="796"/>
      <c r="X52" s="1171"/>
      <c r="CQ52" s="780" t="s">
        <v>80</v>
      </c>
      <c r="DP52" s="780" t="s">
        <v>80</v>
      </c>
      <c r="FK52" s="780" t="s">
        <v>80</v>
      </c>
      <c r="HM52" s="780" t="s">
        <v>80</v>
      </c>
      <c r="HN52" s="780" t="s">
        <v>80</v>
      </c>
      <c r="HO52" s="780" t="s">
        <v>80</v>
      </c>
      <c r="HP52" s="780" t="s">
        <v>80</v>
      </c>
      <c r="IK52" s="780" t="s">
        <v>80</v>
      </c>
      <c r="IL52" s="780" t="s">
        <v>80</v>
      </c>
      <c r="IT52" s="188" t="s">
        <v>123</v>
      </c>
      <c r="IU52" s="189">
        <v>1</v>
      </c>
      <c r="IV52" s="189">
        <v>1</v>
      </c>
      <c r="IW52" s="189">
        <v>1</v>
      </c>
      <c r="IX52" s="190">
        <v>2</v>
      </c>
      <c r="IY52" s="190">
        <v>2</v>
      </c>
      <c r="IZ52" s="190">
        <v>2</v>
      </c>
      <c r="JA52" s="191">
        <v>3</v>
      </c>
      <c r="JB52" s="191">
        <v>3</v>
      </c>
      <c r="JC52" s="191">
        <v>3</v>
      </c>
      <c r="JD52" s="192">
        <v>4</v>
      </c>
      <c r="JE52" s="192">
        <v>4</v>
      </c>
      <c r="JF52" s="192">
        <v>4</v>
      </c>
      <c r="JG52" s="193">
        <v>5</v>
      </c>
      <c r="JH52" s="193">
        <v>5</v>
      </c>
      <c r="JI52" s="193">
        <v>5</v>
      </c>
      <c r="JJ52" s="194">
        <v>6</v>
      </c>
      <c r="JK52" s="194">
        <v>6</v>
      </c>
      <c r="JL52" s="194">
        <v>6</v>
      </c>
      <c r="JM52" s="195" t="s">
        <v>59</v>
      </c>
      <c r="JN52" s="195" t="s">
        <v>59</v>
      </c>
      <c r="JO52" s="195" t="s">
        <v>59</v>
      </c>
      <c r="JP52" s="196">
        <v>7</v>
      </c>
      <c r="JQ52" s="196">
        <v>7</v>
      </c>
      <c r="JR52" s="196">
        <v>7</v>
      </c>
      <c r="JS52" s="69">
        <v>8</v>
      </c>
      <c r="JT52" s="69">
        <v>8</v>
      </c>
      <c r="JU52" s="69">
        <v>8</v>
      </c>
      <c r="JV52" s="195" t="s">
        <v>59</v>
      </c>
      <c r="JW52" s="195" t="s">
        <v>59</v>
      </c>
      <c r="JX52" s="195" t="s">
        <v>59</v>
      </c>
      <c r="JY52" s="197">
        <v>9</v>
      </c>
      <c r="JZ52" s="197">
        <v>9</v>
      </c>
      <c r="KA52" s="197">
        <v>9</v>
      </c>
      <c r="KB52" s="198">
        <v>10</v>
      </c>
      <c r="KC52" s="198">
        <v>10</v>
      </c>
      <c r="KD52" s="198">
        <v>10</v>
      </c>
      <c r="KE52" s="199">
        <v>11</v>
      </c>
      <c r="KF52" s="199">
        <v>11</v>
      </c>
      <c r="KG52" s="199">
        <v>11</v>
      </c>
      <c r="KH52" s="200">
        <v>12</v>
      </c>
      <c r="KI52" s="200">
        <v>12</v>
      </c>
      <c r="KJ52" s="200">
        <v>12</v>
      </c>
      <c r="KK52" s="201">
        <v>13</v>
      </c>
      <c r="KL52" s="201">
        <v>13</v>
      </c>
      <c r="KM52" s="201">
        <v>13</v>
      </c>
      <c r="KN52" s="195" t="s">
        <v>59</v>
      </c>
      <c r="KO52" s="195" t="s">
        <v>59</v>
      </c>
      <c r="KP52" s="195" t="s">
        <v>59</v>
      </c>
      <c r="KQ52" s="67">
        <v>14</v>
      </c>
      <c r="KR52" s="67">
        <v>14</v>
      </c>
      <c r="KS52" s="67">
        <v>14</v>
      </c>
      <c r="KT52" s="68">
        <v>15</v>
      </c>
      <c r="KU52" s="68">
        <v>15</v>
      </c>
      <c r="KV52" s="68">
        <v>15</v>
      </c>
      <c r="MQ52" s="780" t="s">
        <v>80</v>
      </c>
      <c r="NQ52" s="780" t="s">
        <v>80</v>
      </c>
      <c r="OU52" s="1034"/>
      <c r="PC52" s="1171"/>
      <c r="PJ52" s="780" t="s">
        <v>80</v>
      </c>
      <c r="PO52" s="1034"/>
      <c r="PW52" s="1171"/>
    </row>
    <row r="53" spans="2:439" ht="20.5" customHeight="1" x14ac:dyDescent="0.15">
      <c r="B53" s="785"/>
      <c r="C53" s="138">
        <v>5</v>
      </c>
      <c r="D53" s="256" t="s">
        <v>154</v>
      </c>
      <c r="E53" s="256"/>
      <c r="F53" s="187"/>
      <c r="G53" s="187"/>
      <c r="H53" s="187"/>
      <c r="I53" s="187"/>
      <c r="J53" s="187"/>
      <c r="K53" s="187"/>
      <c r="L53" s="187"/>
      <c r="M53" s="187"/>
      <c r="N53" s="187"/>
      <c r="O53" s="187"/>
      <c r="P53" s="187"/>
      <c r="Q53" s="796"/>
      <c r="X53" s="1171"/>
      <c r="CQ53" s="780" t="s">
        <v>80</v>
      </c>
      <c r="DP53" s="780" t="s">
        <v>80</v>
      </c>
      <c r="FK53" s="780" t="s">
        <v>80</v>
      </c>
      <c r="HM53" s="780" t="s">
        <v>80</v>
      </c>
      <c r="HN53" s="780" t="s">
        <v>80</v>
      </c>
      <c r="HO53" s="780" t="s">
        <v>80</v>
      </c>
      <c r="HP53" s="780" t="s">
        <v>80</v>
      </c>
      <c r="IK53" s="780" t="s">
        <v>80</v>
      </c>
      <c r="IL53" s="780" t="s">
        <v>80</v>
      </c>
      <c r="IW53" s="188" t="s">
        <v>125</v>
      </c>
      <c r="IX53" s="189">
        <v>1</v>
      </c>
      <c r="IY53" s="189">
        <v>1</v>
      </c>
      <c r="IZ53" s="189">
        <v>1</v>
      </c>
      <c r="JA53" s="190">
        <v>2</v>
      </c>
      <c r="JB53" s="190">
        <v>2</v>
      </c>
      <c r="JC53" s="190">
        <v>2</v>
      </c>
      <c r="JD53" s="191">
        <v>3</v>
      </c>
      <c r="JE53" s="191">
        <v>3</v>
      </c>
      <c r="JF53" s="191">
        <v>3</v>
      </c>
      <c r="JG53" s="192">
        <v>4</v>
      </c>
      <c r="JH53" s="192">
        <v>4</v>
      </c>
      <c r="JI53" s="192">
        <v>4</v>
      </c>
      <c r="JJ53" s="193">
        <v>5</v>
      </c>
      <c r="JK53" s="193">
        <v>5</v>
      </c>
      <c r="JL53" s="193">
        <v>5</v>
      </c>
      <c r="JM53" s="194">
        <v>6</v>
      </c>
      <c r="JN53" s="194">
        <v>6</v>
      </c>
      <c r="JO53" s="194">
        <v>6</v>
      </c>
      <c r="JP53" s="195" t="s">
        <v>59</v>
      </c>
      <c r="JQ53" s="195" t="s">
        <v>59</v>
      </c>
      <c r="JR53" s="195" t="s">
        <v>59</v>
      </c>
      <c r="JS53" s="196">
        <v>7</v>
      </c>
      <c r="JT53" s="196">
        <v>7</v>
      </c>
      <c r="JU53" s="196">
        <v>7</v>
      </c>
      <c r="JV53" s="69">
        <v>8</v>
      </c>
      <c r="JW53" s="69">
        <v>8</v>
      </c>
      <c r="JX53" s="69">
        <v>8</v>
      </c>
      <c r="JY53" s="195" t="s">
        <v>59</v>
      </c>
      <c r="JZ53" s="195" t="s">
        <v>59</v>
      </c>
      <c r="KA53" s="195" t="s">
        <v>59</v>
      </c>
      <c r="KB53" s="197">
        <v>9</v>
      </c>
      <c r="KC53" s="197">
        <v>9</v>
      </c>
      <c r="KD53" s="197">
        <v>9</v>
      </c>
      <c r="KE53" s="198">
        <v>10</v>
      </c>
      <c r="KF53" s="198">
        <v>10</v>
      </c>
      <c r="KG53" s="198">
        <v>10</v>
      </c>
      <c r="KH53" s="199">
        <v>11</v>
      </c>
      <c r="KI53" s="199">
        <v>11</v>
      </c>
      <c r="KJ53" s="199">
        <v>11</v>
      </c>
      <c r="KK53" s="200">
        <v>12</v>
      </c>
      <c r="KL53" s="200">
        <v>12</v>
      </c>
      <c r="KM53" s="200">
        <v>12</v>
      </c>
      <c r="KN53" s="201">
        <v>13</v>
      </c>
      <c r="KO53" s="201">
        <v>13</v>
      </c>
      <c r="KP53" s="201">
        <v>13</v>
      </c>
      <c r="KQ53" s="195" t="s">
        <v>59</v>
      </c>
      <c r="KR53" s="195" t="s">
        <v>59</v>
      </c>
      <c r="KS53" s="195" t="s">
        <v>59</v>
      </c>
      <c r="KT53" s="67">
        <v>14</v>
      </c>
      <c r="KU53" s="67">
        <v>14</v>
      </c>
      <c r="KV53" s="67">
        <v>14</v>
      </c>
      <c r="KW53" s="68">
        <v>15</v>
      </c>
      <c r="KX53" s="68">
        <v>15</v>
      </c>
      <c r="KY53" s="68">
        <v>15</v>
      </c>
      <c r="MQ53" s="780" t="s">
        <v>80</v>
      </c>
      <c r="NQ53" s="780" t="s">
        <v>80</v>
      </c>
      <c r="OU53" s="1034"/>
      <c r="PC53" s="1171"/>
      <c r="PJ53" s="780" t="s">
        <v>80</v>
      </c>
      <c r="PO53" s="1034"/>
      <c r="PW53" s="1171"/>
    </row>
    <row r="54" spans="2:439" ht="20.5" customHeight="1" x14ac:dyDescent="0.15">
      <c r="B54" s="785"/>
      <c r="C54" s="139">
        <v>6</v>
      </c>
      <c r="D54" s="256" t="s">
        <v>156</v>
      </c>
      <c r="E54" s="256"/>
      <c r="F54" s="187"/>
      <c r="G54" s="187"/>
      <c r="H54" s="187"/>
      <c r="I54" s="187"/>
      <c r="J54" s="187"/>
      <c r="K54" s="187"/>
      <c r="L54" s="187"/>
      <c r="M54" s="187"/>
      <c r="N54" s="187"/>
      <c r="O54" s="187"/>
      <c r="P54" s="187"/>
      <c r="Q54" s="796"/>
      <c r="X54" s="1171"/>
      <c r="CQ54" s="780" t="s">
        <v>80</v>
      </c>
      <c r="DP54" s="780" t="s">
        <v>80</v>
      </c>
      <c r="FK54" s="780" t="s">
        <v>80</v>
      </c>
      <c r="HM54" s="780" t="s">
        <v>80</v>
      </c>
      <c r="HN54" s="780" t="s">
        <v>80</v>
      </c>
      <c r="HO54" s="780" t="s">
        <v>80</v>
      </c>
      <c r="HP54" s="780" t="s">
        <v>80</v>
      </c>
      <c r="IK54" s="780" t="s">
        <v>80</v>
      </c>
      <c r="IL54" s="780" t="s">
        <v>80</v>
      </c>
      <c r="IW54" s="202"/>
      <c r="IX54" s="202"/>
      <c r="IY54" s="202"/>
      <c r="IZ54" s="188" t="s">
        <v>126</v>
      </c>
      <c r="JA54" s="189">
        <v>1</v>
      </c>
      <c r="JB54" s="189">
        <v>1</v>
      </c>
      <c r="JC54" s="189">
        <v>1</v>
      </c>
      <c r="JD54" s="190">
        <v>2</v>
      </c>
      <c r="JE54" s="190">
        <v>2</v>
      </c>
      <c r="JF54" s="190">
        <v>2</v>
      </c>
      <c r="JG54" s="191">
        <v>3</v>
      </c>
      <c r="JH54" s="191">
        <v>3</v>
      </c>
      <c r="JI54" s="191">
        <v>3</v>
      </c>
      <c r="JJ54" s="192">
        <v>4</v>
      </c>
      <c r="JK54" s="192">
        <v>4</v>
      </c>
      <c r="JL54" s="192">
        <v>4</v>
      </c>
      <c r="JM54" s="193">
        <v>5</v>
      </c>
      <c r="JN54" s="193">
        <v>5</v>
      </c>
      <c r="JO54" s="193">
        <v>5</v>
      </c>
      <c r="JP54" s="194">
        <v>6</v>
      </c>
      <c r="JQ54" s="194">
        <v>6</v>
      </c>
      <c r="JR54" s="194">
        <v>6</v>
      </c>
      <c r="JS54" s="195" t="s">
        <v>59</v>
      </c>
      <c r="JT54" s="195" t="s">
        <v>59</v>
      </c>
      <c r="JU54" s="195" t="s">
        <v>59</v>
      </c>
      <c r="JV54" s="196">
        <v>7</v>
      </c>
      <c r="JW54" s="196">
        <v>7</v>
      </c>
      <c r="JX54" s="196">
        <v>7</v>
      </c>
      <c r="JY54" s="69">
        <v>8</v>
      </c>
      <c r="JZ54" s="69">
        <v>8</v>
      </c>
      <c r="KA54" s="69">
        <v>8</v>
      </c>
      <c r="KB54" s="195" t="s">
        <v>59</v>
      </c>
      <c r="KC54" s="195" t="s">
        <v>59</v>
      </c>
      <c r="KD54" s="195" t="s">
        <v>59</v>
      </c>
      <c r="KE54" s="197">
        <v>9</v>
      </c>
      <c r="KF54" s="197">
        <v>9</v>
      </c>
      <c r="KG54" s="197">
        <v>9</v>
      </c>
      <c r="KH54" s="198">
        <v>10</v>
      </c>
      <c r="KI54" s="198">
        <v>10</v>
      </c>
      <c r="KJ54" s="198">
        <v>10</v>
      </c>
      <c r="KK54" s="199">
        <v>11</v>
      </c>
      <c r="KL54" s="199">
        <v>11</v>
      </c>
      <c r="KM54" s="199">
        <v>11</v>
      </c>
      <c r="KN54" s="200">
        <v>12</v>
      </c>
      <c r="KO54" s="200">
        <v>12</v>
      </c>
      <c r="KP54" s="200">
        <v>12</v>
      </c>
      <c r="KQ54" s="201">
        <v>13</v>
      </c>
      <c r="KR54" s="201">
        <v>13</v>
      </c>
      <c r="KS54" s="201">
        <v>13</v>
      </c>
      <c r="KT54" s="195" t="s">
        <v>59</v>
      </c>
      <c r="KU54" s="195" t="s">
        <v>59</v>
      </c>
      <c r="KV54" s="195" t="s">
        <v>59</v>
      </c>
      <c r="KW54" s="67">
        <v>14</v>
      </c>
      <c r="KX54" s="67">
        <v>14</v>
      </c>
      <c r="KY54" s="67">
        <v>14</v>
      </c>
      <c r="KZ54" s="68">
        <v>15</v>
      </c>
      <c r="LA54" s="68">
        <v>15</v>
      </c>
      <c r="LB54" s="68">
        <v>15</v>
      </c>
      <c r="MQ54" s="780" t="s">
        <v>80</v>
      </c>
      <c r="NQ54" s="780" t="s">
        <v>80</v>
      </c>
      <c r="OU54" s="1034"/>
      <c r="PC54" s="1171"/>
      <c r="PJ54" s="780" t="s">
        <v>80</v>
      </c>
      <c r="PO54" s="1034"/>
      <c r="PW54" s="1171"/>
    </row>
    <row r="55" spans="2:439" ht="20.5" customHeight="1" x14ac:dyDescent="0.15">
      <c r="B55" s="785"/>
      <c r="C55" s="140">
        <v>7</v>
      </c>
      <c r="D55" s="256" t="s">
        <v>158</v>
      </c>
      <c r="E55" s="256"/>
      <c r="F55" s="187"/>
      <c r="G55" s="187"/>
      <c r="H55" s="187"/>
      <c r="I55" s="187"/>
      <c r="J55" s="187"/>
      <c r="K55" s="187"/>
      <c r="L55" s="187"/>
      <c r="M55" s="187"/>
      <c r="N55" s="187"/>
      <c r="O55" s="187"/>
      <c r="P55" s="187"/>
      <c r="Q55" s="796"/>
      <c r="X55" s="1171"/>
      <c r="CQ55" s="780" t="s">
        <v>80</v>
      </c>
      <c r="DP55" s="780" t="s">
        <v>80</v>
      </c>
      <c r="FK55" s="780" t="s">
        <v>80</v>
      </c>
      <c r="HM55" s="780" t="s">
        <v>80</v>
      </c>
      <c r="HN55" s="780" t="s">
        <v>80</v>
      </c>
      <c r="HO55" s="780" t="s">
        <v>80</v>
      </c>
      <c r="HP55" s="780" t="s">
        <v>80</v>
      </c>
      <c r="IK55" s="780" t="s">
        <v>80</v>
      </c>
      <c r="IL55" s="780" t="s">
        <v>80</v>
      </c>
      <c r="IW55" s="202"/>
      <c r="IX55" s="202"/>
      <c r="IY55" s="202"/>
      <c r="IZ55" s="202"/>
      <c r="JA55" s="202"/>
      <c r="JB55" s="202"/>
      <c r="JC55" s="188" t="s">
        <v>127</v>
      </c>
      <c r="JD55" s="189">
        <v>1</v>
      </c>
      <c r="JE55" s="189">
        <v>1</v>
      </c>
      <c r="JF55" s="189">
        <v>1</v>
      </c>
      <c r="JG55" s="190">
        <v>2</v>
      </c>
      <c r="JH55" s="190">
        <v>2</v>
      </c>
      <c r="JI55" s="190">
        <v>2</v>
      </c>
      <c r="JJ55" s="191">
        <v>3</v>
      </c>
      <c r="JK55" s="191">
        <v>3</v>
      </c>
      <c r="JL55" s="191">
        <v>3</v>
      </c>
      <c r="JM55" s="192">
        <v>4</v>
      </c>
      <c r="JN55" s="192">
        <v>4</v>
      </c>
      <c r="JO55" s="192">
        <v>4</v>
      </c>
      <c r="JP55" s="193">
        <v>5</v>
      </c>
      <c r="JQ55" s="193">
        <v>5</v>
      </c>
      <c r="JR55" s="193">
        <v>5</v>
      </c>
      <c r="JS55" s="194">
        <v>6</v>
      </c>
      <c r="JT55" s="194">
        <v>6</v>
      </c>
      <c r="JU55" s="194">
        <v>6</v>
      </c>
      <c r="JV55" s="195" t="s">
        <v>59</v>
      </c>
      <c r="JW55" s="195" t="s">
        <v>59</v>
      </c>
      <c r="JX55" s="195" t="s">
        <v>59</v>
      </c>
      <c r="JY55" s="196">
        <v>7</v>
      </c>
      <c r="JZ55" s="196">
        <v>7</v>
      </c>
      <c r="KA55" s="196">
        <v>7</v>
      </c>
      <c r="KB55" s="69">
        <v>8</v>
      </c>
      <c r="KC55" s="69">
        <v>8</v>
      </c>
      <c r="KD55" s="69">
        <v>8</v>
      </c>
      <c r="KE55" s="195" t="s">
        <v>59</v>
      </c>
      <c r="KF55" s="195" t="s">
        <v>59</v>
      </c>
      <c r="KG55" s="195" t="s">
        <v>59</v>
      </c>
      <c r="KH55" s="197">
        <v>9</v>
      </c>
      <c r="KI55" s="197">
        <v>9</v>
      </c>
      <c r="KJ55" s="197">
        <v>9</v>
      </c>
      <c r="KK55" s="198">
        <v>10</v>
      </c>
      <c r="KL55" s="198">
        <v>10</v>
      </c>
      <c r="KM55" s="198">
        <v>10</v>
      </c>
      <c r="KN55" s="199">
        <v>11</v>
      </c>
      <c r="KO55" s="199">
        <v>11</v>
      </c>
      <c r="KP55" s="199">
        <v>11</v>
      </c>
      <c r="KQ55" s="200">
        <v>12</v>
      </c>
      <c r="KR55" s="200">
        <v>12</v>
      </c>
      <c r="KS55" s="200">
        <v>12</v>
      </c>
      <c r="KT55" s="201">
        <v>13</v>
      </c>
      <c r="KU55" s="201">
        <v>13</v>
      </c>
      <c r="KV55" s="201">
        <v>13</v>
      </c>
      <c r="KW55" s="195" t="s">
        <v>59</v>
      </c>
      <c r="KX55" s="195" t="s">
        <v>59</v>
      </c>
      <c r="KY55" s="195" t="s">
        <v>59</v>
      </c>
      <c r="KZ55" s="67">
        <v>14</v>
      </c>
      <c r="LA55" s="67">
        <v>14</v>
      </c>
      <c r="LB55" s="67">
        <v>14</v>
      </c>
      <c r="LC55" s="68">
        <v>15</v>
      </c>
      <c r="LD55" s="68">
        <v>15</v>
      </c>
      <c r="LE55" s="68">
        <v>15</v>
      </c>
      <c r="MQ55" s="780" t="s">
        <v>80</v>
      </c>
      <c r="NQ55" s="780" t="s">
        <v>80</v>
      </c>
      <c r="OU55" s="1034"/>
      <c r="PC55" s="1171"/>
      <c r="PJ55" s="780" t="s">
        <v>80</v>
      </c>
      <c r="PO55" s="1034"/>
      <c r="PW55" s="1171"/>
    </row>
    <row r="56" spans="2:439" ht="20.5" customHeight="1" x14ac:dyDescent="0.15">
      <c r="B56" s="785"/>
      <c r="C56" s="65">
        <v>8</v>
      </c>
      <c r="D56" s="256" t="s">
        <v>161</v>
      </c>
      <c r="E56" s="256"/>
      <c r="F56" s="187"/>
      <c r="G56" s="187"/>
      <c r="H56" s="187"/>
      <c r="I56" s="187"/>
      <c r="J56" s="187"/>
      <c r="K56" s="187"/>
      <c r="L56" s="187"/>
      <c r="M56" s="187"/>
      <c r="N56" s="187"/>
      <c r="O56" s="187"/>
      <c r="P56" s="187"/>
      <c r="Q56" s="796"/>
      <c r="X56" s="1171"/>
      <c r="CQ56" s="780" t="s">
        <v>80</v>
      </c>
      <c r="DP56" s="780" t="s">
        <v>80</v>
      </c>
      <c r="FK56" s="780" t="s">
        <v>80</v>
      </c>
      <c r="HM56" s="780" t="s">
        <v>80</v>
      </c>
      <c r="HN56" s="780" t="s">
        <v>80</v>
      </c>
      <c r="HO56" s="780" t="s">
        <v>80</v>
      </c>
      <c r="HP56" s="780" t="s">
        <v>80</v>
      </c>
      <c r="IK56" s="780" t="s">
        <v>80</v>
      </c>
      <c r="IL56" s="780" t="s">
        <v>80</v>
      </c>
      <c r="IW56" s="202"/>
      <c r="IX56" s="202"/>
      <c r="IY56" s="202"/>
      <c r="IZ56" s="202"/>
      <c r="JA56" s="202"/>
      <c r="JB56" s="202"/>
      <c r="JC56" s="202"/>
      <c r="JD56" s="202"/>
      <c r="JE56" s="202"/>
      <c r="JF56" s="188" t="s">
        <v>128</v>
      </c>
      <c r="JG56" s="189">
        <v>1</v>
      </c>
      <c r="JH56" s="189">
        <v>1</v>
      </c>
      <c r="JI56" s="189">
        <v>1</v>
      </c>
      <c r="JJ56" s="190">
        <v>2</v>
      </c>
      <c r="JK56" s="190">
        <v>2</v>
      </c>
      <c r="JL56" s="190">
        <v>2</v>
      </c>
      <c r="JM56" s="191">
        <v>3</v>
      </c>
      <c r="JN56" s="191">
        <v>3</v>
      </c>
      <c r="JO56" s="191">
        <v>3</v>
      </c>
      <c r="JP56" s="192">
        <v>4</v>
      </c>
      <c r="JQ56" s="192">
        <v>4</v>
      </c>
      <c r="JR56" s="192">
        <v>4</v>
      </c>
      <c r="JS56" s="193">
        <v>5</v>
      </c>
      <c r="JT56" s="193">
        <v>5</v>
      </c>
      <c r="JU56" s="193">
        <v>5</v>
      </c>
      <c r="JV56" s="194">
        <v>6</v>
      </c>
      <c r="JW56" s="194">
        <v>6</v>
      </c>
      <c r="JX56" s="194">
        <v>6</v>
      </c>
      <c r="JY56" s="195" t="s">
        <v>59</v>
      </c>
      <c r="JZ56" s="195" t="s">
        <v>59</v>
      </c>
      <c r="KA56" s="195" t="s">
        <v>59</v>
      </c>
      <c r="KB56" s="196">
        <v>7</v>
      </c>
      <c r="KC56" s="196">
        <v>7</v>
      </c>
      <c r="KD56" s="196">
        <v>7</v>
      </c>
      <c r="KE56" s="69">
        <v>8</v>
      </c>
      <c r="KF56" s="69">
        <v>8</v>
      </c>
      <c r="KG56" s="69">
        <v>8</v>
      </c>
      <c r="KH56" s="195" t="s">
        <v>59</v>
      </c>
      <c r="KI56" s="195" t="s">
        <v>59</v>
      </c>
      <c r="KJ56" s="195" t="s">
        <v>59</v>
      </c>
      <c r="KK56" s="197">
        <v>9</v>
      </c>
      <c r="KL56" s="197">
        <v>9</v>
      </c>
      <c r="KM56" s="197">
        <v>9</v>
      </c>
      <c r="KN56" s="198">
        <v>10</v>
      </c>
      <c r="KO56" s="198">
        <v>10</v>
      </c>
      <c r="KP56" s="198">
        <v>10</v>
      </c>
      <c r="KQ56" s="199">
        <v>11</v>
      </c>
      <c r="KR56" s="199">
        <v>11</v>
      </c>
      <c r="KS56" s="199">
        <v>11</v>
      </c>
      <c r="KT56" s="200">
        <v>12</v>
      </c>
      <c r="KU56" s="200">
        <v>12</v>
      </c>
      <c r="KV56" s="200">
        <v>12</v>
      </c>
      <c r="KW56" s="201">
        <v>13</v>
      </c>
      <c r="KX56" s="201">
        <v>13</v>
      </c>
      <c r="KY56" s="201">
        <v>13</v>
      </c>
      <c r="KZ56" s="195" t="s">
        <v>59</v>
      </c>
      <c r="LA56" s="195" t="s">
        <v>59</v>
      </c>
      <c r="LB56" s="195" t="s">
        <v>59</v>
      </c>
      <c r="LC56" s="67">
        <v>14</v>
      </c>
      <c r="LD56" s="67">
        <v>14</v>
      </c>
      <c r="LE56" s="67">
        <v>14</v>
      </c>
      <c r="LF56" s="68">
        <v>15</v>
      </c>
      <c r="LG56" s="68">
        <v>15</v>
      </c>
      <c r="LH56" s="68">
        <v>15</v>
      </c>
      <c r="MQ56" s="780" t="s">
        <v>80</v>
      </c>
      <c r="NQ56" s="780" t="s">
        <v>80</v>
      </c>
      <c r="OU56" s="1034"/>
      <c r="PC56" s="1171"/>
      <c r="PJ56" s="780" t="s">
        <v>80</v>
      </c>
      <c r="PO56" s="1034"/>
      <c r="PW56" s="1171"/>
    </row>
    <row r="57" spans="2:439" ht="20.5" customHeight="1" x14ac:dyDescent="0.15">
      <c r="B57" s="785"/>
      <c r="C57" s="852">
        <v>9</v>
      </c>
      <c r="D57" s="256" t="s">
        <v>164</v>
      </c>
      <c r="E57" s="256"/>
      <c r="F57" s="187"/>
      <c r="G57" s="187"/>
      <c r="H57" s="187"/>
      <c r="I57" s="187"/>
      <c r="J57" s="187"/>
      <c r="K57" s="187"/>
      <c r="L57" s="187"/>
      <c r="M57" s="187"/>
      <c r="N57" s="187"/>
      <c r="O57" s="187"/>
      <c r="P57" s="187"/>
      <c r="Q57" s="796"/>
      <c r="X57" s="1171"/>
      <c r="CQ57" s="780" t="s">
        <v>80</v>
      </c>
      <c r="DP57" s="780" t="s">
        <v>80</v>
      </c>
      <c r="FK57" s="780" t="s">
        <v>80</v>
      </c>
      <c r="HM57" s="780" t="s">
        <v>80</v>
      </c>
      <c r="HN57" s="780" t="s">
        <v>80</v>
      </c>
      <c r="HO57" s="780" t="s">
        <v>80</v>
      </c>
      <c r="HP57" s="780" t="s">
        <v>80</v>
      </c>
      <c r="IK57" s="780" t="s">
        <v>80</v>
      </c>
      <c r="IL57" s="780" t="s">
        <v>80</v>
      </c>
      <c r="JF57" s="202"/>
      <c r="JG57" s="202"/>
      <c r="JH57" s="202"/>
      <c r="JI57" s="188" t="s">
        <v>252</v>
      </c>
      <c r="JJ57" s="189">
        <v>1</v>
      </c>
      <c r="JK57" s="189">
        <v>1</v>
      </c>
      <c r="JL57" s="189">
        <v>1</v>
      </c>
      <c r="JM57" s="190">
        <v>2</v>
      </c>
      <c r="JN57" s="190">
        <v>2</v>
      </c>
      <c r="JO57" s="190">
        <v>2</v>
      </c>
      <c r="JP57" s="191">
        <v>3</v>
      </c>
      <c r="JQ57" s="191">
        <v>3</v>
      </c>
      <c r="JR57" s="191">
        <v>3</v>
      </c>
      <c r="JS57" s="192">
        <v>4</v>
      </c>
      <c r="JT57" s="192">
        <v>4</v>
      </c>
      <c r="JU57" s="192">
        <v>4</v>
      </c>
      <c r="JV57" s="193">
        <v>5</v>
      </c>
      <c r="JW57" s="193">
        <v>5</v>
      </c>
      <c r="JX57" s="193">
        <v>5</v>
      </c>
      <c r="JY57" s="194">
        <v>6</v>
      </c>
      <c r="JZ57" s="194">
        <v>6</v>
      </c>
      <c r="KA57" s="194">
        <v>6</v>
      </c>
      <c r="KB57" s="195" t="s">
        <v>59</v>
      </c>
      <c r="KC57" s="195" t="s">
        <v>59</v>
      </c>
      <c r="KD57" s="195" t="s">
        <v>59</v>
      </c>
      <c r="KE57" s="196">
        <v>7</v>
      </c>
      <c r="KF57" s="196">
        <v>7</v>
      </c>
      <c r="KG57" s="196">
        <v>7</v>
      </c>
      <c r="KH57" s="69">
        <v>8</v>
      </c>
      <c r="KI57" s="69">
        <v>8</v>
      </c>
      <c r="KJ57" s="69">
        <v>8</v>
      </c>
      <c r="KK57" s="195" t="s">
        <v>59</v>
      </c>
      <c r="KL57" s="195" t="s">
        <v>59</v>
      </c>
      <c r="KM57" s="195" t="s">
        <v>59</v>
      </c>
      <c r="KN57" s="197">
        <v>9</v>
      </c>
      <c r="KO57" s="197">
        <v>9</v>
      </c>
      <c r="KP57" s="197">
        <v>9</v>
      </c>
      <c r="KQ57" s="198">
        <v>10</v>
      </c>
      <c r="KR57" s="198">
        <v>10</v>
      </c>
      <c r="KS57" s="198">
        <v>10</v>
      </c>
      <c r="KT57" s="199">
        <v>11</v>
      </c>
      <c r="KU57" s="199">
        <v>11</v>
      </c>
      <c r="KV57" s="199">
        <v>11</v>
      </c>
      <c r="KW57" s="200">
        <v>12</v>
      </c>
      <c r="KX57" s="200">
        <v>12</v>
      </c>
      <c r="KY57" s="200">
        <v>12</v>
      </c>
      <c r="KZ57" s="201">
        <v>13</v>
      </c>
      <c r="LA57" s="201">
        <v>13</v>
      </c>
      <c r="LB57" s="201">
        <v>13</v>
      </c>
      <c r="LC57" s="195" t="s">
        <v>59</v>
      </c>
      <c r="LD57" s="195" t="s">
        <v>59</v>
      </c>
      <c r="LE57" s="195" t="s">
        <v>59</v>
      </c>
      <c r="LF57" s="67">
        <v>14</v>
      </c>
      <c r="LG57" s="67">
        <v>14</v>
      </c>
      <c r="LH57" s="67">
        <v>14</v>
      </c>
      <c r="LI57" s="68">
        <v>15</v>
      </c>
      <c r="LJ57" s="68">
        <v>15</v>
      </c>
      <c r="LK57" s="68">
        <v>15</v>
      </c>
      <c r="MQ57" s="780" t="s">
        <v>80</v>
      </c>
      <c r="NQ57" s="780" t="s">
        <v>80</v>
      </c>
      <c r="OU57" s="1034"/>
      <c r="PC57" s="1171"/>
      <c r="PJ57" s="780" t="s">
        <v>80</v>
      </c>
      <c r="PO57" s="1034"/>
      <c r="PW57" s="1171"/>
    </row>
    <row r="58" spans="2:439" ht="20.5" customHeight="1" x14ac:dyDescent="0.15">
      <c r="B58" s="785"/>
      <c r="C58" s="141">
        <v>10</v>
      </c>
      <c r="D58" s="256" t="s">
        <v>167</v>
      </c>
      <c r="E58" s="256"/>
      <c r="F58" s="187"/>
      <c r="G58" s="187"/>
      <c r="H58" s="187"/>
      <c r="I58" s="187"/>
      <c r="J58" s="187"/>
      <c r="K58" s="187"/>
      <c r="L58" s="187"/>
      <c r="M58" s="187"/>
      <c r="N58" s="187"/>
      <c r="O58" s="187"/>
      <c r="P58" s="187"/>
      <c r="Q58" s="796"/>
      <c r="X58" s="1171"/>
      <c r="CQ58" s="780" t="s">
        <v>80</v>
      </c>
      <c r="DP58" s="780" t="s">
        <v>80</v>
      </c>
      <c r="FK58" s="780" t="s">
        <v>80</v>
      </c>
      <c r="HM58" s="780" t="s">
        <v>80</v>
      </c>
      <c r="HN58" s="780" t="s">
        <v>80</v>
      </c>
      <c r="HO58" s="780" t="s">
        <v>80</v>
      </c>
      <c r="HP58" s="780" t="s">
        <v>80</v>
      </c>
      <c r="IK58" s="780" t="s">
        <v>80</v>
      </c>
      <c r="IL58" s="780" t="s">
        <v>80</v>
      </c>
      <c r="JH58" s="202"/>
      <c r="JI58" s="202"/>
      <c r="JJ58" s="202"/>
      <c r="JK58" s="202"/>
      <c r="JL58" s="188" t="s">
        <v>253</v>
      </c>
      <c r="JM58" s="189">
        <v>1</v>
      </c>
      <c r="JN58" s="189">
        <v>1</v>
      </c>
      <c r="JO58" s="189">
        <v>1</v>
      </c>
      <c r="JP58" s="190">
        <v>2</v>
      </c>
      <c r="JQ58" s="190">
        <v>2</v>
      </c>
      <c r="JR58" s="190">
        <v>2</v>
      </c>
      <c r="JS58" s="191">
        <v>3</v>
      </c>
      <c r="JT58" s="191">
        <v>3</v>
      </c>
      <c r="JU58" s="191">
        <v>3</v>
      </c>
      <c r="JV58" s="192">
        <v>4</v>
      </c>
      <c r="JW58" s="192">
        <v>4</v>
      </c>
      <c r="JX58" s="192">
        <v>4</v>
      </c>
      <c r="JY58" s="193">
        <v>5</v>
      </c>
      <c r="JZ58" s="193">
        <v>5</v>
      </c>
      <c r="KA58" s="193">
        <v>5</v>
      </c>
      <c r="KB58" s="194">
        <v>6</v>
      </c>
      <c r="KC58" s="194">
        <v>6</v>
      </c>
      <c r="KD58" s="194">
        <v>6</v>
      </c>
      <c r="KE58" s="195" t="s">
        <v>59</v>
      </c>
      <c r="KF58" s="195" t="s">
        <v>59</v>
      </c>
      <c r="KG58" s="195" t="s">
        <v>59</v>
      </c>
      <c r="KH58" s="196">
        <v>7</v>
      </c>
      <c r="KI58" s="196">
        <v>7</v>
      </c>
      <c r="KJ58" s="196">
        <v>7</v>
      </c>
      <c r="KK58" s="69">
        <v>8</v>
      </c>
      <c r="KL58" s="69">
        <v>8</v>
      </c>
      <c r="KM58" s="69">
        <v>8</v>
      </c>
      <c r="KN58" s="195" t="s">
        <v>59</v>
      </c>
      <c r="KO58" s="195" t="s">
        <v>59</v>
      </c>
      <c r="KP58" s="195" t="s">
        <v>59</v>
      </c>
      <c r="KQ58" s="197">
        <v>9</v>
      </c>
      <c r="KR58" s="197">
        <v>9</v>
      </c>
      <c r="KS58" s="197">
        <v>9</v>
      </c>
      <c r="KT58" s="198">
        <v>10</v>
      </c>
      <c r="KU58" s="198">
        <v>10</v>
      </c>
      <c r="KV58" s="198">
        <v>10</v>
      </c>
      <c r="KW58" s="199">
        <v>11</v>
      </c>
      <c r="KX58" s="199">
        <v>11</v>
      </c>
      <c r="KY58" s="199">
        <v>11</v>
      </c>
      <c r="KZ58" s="200">
        <v>12</v>
      </c>
      <c r="LA58" s="200">
        <v>12</v>
      </c>
      <c r="LB58" s="200">
        <v>12</v>
      </c>
      <c r="LC58" s="201">
        <v>13</v>
      </c>
      <c r="LD58" s="201">
        <v>13</v>
      </c>
      <c r="LE58" s="201">
        <v>13</v>
      </c>
      <c r="LF58" s="195" t="s">
        <v>59</v>
      </c>
      <c r="LG58" s="195" t="s">
        <v>59</v>
      </c>
      <c r="LH58" s="195" t="s">
        <v>59</v>
      </c>
      <c r="LI58" s="67">
        <v>14</v>
      </c>
      <c r="LJ58" s="67">
        <v>14</v>
      </c>
      <c r="LK58" s="67">
        <v>14</v>
      </c>
      <c r="LL58" s="68">
        <v>15</v>
      </c>
      <c r="LM58" s="68">
        <v>15</v>
      </c>
      <c r="LN58" s="68">
        <v>15</v>
      </c>
      <c r="MQ58" s="780" t="s">
        <v>80</v>
      </c>
      <c r="NQ58" s="780" t="s">
        <v>80</v>
      </c>
      <c r="OU58" s="1034"/>
      <c r="PC58" s="1171"/>
      <c r="PJ58" s="780" t="s">
        <v>80</v>
      </c>
      <c r="PO58" s="1034"/>
      <c r="PW58" s="1171"/>
    </row>
    <row r="59" spans="2:439" ht="20.5" customHeight="1" x14ac:dyDescent="0.15">
      <c r="B59" s="785"/>
      <c r="C59" s="142">
        <v>11</v>
      </c>
      <c r="D59" s="256" t="s">
        <v>170</v>
      </c>
      <c r="E59" s="256"/>
      <c r="F59" s="187"/>
      <c r="G59" s="187"/>
      <c r="H59" s="187"/>
      <c r="I59" s="187"/>
      <c r="J59" s="187"/>
      <c r="K59" s="187"/>
      <c r="L59" s="187"/>
      <c r="M59" s="187"/>
      <c r="N59" s="187"/>
      <c r="O59" s="187"/>
      <c r="P59" s="187"/>
      <c r="Q59" s="796"/>
      <c r="X59" s="1171"/>
      <c r="CQ59" s="780" t="s">
        <v>80</v>
      </c>
      <c r="DP59" s="780" t="s">
        <v>80</v>
      </c>
      <c r="FK59" s="780" t="s">
        <v>80</v>
      </c>
      <c r="HM59" s="780" t="s">
        <v>80</v>
      </c>
      <c r="HN59" s="780" t="s">
        <v>80</v>
      </c>
      <c r="HO59" s="780" t="s">
        <v>80</v>
      </c>
      <c r="HP59" s="780" t="s">
        <v>80</v>
      </c>
      <c r="IK59" s="780" t="s">
        <v>80</v>
      </c>
      <c r="IL59" s="780" t="s">
        <v>80</v>
      </c>
      <c r="JJ59" s="202"/>
      <c r="JK59" s="202"/>
      <c r="JL59" s="202"/>
      <c r="JM59" s="202"/>
      <c r="JN59" s="202"/>
      <c r="JO59" s="188" t="s">
        <v>254</v>
      </c>
      <c r="JP59" s="189">
        <v>1</v>
      </c>
      <c r="JQ59" s="189">
        <v>1</v>
      </c>
      <c r="JR59" s="189">
        <v>1</v>
      </c>
      <c r="JS59" s="190">
        <v>2</v>
      </c>
      <c r="JT59" s="190">
        <v>2</v>
      </c>
      <c r="JU59" s="190">
        <v>2</v>
      </c>
      <c r="JV59" s="191">
        <v>3</v>
      </c>
      <c r="JW59" s="191">
        <v>3</v>
      </c>
      <c r="JX59" s="191">
        <v>3</v>
      </c>
      <c r="JY59" s="192">
        <v>4</v>
      </c>
      <c r="JZ59" s="192">
        <v>4</v>
      </c>
      <c r="KA59" s="192">
        <v>4</v>
      </c>
      <c r="KB59" s="193">
        <v>5</v>
      </c>
      <c r="KC59" s="193">
        <v>5</v>
      </c>
      <c r="KD59" s="193">
        <v>5</v>
      </c>
      <c r="KE59" s="194">
        <v>6</v>
      </c>
      <c r="KF59" s="194">
        <v>6</v>
      </c>
      <c r="KG59" s="194">
        <v>6</v>
      </c>
      <c r="KH59" s="195" t="s">
        <v>59</v>
      </c>
      <c r="KI59" s="195" t="s">
        <v>59</v>
      </c>
      <c r="KJ59" s="195" t="s">
        <v>59</v>
      </c>
      <c r="KK59" s="196">
        <v>7</v>
      </c>
      <c r="KL59" s="196">
        <v>7</v>
      </c>
      <c r="KM59" s="196">
        <v>7</v>
      </c>
      <c r="KN59" s="69">
        <v>8</v>
      </c>
      <c r="KO59" s="69">
        <v>8</v>
      </c>
      <c r="KP59" s="69">
        <v>8</v>
      </c>
      <c r="KQ59" s="195" t="s">
        <v>59</v>
      </c>
      <c r="KR59" s="195" t="s">
        <v>59</v>
      </c>
      <c r="KS59" s="195" t="s">
        <v>59</v>
      </c>
      <c r="KT59" s="197">
        <v>9</v>
      </c>
      <c r="KU59" s="197">
        <v>9</v>
      </c>
      <c r="KV59" s="197">
        <v>9</v>
      </c>
      <c r="KW59" s="198">
        <v>10</v>
      </c>
      <c r="KX59" s="198">
        <v>10</v>
      </c>
      <c r="KY59" s="198">
        <v>10</v>
      </c>
      <c r="KZ59" s="199">
        <v>11</v>
      </c>
      <c r="LA59" s="199">
        <v>11</v>
      </c>
      <c r="LB59" s="199">
        <v>11</v>
      </c>
      <c r="LC59" s="200">
        <v>12</v>
      </c>
      <c r="LD59" s="200">
        <v>12</v>
      </c>
      <c r="LE59" s="200">
        <v>12</v>
      </c>
      <c r="LF59" s="201">
        <v>13</v>
      </c>
      <c r="LG59" s="201">
        <v>13</v>
      </c>
      <c r="LH59" s="201">
        <v>13</v>
      </c>
      <c r="LI59" s="195" t="s">
        <v>59</v>
      </c>
      <c r="LJ59" s="195" t="s">
        <v>59</v>
      </c>
      <c r="LK59" s="195" t="s">
        <v>59</v>
      </c>
      <c r="LL59" s="67">
        <v>14</v>
      </c>
      <c r="LM59" s="67">
        <v>14</v>
      </c>
      <c r="LN59" s="67">
        <v>14</v>
      </c>
      <c r="LO59" s="68">
        <v>15</v>
      </c>
      <c r="LP59" s="68">
        <v>15</v>
      </c>
      <c r="LQ59" s="68">
        <v>15</v>
      </c>
      <c r="MQ59" s="780" t="s">
        <v>80</v>
      </c>
      <c r="NQ59" s="780" t="s">
        <v>80</v>
      </c>
      <c r="OU59" s="1034"/>
      <c r="PC59" s="1171"/>
      <c r="PJ59" s="780" t="s">
        <v>80</v>
      </c>
      <c r="PO59" s="1034"/>
      <c r="PW59" s="1171"/>
    </row>
    <row r="60" spans="2:439" ht="20.5" customHeight="1" x14ac:dyDescent="0.15">
      <c r="B60" s="785"/>
      <c r="C60" s="143">
        <v>12</v>
      </c>
      <c r="D60" s="256" t="s">
        <v>172</v>
      </c>
      <c r="E60" s="256"/>
      <c r="F60" s="187"/>
      <c r="G60" s="187"/>
      <c r="H60" s="187"/>
      <c r="I60" s="187"/>
      <c r="J60" s="187"/>
      <c r="K60" s="187"/>
      <c r="L60" s="187"/>
      <c r="M60" s="187"/>
      <c r="N60" s="187"/>
      <c r="O60" s="187"/>
      <c r="P60" s="187"/>
      <c r="Q60" s="796"/>
      <c r="X60" s="1171"/>
      <c r="CQ60" s="780" t="s">
        <v>80</v>
      </c>
      <c r="DP60" s="780" t="s">
        <v>80</v>
      </c>
      <c r="FK60" s="780" t="s">
        <v>80</v>
      </c>
      <c r="HM60" s="780" t="s">
        <v>80</v>
      </c>
      <c r="HN60" s="780" t="s">
        <v>80</v>
      </c>
      <c r="HO60" s="780" t="s">
        <v>80</v>
      </c>
      <c r="HP60" s="780" t="s">
        <v>80</v>
      </c>
      <c r="IK60" s="780" t="s">
        <v>80</v>
      </c>
      <c r="IL60" s="780" t="s">
        <v>80</v>
      </c>
      <c r="JJ60" s="202"/>
      <c r="JK60" s="202"/>
      <c r="JL60" s="202"/>
      <c r="JM60" s="202"/>
      <c r="JN60" s="202"/>
      <c r="JO60" s="202"/>
      <c r="JP60" s="202"/>
      <c r="JQ60" s="202"/>
      <c r="JR60" s="188" t="s">
        <v>255</v>
      </c>
      <c r="JS60" s="189">
        <v>1</v>
      </c>
      <c r="JT60" s="189">
        <v>1</v>
      </c>
      <c r="JU60" s="189">
        <v>1</v>
      </c>
      <c r="JV60" s="190">
        <v>2</v>
      </c>
      <c r="JW60" s="190">
        <v>2</v>
      </c>
      <c r="JX60" s="190">
        <v>2</v>
      </c>
      <c r="JY60" s="191">
        <v>3</v>
      </c>
      <c r="JZ60" s="191">
        <v>3</v>
      </c>
      <c r="KA60" s="191">
        <v>3</v>
      </c>
      <c r="KB60" s="192">
        <v>4</v>
      </c>
      <c r="KC60" s="192">
        <v>4</v>
      </c>
      <c r="KD60" s="192">
        <v>4</v>
      </c>
      <c r="KE60" s="193">
        <v>5</v>
      </c>
      <c r="KF60" s="193">
        <v>5</v>
      </c>
      <c r="KG60" s="193">
        <v>5</v>
      </c>
      <c r="KH60" s="194">
        <v>6</v>
      </c>
      <c r="KI60" s="194">
        <v>6</v>
      </c>
      <c r="KJ60" s="194">
        <v>6</v>
      </c>
      <c r="KK60" s="195" t="s">
        <v>59</v>
      </c>
      <c r="KL60" s="195" t="s">
        <v>59</v>
      </c>
      <c r="KM60" s="195" t="s">
        <v>59</v>
      </c>
      <c r="KN60" s="196">
        <v>7</v>
      </c>
      <c r="KO60" s="196">
        <v>7</v>
      </c>
      <c r="KP60" s="196">
        <v>7</v>
      </c>
      <c r="KQ60" s="69">
        <v>8</v>
      </c>
      <c r="KR60" s="69">
        <v>8</v>
      </c>
      <c r="KS60" s="69">
        <v>8</v>
      </c>
      <c r="KT60" s="195" t="s">
        <v>59</v>
      </c>
      <c r="KU60" s="195" t="s">
        <v>59</v>
      </c>
      <c r="KV60" s="195" t="s">
        <v>59</v>
      </c>
      <c r="KW60" s="197">
        <v>9</v>
      </c>
      <c r="KX60" s="197">
        <v>9</v>
      </c>
      <c r="KY60" s="197">
        <v>9</v>
      </c>
      <c r="KZ60" s="198">
        <v>10</v>
      </c>
      <c r="LA60" s="198">
        <v>10</v>
      </c>
      <c r="LB60" s="198">
        <v>10</v>
      </c>
      <c r="LC60" s="199">
        <v>11</v>
      </c>
      <c r="LD60" s="199">
        <v>11</v>
      </c>
      <c r="LE60" s="199">
        <v>11</v>
      </c>
      <c r="LF60" s="200">
        <v>12</v>
      </c>
      <c r="LG60" s="200">
        <v>12</v>
      </c>
      <c r="LH60" s="200">
        <v>12</v>
      </c>
      <c r="LI60" s="201">
        <v>13</v>
      </c>
      <c r="LJ60" s="201">
        <v>13</v>
      </c>
      <c r="LK60" s="201">
        <v>13</v>
      </c>
      <c r="LL60" s="195" t="s">
        <v>59</v>
      </c>
      <c r="LM60" s="195" t="s">
        <v>59</v>
      </c>
      <c r="LN60" s="195" t="s">
        <v>59</v>
      </c>
      <c r="LO60" s="67">
        <v>14</v>
      </c>
      <c r="LP60" s="67">
        <v>14</v>
      </c>
      <c r="LQ60" s="67">
        <v>14</v>
      </c>
      <c r="LR60" s="68">
        <v>15</v>
      </c>
      <c r="LS60" s="68">
        <v>15</v>
      </c>
      <c r="LT60" s="68">
        <v>15</v>
      </c>
      <c r="MA60" s="71"/>
      <c r="MB60" s="71"/>
      <c r="MC60" s="71"/>
      <c r="MD60" s="71"/>
      <c r="ME60" s="71"/>
      <c r="MF60" s="71"/>
      <c r="MG60" s="71"/>
      <c r="MH60" s="71"/>
      <c r="MI60" s="71"/>
      <c r="MJ60" s="71"/>
      <c r="MK60" s="71"/>
      <c r="ML60" s="71"/>
      <c r="MM60" s="71"/>
      <c r="MN60" s="71"/>
      <c r="MO60" s="71"/>
      <c r="MQ60" s="780" t="s">
        <v>80</v>
      </c>
      <c r="NQ60" s="780" t="s">
        <v>80</v>
      </c>
      <c r="OU60" s="1034"/>
      <c r="PC60" s="1171"/>
      <c r="PJ60" s="780" t="s">
        <v>80</v>
      </c>
      <c r="PO60" s="1034"/>
      <c r="PW60" s="1171"/>
    </row>
    <row r="61" spans="2:439" ht="20.5" customHeight="1" x14ac:dyDescent="0.15">
      <c r="B61" s="785"/>
      <c r="C61" s="144">
        <v>13</v>
      </c>
      <c r="D61" s="256" t="s">
        <v>174</v>
      </c>
      <c r="E61" s="256"/>
      <c r="F61" s="187"/>
      <c r="G61" s="187"/>
      <c r="H61" s="187"/>
      <c r="I61" s="187"/>
      <c r="J61" s="187"/>
      <c r="K61" s="187"/>
      <c r="L61" s="187"/>
      <c r="M61" s="187"/>
      <c r="N61" s="187"/>
      <c r="O61" s="187"/>
      <c r="P61" s="187"/>
      <c r="Q61" s="796"/>
      <c r="X61" s="1171"/>
      <c r="CQ61" s="780" t="s">
        <v>80</v>
      </c>
      <c r="DP61" s="780" t="s">
        <v>80</v>
      </c>
      <c r="FK61" s="780" t="s">
        <v>80</v>
      </c>
      <c r="HM61" s="780" t="s">
        <v>80</v>
      </c>
      <c r="HN61" s="780" t="s">
        <v>80</v>
      </c>
      <c r="HO61" s="780" t="s">
        <v>80</v>
      </c>
      <c r="HP61" s="780" t="s">
        <v>80</v>
      </c>
      <c r="IK61" s="780" t="s">
        <v>80</v>
      </c>
      <c r="IL61" s="780" t="s">
        <v>80</v>
      </c>
      <c r="JJ61" s="202"/>
      <c r="JK61" s="202"/>
      <c r="JL61" s="202"/>
      <c r="JM61" s="202"/>
      <c r="JN61" s="202"/>
      <c r="JO61" s="202"/>
      <c r="JP61" s="202"/>
      <c r="JQ61" s="202"/>
      <c r="JR61" s="202"/>
      <c r="JS61" s="202"/>
      <c r="JT61" s="202"/>
      <c r="JU61" s="188" t="s">
        <v>256</v>
      </c>
      <c r="JV61" s="189">
        <v>1</v>
      </c>
      <c r="JW61" s="189">
        <v>1</v>
      </c>
      <c r="JX61" s="189">
        <v>1</v>
      </c>
      <c r="JY61" s="190">
        <v>2</v>
      </c>
      <c r="JZ61" s="190">
        <v>2</v>
      </c>
      <c r="KA61" s="190">
        <v>2</v>
      </c>
      <c r="KB61" s="191">
        <v>3</v>
      </c>
      <c r="KC61" s="191">
        <v>3</v>
      </c>
      <c r="KD61" s="191">
        <v>3</v>
      </c>
      <c r="KE61" s="192">
        <v>4</v>
      </c>
      <c r="KF61" s="192">
        <v>4</v>
      </c>
      <c r="KG61" s="192">
        <v>4</v>
      </c>
      <c r="KH61" s="193">
        <v>5</v>
      </c>
      <c r="KI61" s="193">
        <v>5</v>
      </c>
      <c r="KJ61" s="193">
        <v>5</v>
      </c>
      <c r="KK61" s="194">
        <v>6</v>
      </c>
      <c r="KL61" s="194">
        <v>6</v>
      </c>
      <c r="KM61" s="194">
        <v>6</v>
      </c>
      <c r="KN61" s="195" t="s">
        <v>59</v>
      </c>
      <c r="KO61" s="195" t="s">
        <v>59</v>
      </c>
      <c r="KP61" s="195" t="s">
        <v>59</v>
      </c>
      <c r="KQ61" s="196">
        <v>7</v>
      </c>
      <c r="KR61" s="196">
        <v>7</v>
      </c>
      <c r="KS61" s="196">
        <v>7</v>
      </c>
      <c r="KT61" s="69">
        <v>8</v>
      </c>
      <c r="KU61" s="69">
        <v>8</v>
      </c>
      <c r="KV61" s="69">
        <v>8</v>
      </c>
      <c r="KW61" s="195" t="s">
        <v>59</v>
      </c>
      <c r="KX61" s="195" t="s">
        <v>59</v>
      </c>
      <c r="KY61" s="195" t="s">
        <v>59</v>
      </c>
      <c r="KZ61" s="197">
        <v>9</v>
      </c>
      <c r="LA61" s="197">
        <v>9</v>
      </c>
      <c r="LB61" s="197">
        <v>9</v>
      </c>
      <c r="LC61" s="198">
        <v>10</v>
      </c>
      <c r="LD61" s="198">
        <v>10</v>
      </c>
      <c r="LE61" s="198">
        <v>10</v>
      </c>
      <c r="LF61" s="199">
        <v>11</v>
      </c>
      <c r="LG61" s="199">
        <v>11</v>
      </c>
      <c r="LH61" s="199">
        <v>11</v>
      </c>
      <c r="LI61" s="200">
        <v>12</v>
      </c>
      <c r="LJ61" s="200">
        <v>12</v>
      </c>
      <c r="LK61" s="200">
        <v>12</v>
      </c>
      <c r="LL61" s="201">
        <v>13</v>
      </c>
      <c r="LM61" s="201">
        <v>13</v>
      </c>
      <c r="LN61" s="201">
        <v>13</v>
      </c>
      <c r="LO61" s="195" t="s">
        <v>59</v>
      </c>
      <c r="LP61" s="195" t="s">
        <v>59</v>
      </c>
      <c r="LQ61" s="195" t="s">
        <v>59</v>
      </c>
      <c r="LR61" s="67">
        <v>14</v>
      </c>
      <c r="LS61" s="67">
        <v>14</v>
      </c>
      <c r="LT61" s="67">
        <v>14</v>
      </c>
      <c r="LU61" s="68">
        <v>15</v>
      </c>
      <c r="LV61" s="68">
        <v>15</v>
      </c>
      <c r="LW61" s="68">
        <v>15</v>
      </c>
      <c r="MQ61" s="780" t="s">
        <v>80</v>
      </c>
      <c r="NQ61" s="780" t="s">
        <v>80</v>
      </c>
      <c r="OU61" s="1034"/>
      <c r="PC61" s="1171"/>
      <c r="PJ61" s="780" t="s">
        <v>80</v>
      </c>
      <c r="PO61" s="1034"/>
      <c r="PW61" s="1171"/>
    </row>
    <row r="62" spans="2:439" ht="20.5" customHeight="1" x14ac:dyDescent="0.15">
      <c r="B62" s="785"/>
      <c r="C62" s="67">
        <v>14</v>
      </c>
      <c r="D62" s="256" t="s">
        <v>176</v>
      </c>
      <c r="E62" s="256"/>
      <c r="F62" s="187"/>
      <c r="G62" s="187"/>
      <c r="H62" s="187"/>
      <c r="I62" s="187"/>
      <c r="J62" s="187"/>
      <c r="K62" s="187"/>
      <c r="L62" s="187"/>
      <c r="M62" s="187"/>
      <c r="N62" s="187"/>
      <c r="O62" s="187"/>
      <c r="P62" s="187"/>
      <c r="Q62" s="796"/>
      <c r="X62" s="1171"/>
      <c r="CQ62" s="780" t="s">
        <v>80</v>
      </c>
      <c r="DP62" s="780" t="s">
        <v>80</v>
      </c>
      <c r="FK62" s="780" t="s">
        <v>80</v>
      </c>
      <c r="HM62" s="780" t="s">
        <v>80</v>
      </c>
      <c r="HN62" s="780" t="s">
        <v>80</v>
      </c>
      <c r="HO62" s="780" t="s">
        <v>80</v>
      </c>
      <c r="HP62" s="780" t="s">
        <v>80</v>
      </c>
      <c r="IK62" s="780" t="s">
        <v>80</v>
      </c>
      <c r="IL62" s="780" t="s">
        <v>80</v>
      </c>
      <c r="JP62" s="202"/>
      <c r="JQ62" s="202"/>
      <c r="JR62" s="202"/>
      <c r="JS62" s="202"/>
      <c r="JT62" s="202"/>
      <c r="JU62" s="202"/>
      <c r="JV62" s="202"/>
      <c r="JW62" s="202"/>
      <c r="JX62" s="188" t="s">
        <v>257</v>
      </c>
      <c r="JY62" s="189">
        <v>1</v>
      </c>
      <c r="JZ62" s="189">
        <v>1</v>
      </c>
      <c r="KA62" s="189">
        <v>1</v>
      </c>
      <c r="KB62" s="190">
        <v>2</v>
      </c>
      <c r="KC62" s="190">
        <v>2</v>
      </c>
      <c r="KD62" s="190">
        <v>2</v>
      </c>
      <c r="KE62" s="191">
        <v>3</v>
      </c>
      <c r="KF62" s="191">
        <v>3</v>
      </c>
      <c r="KG62" s="191">
        <v>3</v>
      </c>
      <c r="KH62" s="192">
        <v>4</v>
      </c>
      <c r="KI62" s="192">
        <v>4</v>
      </c>
      <c r="KJ62" s="192">
        <v>4</v>
      </c>
      <c r="KK62" s="193">
        <v>5</v>
      </c>
      <c r="KL62" s="193">
        <v>5</v>
      </c>
      <c r="KM62" s="193">
        <v>5</v>
      </c>
      <c r="KN62" s="194">
        <v>6</v>
      </c>
      <c r="KO62" s="194">
        <v>6</v>
      </c>
      <c r="KP62" s="194">
        <v>6</v>
      </c>
      <c r="KQ62" s="195" t="s">
        <v>59</v>
      </c>
      <c r="KR62" s="195" t="s">
        <v>59</v>
      </c>
      <c r="KS62" s="195" t="s">
        <v>59</v>
      </c>
      <c r="KT62" s="196">
        <v>7</v>
      </c>
      <c r="KU62" s="196">
        <v>7</v>
      </c>
      <c r="KV62" s="196">
        <v>7</v>
      </c>
      <c r="KW62" s="69">
        <v>8</v>
      </c>
      <c r="KX62" s="69">
        <v>8</v>
      </c>
      <c r="KY62" s="69">
        <v>8</v>
      </c>
      <c r="KZ62" s="195" t="s">
        <v>59</v>
      </c>
      <c r="LA62" s="195" t="s">
        <v>59</v>
      </c>
      <c r="LB62" s="195" t="s">
        <v>59</v>
      </c>
      <c r="LC62" s="197">
        <v>9</v>
      </c>
      <c r="LD62" s="197">
        <v>9</v>
      </c>
      <c r="LE62" s="197">
        <v>9</v>
      </c>
      <c r="LF62" s="198">
        <v>10</v>
      </c>
      <c r="LG62" s="198">
        <v>10</v>
      </c>
      <c r="LH62" s="198">
        <v>10</v>
      </c>
      <c r="LI62" s="199">
        <v>11</v>
      </c>
      <c r="LJ62" s="199">
        <v>11</v>
      </c>
      <c r="LK62" s="199">
        <v>11</v>
      </c>
      <c r="LL62" s="200">
        <v>12</v>
      </c>
      <c r="LM62" s="200">
        <v>12</v>
      </c>
      <c r="LN62" s="200">
        <v>12</v>
      </c>
      <c r="LO62" s="201">
        <v>13</v>
      </c>
      <c r="LP62" s="201">
        <v>13</v>
      </c>
      <c r="LQ62" s="201">
        <v>13</v>
      </c>
      <c r="LR62" s="195" t="s">
        <v>59</v>
      </c>
      <c r="LS62" s="195" t="s">
        <v>59</v>
      </c>
      <c r="LT62" s="195" t="s">
        <v>59</v>
      </c>
      <c r="LU62" s="67">
        <v>14</v>
      </c>
      <c r="LV62" s="67">
        <v>14</v>
      </c>
      <c r="LW62" s="67">
        <v>14</v>
      </c>
      <c r="LX62" s="68">
        <v>15</v>
      </c>
      <c r="LY62" s="68">
        <v>15</v>
      </c>
      <c r="LZ62" s="68">
        <v>15</v>
      </c>
      <c r="MQ62" s="780" t="s">
        <v>80</v>
      </c>
      <c r="NQ62" s="780" t="s">
        <v>80</v>
      </c>
      <c r="OU62" s="1034"/>
      <c r="PC62" s="1171"/>
      <c r="PJ62" s="780" t="s">
        <v>80</v>
      </c>
      <c r="PO62" s="1034"/>
      <c r="PW62" s="1171"/>
    </row>
    <row r="63" spans="2:439" ht="20.5" customHeight="1" x14ac:dyDescent="0.15">
      <c r="B63" s="785"/>
      <c r="C63" s="68">
        <v>15</v>
      </c>
      <c r="D63" s="256" t="s">
        <v>178</v>
      </c>
      <c r="E63" s="256"/>
      <c r="F63" s="187"/>
      <c r="G63" s="187"/>
      <c r="H63" s="187"/>
      <c r="I63" s="187"/>
      <c r="J63" s="187"/>
      <c r="K63" s="187"/>
      <c r="L63" s="187"/>
      <c r="M63" s="187"/>
      <c r="N63" s="187"/>
      <c r="O63" s="187"/>
      <c r="P63" s="187"/>
      <c r="Q63" s="796"/>
      <c r="X63" s="1171"/>
      <c r="CQ63" s="780" t="s">
        <v>80</v>
      </c>
      <c r="DP63" s="780" t="s">
        <v>80</v>
      </c>
      <c r="FK63" s="780" t="s">
        <v>80</v>
      </c>
      <c r="HM63" s="780" t="s">
        <v>80</v>
      </c>
      <c r="HN63" s="780" t="s">
        <v>80</v>
      </c>
      <c r="HO63" s="780" t="s">
        <v>80</v>
      </c>
      <c r="HP63" s="780" t="s">
        <v>80</v>
      </c>
      <c r="IK63" s="780" t="s">
        <v>80</v>
      </c>
      <c r="IL63" s="780" t="s">
        <v>80</v>
      </c>
      <c r="MQ63" s="780" t="s">
        <v>80</v>
      </c>
      <c r="NQ63" s="780" t="s">
        <v>80</v>
      </c>
      <c r="OU63" s="1034"/>
      <c r="PC63" s="1171"/>
      <c r="PJ63" s="780" t="s">
        <v>80</v>
      </c>
      <c r="PO63" s="1034"/>
      <c r="PW63" s="1171"/>
    </row>
    <row r="64" spans="2:439" ht="20.5" customHeight="1" x14ac:dyDescent="0.15">
      <c r="B64" s="798"/>
      <c r="C64" s="799"/>
      <c r="D64" s="799"/>
      <c r="E64" s="799"/>
      <c r="F64" s="799"/>
      <c r="G64" s="799"/>
      <c r="H64" s="799"/>
      <c r="I64" s="799"/>
      <c r="J64" s="799"/>
      <c r="K64" s="799"/>
      <c r="L64" s="799"/>
      <c r="M64" s="799"/>
      <c r="N64" s="799"/>
      <c r="O64" s="799"/>
      <c r="P64" s="799"/>
      <c r="Q64" s="800"/>
      <c r="X64" s="1171"/>
      <c r="CQ64" s="780" t="s">
        <v>80</v>
      </c>
      <c r="DP64" s="780" t="s">
        <v>80</v>
      </c>
      <c r="FK64" s="780" t="s">
        <v>80</v>
      </c>
      <c r="HM64" s="780" t="s">
        <v>80</v>
      </c>
      <c r="HN64" s="780" t="s">
        <v>80</v>
      </c>
      <c r="HO64" s="780" t="s">
        <v>80</v>
      </c>
      <c r="HP64" s="780" t="s">
        <v>80</v>
      </c>
      <c r="IK64" s="780" t="s">
        <v>80</v>
      </c>
      <c r="IL64" s="780" t="s">
        <v>80</v>
      </c>
      <c r="MQ64" s="780" t="s">
        <v>80</v>
      </c>
      <c r="NQ64" s="780" t="s">
        <v>80</v>
      </c>
      <c r="OU64" s="1034"/>
      <c r="PC64" s="1171"/>
      <c r="PJ64" s="780" t="s">
        <v>80</v>
      </c>
      <c r="PO64" s="1034"/>
      <c r="PW64" s="1171"/>
    </row>
    <row r="65" spans="2:439" ht="20.5" customHeight="1" x14ac:dyDescent="0.15">
      <c r="X65" s="1171"/>
      <c r="CQ65" s="780" t="s">
        <v>80</v>
      </c>
      <c r="DP65" s="780" t="s">
        <v>80</v>
      </c>
      <c r="FK65" s="780" t="s">
        <v>80</v>
      </c>
      <c r="HM65" s="780" t="s">
        <v>80</v>
      </c>
      <c r="HN65" s="780" t="s">
        <v>80</v>
      </c>
      <c r="HO65" s="780" t="s">
        <v>80</v>
      </c>
      <c r="HP65" s="780" t="s">
        <v>80</v>
      </c>
      <c r="IK65" s="780" t="s">
        <v>80</v>
      </c>
      <c r="IL65" s="780" t="s">
        <v>80</v>
      </c>
      <c r="KA65" s="188" t="s">
        <v>129</v>
      </c>
      <c r="KB65" s="189">
        <v>1</v>
      </c>
      <c r="KC65" s="189">
        <v>1</v>
      </c>
      <c r="KD65" s="189">
        <v>1</v>
      </c>
      <c r="KE65" s="190">
        <v>2</v>
      </c>
      <c r="KF65" s="190">
        <v>2</v>
      </c>
      <c r="KG65" s="190">
        <v>2</v>
      </c>
      <c r="KH65" s="191">
        <v>3</v>
      </c>
      <c r="KI65" s="191">
        <v>3</v>
      </c>
      <c r="KJ65" s="191">
        <v>3</v>
      </c>
      <c r="KK65" s="192">
        <v>4</v>
      </c>
      <c r="KL65" s="192">
        <v>4</v>
      </c>
      <c r="KM65" s="192">
        <v>4</v>
      </c>
      <c r="KN65" s="193">
        <v>5</v>
      </c>
      <c r="KO65" s="193">
        <v>5</v>
      </c>
      <c r="KP65" s="193">
        <v>5</v>
      </c>
      <c r="KQ65" s="194">
        <v>6</v>
      </c>
      <c r="KR65" s="194">
        <v>6</v>
      </c>
      <c r="KS65" s="194">
        <v>6</v>
      </c>
      <c r="KT65" s="195" t="s">
        <v>59</v>
      </c>
      <c r="KU65" s="195" t="s">
        <v>59</v>
      </c>
      <c r="KV65" s="195" t="s">
        <v>59</v>
      </c>
      <c r="KW65" s="196">
        <v>7</v>
      </c>
      <c r="KX65" s="196">
        <v>7</v>
      </c>
      <c r="KY65" s="196">
        <v>7</v>
      </c>
      <c r="KZ65" s="69">
        <v>8</v>
      </c>
      <c r="LA65" s="69">
        <v>8</v>
      </c>
      <c r="LB65" s="69">
        <v>8</v>
      </c>
      <c r="LC65" s="195" t="s">
        <v>59</v>
      </c>
      <c r="LD65" s="195" t="s">
        <v>59</v>
      </c>
      <c r="LE65" s="195" t="s">
        <v>59</v>
      </c>
      <c r="LF65" s="197">
        <v>9</v>
      </c>
      <c r="LG65" s="197">
        <v>9</v>
      </c>
      <c r="LH65" s="197">
        <v>9</v>
      </c>
      <c r="LI65" s="198">
        <v>10</v>
      </c>
      <c r="LJ65" s="198">
        <v>10</v>
      </c>
      <c r="LK65" s="198">
        <v>10</v>
      </c>
      <c r="LL65" s="199">
        <v>11</v>
      </c>
      <c r="LM65" s="199">
        <v>11</v>
      </c>
      <c r="LN65" s="199">
        <v>11</v>
      </c>
      <c r="LO65" s="200">
        <v>12</v>
      </c>
      <c r="LP65" s="200">
        <v>12</v>
      </c>
      <c r="LQ65" s="200">
        <v>12</v>
      </c>
      <c r="LR65" s="201">
        <v>13</v>
      </c>
      <c r="LS65" s="201">
        <v>13</v>
      </c>
      <c r="LT65" s="201">
        <v>13</v>
      </c>
      <c r="LU65" s="195" t="s">
        <v>59</v>
      </c>
      <c r="LV65" s="195" t="s">
        <v>59</v>
      </c>
      <c r="LW65" s="195" t="s">
        <v>59</v>
      </c>
      <c r="LX65" s="67">
        <v>14</v>
      </c>
      <c r="LY65" s="67">
        <v>14</v>
      </c>
      <c r="LZ65" s="67">
        <v>14</v>
      </c>
      <c r="MA65" s="68">
        <v>15</v>
      </c>
      <c r="MB65" s="68">
        <v>15</v>
      </c>
      <c r="MC65" s="68">
        <v>15</v>
      </c>
      <c r="MQ65" s="780" t="s">
        <v>80</v>
      </c>
      <c r="NQ65" s="780" t="s">
        <v>80</v>
      </c>
      <c r="OU65" s="1034"/>
      <c r="PC65" s="1171"/>
      <c r="PJ65" s="780" t="s">
        <v>80</v>
      </c>
      <c r="PO65" s="1034"/>
      <c r="PW65" s="1171"/>
    </row>
    <row r="66" spans="2:439" ht="20.5" customHeight="1" x14ac:dyDescent="0.15">
      <c r="X66" s="1171"/>
      <c r="CQ66" s="780" t="s">
        <v>80</v>
      </c>
      <c r="DP66" s="780" t="s">
        <v>80</v>
      </c>
      <c r="FK66" s="780" t="s">
        <v>80</v>
      </c>
      <c r="HM66" s="780" t="s">
        <v>80</v>
      </c>
      <c r="HN66" s="780" t="s">
        <v>80</v>
      </c>
      <c r="HO66" s="780" t="s">
        <v>80</v>
      </c>
      <c r="HP66" s="780" t="s">
        <v>80</v>
      </c>
      <c r="IK66" s="780" t="s">
        <v>80</v>
      </c>
      <c r="IL66" s="780" t="s">
        <v>80</v>
      </c>
      <c r="KD66" s="188" t="s">
        <v>131</v>
      </c>
      <c r="KE66" s="189">
        <v>1</v>
      </c>
      <c r="KF66" s="189">
        <v>1</v>
      </c>
      <c r="KG66" s="189">
        <v>1</v>
      </c>
      <c r="KH66" s="190">
        <v>2</v>
      </c>
      <c r="KI66" s="190">
        <v>2</v>
      </c>
      <c r="KJ66" s="190">
        <v>2</v>
      </c>
      <c r="KK66" s="191">
        <v>3</v>
      </c>
      <c r="KL66" s="191">
        <v>3</v>
      </c>
      <c r="KM66" s="191">
        <v>3</v>
      </c>
      <c r="KN66" s="192">
        <v>4</v>
      </c>
      <c r="KO66" s="192">
        <v>4</v>
      </c>
      <c r="KP66" s="192">
        <v>4</v>
      </c>
      <c r="KQ66" s="193">
        <v>5</v>
      </c>
      <c r="KR66" s="193">
        <v>5</v>
      </c>
      <c r="KS66" s="193">
        <v>5</v>
      </c>
      <c r="KT66" s="194">
        <v>6</v>
      </c>
      <c r="KU66" s="194">
        <v>6</v>
      </c>
      <c r="KV66" s="194">
        <v>6</v>
      </c>
      <c r="KW66" s="195" t="s">
        <v>59</v>
      </c>
      <c r="KX66" s="195" t="s">
        <v>59</v>
      </c>
      <c r="KY66" s="195" t="s">
        <v>59</v>
      </c>
      <c r="KZ66" s="196">
        <v>7</v>
      </c>
      <c r="LA66" s="196">
        <v>7</v>
      </c>
      <c r="LB66" s="196">
        <v>7</v>
      </c>
      <c r="LC66" s="69">
        <v>8</v>
      </c>
      <c r="LD66" s="69">
        <v>8</v>
      </c>
      <c r="LE66" s="69">
        <v>8</v>
      </c>
      <c r="LF66" s="195" t="s">
        <v>59</v>
      </c>
      <c r="LG66" s="195" t="s">
        <v>59</v>
      </c>
      <c r="LH66" s="195" t="s">
        <v>59</v>
      </c>
      <c r="LI66" s="197">
        <v>9</v>
      </c>
      <c r="LJ66" s="197">
        <v>9</v>
      </c>
      <c r="LK66" s="197">
        <v>9</v>
      </c>
      <c r="LL66" s="198">
        <v>10</v>
      </c>
      <c r="LM66" s="198">
        <v>10</v>
      </c>
      <c r="LN66" s="198">
        <v>10</v>
      </c>
      <c r="LO66" s="199">
        <v>11</v>
      </c>
      <c r="LP66" s="199">
        <v>11</v>
      </c>
      <c r="LQ66" s="199">
        <v>11</v>
      </c>
      <c r="LR66" s="200">
        <v>12</v>
      </c>
      <c r="LS66" s="200">
        <v>12</v>
      </c>
      <c r="LT66" s="200">
        <v>12</v>
      </c>
      <c r="LU66" s="201">
        <v>13</v>
      </c>
      <c r="LV66" s="201">
        <v>13</v>
      </c>
      <c r="LW66" s="201">
        <v>13</v>
      </c>
      <c r="LX66" s="195" t="s">
        <v>59</v>
      </c>
      <c r="LY66" s="195" t="s">
        <v>59</v>
      </c>
      <c r="LZ66" s="195" t="s">
        <v>59</v>
      </c>
      <c r="MA66" s="67">
        <v>14</v>
      </c>
      <c r="MB66" s="67">
        <v>14</v>
      </c>
      <c r="MC66" s="67">
        <v>14</v>
      </c>
      <c r="MD66" s="68">
        <v>15</v>
      </c>
      <c r="ME66" s="68">
        <v>15</v>
      </c>
      <c r="MF66" s="68">
        <v>15</v>
      </c>
      <c r="MQ66" s="780" t="s">
        <v>80</v>
      </c>
      <c r="NQ66" s="780" t="s">
        <v>80</v>
      </c>
      <c r="OU66" s="1034"/>
      <c r="PC66" s="1171"/>
      <c r="PJ66" s="780" t="s">
        <v>80</v>
      </c>
      <c r="PO66" s="1034"/>
      <c r="PW66" s="1171"/>
    </row>
    <row r="67" spans="2:439" ht="20.5" customHeight="1" x14ac:dyDescent="0.15">
      <c r="X67" s="1171"/>
      <c r="CQ67" s="780" t="s">
        <v>80</v>
      </c>
      <c r="DP67" s="780" t="s">
        <v>80</v>
      </c>
      <c r="FK67" s="780" t="s">
        <v>80</v>
      </c>
      <c r="HM67" s="780" t="s">
        <v>80</v>
      </c>
      <c r="HN67" s="780" t="s">
        <v>80</v>
      </c>
      <c r="HO67" s="780" t="s">
        <v>80</v>
      </c>
      <c r="HP67" s="780" t="s">
        <v>80</v>
      </c>
      <c r="IK67" s="780" t="s">
        <v>80</v>
      </c>
      <c r="IL67" s="780" t="s">
        <v>80</v>
      </c>
      <c r="KG67" s="188" t="s">
        <v>133</v>
      </c>
      <c r="KH67" s="189">
        <v>1</v>
      </c>
      <c r="KI67" s="189">
        <v>1</v>
      </c>
      <c r="KJ67" s="189">
        <v>1</v>
      </c>
      <c r="KK67" s="190">
        <v>2</v>
      </c>
      <c r="KL67" s="190">
        <v>2</v>
      </c>
      <c r="KM67" s="190">
        <v>2</v>
      </c>
      <c r="KN67" s="191">
        <v>3</v>
      </c>
      <c r="KO67" s="191">
        <v>3</v>
      </c>
      <c r="KP67" s="191">
        <v>3</v>
      </c>
      <c r="KQ67" s="192">
        <v>4</v>
      </c>
      <c r="KR67" s="192">
        <v>4</v>
      </c>
      <c r="KS67" s="192">
        <v>4</v>
      </c>
      <c r="KT67" s="193">
        <v>5</v>
      </c>
      <c r="KU67" s="193">
        <v>5</v>
      </c>
      <c r="KV67" s="193">
        <v>5</v>
      </c>
      <c r="KW67" s="194">
        <v>6</v>
      </c>
      <c r="KX67" s="194">
        <v>6</v>
      </c>
      <c r="KY67" s="194">
        <v>6</v>
      </c>
      <c r="KZ67" s="195" t="s">
        <v>59</v>
      </c>
      <c r="LA67" s="195" t="s">
        <v>59</v>
      </c>
      <c r="LB67" s="195" t="s">
        <v>59</v>
      </c>
      <c r="LC67" s="196">
        <v>7</v>
      </c>
      <c r="LD67" s="196">
        <v>7</v>
      </c>
      <c r="LE67" s="196">
        <v>7</v>
      </c>
      <c r="LF67" s="69">
        <v>8</v>
      </c>
      <c r="LG67" s="69">
        <v>8</v>
      </c>
      <c r="LH67" s="69">
        <v>8</v>
      </c>
      <c r="LI67" s="195" t="s">
        <v>59</v>
      </c>
      <c r="LJ67" s="195" t="s">
        <v>59</v>
      </c>
      <c r="LK67" s="195" t="s">
        <v>59</v>
      </c>
      <c r="LL67" s="197">
        <v>9</v>
      </c>
      <c r="LM67" s="197">
        <v>9</v>
      </c>
      <c r="LN67" s="197">
        <v>9</v>
      </c>
      <c r="LO67" s="198">
        <v>10</v>
      </c>
      <c r="LP67" s="198">
        <v>10</v>
      </c>
      <c r="LQ67" s="198">
        <v>10</v>
      </c>
      <c r="LR67" s="199">
        <v>11</v>
      </c>
      <c r="LS67" s="199">
        <v>11</v>
      </c>
      <c r="LT67" s="199">
        <v>11</v>
      </c>
      <c r="LU67" s="200">
        <v>12</v>
      </c>
      <c r="LV67" s="200">
        <v>12</v>
      </c>
      <c r="LW67" s="200">
        <v>12</v>
      </c>
      <c r="LX67" s="201">
        <v>13</v>
      </c>
      <c r="LY67" s="201">
        <v>13</v>
      </c>
      <c r="LZ67" s="201">
        <v>13</v>
      </c>
      <c r="MA67" s="195" t="s">
        <v>59</v>
      </c>
      <c r="MB67" s="195" t="s">
        <v>59</v>
      </c>
      <c r="MC67" s="195" t="s">
        <v>59</v>
      </c>
      <c r="MD67" s="67">
        <v>14</v>
      </c>
      <c r="ME67" s="67">
        <v>14</v>
      </c>
      <c r="MF67" s="67">
        <v>14</v>
      </c>
      <c r="MG67" s="68">
        <v>15</v>
      </c>
      <c r="MH67" s="68">
        <v>15</v>
      </c>
      <c r="MI67" s="68">
        <v>15</v>
      </c>
      <c r="MQ67" s="780" t="s">
        <v>80</v>
      </c>
      <c r="NQ67" s="780" t="s">
        <v>80</v>
      </c>
      <c r="OU67" s="1034"/>
      <c r="PC67" s="1171"/>
      <c r="PJ67" s="780" t="s">
        <v>80</v>
      </c>
      <c r="PO67" s="1034"/>
      <c r="PW67" s="1171"/>
    </row>
    <row r="68" spans="2:439" ht="20.5" customHeight="1" x14ac:dyDescent="0.15">
      <c r="X68" s="1171"/>
      <c r="CQ68" s="780" t="s">
        <v>80</v>
      </c>
      <c r="DP68" s="780" t="s">
        <v>80</v>
      </c>
      <c r="FK68" s="780" t="s">
        <v>80</v>
      </c>
      <c r="HM68" s="780" t="s">
        <v>80</v>
      </c>
      <c r="HN68" s="780" t="s">
        <v>80</v>
      </c>
      <c r="HO68" s="780" t="s">
        <v>80</v>
      </c>
      <c r="HP68" s="780" t="s">
        <v>80</v>
      </c>
      <c r="IK68" s="780" t="s">
        <v>80</v>
      </c>
      <c r="IL68" s="780" t="s">
        <v>80</v>
      </c>
      <c r="KJ68" s="188" t="s">
        <v>258</v>
      </c>
      <c r="KK68" s="189">
        <v>1</v>
      </c>
      <c r="KL68" s="189">
        <v>1</v>
      </c>
      <c r="KM68" s="189">
        <v>1</v>
      </c>
      <c r="KN68" s="190">
        <v>2</v>
      </c>
      <c r="KO68" s="190">
        <v>2</v>
      </c>
      <c r="KP68" s="190">
        <v>2</v>
      </c>
      <c r="KQ68" s="191">
        <v>3</v>
      </c>
      <c r="KR68" s="191">
        <v>3</v>
      </c>
      <c r="KS68" s="191">
        <v>3</v>
      </c>
      <c r="KT68" s="192">
        <v>4</v>
      </c>
      <c r="KU68" s="192">
        <v>4</v>
      </c>
      <c r="KV68" s="192">
        <v>4</v>
      </c>
      <c r="KW68" s="193">
        <v>5</v>
      </c>
      <c r="KX68" s="193">
        <v>5</v>
      </c>
      <c r="KY68" s="193">
        <v>5</v>
      </c>
      <c r="KZ68" s="194">
        <v>6</v>
      </c>
      <c r="LA68" s="194">
        <v>6</v>
      </c>
      <c r="LB68" s="194">
        <v>6</v>
      </c>
      <c r="LC68" s="195" t="s">
        <v>59</v>
      </c>
      <c r="LD68" s="195" t="s">
        <v>59</v>
      </c>
      <c r="LE68" s="195" t="s">
        <v>59</v>
      </c>
      <c r="LF68" s="196">
        <v>7</v>
      </c>
      <c r="LG68" s="196">
        <v>7</v>
      </c>
      <c r="LH68" s="196">
        <v>7</v>
      </c>
      <c r="LI68" s="69">
        <v>8</v>
      </c>
      <c r="LJ68" s="69">
        <v>8</v>
      </c>
      <c r="LK68" s="69">
        <v>8</v>
      </c>
      <c r="LL68" s="195" t="s">
        <v>59</v>
      </c>
      <c r="LM68" s="195" t="s">
        <v>59</v>
      </c>
      <c r="LN68" s="195" t="s">
        <v>59</v>
      </c>
      <c r="LO68" s="197">
        <v>9</v>
      </c>
      <c r="LP68" s="197">
        <v>9</v>
      </c>
      <c r="LQ68" s="197">
        <v>9</v>
      </c>
      <c r="LR68" s="198">
        <v>10</v>
      </c>
      <c r="LS68" s="198">
        <v>10</v>
      </c>
      <c r="LT68" s="198">
        <v>10</v>
      </c>
      <c r="LU68" s="199">
        <v>11</v>
      </c>
      <c r="LV68" s="199">
        <v>11</v>
      </c>
      <c r="LW68" s="199">
        <v>11</v>
      </c>
      <c r="LX68" s="200">
        <v>12</v>
      </c>
      <c r="LY68" s="200">
        <v>12</v>
      </c>
      <c r="LZ68" s="200">
        <v>12</v>
      </c>
      <c r="MA68" s="201">
        <v>13</v>
      </c>
      <c r="MB68" s="201">
        <v>13</v>
      </c>
      <c r="MC68" s="201">
        <v>13</v>
      </c>
      <c r="MD68" s="195" t="s">
        <v>59</v>
      </c>
      <c r="ME68" s="195" t="s">
        <v>59</v>
      </c>
      <c r="MF68" s="195" t="s">
        <v>59</v>
      </c>
      <c r="MG68" s="67">
        <v>14</v>
      </c>
      <c r="MH68" s="67">
        <v>14</v>
      </c>
      <c r="MI68" s="67">
        <v>14</v>
      </c>
      <c r="MJ68" s="68">
        <v>15</v>
      </c>
      <c r="MK68" s="68">
        <v>15</v>
      </c>
      <c r="ML68" s="68">
        <v>15</v>
      </c>
      <c r="MQ68" s="780" t="s">
        <v>80</v>
      </c>
      <c r="NQ68" s="780" t="s">
        <v>80</v>
      </c>
      <c r="OU68" s="1034"/>
      <c r="PC68" s="1171"/>
      <c r="PJ68" s="780" t="s">
        <v>80</v>
      </c>
      <c r="PO68" s="1034"/>
      <c r="PW68" s="1171"/>
    </row>
    <row r="69" spans="2:439" ht="20.5" customHeight="1" x14ac:dyDescent="0.15">
      <c r="X69" s="1171"/>
      <c r="CQ69" s="780" t="s">
        <v>80</v>
      </c>
      <c r="DP69" s="780" t="s">
        <v>80</v>
      </c>
      <c r="FK69" s="780" t="s">
        <v>80</v>
      </c>
      <c r="HM69" s="780" t="s">
        <v>80</v>
      </c>
      <c r="HN69" s="780" t="s">
        <v>80</v>
      </c>
      <c r="HO69" s="780" t="s">
        <v>80</v>
      </c>
      <c r="HP69" s="780" t="s">
        <v>80</v>
      </c>
      <c r="IK69" s="780" t="s">
        <v>80</v>
      </c>
      <c r="IL69" s="780" t="s">
        <v>80</v>
      </c>
      <c r="KI69" s="209"/>
      <c r="KJ69" s="209"/>
      <c r="KK69" s="210"/>
      <c r="KM69" s="188" t="s">
        <v>259</v>
      </c>
      <c r="KN69" s="189">
        <v>1</v>
      </c>
      <c r="KO69" s="189">
        <v>1</v>
      </c>
      <c r="KP69" s="189">
        <v>1</v>
      </c>
      <c r="KQ69" s="190">
        <v>2</v>
      </c>
      <c r="KR69" s="190">
        <v>2</v>
      </c>
      <c r="KS69" s="190">
        <v>2</v>
      </c>
      <c r="KT69" s="191">
        <v>3</v>
      </c>
      <c r="KU69" s="191">
        <v>3</v>
      </c>
      <c r="KV69" s="191">
        <v>3</v>
      </c>
      <c r="KW69" s="192">
        <v>4</v>
      </c>
      <c r="KX69" s="192">
        <v>4</v>
      </c>
      <c r="KY69" s="192">
        <v>4</v>
      </c>
      <c r="KZ69" s="193">
        <v>5</v>
      </c>
      <c r="LA69" s="193">
        <v>5</v>
      </c>
      <c r="LB69" s="193">
        <v>5</v>
      </c>
      <c r="LC69" s="194">
        <v>6</v>
      </c>
      <c r="LD69" s="194">
        <v>6</v>
      </c>
      <c r="LE69" s="194">
        <v>6</v>
      </c>
      <c r="LF69" s="195" t="s">
        <v>59</v>
      </c>
      <c r="LG69" s="195" t="s">
        <v>59</v>
      </c>
      <c r="LH69" s="195" t="s">
        <v>59</v>
      </c>
      <c r="LI69" s="196">
        <v>7</v>
      </c>
      <c r="LJ69" s="196">
        <v>7</v>
      </c>
      <c r="LK69" s="196">
        <v>7</v>
      </c>
      <c r="LL69" s="69">
        <v>8</v>
      </c>
      <c r="LM69" s="69">
        <v>8</v>
      </c>
      <c r="LN69" s="69">
        <v>8</v>
      </c>
      <c r="LO69" s="195" t="s">
        <v>59</v>
      </c>
      <c r="LP69" s="195" t="s">
        <v>59</v>
      </c>
      <c r="LQ69" s="195" t="s">
        <v>59</v>
      </c>
      <c r="LR69" s="197">
        <v>9</v>
      </c>
      <c r="LS69" s="197">
        <v>9</v>
      </c>
      <c r="LT69" s="197">
        <v>9</v>
      </c>
      <c r="LU69" s="198">
        <v>10</v>
      </c>
      <c r="LV69" s="198">
        <v>10</v>
      </c>
      <c r="LW69" s="198">
        <v>10</v>
      </c>
      <c r="LX69" s="199">
        <v>11</v>
      </c>
      <c r="LY69" s="199">
        <v>11</v>
      </c>
      <c r="LZ69" s="199">
        <v>11</v>
      </c>
      <c r="MA69" s="200">
        <v>12</v>
      </c>
      <c r="MB69" s="200">
        <v>12</v>
      </c>
      <c r="MC69" s="200">
        <v>12</v>
      </c>
      <c r="MD69" s="201">
        <v>13</v>
      </c>
      <c r="ME69" s="201">
        <v>13</v>
      </c>
      <c r="MF69" s="201">
        <v>13</v>
      </c>
      <c r="MG69" s="195" t="s">
        <v>59</v>
      </c>
      <c r="MH69" s="195" t="s">
        <v>59</v>
      </c>
      <c r="MI69" s="195" t="s">
        <v>59</v>
      </c>
      <c r="MJ69" s="67">
        <v>14</v>
      </c>
      <c r="MK69" s="67">
        <v>14</v>
      </c>
      <c r="ML69" s="67">
        <v>14</v>
      </c>
      <c r="MM69" s="68">
        <v>15</v>
      </c>
      <c r="MN69" s="68">
        <v>15</v>
      </c>
      <c r="MO69" s="68">
        <v>15</v>
      </c>
      <c r="MQ69" s="780" t="s">
        <v>80</v>
      </c>
      <c r="NQ69" s="780" t="s">
        <v>80</v>
      </c>
      <c r="OU69" s="1034"/>
      <c r="PC69" s="1171"/>
      <c r="PJ69" s="780" t="s">
        <v>80</v>
      </c>
      <c r="PO69" s="1034"/>
      <c r="PW69" s="1171"/>
    </row>
    <row r="70" spans="2:439" ht="20.5" customHeight="1" x14ac:dyDescent="0.15">
      <c r="X70" s="1171"/>
      <c r="CQ70" s="780" t="s">
        <v>80</v>
      </c>
      <c r="DP70" s="780" t="s">
        <v>80</v>
      </c>
      <c r="FK70" s="780" t="s">
        <v>80</v>
      </c>
      <c r="HM70" s="780" t="s">
        <v>80</v>
      </c>
      <c r="HN70" s="780" t="s">
        <v>80</v>
      </c>
      <c r="HO70" s="780" t="s">
        <v>80</v>
      </c>
      <c r="HP70" s="780" t="s">
        <v>80</v>
      </c>
      <c r="IK70" s="780" t="s">
        <v>80</v>
      </c>
      <c r="IL70" s="780" t="s">
        <v>80</v>
      </c>
      <c r="MQ70" s="780" t="s">
        <v>80</v>
      </c>
      <c r="NQ70" s="780" t="s">
        <v>80</v>
      </c>
      <c r="OU70" s="1034"/>
      <c r="PC70" s="1171"/>
      <c r="PJ70" s="780" t="s">
        <v>80</v>
      </c>
      <c r="PO70" s="1034"/>
      <c r="PW70" s="1171"/>
    </row>
    <row r="71" spans="2:439" ht="20.5" customHeight="1" x14ac:dyDescent="0.15">
      <c r="CQ71" s="780" t="s">
        <v>80</v>
      </c>
      <c r="DP71" s="780" t="s">
        <v>80</v>
      </c>
      <c r="FK71" s="780" t="s">
        <v>80</v>
      </c>
      <c r="HM71" s="780" t="s">
        <v>80</v>
      </c>
      <c r="HN71" s="780" t="s">
        <v>80</v>
      </c>
      <c r="HO71" s="780" t="s">
        <v>80</v>
      </c>
      <c r="HP71" s="780" t="s">
        <v>80</v>
      </c>
      <c r="IK71" s="780" t="s">
        <v>80</v>
      </c>
      <c r="IL71" s="780" t="s">
        <v>80</v>
      </c>
      <c r="MQ71" s="780" t="s">
        <v>80</v>
      </c>
      <c r="NQ71" s="780" t="s">
        <v>80</v>
      </c>
      <c r="PJ71" s="780" t="s">
        <v>80</v>
      </c>
    </row>
    <row r="72" spans="2:439" ht="20.5" customHeight="1" x14ac:dyDescent="0.15">
      <c r="CQ72" s="780" t="s">
        <v>80</v>
      </c>
      <c r="DP72" s="780" t="s">
        <v>80</v>
      </c>
      <c r="FK72" s="780" t="s">
        <v>80</v>
      </c>
      <c r="HM72" s="780" t="s">
        <v>80</v>
      </c>
      <c r="HN72" s="780" t="s">
        <v>80</v>
      </c>
      <c r="HO72" s="780" t="s">
        <v>80</v>
      </c>
      <c r="HP72" s="780" t="s">
        <v>80</v>
      </c>
      <c r="IK72" s="780" t="s">
        <v>80</v>
      </c>
      <c r="IL72" s="780" t="s">
        <v>80</v>
      </c>
      <c r="KP72" s="188" t="s">
        <v>136</v>
      </c>
      <c r="KQ72" s="189">
        <v>1</v>
      </c>
      <c r="KR72" s="189">
        <v>1</v>
      </c>
      <c r="KS72" s="189">
        <v>1</v>
      </c>
      <c r="KT72" s="190">
        <v>2</v>
      </c>
      <c r="KU72" s="190">
        <v>2</v>
      </c>
      <c r="KV72" s="190">
        <v>2</v>
      </c>
      <c r="KW72" s="191">
        <v>3</v>
      </c>
      <c r="KX72" s="191">
        <v>3</v>
      </c>
      <c r="KY72" s="191">
        <v>3</v>
      </c>
      <c r="KZ72" s="192">
        <v>4</v>
      </c>
      <c r="LA72" s="192">
        <v>4</v>
      </c>
      <c r="LB72" s="192">
        <v>4</v>
      </c>
      <c r="LC72" s="193">
        <v>5</v>
      </c>
      <c r="LD72" s="193">
        <v>5</v>
      </c>
      <c r="LE72" s="193">
        <v>5</v>
      </c>
      <c r="LF72" s="194">
        <v>6</v>
      </c>
      <c r="LG72" s="194">
        <v>6</v>
      </c>
      <c r="LH72" s="194">
        <v>6</v>
      </c>
      <c r="LI72" s="195" t="s">
        <v>59</v>
      </c>
      <c r="LJ72" s="195" t="s">
        <v>59</v>
      </c>
      <c r="LK72" s="195" t="s">
        <v>59</v>
      </c>
      <c r="LL72" s="196">
        <v>7</v>
      </c>
      <c r="LM72" s="196">
        <v>7</v>
      </c>
      <c r="LN72" s="196">
        <v>7</v>
      </c>
      <c r="LO72" s="69">
        <v>8</v>
      </c>
      <c r="LP72" s="69">
        <v>8</v>
      </c>
      <c r="LQ72" s="69">
        <v>8</v>
      </c>
      <c r="LR72" s="195" t="s">
        <v>59</v>
      </c>
      <c r="LS72" s="195" t="s">
        <v>59</v>
      </c>
      <c r="LT72" s="195" t="s">
        <v>59</v>
      </c>
      <c r="LU72" s="197">
        <v>9</v>
      </c>
      <c r="LV72" s="197">
        <v>9</v>
      </c>
      <c r="LW72" s="197">
        <v>9</v>
      </c>
      <c r="LX72" s="198">
        <v>10</v>
      </c>
      <c r="LY72" s="198">
        <v>10</v>
      </c>
      <c r="LZ72" s="198">
        <v>10</v>
      </c>
      <c r="MA72" s="199">
        <v>11</v>
      </c>
      <c r="MB72" s="199">
        <v>11</v>
      </c>
      <c r="MC72" s="199">
        <v>11</v>
      </c>
      <c r="MD72" s="200">
        <v>12</v>
      </c>
      <c r="ME72" s="200">
        <v>12</v>
      </c>
      <c r="MF72" s="200">
        <v>12</v>
      </c>
      <c r="MG72" s="201">
        <v>13</v>
      </c>
      <c r="MH72" s="201">
        <v>13</v>
      </c>
      <c r="MI72" s="201">
        <v>13</v>
      </c>
      <c r="MJ72" s="195" t="s">
        <v>59</v>
      </c>
      <c r="MK72" s="195" t="s">
        <v>59</v>
      </c>
      <c r="ML72" s="195" t="s">
        <v>59</v>
      </c>
      <c r="MM72" s="67">
        <v>14</v>
      </c>
      <c r="MN72" s="67">
        <v>14</v>
      </c>
      <c r="MO72" s="67">
        <v>14</v>
      </c>
      <c r="MP72" s="68">
        <v>15</v>
      </c>
      <c r="MQ72" s="780" t="s">
        <v>80</v>
      </c>
      <c r="MR72" s="68">
        <v>15</v>
      </c>
      <c r="MS72" s="68">
        <v>15</v>
      </c>
      <c r="NQ72" s="780" t="s">
        <v>80</v>
      </c>
      <c r="PJ72" s="780" t="s">
        <v>80</v>
      </c>
    </row>
    <row r="73" spans="2:439" ht="20.5" customHeight="1" x14ac:dyDescent="0.15">
      <c r="CQ73" s="780" t="s">
        <v>80</v>
      </c>
      <c r="DP73" s="780" t="s">
        <v>80</v>
      </c>
      <c r="FK73" s="780" t="s">
        <v>80</v>
      </c>
      <c r="HM73" s="780" t="s">
        <v>80</v>
      </c>
      <c r="HN73" s="780" t="s">
        <v>80</v>
      </c>
      <c r="HO73" s="780" t="s">
        <v>80</v>
      </c>
      <c r="HP73" s="780" t="s">
        <v>80</v>
      </c>
      <c r="IK73" s="780" t="s">
        <v>80</v>
      </c>
      <c r="IL73" s="780" t="s">
        <v>80</v>
      </c>
      <c r="KS73" s="188" t="s">
        <v>138</v>
      </c>
      <c r="KT73" s="189">
        <v>1</v>
      </c>
      <c r="KU73" s="189">
        <v>1</v>
      </c>
      <c r="KV73" s="189">
        <v>1</v>
      </c>
      <c r="KW73" s="190">
        <v>2</v>
      </c>
      <c r="KX73" s="190">
        <v>2</v>
      </c>
      <c r="KY73" s="190">
        <v>2</v>
      </c>
      <c r="KZ73" s="191">
        <v>3</v>
      </c>
      <c r="LA73" s="191">
        <v>3</v>
      </c>
      <c r="LB73" s="191">
        <v>3</v>
      </c>
      <c r="LC73" s="192">
        <v>4</v>
      </c>
      <c r="LD73" s="192">
        <v>4</v>
      </c>
      <c r="LE73" s="192">
        <v>4</v>
      </c>
      <c r="LF73" s="193">
        <v>5</v>
      </c>
      <c r="LG73" s="193">
        <v>5</v>
      </c>
      <c r="LH73" s="193">
        <v>5</v>
      </c>
      <c r="LI73" s="194">
        <v>6</v>
      </c>
      <c r="LJ73" s="194">
        <v>6</v>
      </c>
      <c r="LK73" s="194">
        <v>6</v>
      </c>
      <c r="LL73" s="195" t="s">
        <v>59</v>
      </c>
      <c r="LM73" s="195" t="s">
        <v>59</v>
      </c>
      <c r="LN73" s="195" t="s">
        <v>59</v>
      </c>
      <c r="LO73" s="196">
        <v>7</v>
      </c>
      <c r="LP73" s="196">
        <v>7</v>
      </c>
      <c r="LQ73" s="196">
        <v>7</v>
      </c>
      <c r="LR73" s="69">
        <v>8</v>
      </c>
      <c r="LS73" s="69">
        <v>8</v>
      </c>
      <c r="LT73" s="69">
        <v>8</v>
      </c>
      <c r="LU73" s="195" t="s">
        <v>59</v>
      </c>
      <c r="LV73" s="195" t="s">
        <v>59</v>
      </c>
      <c r="LW73" s="195" t="s">
        <v>59</v>
      </c>
      <c r="LX73" s="197">
        <v>9</v>
      </c>
      <c r="LY73" s="197">
        <v>9</v>
      </c>
      <c r="LZ73" s="197">
        <v>9</v>
      </c>
      <c r="MA73" s="198">
        <v>10</v>
      </c>
      <c r="MB73" s="198">
        <v>10</v>
      </c>
      <c r="MC73" s="198">
        <v>10</v>
      </c>
      <c r="MD73" s="199">
        <v>11</v>
      </c>
      <c r="ME73" s="199">
        <v>11</v>
      </c>
      <c r="MF73" s="199">
        <v>11</v>
      </c>
      <c r="MG73" s="200">
        <v>12</v>
      </c>
      <c r="MH73" s="200">
        <v>12</v>
      </c>
      <c r="MI73" s="200">
        <v>12</v>
      </c>
      <c r="MJ73" s="201">
        <v>13</v>
      </c>
      <c r="MK73" s="201">
        <v>13</v>
      </c>
      <c r="ML73" s="201">
        <v>13</v>
      </c>
      <c r="MM73" s="195" t="s">
        <v>59</v>
      </c>
      <c r="MN73" s="195" t="s">
        <v>59</v>
      </c>
      <c r="MO73" s="195" t="s">
        <v>59</v>
      </c>
      <c r="MP73" s="67">
        <v>14</v>
      </c>
      <c r="MQ73" s="780" t="s">
        <v>80</v>
      </c>
      <c r="MR73" s="67">
        <v>14</v>
      </c>
      <c r="MS73" s="67">
        <v>14</v>
      </c>
      <c r="MT73" s="68">
        <v>15</v>
      </c>
      <c r="MU73" s="68">
        <v>15</v>
      </c>
      <c r="MV73" s="68">
        <v>15</v>
      </c>
      <c r="NQ73" s="780" t="s">
        <v>80</v>
      </c>
      <c r="PJ73" s="780" t="s">
        <v>80</v>
      </c>
    </row>
    <row r="74" spans="2:439" ht="20.5" customHeight="1" x14ac:dyDescent="0.15">
      <c r="CQ74" s="780" t="s">
        <v>80</v>
      </c>
      <c r="DP74" s="780" t="s">
        <v>80</v>
      </c>
      <c r="FK74" s="780" t="s">
        <v>80</v>
      </c>
      <c r="HM74" s="780" t="s">
        <v>80</v>
      </c>
      <c r="HN74" s="780" t="s">
        <v>80</v>
      </c>
      <c r="HO74" s="780" t="s">
        <v>80</v>
      </c>
      <c r="HP74" s="780" t="s">
        <v>80</v>
      </c>
      <c r="IK74" s="780" t="s">
        <v>80</v>
      </c>
      <c r="IL74" s="780" t="s">
        <v>80</v>
      </c>
      <c r="KV74" s="188" t="s">
        <v>140</v>
      </c>
      <c r="KW74" s="189">
        <v>1</v>
      </c>
      <c r="KX74" s="189">
        <v>1</v>
      </c>
      <c r="KY74" s="189">
        <v>1</v>
      </c>
      <c r="KZ74" s="190">
        <v>2</v>
      </c>
      <c r="LA74" s="190">
        <v>2</v>
      </c>
      <c r="LB74" s="190">
        <v>2</v>
      </c>
      <c r="LC74" s="191">
        <v>3</v>
      </c>
      <c r="LD74" s="191">
        <v>3</v>
      </c>
      <c r="LE74" s="191">
        <v>3</v>
      </c>
      <c r="LF74" s="192">
        <v>4</v>
      </c>
      <c r="LG74" s="192">
        <v>4</v>
      </c>
      <c r="LH74" s="192">
        <v>4</v>
      </c>
      <c r="LI74" s="193">
        <v>5</v>
      </c>
      <c r="LJ74" s="193">
        <v>5</v>
      </c>
      <c r="LK74" s="193">
        <v>5</v>
      </c>
      <c r="LL74" s="194">
        <v>6</v>
      </c>
      <c r="LM74" s="194">
        <v>6</v>
      </c>
      <c r="LN74" s="194">
        <v>6</v>
      </c>
      <c r="LO74" s="195" t="s">
        <v>59</v>
      </c>
      <c r="LP74" s="195" t="s">
        <v>59</v>
      </c>
      <c r="LQ74" s="195" t="s">
        <v>59</v>
      </c>
      <c r="LR74" s="196">
        <v>7</v>
      </c>
      <c r="LS74" s="196">
        <v>7</v>
      </c>
      <c r="LT74" s="196">
        <v>7</v>
      </c>
      <c r="LU74" s="69">
        <v>8</v>
      </c>
      <c r="LV74" s="69">
        <v>8</v>
      </c>
      <c r="LW74" s="69">
        <v>8</v>
      </c>
      <c r="LX74" s="195" t="s">
        <v>59</v>
      </c>
      <c r="LY74" s="195" t="s">
        <v>59</v>
      </c>
      <c r="LZ74" s="195" t="s">
        <v>59</v>
      </c>
      <c r="MA74" s="197">
        <v>9</v>
      </c>
      <c r="MB74" s="197">
        <v>9</v>
      </c>
      <c r="MC74" s="197">
        <v>9</v>
      </c>
      <c r="MD74" s="198">
        <v>10</v>
      </c>
      <c r="ME74" s="198">
        <v>10</v>
      </c>
      <c r="MF74" s="198">
        <v>10</v>
      </c>
      <c r="MG74" s="199">
        <v>11</v>
      </c>
      <c r="MH74" s="199">
        <v>11</v>
      </c>
      <c r="MI74" s="199">
        <v>11</v>
      </c>
      <c r="MJ74" s="200">
        <v>12</v>
      </c>
      <c r="MK74" s="200">
        <v>12</v>
      </c>
      <c r="ML74" s="200">
        <v>12</v>
      </c>
      <c r="MM74" s="201">
        <v>13</v>
      </c>
      <c r="MN74" s="201">
        <v>13</v>
      </c>
      <c r="MO74" s="201">
        <v>13</v>
      </c>
      <c r="MP74" s="195" t="s">
        <v>59</v>
      </c>
      <c r="MQ74" s="780" t="s">
        <v>80</v>
      </c>
      <c r="MR74" s="195" t="s">
        <v>59</v>
      </c>
      <c r="MS74" s="195" t="s">
        <v>59</v>
      </c>
      <c r="MT74" s="67">
        <v>14</v>
      </c>
      <c r="MU74" s="67">
        <v>14</v>
      </c>
      <c r="MV74" s="67">
        <v>14</v>
      </c>
      <c r="MW74" s="68">
        <v>15</v>
      </c>
      <c r="MX74" s="68">
        <v>15</v>
      </c>
      <c r="MY74" s="68">
        <v>15</v>
      </c>
      <c r="NQ74" s="780" t="s">
        <v>80</v>
      </c>
      <c r="PJ74" s="780" t="s">
        <v>80</v>
      </c>
    </row>
    <row r="75" spans="2:439" ht="20.5" customHeight="1" x14ac:dyDescent="0.15">
      <c r="B75" s="794"/>
      <c r="C75" s="783"/>
      <c r="D75" s="783"/>
      <c r="E75" s="783"/>
      <c r="F75" s="783"/>
      <c r="G75" s="783"/>
      <c r="H75" s="783"/>
      <c r="I75" s="783"/>
      <c r="J75" s="783"/>
      <c r="K75" s="783"/>
      <c r="L75" s="783"/>
      <c r="M75" s="783"/>
      <c r="N75" s="783"/>
      <c r="O75" s="783"/>
      <c r="P75" s="783"/>
      <c r="Q75" s="784"/>
      <c r="CQ75" s="780" t="s">
        <v>80</v>
      </c>
      <c r="DP75" s="780" t="s">
        <v>80</v>
      </c>
      <c r="FK75" s="780" t="s">
        <v>80</v>
      </c>
      <c r="HM75" s="780" t="s">
        <v>80</v>
      </c>
      <c r="HN75" s="780" t="s">
        <v>80</v>
      </c>
      <c r="HO75" s="780" t="s">
        <v>80</v>
      </c>
      <c r="HP75" s="780" t="s">
        <v>80</v>
      </c>
      <c r="IK75" s="780" t="s">
        <v>80</v>
      </c>
      <c r="IL75" s="780" t="s">
        <v>80</v>
      </c>
      <c r="KY75" s="188" t="s">
        <v>142</v>
      </c>
      <c r="KZ75" s="189">
        <v>1</v>
      </c>
      <c r="LA75" s="189">
        <v>1</v>
      </c>
      <c r="LB75" s="189">
        <v>1</v>
      </c>
      <c r="LC75" s="190">
        <v>2</v>
      </c>
      <c r="LD75" s="190">
        <v>2</v>
      </c>
      <c r="LE75" s="190">
        <v>2</v>
      </c>
      <c r="LF75" s="191">
        <v>3</v>
      </c>
      <c r="LG75" s="191">
        <v>3</v>
      </c>
      <c r="LH75" s="191">
        <v>3</v>
      </c>
      <c r="LI75" s="192">
        <v>4</v>
      </c>
      <c r="LJ75" s="192">
        <v>4</v>
      </c>
      <c r="LK75" s="192">
        <v>4</v>
      </c>
      <c r="LL75" s="193">
        <v>5</v>
      </c>
      <c r="LM75" s="193">
        <v>5</v>
      </c>
      <c r="LN75" s="193">
        <v>5</v>
      </c>
      <c r="LO75" s="194">
        <v>6</v>
      </c>
      <c r="LP75" s="194">
        <v>6</v>
      </c>
      <c r="LQ75" s="194">
        <v>6</v>
      </c>
      <c r="LR75" s="195" t="s">
        <v>59</v>
      </c>
      <c r="LS75" s="195" t="s">
        <v>59</v>
      </c>
      <c r="LT75" s="195" t="s">
        <v>59</v>
      </c>
      <c r="LU75" s="196">
        <v>7</v>
      </c>
      <c r="LV75" s="196">
        <v>7</v>
      </c>
      <c r="LW75" s="196">
        <v>7</v>
      </c>
      <c r="LX75" s="69">
        <v>8</v>
      </c>
      <c r="LY75" s="69">
        <v>8</v>
      </c>
      <c r="LZ75" s="69">
        <v>8</v>
      </c>
      <c r="MA75" s="195" t="s">
        <v>59</v>
      </c>
      <c r="MB75" s="195" t="s">
        <v>59</v>
      </c>
      <c r="MC75" s="195" t="s">
        <v>59</v>
      </c>
      <c r="MD75" s="197">
        <v>9</v>
      </c>
      <c r="ME75" s="197">
        <v>9</v>
      </c>
      <c r="MF75" s="197">
        <v>9</v>
      </c>
      <c r="MG75" s="198">
        <v>10</v>
      </c>
      <c r="MH75" s="198">
        <v>10</v>
      </c>
      <c r="MI75" s="198">
        <v>10</v>
      </c>
      <c r="MJ75" s="199">
        <v>11</v>
      </c>
      <c r="MK75" s="199">
        <v>11</v>
      </c>
      <c r="ML75" s="199">
        <v>11</v>
      </c>
      <c r="MM75" s="200">
        <v>12</v>
      </c>
      <c r="MN75" s="200">
        <v>12</v>
      </c>
      <c r="MO75" s="200">
        <v>12</v>
      </c>
      <c r="MP75" s="201">
        <v>13</v>
      </c>
      <c r="MQ75" s="780" t="s">
        <v>80</v>
      </c>
      <c r="MR75" s="201">
        <v>13</v>
      </c>
      <c r="MS75" s="201">
        <v>13</v>
      </c>
      <c r="MT75" s="195" t="s">
        <v>59</v>
      </c>
      <c r="MU75" s="195" t="s">
        <v>59</v>
      </c>
      <c r="MV75" s="195" t="s">
        <v>59</v>
      </c>
      <c r="MW75" s="67">
        <v>14</v>
      </c>
      <c r="MX75" s="67">
        <v>14</v>
      </c>
      <c r="MY75" s="67">
        <v>14</v>
      </c>
      <c r="MZ75" s="68">
        <v>15</v>
      </c>
      <c r="NA75" s="68">
        <v>15</v>
      </c>
      <c r="NB75" s="68">
        <v>15</v>
      </c>
      <c r="NQ75" s="780" t="s">
        <v>80</v>
      </c>
      <c r="PJ75" s="780" t="s">
        <v>80</v>
      </c>
    </row>
    <row r="76" spans="2:439" ht="20.5" customHeight="1" x14ac:dyDescent="0.15">
      <c r="B76" s="785"/>
      <c r="C76" s="795" t="s">
        <v>130</v>
      </c>
      <c r="D76" s="795"/>
      <c r="E76" s="795"/>
      <c r="F76" s="795"/>
      <c r="G76" s="795"/>
      <c r="H76" s="795"/>
      <c r="I76" s="795"/>
      <c r="J76" s="795"/>
      <c r="K76" s="795"/>
      <c r="L76" s="795"/>
      <c r="M76" s="795"/>
      <c r="N76" s="795"/>
      <c r="O76" s="795"/>
      <c r="P76" s="795"/>
      <c r="Q76" s="796"/>
      <c r="CQ76" s="780" t="s">
        <v>80</v>
      </c>
      <c r="DP76" s="780" t="s">
        <v>80</v>
      </c>
      <c r="FK76" s="780" t="s">
        <v>80</v>
      </c>
      <c r="HM76" s="780" t="s">
        <v>80</v>
      </c>
      <c r="HN76" s="780" t="s">
        <v>80</v>
      </c>
      <c r="HO76" s="780" t="s">
        <v>80</v>
      </c>
      <c r="HP76" s="780" t="s">
        <v>80</v>
      </c>
      <c r="IK76" s="780" t="s">
        <v>80</v>
      </c>
      <c r="IL76" s="780" t="s">
        <v>80</v>
      </c>
      <c r="LB76" s="188" t="s">
        <v>260</v>
      </c>
      <c r="LC76" s="189">
        <v>1</v>
      </c>
      <c r="LD76" s="189">
        <v>1</v>
      </c>
      <c r="LE76" s="189">
        <v>1</v>
      </c>
      <c r="LF76" s="190">
        <v>2</v>
      </c>
      <c r="LG76" s="190">
        <v>2</v>
      </c>
      <c r="LH76" s="190">
        <v>2</v>
      </c>
      <c r="LI76" s="191">
        <v>3</v>
      </c>
      <c r="LJ76" s="191">
        <v>3</v>
      </c>
      <c r="LK76" s="191">
        <v>3</v>
      </c>
      <c r="LL76" s="192">
        <v>4</v>
      </c>
      <c r="LM76" s="192">
        <v>4</v>
      </c>
      <c r="LN76" s="192">
        <v>4</v>
      </c>
      <c r="LO76" s="193">
        <v>5</v>
      </c>
      <c r="LP76" s="193">
        <v>5</v>
      </c>
      <c r="LQ76" s="193">
        <v>5</v>
      </c>
      <c r="LR76" s="194">
        <v>6</v>
      </c>
      <c r="LS76" s="194">
        <v>6</v>
      </c>
      <c r="LT76" s="194">
        <v>6</v>
      </c>
      <c r="LU76" s="195" t="s">
        <v>59</v>
      </c>
      <c r="LV76" s="195" t="s">
        <v>59</v>
      </c>
      <c r="LW76" s="195" t="s">
        <v>59</v>
      </c>
      <c r="LX76" s="196">
        <v>7</v>
      </c>
      <c r="LY76" s="196">
        <v>7</v>
      </c>
      <c r="LZ76" s="196">
        <v>7</v>
      </c>
      <c r="MA76" s="69">
        <v>8</v>
      </c>
      <c r="MB76" s="69">
        <v>8</v>
      </c>
      <c r="MC76" s="69">
        <v>8</v>
      </c>
      <c r="MD76" s="195" t="s">
        <v>59</v>
      </c>
      <c r="ME76" s="195" t="s">
        <v>59</v>
      </c>
      <c r="MF76" s="195" t="s">
        <v>59</v>
      </c>
      <c r="MG76" s="197">
        <v>9</v>
      </c>
      <c r="MH76" s="197">
        <v>9</v>
      </c>
      <c r="MI76" s="197">
        <v>9</v>
      </c>
      <c r="MJ76" s="198">
        <v>10</v>
      </c>
      <c r="MK76" s="198">
        <v>10</v>
      </c>
      <c r="ML76" s="198">
        <v>10</v>
      </c>
      <c r="MM76" s="199">
        <v>11</v>
      </c>
      <c r="MN76" s="199">
        <v>11</v>
      </c>
      <c r="MO76" s="199">
        <v>11</v>
      </c>
      <c r="MP76" s="200">
        <v>12</v>
      </c>
      <c r="MQ76" s="780" t="s">
        <v>80</v>
      </c>
      <c r="MR76" s="200">
        <v>12</v>
      </c>
      <c r="MS76" s="200">
        <v>12</v>
      </c>
      <c r="MT76" s="201">
        <v>13</v>
      </c>
      <c r="MU76" s="201">
        <v>13</v>
      </c>
      <c r="MV76" s="201">
        <v>13</v>
      </c>
      <c r="MW76" s="195" t="s">
        <v>59</v>
      </c>
      <c r="MX76" s="195" t="s">
        <v>59</v>
      </c>
      <c r="MY76" s="195" t="s">
        <v>59</v>
      </c>
      <c r="MZ76" s="67">
        <v>14</v>
      </c>
      <c r="NA76" s="67">
        <v>14</v>
      </c>
      <c r="NB76" s="67">
        <v>14</v>
      </c>
      <c r="NC76" s="68">
        <v>15</v>
      </c>
      <c r="ND76" s="68">
        <v>15</v>
      </c>
      <c r="NE76" s="68">
        <v>15</v>
      </c>
      <c r="NQ76" s="780" t="s">
        <v>80</v>
      </c>
      <c r="PJ76" s="780" t="s">
        <v>80</v>
      </c>
    </row>
    <row r="77" spans="2:439" ht="20.5" customHeight="1" x14ac:dyDescent="0.15">
      <c r="B77" s="785"/>
      <c r="C77" s="108" t="s">
        <v>62</v>
      </c>
      <c r="D77" s="256" t="s">
        <v>132</v>
      </c>
      <c r="E77" s="256"/>
      <c r="F77" s="187"/>
      <c r="G77" s="187"/>
      <c r="H77" s="187"/>
      <c r="I77" s="187"/>
      <c r="J77" s="187"/>
      <c r="K77" s="187"/>
      <c r="L77" s="187"/>
      <c r="M77" s="187"/>
      <c r="N77" s="187"/>
      <c r="O77" s="187"/>
      <c r="P77" s="187"/>
      <c r="Q77" s="796"/>
      <c r="CQ77" s="780" t="s">
        <v>80</v>
      </c>
      <c r="DO77" s="187"/>
      <c r="DP77" s="780" t="s">
        <v>80</v>
      </c>
      <c r="DQ77" s="187"/>
      <c r="DR77" s="187"/>
      <c r="DS77" s="187"/>
      <c r="DT77" s="187"/>
      <c r="DU77" s="187"/>
      <c r="DV77" s="187"/>
      <c r="DW77" s="187"/>
      <c r="DX77" s="187"/>
      <c r="DY77" s="187"/>
      <c r="DZ77" s="187"/>
      <c r="FK77" s="780" t="s">
        <v>80</v>
      </c>
      <c r="HM77" s="780" t="s">
        <v>80</v>
      </c>
      <c r="HN77" s="780" t="s">
        <v>80</v>
      </c>
      <c r="HO77" s="780" t="s">
        <v>80</v>
      </c>
      <c r="HP77" s="780" t="s">
        <v>80</v>
      </c>
      <c r="IK77" s="780" t="s">
        <v>80</v>
      </c>
      <c r="IL77" s="780" t="s">
        <v>80</v>
      </c>
      <c r="LE77" s="188" t="s">
        <v>261</v>
      </c>
      <c r="LF77" s="189">
        <v>1</v>
      </c>
      <c r="LG77" s="189">
        <v>1</v>
      </c>
      <c r="LH77" s="189">
        <v>1</v>
      </c>
      <c r="LI77" s="190">
        <v>2</v>
      </c>
      <c r="LJ77" s="190">
        <v>2</v>
      </c>
      <c r="LK77" s="190">
        <v>2</v>
      </c>
      <c r="LL77" s="191">
        <v>3</v>
      </c>
      <c r="LM77" s="191">
        <v>3</v>
      </c>
      <c r="LN77" s="191">
        <v>3</v>
      </c>
      <c r="LO77" s="192">
        <v>4</v>
      </c>
      <c r="LP77" s="192">
        <v>4</v>
      </c>
      <c r="LQ77" s="192">
        <v>4</v>
      </c>
      <c r="LR77" s="193">
        <v>5</v>
      </c>
      <c r="LS77" s="193">
        <v>5</v>
      </c>
      <c r="LT77" s="193">
        <v>5</v>
      </c>
      <c r="LU77" s="194">
        <v>6</v>
      </c>
      <c r="LV77" s="194">
        <v>6</v>
      </c>
      <c r="LW77" s="194">
        <v>6</v>
      </c>
      <c r="LX77" s="195" t="s">
        <v>59</v>
      </c>
      <c r="LY77" s="195" t="s">
        <v>59</v>
      </c>
      <c r="LZ77" s="195" t="s">
        <v>59</v>
      </c>
      <c r="MA77" s="196">
        <v>7</v>
      </c>
      <c r="MB77" s="196">
        <v>7</v>
      </c>
      <c r="MC77" s="196">
        <v>7</v>
      </c>
      <c r="MD77" s="69">
        <v>8</v>
      </c>
      <c r="ME77" s="69">
        <v>8</v>
      </c>
      <c r="MF77" s="69">
        <v>8</v>
      </c>
      <c r="MG77" s="195" t="s">
        <v>59</v>
      </c>
      <c r="MH77" s="195" t="s">
        <v>59</v>
      </c>
      <c r="MI77" s="195" t="s">
        <v>59</v>
      </c>
      <c r="MJ77" s="197">
        <v>9</v>
      </c>
      <c r="MK77" s="197">
        <v>9</v>
      </c>
      <c r="ML77" s="197">
        <v>9</v>
      </c>
      <c r="MM77" s="198">
        <v>10</v>
      </c>
      <c r="MN77" s="198">
        <v>10</v>
      </c>
      <c r="MO77" s="198">
        <v>10</v>
      </c>
      <c r="MP77" s="199">
        <v>11</v>
      </c>
      <c r="MQ77" s="780" t="s">
        <v>80</v>
      </c>
      <c r="MR77" s="199">
        <v>11</v>
      </c>
      <c r="MS77" s="199">
        <v>11</v>
      </c>
      <c r="MT77" s="200">
        <v>12</v>
      </c>
      <c r="MU77" s="200">
        <v>12</v>
      </c>
      <c r="MV77" s="200">
        <v>12</v>
      </c>
      <c r="MW77" s="201">
        <v>13</v>
      </c>
      <c r="MX77" s="201">
        <v>13</v>
      </c>
      <c r="MY77" s="201">
        <v>13</v>
      </c>
      <c r="MZ77" s="195" t="s">
        <v>59</v>
      </c>
      <c r="NA77" s="195" t="s">
        <v>59</v>
      </c>
      <c r="NB77" s="195" t="s">
        <v>59</v>
      </c>
      <c r="NC77" s="67">
        <v>14</v>
      </c>
      <c r="ND77" s="67">
        <v>14</v>
      </c>
      <c r="NE77" s="67">
        <v>14</v>
      </c>
      <c r="NF77" s="68">
        <v>15</v>
      </c>
      <c r="NG77" s="68">
        <v>15</v>
      </c>
      <c r="NH77" s="68">
        <v>15</v>
      </c>
      <c r="NQ77" s="780" t="s">
        <v>80</v>
      </c>
      <c r="PJ77" s="780" t="s">
        <v>80</v>
      </c>
    </row>
    <row r="78" spans="2:439" ht="20.5" customHeight="1" x14ac:dyDescent="0.15">
      <c r="B78" s="785"/>
      <c r="C78" s="109" t="s">
        <v>59</v>
      </c>
      <c r="D78" s="256" t="s">
        <v>134</v>
      </c>
      <c r="E78" s="256"/>
      <c r="F78" s="187"/>
      <c r="G78" s="187"/>
      <c r="H78" s="187"/>
      <c r="I78" s="187"/>
      <c r="J78" s="187"/>
      <c r="K78" s="187"/>
      <c r="L78" s="187"/>
      <c r="M78" s="187"/>
      <c r="N78" s="187"/>
      <c r="O78" s="187"/>
      <c r="P78" s="187"/>
      <c r="Q78" s="796"/>
      <c r="CQ78" s="780" t="s">
        <v>80</v>
      </c>
      <c r="DP78" s="780" t="s">
        <v>80</v>
      </c>
      <c r="FK78" s="780" t="s">
        <v>80</v>
      </c>
      <c r="HM78" s="780" t="s">
        <v>80</v>
      </c>
      <c r="HN78" s="780" t="s">
        <v>80</v>
      </c>
      <c r="HO78" s="780" t="s">
        <v>80</v>
      </c>
      <c r="HP78" s="780" t="s">
        <v>80</v>
      </c>
      <c r="IK78" s="780" t="s">
        <v>80</v>
      </c>
      <c r="IL78" s="780" t="s">
        <v>80</v>
      </c>
      <c r="LH78" s="188" t="s">
        <v>262</v>
      </c>
      <c r="LI78" s="189">
        <v>1</v>
      </c>
      <c r="LJ78" s="189">
        <v>1</v>
      </c>
      <c r="LK78" s="189">
        <v>1</v>
      </c>
      <c r="LL78" s="190">
        <v>2</v>
      </c>
      <c r="LM78" s="190">
        <v>2</v>
      </c>
      <c r="LN78" s="190">
        <v>2</v>
      </c>
      <c r="LO78" s="191">
        <v>3</v>
      </c>
      <c r="LP78" s="191">
        <v>3</v>
      </c>
      <c r="LQ78" s="191">
        <v>3</v>
      </c>
      <c r="LR78" s="192">
        <v>4</v>
      </c>
      <c r="LS78" s="192">
        <v>4</v>
      </c>
      <c r="LT78" s="192">
        <v>4</v>
      </c>
      <c r="LU78" s="193">
        <v>5</v>
      </c>
      <c r="LV78" s="193">
        <v>5</v>
      </c>
      <c r="LW78" s="193">
        <v>5</v>
      </c>
      <c r="LX78" s="194">
        <v>6</v>
      </c>
      <c r="LY78" s="194">
        <v>6</v>
      </c>
      <c r="LZ78" s="194">
        <v>6</v>
      </c>
      <c r="MA78" s="195" t="s">
        <v>59</v>
      </c>
      <c r="MB78" s="195" t="s">
        <v>59</v>
      </c>
      <c r="MC78" s="195" t="s">
        <v>59</v>
      </c>
      <c r="MD78" s="196">
        <v>7</v>
      </c>
      <c r="ME78" s="196">
        <v>7</v>
      </c>
      <c r="MF78" s="196">
        <v>7</v>
      </c>
      <c r="MG78" s="69">
        <v>8</v>
      </c>
      <c r="MH78" s="69">
        <v>8</v>
      </c>
      <c r="MI78" s="69">
        <v>8</v>
      </c>
      <c r="MJ78" s="195" t="s">
        <v>59</v>
      </c>
      <c r="MK78" s="195" t="s">
        <v>59</v>
      </c>
      <c r="ML78" s="195" t="s">
        <v>59</v>
      </c>
      <c r="MM78" s="197">
        <v>9</v>
      </c>
      <c r="MN78" s="197">
        <v>9</v>
      </c>
      <c r="MO78" s="197">
        <v>9</v>
      </c>
      <c r="MP78" s="198">
        <v>10</v>
      </c>
      <c r="MQ78" s="780" t="s">
        <v>80</v>
      </c>
      <c r="MR78" s="198">
        <v>10</v>
      </c>
      <c r="MS78" s="198">
        <v>10</v>
      </c>
      <c r="MT78" s="199">
        <v>11</v>
      </c>
      <c r="MU78" s="199">
        <v>11</v>
      </c>
      <c r="MV78" s="199">
        <v>11</v>
      </c>
      <c r="MW78" s="200">
        <v>12</v>
      </c>
      <c r="MX78" s="200">
        <v>12</v>
      </c>
      <c r="MY78" s="200">
        <v>12</v>
      </c>
      <c r="MZ78" s="201">
        <v>13</v>
      </c>
      <c r="NA78" s="201">
        <v>13</v>
      </c>
      <c r="NB78" s="201">
        <v>13</v>
      </c>
      <c r="NC78" s="195" t="s">
        <v>59</v>
      </c>
      <c r="ND78" s="195" t="s">
        <v>59</v>
      </c>
      <c r="NE78" s="195" t="s">
        <v>59</v>
      </c>
      <c r="NF78" s="67">
        <v>14</v>
      </c>
      <c r="NG78" s="67">
        <v>14</v>
      </c>
      <c r="NH78" s="67">
        <v>14</v>
      </c>
      <c r="NI78" s="68">
        <v>15</v>
      </c>
      <c r="NJ78" s="68">
        <v>15</v>
      </c>
      <c r="NK78" s="68">
        <v>15</v>
      </c>
      <c r="NQ78" s="780" t="s">
        <v>80</v>
      </c>
      <c r="PJ78" s="780" t="s">
        <v>80</v>
      </c>
    </row>
    <row r="79" spans="2:439" ht="20.5" customHeight="1" x14ac:dyDescent="0.15">
      <c r="B79" s="785"/>
      <c r="C79" s="110" t="s">
        <v>63</v>
      </c>
      <c r="D79" s="256" t="s">
        <v>135</v>
      </c>
      <c r="E79" s="256"/>
      <c r="F79" s="187"/>
      <c r="G79" s="187"/>
      <c r="H79" s="187"/>
      <c r="I79" s="187"/>
      <c r="J79" s="187"/>
      <c r="K79" s="187"/>
      <c r="L79" s="187"/>
      <c r="M79" s="187"/>
      <c r="N79" s="187"/>
      <c r="O79" s="187"/>
      <c r="P79" s="187"/>
      <c r="Q79" s="796"/>
      <c r="CQ79" s="780" t="s">
        <v>80</v>
      </c>
      <c r="DP79" s="780" t="s">
        <v>80</v>
      </c>
      <c r="EQ79" s="187"/>
      <c r="ER79" s="187"/>
      <c r="ES79" s="187"/>
      <c r="ET79" s="187"/>
      <c r="FK79" s="780" t="s">
        <v>80</v>
      </c>
      <c r="HM79" s="780" t="s">
        <v>80</v>
      </c>
      <c r="HN79" s="780" t="s">
        <v>80</v>
      </c>
      <c r="HO79" s="780" t="s">
        <v>80</v>
      </c>
      <c r="HP79" s="780" t="s">
        <v>80</v>
      </c>
      <c r="IK79" s="780" t="s">
        <v>80</v>
      </c>
      <c r="IL79" s="780" t="s">
        <v>80</v>
      </c>
      <c r="LK79" s="188" t="s">
        <v>263</v>
      </c>
      <c r="LL79" s="189">
        <v>1</v>
      </c>
      <c r="LM79" s="189">
        <v>1</v>
      </c>
      <c r="LN79" s="189">
        <v>1</v>
      </c>
      <c r="LO79" s="190">
        <v>2</v>
      </c>
      <c r="LP79" s="190">
        <v>2</v>
      </c>
      <c r="LQ79" s="190">
        <v>2</v>
      </c>
      <c r="LR79" s="191">
        <v>3</v>
      </c>
      <c r="LS79" s="191">
        <v>3</v>
      </c>
      <c r="LT79" s="191">
        <v>3</v>
      </c>
      <c r="LU79" s="192">
        <v>4</v>
      </c>
      <c r="LV79" s="192">
        <v>4</v>
      </c>
      <c r="LW79" s="192">
        <v>4</v>
      </c>
      <c r="LX79" s="193">
        <v>5</v>
      </c>
      <c r="LY79" s="193">
        <v>5</v>
      </c>
      <c r="LZ79" s="193">
        <v>5</v>
      </c>
      <c r="MA79" s="194">
        <v>6</v>
      </c>
      <c r="MB79" s="194">
        <v>6</v>
      </c>
      <c r="MC79" s="194">
        <v>6</v>
      </c>
      <c r="MD79" s="195" t="s">
        <v>59</v>
      </c>
      <c r="ME79" s="195" t="s">
        <v>59</v>
      </c>
      <c r="MF79" s="195" t="s">
        <v>59</v>
      </c>
      <c r="MG79" s="196">
        <v>7</v>
      </c>
      <c r="MH79" s="196">
        <v>7</v>
      </c>
      <c r="MI79" s="196">
        <v>7</v>
      </c>
      <c r="MJ79" s="69">
        <v>8</v>
      </c>
      <c r="MK79" s="69">
        <v>8</v>
      </c>
      <c r="ML79" s="69">
        <v>8</v>
      </c>
      <c r="MM79" s="195" t="s">
        <v>59</v>
      </c>
      <c r="MN79" s="195" t="s">
        <v>59</v>
      </c>
      <c r="MO79" s="195" t="s">
        <v>59</v>
      </c>
      <c r="MP79" s="197">
        <v>9</v>
      </c>
      <c r="MQ79" s="780" t="s">
        <v>80</v>
      </c>
      <c r="MR79" s="197">
        <v>9</v>
      </c>
      <c r="MS79" s="197">
        <v>9</v>
      </c>
      <c r="MT79" s="198">
        <v>10</v>
      </c>
      <c r="MU79" s="198">
        <v>10</v>
      </c>
      <c r="MV79" s="198">
        <v>10</v>
      </c>
      <c r="MW79" s="199">
        <v>11</v>
      </c>
      <c r="MX79" s="199">
        <v>11</v>
      </c>
      <c r="MY79" s="199">
        <v>11</v>
      </c>
      <c r="MZ79" s="200">
        <v>12</v>
      </c>
      <c r="NA79" s="200">
        <v>12</v>
      </c>
      <c r="NB79" s="200">
        <v>12</v>
      </c>
      <c r="NC79" s="201">
        <v>13</v>
      </c>
      <c r="ND79" s="201">
        <v>13</v>
      </c>
      <c r="NE79" s="201">
        <v>13</v>
      </c>
      <c r="NF79" s="195" t="s">
        <v>59</v>
      </c>
      <c r="NG79" s="195" t="s">
        <v>59</v>
      </c>
      <c r="NH79" s="195" t="s">
        <v>59</v>
      </c>
      <c r="NI79" s="67">
        <v>14</v>
      </c>
      <c r="NJ79" s="67">
        <v>14</v>
      </c>
      <c r="NK79" s="67">
        <v>14</v>
      </c>
      <c r="NL79" s="68">
        <v>15</v>
      </c>
      <c r="NM79" s="68">
        <v>15</v>
      </c>
      <c r="NN79" s="68">
        <v>15</v>
      </c>
      <c r="NQ79" s="780" t="s">
        <v>80</v>
      </c>
      <c r="PJ79" s="780" t="s">
        <v>80</v>
      </c>
    </row>
    <row r="80" spans="2:439" ht="20.5" customHeight="1" x14ac:dyDescent="0.15">
      <c r="B80" s="785"/>
      <c r="C80" s="111" t="s">
        <v>64</v>
      </c>
      <c r="D80" s="256" t="s">
        <v>137</v>
      </c>
      <c r="E80" s="256"/>
      <c r="F80" s="187"/>
      <c r="G80" s="187"/>
      <c r="H80" s="187"/>
      <c r="I80" s="187"/>
      <c r="J80" s="187"/>
      <c r="K80" s="187"/>
      <c r="L80" s="187"/>
      <c r="M80" s="187"/>
      <c r="N80" s="187"/>
      <c r="O80" s="187"/>
      <c r="P80" s="187"/>
      <c r="Q80" s="796"/>
      <c r="CQ80" s="780" t="s">
        <v>80</v>
      </c>
      <c r="DP80" s="780" t="s">
        <v>80</v>
      </c>
      <c r="FK80" s="780" t="s">
        <v>80</v>
      </c>
      <c r="GN80" s="121" t="s">
        <v>59</v>
      </c>
      <c r="GO80" s="121" t="s">
        <v>59</v>
      </c>
      <c r="GP80" s="121" t="s">
        <v>59</v>
      </c>
      <c r="GQ80" s="121" t="s">
        <v>59</v>
      </c>
      <c r="GR80" s="121" t="s">
        <v>59</v>
      </c>
      <c r="GS80" s="121" t="s">
        <v>59</v>
      </c>
      <c r="GT80" s="121" t="s">
        <v>59</v>
      </c>
      <c r="GU80" s="121" t="s">
        <v>59</v>
      </c>
      <c r="GV80" s="121" t="s">
        <v>59</v>
      </c>
      <c r="HM80" s="780" t="s">
        <v>80</v>
      </c>
      <c r="HN80" s="780" t="s">
        <v>80</v>
      </c>
      <c r="HO80" s="780" t="s">
        <v>80</v>
      </c>
      <c r="HP80" s="780" t="s">
        <v>80</v>
      </c>
      <c r="IK80" s="780" t="s">
        <v>80</v>
      </c>
      <c r="IL80" s="780" t="s">
        <v>80</v>
      </c>
      <c r="LN80" s="188" t="s">
        <v>264</v>
      </c>
      <c r="LO80" s="189">
        <v>1</v>
      </c>
      <c r="LP80" s="189">
        <v>1</v>
      </c>
      <c r="LQ80" s="189">
        <v>1</v>
      </c>
      <c r="LR80" s="190">
        <v>2</v>
      </c>
      <c r="LS80" s="190">
        <v>2</v>
      </c>
      <c r="LT80" s="190">
        <v>2</v>
      </c>
      <c r="LU80" s="191">
        <v>3</v>
      </c>
      <c r="LV80" s="191">
        <v>3</v>
      </c>
      <c r="LW80" s="191">
        <v>3</v>
      </c>
      <c r="LX80" s="192">
        <v>4</v>
      </c>
      <c r="LY80" s="192">
        <v>4</v>
      </c>
      <c r="LZ80" s="192">
        <v>4</v>
      </c>
      <c r="MA80" s="193">
        <v>5</v>
      </c>
      <c r="MB80" s="193">
        <v>5</v>
      </c>
      <c r="MC80" s="193">
        <v>5</v>
      </c>
      <c r="MD80" s="194">
        <v>6</v>
      </c>
      <c r="ME80" s="194">
        <v>6</v>
      </c>
      <c r="MF80" s="194">
        <v>6</v>
      </c>
      <c r="MG80" s="195" t="s">
        <v>59</v>
      </c>
      <c r="MH80" s="195" t="s">
        <v>59</v>
      </c>
      <c r="MI80" s="195" t="s">
        <v>59</v>
      </c>
      <c r="MJ80" s="196">
        <v>7</v>
      </c>
      <c r="MK80" s="196">
        <v>7</v>
      </c>
      <c r="ML80" s="196">
        <v>7</v>
      </c>
      <c r="MM80" s="69">
        <v>8</v>
      </c>
      <c r="MN80" s="69">
        <v>8</v>
      </c>
      <c r="MO80" s="69">
        <v>8</v>
      </c>
      <c r="MP80" s="195" t="s">
        <v>59</v>
      </c>
      <c r="MQ80" s="780" t="s">
        <v>80</v>
      </c>
      <c r="MR80" s="195" t="s">
        <v>59</v>
      </c>
      <c r="MS80" s="195" t="s">
        <v>59</v>
      </c>
      <c r="MT80" s="197">
        <v>9</v>
      </c>
      <c r="MU80" s="197">
        <v>9</v>
      </c>
      <c r="MV80" s="197">
        <v>9</v>
      </c>
      <c r="MW80" s="198">
        <v>10</v>
      </c>
      <c r="MX80" s="198">
        <v>10</v>
      </c>
      <c r="MY80" s="198">
        <v>10</v>
      </c>
      <c r="MZ80" s="199">
        <v>11</v>
      </c>
      <c r="NA80" s="199">
        <v>11</v>
      </c>
      <c r="NB80" s="199">
        <v>11</v>
      </c>
      <c r="NC80" s="200">
        <v>12</v>
      </c>
      <c r="ND80" s="200">
        <v>12</v>
      </c>
      <c r="NE80" s="200">
        <v>12</v>
      </c>
      <c r="NF80" s="201">
        <v>13</v>
      </c>
      <c r="NG80" s="201">
        <v>13</v>
      </c>
      <c r="NH80" s="201">
        <v>13</v>
      </c>
      <c r="NI80" s="195" t="s">
        <v>59</v>
      </c>
      <c r="NJ80" s="195" t="s">
        <v>59</v>
      </c>
      <c r="NK80" s="195" t="s">
        <v>59</v>
      </c>
      <c r="NL80" s="67">
        <v>14</v>
      </c>
      <c r="NM80" s="67">
        <v>14</v>
      </c>
      <c r="NN80" s="67">
        <v>14</v>
      </c>
      <c r="NO80" s="68">
        <v>15</v>
      </c>
      <c r="NP80" s="68">
        <v>15</v>
      </c>
      <c r="NQ80" s="780" t="s">
        <v>80</v>
      </c>
      <c r="NR80" s="68">
        <v>15</v>
      </c>
      <c r="PJ80" s="780" t="s">
        <v>80</v>
      </c>
    </row>
    <row r="81" spans="2:426" ht="20.5" customHeight="1" x14ac:dyDescent="0.15">
      <c r="B81" s="785"/>
      <c r="C81" s="112" t="s">
        <v>65</v>
      </c>
      <c r="D81" s="256" t="s">
        <v>139</v>
      </c>
      <c r="E81" s="256"/>
      <c r="F81" s="187"/>
      <c r="G81" s="187"/>
      <c r="H81" s="187"/>
      <c r="I81" s="187"/>
      <c r="J81" s="187"/>
      <c r="K81" s="187"/>
      <c r="L81" s="187"/>
      <c r="M81" s="187"/>
      <c r="N81" s="187"/>
      <c r="O81" s="187"/>
      <c r="P81" s="187"/>
      <c r="Q81" s="796"/>
      <c r="CQ81" s="780" t="s">
        <v>80</v>
      </c>
      <c r="DP81" s="780" t="s">
        <v>80</v>
      </c>
      <c r="FK81" s="780" t="s">
        <v>80</v>
      </c>
      <c r="GV81" s="208" t="s">
        <v>165</v>
      </c>
      <c r="GW81" s="211" t="s">
        <v>62</v>
      </c>
      <c r="GX81" s="211" t="s">
        <v>62</v>
      </c>
      <c r="GY81" s="211" t="s">
        <v>62</v>
      </c>
      <c r="GZ81" s="211" t="s">
        <v>62</v>
      </c>
      <c r="HA81" s="211" t="s">
        <v>62</v>
      </c>
      <c r="HB81" s="212" t="s">
        <v>59</v>
      </c>
      <c r="HC81" s="212" t="s">
        <v>59</v>
      </c>
      <c r="HD81" s="212" t="s">
        <v>59</v>
      </c>
      <c r="HE81" s="212" t="s">
        <v>59</v>
      </c>
      <c r="HF81" s="212" t="s">
        <v>59</v>
      </c>
      <c r="HG81" s="212" t="s">
        <v>59</v>
      </c>
      <c r="HH81" s="212" t="s">
        <v>59</v>
      </c>
      <c r="HI81" s="212" t="s">
        <v>59</v>
      </c>
      <c r="HJ81" s="212" t="s">
        <v>59</v>
      </c>
      <c r="HK81" s="212" t="s">
        <v>59</v>
      </c>
      <c r="HL81" s="213" t="s">
        <v>63</v>
      </c>
      <c r="HM81" s="780" t="s">
        <v>80</v>
      </c>
      <c r="HN81" s="780" t="s">
        <v>80</v>
      </c>
      <c r="HO81" s="780" t="s">
        <v>80</v>
      </c>
      <c r="HP81" s="780" t="s">
        <v>80</v>
      </c>
      <c r="HQ81" s="213" t="s">
        <v>63</v>
      </c>
      <c r="HR81" s="213" t="s">
        <v>63</v>
      </c>
      <c r="HS81" s="213" t="s">
        <v>63</v>
      </c>
      <c r="HT81" s="213" t="s">
        <v>63</v>
      </c>
      <c r="HU81" s="214" t="s">
        <v>64</v>
      </c>
      <c r="HV81" s="214" t="s">
        <v>64</v>
      </c>
      <c r="HW81" s="214" t="s">
        <v>64</v>
      </c>
      <c r="HX81" s="214" t="s">
        <v>64</v>
      </c>
      <c r="HY81" s="214" t="s">
        <v>64</v>
      </c>
      <c r="HZ81" s="215" t="s">
        <v>65</v>
      </c>
      <c r="IA81" s="215" t="s">
        <v>65</v>
      </c>
      <c r="IB81" s="215" t="s">
        <v>65</v>
      </c>
      <c r="IC81" s="215" t="s">
        <v>65</v>
      </c>
      <c r="ID81" s="215" t="s">
        <v>65</v>
      </c>
      <c r="IK81" s="780" t="s">
        <v>80</v>
      </c>
      <c r="IL81" s="780" t="s">
        <v>80</v>
      </c>
      <c r="MQ81" s="780" t="s">
        <v>80</v>
      </c>
      <c r="NQ81" s="780" t="s">
        <v>80</v>
      </c>
      <c r="PJ81" s="780" t="s">
        <v>80</v>
      </c>
    </row>
    <row r="82" spans="2:426" ht="20.5" customHeight="1" x14ac:dyDescent="0.15">
      <c r="B82" s="785"/>
      <c r="C82" s="21" t="s">
        <v>66</v>
      </c>
      <c r="D82" s="256" t="s">
        <v>141</v>
      </c>
      <c r="E82" s="187"/>
      <c r="F82" s="187"/>
      <c r="G82" s="187"/>
      <c r="H82" s="187"/>
      <c r="I82" s="187"/>
      <c r="J82" s="187"/>
      <c r="K82" s="187"/>
      <c r="L82" s="187"/>
      <c r="M82" s="187"/>
      <c r="N82" s="187"/>
      <c r="O82" s="187"/>
      <c r="P82" s="187"/>
      <c r="Q82" s="796"/>
      <c r="CQ82" s="780" t="s">
        <v>80</v>
      </c>
      <c r="DP82" s="780" t="s">
        <v>80</v>
      </c>
      <c r="FK82" s="780" t="s">
        <v>80</v>
      </c>
      <c r="GV82" s="187"/>
      <c r="GW82" s="187"/>
      <c r="GX82" s="208"/>
      <c r="GY82" s="208"/>
      <c r="GZ82" s="208"/>
      <c r="HA82" s="208" t="s">
        <v>168</v>
      </c>
      <c r="HB82" s="211" t="s">
        <v>62</v>
      </c>
      <c r="HC82" s="211" t="s">
        <v>62</v>
      </c>
      <c r="HD82" s="211" t="s">
        <v>62</v>
      </c>
      <c r="HE82" s="211" t="s">
        <v>62</v>
      </c>
      <c r="HF82" s="211" t="s">
        <v>62</v>
      </c>
      <c r="HG82" s="212" t="s">
        <v>59</v>
      </c>
      <c r="HH82" s="212" t="s">
        <v>59</v>
      </c>
      <c r="HI82" s="212" t="s">
        <v>59</v>
      </c>
      <c r="HJ82" s="212" t="s">
        <v>59</v>
      </c>
      <c r="HK82" s="212" t="s">
        <v>59</v>
      </c>
      <c r="HL82" s="212" t="s">
        <v>59</v>
      </c>
      <c r="HM82" s="780" t="s">
        <v>80</v>
      </c>
      <c r="HN82" s="780" t="s">
        <v>80</v>
      </c>
      <c r="HO82" s="780" t="s">
        <v>80</v>
      </c>
      <c r="HP82" s="780" t="s">
        <v>80</v>
      </c>
      <c r="HQ82" s="212" t="s">
        <v>59</v>
      </c>
      <c r="HR82" s="212" t="s">
        <v>59</v>
      </c>
      <c r="HS82" s="212" t="s">
        <v>59</v>
      </c>
      <c r="HT82" s="212" t="s">
        <v>59</v>
      </c>
      <c r="HU82" s="213" t="s">
        <v>63</v>
      </c>
      <c r="HV82" s="213" t="s">
        <v>63</v>
      </c>
      <c r="HW82" s="213" t="s">
        <v>63</v>
      </c>
      <c r="HX82" s="213" t="s">
        <v>63</v>
      </c>
      <c r="HY82" s="213" t="s">
        <v>63</v>
      </c>
      <c r="HZ82" s="214" t="s">
        <v>64</v>
      </c>
      <c r="IA82" s="214" t="s">
        <v>64</v>
      </c>
      <c r="IB82" s="214" t="s">
        <v>64</v>
      </c>
      <c r="IC82" s="214" t="s">
        <v>64</v>
      </c>
      <c r="ID82" s="214" t="s">
        <v>64</v>
      </c>
      <c r="IE82" s="215" t="s">
        <v>65</v>
      </c>
      <c r="IF82" s="215" t="s">
        <v>65</v>
      </c>
      <c r="IG82" s="215" t="s">
        <v>65</v>
      </c>
      <c r="IH82" s="215" t="s">
        <v>65</v>
      </c>
      <c r="II82" s="215" t="s">
        <v>65</v>
      </c>
      <c r="IK82" s="780" t="s">
        <v>80</v>
      </c>
      <c r="IL82" s="780" t="s">
        <v>80</v>
      </c>
      <c r="MQ82" s="780" t="s">
        <v>80</v>
      </c>
      <c r="NQ82" s="780" t="s">
        <v>80</v>
      </c>
      <c r="PJ82" s="780" t="s">
        <v>80</v>
      </c>
    </row>
    <row r="83" spans="2:426" ht="20.5" customHeight="1" x14ac:dyDescent="0.15">
      <c r="B83" s="798"/>
      <c r="C83" s="799"/>
      <c r="D83" s="799"/>
      <c r="E83" s="799"/>
      <c r="F83" s="799"/>
      <c r="G83" s="799"/>
      <c r="H83" s="799"/>
      <c r="I83" s="799"/>
      <c r="J83" s="799"/>
      <c r="K83" s="799"/>
      <c r="L83" s="799"/>
      <c r="M83" s="799"/>
      <c r="N83" s="799"/>
      <c r="O83" s="799"/>
      <c r="P83" s="799"/>
      <c r="Q83" s="800"/>
      <c r="CQ83" s="780" t="s">
        <v>80</v>
      </c>
      <c r="DP83" s="780" t="s">
        <v>80</v>
      </c>
      <c r="FK83" s="780" t="s">
        <v>80</v>
      </c>
      <c r="GU83" s="187"/>
      <c r="GV83" s="187"/>
      <c r="GW83" s="216"/>
      <c r="GX83" s="187"/>
      <c r="GY83" s="187"/>
      <c r="HE83" s="208"/>
      <c r="HF83" s="208" t="s">
        <v>268</v>
      </c>
      <c r="HG83" s="211" t="s">
        <v>62</v>
      </c>
      <c r="HH83" s="211" t="s">
        <v>62</v>
      </c>
      <c r="HI83" s="211" t="s">
        <v>62</v>
      </c>
      <c r="HJ83" s="211" t="s">
        <v>62</v>
      </c>
      <c r="HK83" s="211" t="s">
        <v>62</v>
      </c>
      <c r="HL83" s="212" t="s">
        <v>59</v>
      </c>
      <c r="HM83" s="780" t="s">
        <v>80</v>
      </c>
      <c r="HN83" s="780" t="s">
        <v>80</v>
      </c>
      <c r="HO83" s="780" t="s">
        <v>80</v>
      </c>
      <c r="HP83" s="780" t="s">
        <v>80</v>
      </c>
      <c r="HQ83" s="212" t="s">
        <v>59</v>
      </c>
      <c r="HR83" s="212" t="s">
        <v>59</v>
      </c>
      <c r="HS83" s="212" t="s">
        <v>59</v>
      </c>
      <c r="HT83" s="212" t="s">
        <v>59</v>
      </c>
      <c r="HU83" s="212" t="s">
        <v>59</v>
      </c>
      <c r="HV83" s="212" t="s">
        <v>59</v>
      </c>
      <c r="HW83" s="212" t="s">
        <v>59</v>
      </c>
      <c r="HX83" s="212" t="s">
        <v>59</v>
      </c>
      <c r="HY83" s="212" t="s">
        <v>59</v>
      </c>
      <c r="HZ83" s="213" t="s">
        <v>63</v>
      </c>
      <c r="IA83" s="213" t="s">
        <v>63</v>
      </c>
      <c r="IB83" s="213" t="s">
        <v>63</v>
      </c>
      <c r="IC83" s="213" t="s">
        <v>63</v>
      </c>
      <c r="ID83" s="213" t="s">
        <v>63</v>
      </c>
      <c r="IE83" s="214" t="s">
        <v>64</v>
      </c>
      <c r="IF83" s="214" t="s">
        <v>64</v>
      </c>
      <c r="IG83" s="214" t="s">
        <v>64</v>
      </c>
      <c r="IH83" s="214" t="s">
        <v>64</v>
      </c>
      <c r="II83" s="214" t="s">
        <v>64</v>
      </c>
      <c r="IJ83" s="215" t="s">
        <v>65</v>
      </c>
      <c r="IK83" s="780" t="s">
        <v>80</v>
      </c>
      <c r="IL83" s="780" t="s">
        <v>80</v>
      </c>
      <c r="IM83" s="215" t="s">
        <v>65</v>
      </c>
      <c r="IN83" s="215" t="s">
        <v>65</v>
      </c>
      <c r="IO83" s="215" t="s">
        <v>65</v>
      </c>
      <c r="IP83" s="215" t="s">
        <v>65</v>
      </c>
      <c r="LQ83" s="188" t="s">
        <v>143</v>
      </c>
      <c r="LR83" s="189">
        <v>1</v>
      </c>
      <c r="LS83" s="189">
        <v>1</v>
      </c>
      <c r="LT83" s="189">
        <v>1</v>
      </c>
      <c r="LU83" s="190">
        <v>2</v>
      </c>
      <c r="LV83" s="190">
        <v>2</v>
      </c>
      <c r="LW83" s="190">
        <v>2</v>
      </c>
      <c r="LX83" s="191">
        <v>3</v>
      </c>
      <c r="LY83" s="191">
        <v>3</v>
      </c>
      <c r="LZ83" s="191">
        <v>3</v>
      </c>
      <c r="MA83" s="192">
        <v>4</v>
      </c>
      <c r="MB83" s="192">
        <v>4</v>
      </c>
      <c r="MC83" s="192">
        <v>4</v>
      </c>
      <c r="MD83" s="193">
        <v>5</v>
      </c>
      <c r="ME83" s="193">
        <v>5</v>
      </c>
      <c r="MF83" s="193">
        <v>5</v>
      </c>
      <c r="MG83" s="194">
        <v>6</v>
      </c>
      <c r="MH83" s="194">
        <v>6</v>
      </c>
      <c r="MI83" s="194">
        <v>6</v>
      </c>
      <c r="MJ83" s="195" t="s">
        <v>59</v>
      </c>
      <c r="MK83" s="195" t="s">
        <v>59</v>
      </c>
      <c r="ML83" s="195" t="s">
        <v>59</v>
      </c>
      <c r="MM83" s="196">
        <v>7</v>
      </c>
      <c r="MN83" s="196">
        <v>7</v>
      </c>
      <c r="MO83" s="196">
        <v>7</v>
      </c>
      <c r="MP83" s="69">
        <v>8</v>
      </c>
      <c r="MQ83" s="780" t="s">
        <v>80</v>
      </c>
      <c r="MR83" s="69">
        <v>8</v>
      </c>
      <c r="MS83" s="69">
        <v>8</v>
      </c>
      <c r="MT83" s="195" t="s">
        <v>59</v>
      </c>
      <c r="MU83" s="195" t="s">
        <v>59</v>
      </c>
      <c r="MV83" s="195" t="s">
        <v>59</v>
      </c>
      <c r="MW83" s="197">
        <v>9</v>
      </c>
      <c r="MX83" s="197">
        <v>9</v>
      </c>
      <c r="MY83" s="197">
        <v>9</v>
      </c>
      <c r="MZ83" s="198">
        <v>10</v>
      </c>
      <c r="NA83" s="198">
        <v>10</v>
      </c>
      <c r="NB83" s="198">
        <v>10</v>
      </c>
      <c r="NC83" s="199">
        <v>11</v>
      </c>
      <c r="ND83" s="199">
        <v>11</v>
      </c>
      <c r="NE83" s="199">
        <v>11</v>
      </c>
      <c r="NF83" s="200">
        <v>12</v>
      </c>
      <c r="NG83" s="200">
        <v>12</v>
      </c>
      <c r="NH83" s="200">
        <v>12</v>
      </c>
      <c r="NI83" s="201">
        <v>13</v>
      </c>
      <c r="NJ83" s="201">
        <v>13</v>
      </c>
      <c r="NK83" s="201">
        <v>13</v>
      </c>
      <c r="NL83" s="195" t="s">
        <v>59</v>
      </c>
      <c r="NM83" s="195" t="s">
        <v>59</v>
      </c>
      <c r="NN83" s="195" t="s">
        <v>59</v>
      </c>
      <c r="NO83" s="67">
        <v>14</v>
      </c>
      <c r="NP83" s="67">
        <v>14</v>
      </c>
      <c r="NQ83" s="780" t="s">
        <v>80</v>
      </c>
      <c r="NR83" s="67">
        <v>14</v>
      </c>
      <c r="NS83" s="68">
        <v>15</v>
      </c>
      <c r="NT83" s="68">
        <v>15</v>
      </c>
      <c r="NU83" s="68">
        <v>15</v>
      </c>
      <c r="PJ83" s="780" t="s">
        <v>80</v>
      </c>
    </row>
    <row r="84" spans="2:426" ht="20.5" customHeight="1" x14ac:dyDescent="0.15">
      <c r="CQ84" s="780" t="s">
        <v>80</v>
      </c>
      <c r="DP84" s="780" t="s">
        <v>80</v>
      </c>
      <c r="FK84" s="780" t="s">
        <v>80</v>
      </c>
      <c r="GU84" s="187"/>
      <c r="GV84" s="187"/>
      <c r="GW84" s="187"/>
      <c r="GX84" s="187"/>
      <c r="GY84" s="187"/>
      <c r="GZ84" s="187"/>
      <c r="HA84" s="187"/>
      <c r="HB84" s="187"/>
      <c r="HC84" s="187"/>
      <c r="HD84" s="187"/>
      <c r="HK84" s="208" t="s">
        <v>269</v>
      </c>
      <c r="HL84" s="211" t="s">
        <v>62</v>
      </c>
      <c r="HM84" s="780" t="s">
        <v>80</v>
      </c>
      <c r="HN84" s="780" t="s">
        <v>80</v>
      </c>
      <c r="HO84" s="780" t="s">
        <v>80</v>
      </c>
      <c r="HP84" s="780" t="s">
        <v>80</v>
      </c>
      <c r="HQ84" s="211" t="s">
        <v>62</v>
      </c>
      <c r="HR84" s="211" t="s">
        <v>62</v>
      </c>
      <c r="HS84" s="211" t="s">
        <v>62</v>
      </c>
      <c r="HT84" s="211" t="s">
        <v>62</v>
      </c>
      <c r="HU84" s="212" t="s">
        <v>59</v>
      </c>
      <c r="HV84" s="212" t="s">
        <v>59</v>
      </c>
      <c r="HW84" s="212" t="s">
        <v>59</v>
      </c>
      <c r="HX84" s="212" t="s">
        <v>59</v>
      </c>
      <c r="HY84" s="212" t="s">
        <v>59</v>
      </c>
      <c r="HZ84" s="212" t="s">
        <v>59</v>
      </c>
      <c r="IA84" s="212" t="s">
        <v>59</v>
      </c>
      <c r="IB84" s="212" t="s">
        <v>59</v>
      </c>
      <c r="IC84" s="212" t="s">
        <v>59</v>
      </c>
      <c r="ID84" s="212" t="s">
        <v>59</v>
      </c>
      <c r="IE84" s="213" t="s">
        <v>63</v>
      </c>
      <c r="IF84" s="213" t="s">
        <v>63</v>
      </c>
      <c r="IG84" s="213" t="s">
        <v>63</v>
      </c>
      <c r="IH84" s="213" t="s">
        <v>63</v>
      </c>
      <c r="II84" s="213" t="s">
        <v>63</v>
      </c>
      <c r="IJ84" s="214" t="s">
        <v>64</v>
      </c>
      <c r="IK84" s="780" t="s">
        <v>80</v>
      </c>
      <c r="IL84" s="780" t="s">
        <v>80</v>
      </c>
      <c r="IM84" s="214" t="s">
        <v>64</v>
      </c>
      <c r="IN84" s="214" t="s">
        <v>64</v>
      </c>
      <c r="IO84" s="214" t="s">
        <v>64</v>
      </c>
      <c r="IP84" s="214" t="s">
        <v>64</v>
      </c>
      <c r="IQ84" s="215" t="s">
        <v>65</v>
      </c>
      <c r="IR84" s="215" t="s">
        <v>65</v>
      </c>
      <c r="IS84" s="215" t="s">
        <v>65</v>
      </c>
      <c r="IT84" s="215" t="s">
        <v>65</v>
      </c>
      <c r="IU84" s="215" t="s">
        <v>65</v>
      </c>
      <c r="LT84" s="188" t="s">
        <v>267</v>
      </c>
      <c r="LU84" s="189">
        <v>1</v>
      </c>
      <c r="LV84" s="189">
        <v>1</v>
      </c>
      <c r="LW84" s="189">
        <v>1</v>
      </c>
      <c r="LX84" s="190">
        <v>2</v>
      </c>
      <c r="LY84" s="190">
        <v>2</v>
      </c>
      <c r="LZ84" s="190">
        <v>2</v>
      </c>
      <c r="MA84" s="191">
        <v>3</v>
      </c>
      <c r="MB84" s="191">
        <v>3</v>
      </c>
      <c r="MC84" s="191">
        <v>3</v>
      </c>
      <c r="MD84" s="192">
        <v>4</v>
      </c>
      <c r="ME84" s="192">
        <v>4</v>
      </c>
      <c r="MF84" s="192">
        <v>4</v>
      </c>
      <c r="MG84" s="193">
        <v>5</v>
      </c>
      <c r="MH84" s="193">
        <v>5</v>
      </c>
      <c r="MI84" s="193">
        <v>5</v>
      </c>
      <c r="MJ84" s="194">
        <v>6</v>
      </c>
      <c r="MK84" s="194">
        <v>6</v>
      </c>
      <c r="ML84" s="194">
        <v>6</v>
      </c>
      <c r="MM84" s="195" t="s">
        <v>59</v>
      </c>
      <c r="MN84" s="195" t="s">
        <v>59</v>
      </c>
      <c r="MO84" s="195" t="s">
        <v>59</v>
      </c>
      <c r="MP84" s="196">
        <v>7</v>
      </c>
      <c r="MQ84" s="780" t="s">
        <v>80</v>
      </c>
      <c r="MR84" s="196">
        <v>7</v>
      </c>
      <c r="MS84" s="196">
        <v>7</v>
      </c>
      <c r="MT84" s="69">
        <v>8</v>
      </c>
      <c r="MU84" s="69">
        <v>8</v>
      </c>
      <c r="MV84" s="69">
        <v>8</v>
      </c>
      <c r="MW84" s="195" t="s">
        <v>59</v>
      </c>
      <c r="MX84" s="195" t="s">
        <v>59</v>
      </c>
      <c r="MY84" s="195" t="s">
        <v>59</v>
      </c>
      <c r="MZ84" s="197">
        <v>9</v>
      </c>
      <c r="NA84" s="197">
        <v>9</v>
      </c>
      <c r="NB84" s="197">
        <v>9</v>
      </c>
      <c r="NC84" s="198">
        <v>10</v>
      </c>
      <c r="ND84" s="198">
        <v>10</v>
      </c>
      <c r="NE84" s="198">
        <v>10</v>
      </c>
      <c r="NF84" s="199">
        <v>11</v>
      </c>
      <c r="NG84" s="199">
        <v>11</v>
      </c>
      <c r="NH84" s="199">
        <v>11</v>
      </c>
      <c r="NI84" s="200">
        <v>12</v>
      </c>
      <c r="NJ84" s="200">
        <v>12</v>
      </c>
      <c r="NK84" s="200">
        <v>12</v>
      </c>
      <c r="NL84" s="201">
        <v>13</v>
      </c>
      <c r="NM84" s="201">
        <v>13</v>
      </c>
      <c r="NN84" s="201">
        <v>13</v>
      </c>
      <c r="NO84" s="195" t="s">
        <v>59</v>
      </c>
      <c r="NP84" s="195" t="s">
        <v>59</v>
      </c>
      <c r="NQ84" s="780" t="s">
        <v>80</v>
      </c>
      <c r="NR84" s="195" t="s">
        <v>59</v>
      </c>
      <c r="NS84" s="67">
        <v>14</v>
      </c>
      <c r="NT84" s="67">
        <v>14</v>
      </c>
      <c r="NU84" s="67">
        <v>14</v>
      </c>
      <c r="NV84" s="68">
        <v>15</v>
      </c>
      <c r="NW84" s="68">
        <v>15</v>
      </c>
      <c r="NX84" s="68">
        <v>15</v>
      </c>
      <c r="NY84" s="195" t="s">
        <v>59</v>
      </c>
      <c r="NZ84" s="195" t="s">
        <v>59</v>
      </c>
      <c r="PJ84" s="780" t="s">
        <v>80</v>
      </c>
    </row>
    <row r="85" spans="2:426" ht="20.5" customHeight="1" x14ac:dyDescent="0.15">
      <c r="CQ85" s="780" t="s">
        <v>80</v>
      </c>
      <c r="DP85" s="780" t="s">
        <v>80</v>
      </c>
      <c r="FK85" s="780" t="s">
        <v>80</v>
      </c>
      <c r="GU85" s="187"/>
      <c r="GV85" s="187"/>
      <c r="GW85" s="187"/>
      <c r="GX85" s="187"/>
      <c r="GY85" s="187"/>
      <c r="GZ85" s="187"/>
      <c r="HA85" s="187"/>
      <c r="HB85" s="187"/>
      <c r="HC85" s="187"/>
      <c r="HD85" s="187"/>
      <c r="HE85" s="187"/>
      <c r="HF85" s="187"/>
      <c r="HG85" s="187"/>
      <c r="HH85" s="187"/>
      <c r="HI85" s="187"/>
      <c r="HJ85" s="187"/>
      <c r="HK85" s="187"/>
      <c r="HM85" s="780" t="s">
        <v>80</v>
      </c>
      <c r="HN85" s="780" t="s">
        <v>80</v>
      </c>
      <c r="HO85" s="780" t="s">
        <v>80</v>
      </c>
      <c r="HP85" s="780" t="s">
        <v>80</v>
      </c>
      <c r="HT85" s="208" t="s">
        <v>175</v>
      </c>
      <c r="HU85" s="211" t="s">
        <v>62</v>
      </c>
      <c r="HV85" s="211" t="s">
        <v>62</v>
      </c>
      <c r="HW85" s="211" t="s">
        <v>62</v>
      </c>
      <c r="HX85" s="211" t="s">
        <v>62</v>
      </c>
      <c r="HY85" s="211" t="s">
        <v>62</v>
      </c>
      <c r="HZ85" s="212" t="s">
        <v>59</v>
      </c>
      <c r="IA85" s="212" t="s">
        <v>59</v>
      </c>
      <c r="IB85" s="212" t="s">
        <v>59</v>
      </c>
      <c r="IC85" s="212" t="s">
        <v>59</v>
      </c>
      <c r="ID85" s="212" t="s">
        <v>59</v>
      </c>
      <c r="IE85" s="212" t="s">
        <v>59</v>
      </c>
      <c r="IF85" s="212" t="s">
        <v>59</v>
      </c>
      <c r="IG85" s="212" t="s">
        <v>59</v>
      </c>
      <c r="IH85" s="212" t="s">
        <v>59</v>
      </c>
      <c r="II85" s="212" t="s">
        <v>59</v>
      </c>
      <c r="IJ85" s="213" t="s">
        <v>63</v>
      </c>
      <c r="IK85" s="780" t="s">
        <v>80</v>
      </c>
      <c r="IL85" s="780" t="s">
        <v>80</v>
      </c>
      <c r="IM85" s="213" t="s">
        <v>63</v>
      </c>
      <c r="IN85" s="213" t="s">
        <v>63</v>
      </c>
      <c r="IO85" s="213" t="s">
        <v>63</v>
      </c>
      <c r="IP85" s="213" t="s">
        <v>63</v>
      </c>
      <c r="IQ85" s="214" t="s">
        <v>64</v>
      </c>
      <c r="IR85" s="214" t="s">
        <v>64</v>
      </c>
      <c r="IS85" s="214" t="s">
        <v>64</v>
      </c>
      <c r="IT85" s="214" t="s">
        <v>64</v>
      </c>
      <c r="IU85" s="214" t="s">
        <v>64</v>
      </c>
      <c r="IV85" s="215" t="s">
        <v>65</v>
      </c>
      <c r="IW85" s="215" t="s">
        <v>65</v>
      </c>
      <c r="IX85" s="215" t="s">
        <v>65</v>
      </c>
      <c r="IY85" s="215" t="s">
        <v>65</v>
      </c>
      <c r="IZ85" s="215" t="s">
        <v>65</v>
      </c>
      <c r="MQ85" s="780" t="s">
        <v>80</v>
      </c>
      <c r="NQ85" s="780" t="s">
        <v>80</v>
      </c>
      <c r="PJ85" s="780" t="s">
        <v>80</v>
      </c>
    </row>
    <row r="86" spans="2:426" ht="20.5" customHeight="1" x14ac:dyDescent="0.15">
      <c r="B86" s="781"/>
      <c r="C86" s="782"/>
      <c r="D86" s="782"/>
      <c r="E86" s="805"/>
      <c r="F86" s="782"/>
      <c r="G86" s="782"/>
      <c r="H86" s="782"/>
      <c r="I86" s="782"/>
      <c r="J86" s="782"/>
      <c r="K86" s="782"/>
      <c r="L86" s="782"/>
      <c r="M86" s="782"/>
      <c r="N86" s="782"/>
      <c r="O86" s="782"/>
      <c r="P86" s="782"/>
      <c r="Q86" s="793"/>
      <c r="CQ86" s="780" t="s">
        <v>80</v>
      </c>
      <c r="DO86" s="187"/>
      <c r="DP86" s="780" t="s">
        <v>80</v>
      </c>
      <c r="DQ86" s="187"/>
      <c r="DR86" s="187"/>
      <c r="DS86" s="187"/>
      <c r="DT86" s="187"/>
      <c r="DU86" s="187"/>
      <c r="DV86" s="187"/>
      <c r="DW86" s="187"/>
      <c r="DX86" s="187"/>
      <c r="DY86" s="187"/>
      <c r="DZ86" s="187"/>
      <c r="FK86" s="780" t="s">
        <v>80</v>
      </c>
      <c r="GU86" s="187"/>
      <c r="GV86" s="187"/>
      <c r="GW86" s="187"/>
      <c r="GX86" s="187"/>
      <c r="GY86" s="187"/>
      <c r="GZ86" s="187"/>
      <c r="HA86" s="187"/>
      <c r="HF86" s="187"/>
      <c r="HG86" s="187"/>
      <c r="HH86" s="187"/>
      <c r="HI86" s="187"/>
      <c r="HJ86" s="187"/>
      <c r="HK86" s="187"/>
      <c r="HL86" s="187"/>
      <c r="HM86" s="780" t="s">
        <v>80</v>
      </c>
      <c r="HN86" s="780" t="s">
        <v>80</v>
      </c>
      <c r="HO86" s="780" t="s">
        <v>80</v>
      </c>
      <c r="HP86" s="780" t="s">
        <v>80</v>
      </c>
      <c r="HY86" s="208" t="s">
        <v>177</v>
      </c>
      <c r="HZ86" s="211" t="s">
        <v>62</v>
      </c>
      <c r="IA86" s="211" t="s">
        <v>62</v>
      </c>
      <c r="IB86" s="211" t="s">
        <v>62</v>
      </c>
      <c r="IC86" s="211" t="s">
        <v>62</v>
      </c>
      <c r="ID86" s="211" t="s">
        <v>62</v>
      </c>
      <c r="IE86" s="212" t="s">
        <v>59</v>
      </c>
      <c r="IF86" s="212" t="s">
        <v>59</v>
      </c>
      <c r="IG86" s="212" t="s">
        <v>59</v>
      </c>
      <c r="IH86" s="212" t="s">
        <v>59</v>
      </c>
      <c r="II86" s="212" t="s">
        <v>59</v>
      </c>
      <c r="IJ86" s="212" t="s">
        <v>59</v>
      </c>
      <c r="IK86" s="780" t="s">
        <v>80</v>
      </c>
      <c r="IL86" s="780" t="s">
        <v>80</v>
      </c>
      <c r="IM86" s="212" t="s">
        <v>59</v>
      </c>
      <c r="IN86" s="212" t="s">
        <v>59</v>
      </c>
      <c r="IO86" s="212" t="s">
        <v>59</v>
      </c>
      <c r="IP86" s="212" t="s">
        <v>59</v>
      </c>
      <c r="IQ86" s="213" t="s">
        <v>63</v>
      </c>
      <c r="IR86" s="213" t="s">
        <v>63</v>
      </c>
      <c r="IS86" s="213" t="s">
        <v>63</v>
      </c>
      <c r="IT86" s="213" t="s">
        <v>63</v>
      </c>
      <c r="IU86" s="213" t="s">
        <v>63</v>
      </c>
      <c r="IV86" s="214" t="s">
        <v>64</v>
      </c>
      <c r="IW86" s="214" t="s">
        <v>64</v>
      </c>
      <c r="IX86" s="214" t="s">
        <v>64</v>
      </c>
      <c r="IY86" s="214" t="s">
        <v>64</v>
      </c>
      <c r="IZ86" s="214" t="s">
        <v>64</v>
      </c>
      <c r="JA86" s="215" t="s">
        <v>65</v>
      </c>
      <c r="JB86" s="215" t="s">
        <v>65</v>
      </c>
      <c r="JC86" s="215" t="s">
        <v>65</v>
      </c>
      <c r="JD86" s="215" t="s">
        <v>65</v>
      </c>
      <c r="JE86" s="215" t="s">
        <v>65</v>
      </c>
      <c r="MQ86" s="780" t="s">
        <v>80</v>
      </c>
      <c r="NQ86" s="780" t="s">
        <v>80</v>
      </c>
      <c r="PJ86" s="780" t="s">
        <v>80</v>
      </c>
    </row>
    <row r="87" spans="2:426" ht="20.5" customHeight="1" x14ac:dyDescent="0.15">
      <c r="B87" s="785"/>
      <c r="C87" s="795" t="s">
        <v>181</v>
      </c>
      <c r="D87" s="795"/>
      <c r="E87" s="795"/>
      <c r="F87" s="795"/>
      <c r="G87" s="795"/>
      <c r="H87" s="795"/>
      <c r="I87" s="795"/>
      <c r="J87" s="795"/>
      <c r="K87" s="795"/>
      <c r="L87" s="795"/>
      <c r="M87" s="795"/>
      <c r="N87" s="795"/>
      <c r="O87" s="795"/>
      <c r="P87" s="795"/>
      <c r="Q87" s="796"/>
      <c r="CQ87" s="780" t="s">
        <v>80</v>
      </c>
      <c r="DP87" s="780" t="s">
        <v>80</v>
      </c>
      <c r="ED87" s="187"/>
      <c r="FK87" s="780" t="s">
        <v>80</v>
      </c>
      <c r="GU87" s="187"/>
      <c r="GV87" s="187"/>
      <c r="GW87" s="187"/>
      <c r="GX87" s="187"/>
      <c r="GY87" s="187"/>
      <c r="GZ87" s="187"/>
      <c r="HA87" s="187"/>
      <c r="HF87" s="187"/>
      <c r="HG87" s="187"/>
      <c r="HH87" s="187"/>
      <c r="HI87" s="187"/>
      <c r="HJ87" s="187"/>
      <c r="HK87" s="187"/>
      <c r="HL87" s="187"/>
      <c r="HM87" s="780" t="s">
        <v>80</v>
      </c>
      <c r="HN87" s="780" t="s">
        <v>80</v>
      </c>
      <c r="HO87" s="780" t="s">
        <v>80</v>
      </c>
      <c r="HP87" s="780" t="s">
        <v>80</v>
      </c>
      <c r="ID87" s="208" t="s">
        <v>272</v>
      </c>
      <c r="IE87" s="211" t="s">
        <v>62</v>
      </c>
      <c r="IF87" s="211" t="s">
        <v>62</v>
      </c>
      <c r="IG87" s="211" t="s">
        <v>62</v>
      </c>
      <c r="IH87" s="211" t="s">
        <v>62</v>
      </c>
      <c r="II87" s="211" t="s">
        <v>62</v>
      </c>
      <c r="IJ87" s="212" t="s">
        <v>59</v>
      </c>
      <c r="IK87" s="780" t="s">
        <v>80</v>
      </c>
      <c r="IL87" s="780" t="s">
        <v>80</v>
      </c>
      <c r="IM87" s="212" t="s">
        <v>59</v>
      </c>
      <c r="IN87" s="212" t="s">
        <v>59</v>
      </c>
      <c r="IO87" s="212" t="s">
        <v>59</v>
      </c>
      <c r="IP87" s="212" t="s">
        <v>59</v>
      </c>
      <c r="IQ87" s="212" t="s">
        <v>59</v>
      </c>
      <c r="IR87" s="212" t="s">
        <v>59</v>
      </c>
      <c r="IS87" s="212" t="s">
        <v>59</v>
      </c>
      <c r="IT87" s="212" t="s">
        <v>59</v>
      </c>
      <c r="IU87" s="212" t="s">
        <v>59</v>
      </c>
      <c r="IV87" s="213" t="s">
        <v>63</v>
      </c>
      <c r="IW87" s="213" t="s">
        <v>63</v>
      </c>
      <c r="IX87" s="213" t="s">
        <v>63</v>
      </c>
      <c r="IY87" s="213" t="s">
        <v>63</v>
      </c>
      <c r="IZ87" s="213" t="s">
        <v>63</v>
      </c>
      <c r="JA87" s="214" t="s">
        <v>64</v>
      </c>
      <c r="JB87" s="214" t="s">
        <v>64</v>
      </c>
      <c r="JC87" s="214" t="s">
        <v>64</v>
      </c>
      <c r="JD87" s="214" t="s">
        <v>64</v>
      </c>
      <c r="JE87" s="214" t="s">
        <v>64</v>
      </c>
      <c r="JF87" s="215" t="s">
        <v>65</v>
      </c>
      <c r="JG87" s="215" t="s">
        <v>65</v>
      </c>
      <c r="JH87" s="215" t="s">
        <v>65</v>
      </c>
      <c r="JI87" s="215" t="s">
        <v>65</v>
      </c>
      <c r="JJ87" s="215" t="s">
        <v>65</v>
      </c>
      <c r="JK87" s="195" t="s">
        <v>59</v>
      </c>
      <c r="JL87" s="195" t="s">
        <v>59</v>
      </c>
      <c r="JM87" s="195" t="s">
        <v>59</v>
      </c>
      <c r="JN87" s="195" t="s">
        <v>59</v>
      </c>
      <c r="JO87" s="195" t="s">
        <v>59</v>
      </c>
      <c r="MQ87" s="780" t="s">
        <v>80</v>
      </c>
      <c r="MY87" s="187"/>
      <c r="MZ87" s="187"/>
      <c r="NA87" s="187"/>
      <c r="NB87" s="187"/>
      <c r="NC87" s="187"/>
      <c r="ND87" s="187"/>
      <c r="NE87" s="187"/>
      <c r="NF87" s="187"/>
      <c r="NG87" s="187"/>
      <c r="NH87" s="187"/>
      <c r="NI87" s="187"/>
      <c r="NJ87" s="187"/>
      <c r="NK87" s="187"/>
      <c r="NL87" s="187"/>
      <c r="NM87" s="187"/>
      <c r="NN87" s="187"/>
      <c r="NO87" s="187"/>
      <c r="NP87" s="187"/>
      <c r="NQ87" s="780" t="s">
        <v>80</v>
      </c>
      <c r="NR87" s="187"/>
      <c r="NS87" s="187"/>
      <c r="NT87" s="187"/>
      <c r="NU87" s="187"/>
      <c r="NV87" s="187"/>
      <c r="NW87" s="187"/>
      <c r="PJ87" s="780" t="s">
        <v>80</v>
      </c>
    </row>
    <row r="88" spans="2:426" ht="20.5" customHeight="1" x14ac:dyDescent="0.15">
      <c r="B88" s="789"/>
      <c r="C88" s="806">
        <v>1</v>
      </c>
      <c r="D88" s="256" t="s">
        <v>183</v>
      </c>
      <c r="E88" s="256"/>
      <c r="F88" s="187"/>
      <c r="G88" s="187"/>
      <c r="H88" s="187"/>
      <c r="I88" s="187"/>
      <c r="J88" s="187"/>
      <c r="K88" s="187"/>
      <c r="L88" s="187"/>
      <c r="M88" s="187"/>
      <c r="N88" s="187"/>
      <c r="O88" s="187"/>
      <c r="P88" s="187"/>
      <c r="Q88" s="788"/>
      <c r="CQ88" s="780" t="s">
        <v>80</v>
      </c>
      <c r="DP88" s="780" t="s">
        <v>80</v>
      </c>
      <c r="ED88" s="187"/>
      <c r="FK88" s="780" t="s">
        <v>80</v>
      </c>
      <c r="GU88" s="187"/>
      <c r="GV88" s="187"/>
      <c r="GW88" s="187"/>
      <c r="GX88" s="187"/>
      <c r="GY88" s="187"/>
      <c r="GZ88" s="187"/>
      <c r="HA88" s="187"/>
      <c r="HF88" s="187"/>
      <c r="HG88" s="187"/>
      <c r="HH88" s="187"/>
      <c r="HI88" s="187"/>
      <c r="HJ88" s="187"/>
      <c r="HK88" s="187"/>
      <c r="HL88" s="187"/>
      <c r="HM88" s="780" t="s">
        <v>80</v>
      </c>
      <c r="HN88" s="780" t="s">
        <v>80</v>
      </c>
      <c r="HO88" s="780" t="s">
        <v>80</v>
      </c>
      <c r="HP88" s="780" t="s">
        <v>80</v>
      </c>
      <c r="II88" s="208" t="s">
        <v>273</v>
      </c>
      <c r="IJ88" s="211" t="s">
        <v>62</v>
      </c>
      <c r="IK88" s="780" t="s">
        <v>80</v>
      </c>
      <c r="IL88" s="780" t="s">
        <v>80</v>
      </c>
      <c r="IM88" s="211" t="s">
        <v>62</v>
      </c>
      <c r="IN88" s="211" t="s">
        <v>62</v>
      </c>
      <c r="IO88" s="211" t="s">
        <v>62</v>
      </c>
      <c r="IP88" s="211" t="s">
        <v>62</v>
      </c>
      <c r="IQ88" s="212" t="s">
        <v>59</v>
      </c>
      <c r="IR88" s="212" t="s">
        <v>59</v>
      </c>
      <c r="IS88" s="212" t="s">
        <v>59</v>
      </c>
      <c r="IT88" s="212" t="s">
        <v>59</v>
      </c>
      <c r="IU88" s="212" t="s">
        <v>59</v>
      </c>
      <c r="IV88" s="212" t="s">
        <v>59</v>
      </c>
      <c r="IW88" s="212" t="s">
        <v>59</v>
      </c>
      <c r="IX88" s="212" t="s">
        <v>59</v>
      </c>
      <c r="IY88" s="212" t="s">
        <v>59</v>
      </c>
      <c r="IZ88" s="212" t="s">
        <v>59</v>
      </c>
      <c r="JA88" s="213" t="s">
        <v>63</v>
      </c>
      <c r="JB88" s="213" t="s">
        <v>63</v>
      </c>
      <c r="JC88" s="213" t="s">
        <v>63</v>
      </c>
      <c r="JD88" s="213" t="s">
        <v>63</v>
      </c>
      <c r="JE88" s="213" t="s">
        <v>63</v>
      </c>
      <c r="JF88" s="214" t="s">
        <v>64</v>
      </c>
      <c r="JG88" s="214" t="s">
        <v>64</v>
      </c>
      <c r="JH88" s="214" t="s">
        <v>64</v>
      </c>
      <c r="JI88" s="214" t="s">
        <v>64</v>
      </c>
      <c r="JJ88" s="214" t="s">
        <v>64</v>
      </c>
      <c r="JK88" s="215" t="s">
        <v>65</v>
      </c>
      <c r="JL88" s="215" t="s">
        <v>65</v>
      </c>
      <c r="JM88" s="215" t="s">
        <v>65</v>
      </c>
      <c r="JN88" s="215" t="s">
        <v>65</v>
      </c>
      <c r="JO88" s="215" t="s">
        <v>65</v>
      </c>
      <c r="MQ88" s="780" t="s">
        <v>80</v>
      </c>
      <c r="MY88" s="187"/>
      <c r="MZ88" s="187"/>
      <c r="NA88" s="187"/>
      <c r="NB88" s="187"/>
      <c r="NC88" s="187"/>
      <c r="ND88" s="187"/>
      <c r="NE88" s="187"/>
      <c r="NF88" s="187"/>
      <c r="NG88" s="187"/>
      <c r="NH88" s="187"/>
      <c r="NI88" s="187"/>
      <c r="NJ88" s="187"/>
      <c r="NK88" s="187"/>
      <c r="NL88" s="187"/>
      <c r="NM88" s="187"/>
      <c r="NN88" s="187"/>
      <c r="NO88" s="187"/>
      <c r="NP88" s="187"/>
      <c r="NQ88" s="780" t="s">
        <v>80</v>
      </c>
      <c r="NR88" s="187"/>
      <c r="NS88" s="187"/>
      <c r="NT88" s="187"/>
      <c r="NU88" s="187"/>
      <c r="NV88" s="187"/>
      <c r="NW88" s="187"/>
      <c r="PJ88" s="780" t="s">
        <v>80</v>
      </c>
    </row>
    <row r="89" spans="2:426" ht="20.5" customHeight="1" x14ac:dyDescent="0.15">
      <c r="B89" s="789"/>
      <c r="C89" s="807">
        <v>2</v>
      </c>
      <c r="D89" s="256" t="s">
        <v>185</v>
      </c>
      <c r="E89" s="256"/>
      <c r="F89" s="187"/>
      <c r="G89" s="187"/>
      <c r="H89" s="187"/>
      <c r="I89" s="187"/>
      <c r="J89" s="187"/>
      <c r="K89" s="187"/>
      <c r="L89" s="187"/>
      <c r="M89" s="187"/>
      <c r="N89" s="187"/>
      <c r="O89" s="187"/>
      <c r="P89" s="187"/>
      <c r="Q89" s="788"/>
      <c r="CQ89" s="780" t="s">
        <v>80</v>
      </c>
      <c r="DP89" s="780" t="s">
        <v>80</v>
      </c>
      <c r="ED89" s="187"/>
      <c r="FK89" s="780" t="s">
        <v>80</v>
      </c>
      <c r="HI89" s="187"/>
      <c r="HJ89" s="187"/>
      <c r="HK89" s="187"/>
      <c r="HL89" s="187"/>
      <c r="HM89" s="780" t="s">
        <v>80</v>
      </c>
      <c r="HN89" s="780" t="s">
        <v>80</v>
      </c>
      <c r="HO89" s="780" t="s">
        <v>80</v>
      </c>
      <c r="HP89" s="780" t="s">
        <v>80</v>
      </c>
      <c r="IK89" s="780" t="s">
        <v>80</v>
      </c>
      <c r="IL89" s="780" t="s">
        <v>80</v>
      </c>
      <c r="IP89" s="208" t="s">
        <v>159</v>
      </c>
      <c r="IQ89" s="211" t="s">
        <v>62</v>
      </c>
      <c r="IR89" s="211" t="s">
        <v>62</v>
      </c>
      <c r="IS89" s="211" t="s">
        <v>62</v>
      </c>
      <c r="IT89" s="211" t="s">
        <v>62</v>
      </c>
      <c r="IU89" s="211" t="s">
        <v>62</v>
      </c>
      <c r="IV89" s="212" t="s">
        <v>59</v>
      </c>
      <c r="IW89" s="212" t="s">
        <v>59</v>
      </c>
      <c r="IX89" s="212" t="s">
        <v>59</v>
      </c>
      <c r="IY89" s="212" t="s">
        <v>59</v>
      </c>
      <c r="IZ89" s="212" t="s">
        <v>59</v>
      </c>
      <c r="JA89" s="212" t="s">
        <v>59</v>
      </c>
      <c r="JB89" s="212" t="s">
        <v>59</v>
      </c>
      <c r="JC89" s="212" t="s">
        <v>59</v>
      </c>
      <c r="JD89" s="212" t="s">
        <v>59</v>
      </c>
      <c r="JE89" s="212" t="s">
        <v>59</v>
      </c>
      <c r="JF89" s="213" t="s">
        <v>63</v>
      </c>
      <c r="JG89" s="213" t="s">
        <v>63</v>
      </c>
      <c r="JH89" s="213" t="s">
        <v>63</v>
      </c>
      <c r="JI89" s="213" t="s">
        <v>63</v>
      </c>
      <c r="JJ89" s="213" t="s">
        <v>63</v>
      </c>
      <c r="JK89" s="214" t="s">
        <v>64</v>
      </c>
      <c r="JL89" s="214" t="s">
        <v>64</v>
      </c>
      <c r="JM89" s="214" t="s">
        <v>64</v>
      </c>
      <c r="JN89" s="214" t="s">
        <v>64</v>
      </c>
      <c r="JO89" s="214" t="s">
        <v>64</v>
      </c>
      <c r="JP89" s="215" t="s">
        <v>65</v>
      </c>
      <c r="JQ89" s="215" t="s">
        <v>65</v>
      </c>
      <c r="JR89" s="215" t="s">
        <v>65</v>
      </c>
      <c r="JS89" s="215" t="s">
        <v>65</v>
      </c>
      <c r="JT89" s="215" t="s">
        <v>65</v>
      </c>
      <c r="MQ89" s="780" t="s">
        <v>80</v>
      </c>
      <c r="MY89" s="187"/>
      <c r="MZ89" s="187"/>
      <c r="NA89" s="187"/>
      <c r="NB89" s="187"/>
      <c r="NC89" s="187"/>
      <c r="ND89" s="187"/>
      <c r="NE89" s="187"/>
      <c r="NF89" s="187"/>
      <c r="NG89" s="187"/>
      <c r="NH89" s="187"/>
      <c r="NI89" s="187"/>
      <c r="NJ89" s="187"/>
      <c r="NK89" s="187"/>
      <c r="NL89" s="187"/>
      <c r="NM89" s="187"/>
      <c r="NN89" s="187"/>
      <c r="NO89" s="187"/>
      <c r="NP89" s="187"/>
      <c r="NQ89" s="780" t="s">
        <v>80</v>
      </c>
      <c r="NR89" s="187"/>
      <c r="NS89" s="187"/>
      <c r="NT89" s="187"/>
      <c r="NU89" s="187"/>
      <c r="NV89" s="187"/>
      <c r="NW89" s="187"/>
      <c r="PJ89" s="780" t="s">
        <v>80</v>
      </c>
    </row>
    <row r="90" spans="2:426" ht="20.5" customHeight="1" x14ac:dyDescent="0.15">
      <c r="B90" s="814"/>
      <c r="C90" s="808">
        <v>3</v>
      </c>
      <c r="D90" s="256" t="s">
        <v>187</v>
      </c>
      <c r="E90" s="256"/>
      <c r="F90" s="216"/>
      <c r="G90" s="216"/>
      <c r="H90" s="216"/>
      <c r="I90" s="216"/>
      <c r="J90" s="216"/>
      <c r="K90" s="216"/>
      <c r="L90" s="216"/>
      <c r="M90" s="187"/>
      <c r="N90" s="187"/>
      <c r="O90" s="187"/>
      <c r="P90" s="187"/>
      <c r="Q90" s="788"/>
      <c r="CQ90" s="780" t="s">
        <v>80</v>
      </c>
      <c r="DP90" s="780" t="s">
        <v>80</v>
      </c>
      <c r="ED90" s="187"/>
      <c r="FK90" s="780" t="s">
        <v>80</v>
      </c>
      <c r="HM90" s="780" t="s">
        <v>80</v>
      </c>
      <c r="HN90" s="780" t="s">
        <v>80</v>
      </c>
      <c r="HO90" s="780" t="s">
        <v>80</v>
      </c>
      <c r="HP90" s="780" t="s">
        <v>80</v>
      </c>
      <c r="IK90" s="780" t="s">
        <v>80</v>
      </c>
      <c r="IL90" s="780" t="s">
        <v>80</v>
      </c>
      <c r="IU90" s="208" t="s">
        <v>162</v>
      </c>
      <c r="IV90" s="211" t="s">
        <v>62</v>
      </c>
      <c r="IW90" s="211" t="s">
        <v>62</v>
      </c>
      <c r="IX90" s="211" t="s">
        <v>62</v>
      </c>
      <c r="IY90" s="211" t="s">
        <v>62</v>
      </c>
      <c r="IZ90" s="211" t="s">
        <v>62</v>
      </c>
      <c r="JA90" s="212" t="s">
        <v>59</v>
      </c>
      <c r="JB90" s="212" t="s">
        <v>59</v>
      </c>
      <c r="JC90" s="212" t="s">
        <v>59</v>
      </c>
      <c r="JD90" s="212" t="s">
        <v>59</v>
      </c>
      <c r="JE90" s="212" t="s">
        <v>59</v>
      </c>
      <c r="JF90" s="212" t="s">
        <v>59</v>
      </c>
      <c r="JG90" s="212" t="s">
        <v>59</v>
      </c>
      <c r="JH90" s="212" t="s">
        <v>59</v>
      </c>
      <c r="JI90" s="212" t="s">
        <v>59</v>
      </c>
      <c r="JJ90" s="212" t="s">
        <v>59</v>
      </c>
      <c r="JK90" s="213" t="s">
        <v>63</v>
      </c>
      <c r="JL90" s="213" t="s">
        <v>63</v>
      </c>
      <c r="JM90" s="213" t="s">
        <v>63</v>
      </c>
      <c r="JN90" s="213" t="s">
        <v>63</v>
      </c>
      <c r="JO90" s="213" t="s">
        <v>63</v>
      </c>
      <c r="JP90" s="214" t="s">
        <v>64</v>
      </c>
      <c r="JQ90" s="214" t="s">
        <v>64</v>
      </c>
      <c r="JR90" s="214" t="s">
        <v>64</v>
      </c>
      <c r="JS90" s="214" t="s">
        <v>64</v>
      </c>
      <c r="JT90" s="214" t="s">
        <v>64</v>
      </c>
      <c r="JU90" s="215" t="s">
        <v>65</v>
      </c>
      <c r="JV90" s="215" t="s">
        <v>65</v>
      </c>
      <c r="JW90" s="215" t="s">
        <v>65</v>
      </c>
      <c r="JX90" s="215" t="s">
        <v>65</v>
      </c>
      <c r="JY90" s="215" t="s">
        <v>65</v>
      </c>
      <c r="MQ90" s="780" t="s">
        <v>80</v>
      </c>
      <c r="MY90" s="187"/>
      <c r="MZ90" s="187"/>
      <c r="NA90" s="187"/>
      <c r="NB90" s="187"/>
      <c r="NC90" s="187"/>
      <c r="ND90" s="187"/>
      <c r="NE90" s="187"/>
      <c r="NF90" s="187"/>
      <c r="NG90" s="187"/>
      <c r="NH90" s="187"/>
      <c r="NI90" s="187"/>
      <c r="NJ90" s="187"/>
      <c r="NK90" s="187"/>
      <c r="NL90" s="187"/>
      <c r="NM90" s="187"/>
      <c r="NN90" s="187"/>
      <c r="NO90" s="187"/>
      <c r="NP90" s="187"/>
      <c r="NQ90" s="780" t="s">
        <v>80</v>
      </c>
      <c r="NR90" s="187"/>
      <c r="NS90" s="187"/>
      <c r="NT90" s="187"/>
      <c r="NU90" s="187"/>
      <c r="NV90" s="187"/>
      <c r="NW90" s="187"/>
      <c r="PJ90" s="780" t="s">
        <v>80</v>
      </c>
    </row>
    <row r="91" spans="2:426" ht="20.5" customHeight="1" x14ac:dyDescent="0.15">
      <c r="B91" s="814"/>
      <c r="C91" s="809">
        <v>4</v>
      </c>
      <c r="D91" s="256" t="s">
        <v>190</v>
      </c>
      <c r="E91" s="256"/>
      <c r="F91" s="216"/>
      <c r="G91" s="216"/>
      <c r="H91" s="216"/>
      <c r="I91" s="216"/>
      <c r="J91" s="216"/>
      <c r="K91" s="216"/>
      <c r="L91" s="216"/>
      <c r="M91" s="187"/>
      <c r="N91" s="187"/>
      <c r="O91" s="187"/>
      <c r="P91" s="187"/>
      <c r="Q91" s="788"/>
      <c r="CQ91" s="780" t="s">
        <v>80</v>
      </c>
      <c r="DP91" s="780" t="s">
        <v>80</v>
      </c>
      <c r="ED91" s="187"/>
      <c r="EE91" s="187"/>
      <c r="EF91" s="187"/>
      <c r="EG91" s="187"/>
      <c r="EH91" s="187"/>
      <c r="EI91" s="187"/>
      <c r="EJ91" s="187"/>
      <c r="EK91" s="187"/>
      <c r="EL91" s="187"/>
      <c r="EM91" s="187"/>
      <c r="EN91" s="187"/>
      <c r="EO91" s="187"/>
      <c r="EP91" s="187"/>
      <c r="EQ91" s="187"/>
      <c r="ER91" s="187"/>
      <c r="ES91" s="187"/>
      <c r="ET91" s="187"/>
      <c r="FK91" s="780" t="s">
        <v>80</v>
      </c>
      <c r="HM91" s="780" t="s">
        <v>80</v>
      </c>
      <c r="HN91" s="780" t="s">
        <v>80</v>
      </c>
      <c r="HO91" s="780" t="s">
        <v>80</v>
      </c>
      <c r="HP91" s="780" t="s">
        <v>80</v>
      </c>
      <c r="IK91" s="780" t="s">
        <v>80</v>
      </c>
      <c r="IL91" s="780" t="s">
        <v>80</v>
      </c>
      <c r="IZ91" s="208" t="s">
        <v>265</v>
      </c>
      <c r="JA91" s="211" t="s">
        <v>62</v>
      </c>
      <c r="JB91" s="211" t="s">
        <v>62</v>
      </c>
      <c r="JC91" s="211" t="s">
        <v>62</v>
      </c>
      <c r="JD91" s="211" t="s">
        <v>62</v>
      </c>
      <c r="JE91" s="211" t="s">
        <v>62</v>
      </c>
      <c r="JF91" s="212" t="s">
        <v>59</v>
      </c>
      <c r="JG91" s="212" t="s">
        <v>59</v>
      </c>
      <c r="JH91" s="212" t="s">
        <v>59</v>
      </c>
      <c r="JI91" s="212" t="s">
        <v>59</v>
      </c>
      <c r="JJ91" s="212" t="s">
        <v>59</v>
      </c>
      <c r="JK91" s="212" t="s">
        <v>59</v>
      </c>
      <c r="JL91" s="212" t="s">
        <v>59</v>
      </c>
      <c r="JM91" s="212" t="s">
        <v>59</v>
      </c>
      <c r="JN91" s="212" t="s">
        <v>59</v>
      </c>
      <c r="JO91" s="212" t="s">
        <v>59</v>
      </c>
      <c r="JP91" s="213" t="s">
        <v>63</v>
      </c>
      <c r="JQ91" s="213" t="s">
        <v>63</v>
      </c>
      <c r="JR91" s="213" t="s">
        <v>63</v>
      </c>
      <c r="JS91" s="213" t="s">
        <v>63</v>
      </c>
      <c r="JT91" s="213" t="s">
        <v>63</v>
      </c>
      <c r="JU91" s="214" t="s">
        <v>64</v>
      </c>
      <c r="JV91" s="214" t="s">
        <v>64</v>
      </c>
      <c r="JW91" s="214" t="s">
        <v>64</v>
      </c>
      <c r="JX91" s="214" t="s">
        <v>64</v>
      </c>
      <c r="JY91" s="214" t="s">
        <v>64</v>
      </c>
      <c r="JZ91" s="215" t="s">
        <v>65</v>
      </c>
      <c r="KA91" s="215" t="s">
        <v>65</v>
      </c>
      <c r="KB91" s="215" t="s">
        <v>65</v>
      </c>
      <c r="KC91" s="215" t="s">
        <v>65</v>
      </c>
      <c r="KD91" s="215" t="s">
        <v>65</v>
      </c>
      <c r="MQ91" s="780" t="s">
        <v>80</v>
      </c>
      <c r="MY91" s="187"/>
      <c r="MZ91" s="187"/>
      <c r="NA91" s="187"/>
      <c r="NB91" s="187"/>
      <c r="NC91" s="187"/>
      <c r="ND91" s="187"/>
      <c r="NE91" s="187"/>
      <c r="NF91" s="187"/>
      <c r="NG91" s="187"/>
      <c r="NH91" s="187"/>
      <c r="NI91" s="187"/>
      <c r="NJ91" s="187"/>
      <c r="NK91" s="187"/>
      <c r="NL91" s="187"/>
      <c r="NM91" s="187"/>
      <c r="NN91" s="187"/>
      <c r="NO91" s="187"/>
      <c r="NP91" s="187"/>
      <c r="NQ91" s="780" t="s">
        <v>80</v>
      </c>
      <c r="NR91" s="187"/>
      <c r="NS91" s="187"/>
      <c r="NT91" s="187"/>
      <c r="NU91" s="187"/>
      <c r="NV91" s="187"/>
      <c r="NW91" s="187"/>
      <c r="PJ91" s="780" t="s">
        <v>80</v>
      </c>
    </row>
    <row r="92" spans="2:426" ht="20.5" customHeight="1" x14ac:dyDescent="0.15">
      <c r="B92" s="814"/>
      <c r="C92" s="810">
        <v>5</v>
      </c>
      <c r="D92" s="256" t="s">
        <v>193</v>
      </c>
      <c r="E92" s="256"/>
      <c r="F92" s="216"/>
      <c r="G92" s="216"/>
      <c r="H92" s="216"/>
      <c r="I92" s="216"/>
      <c r="J92" s="216"/>
      <c r="K92" s="216"/>
      <c r="L92" s="216"/>
      <c r="M92" s="187"/>
      <c r="N92" s="187"/>
      <c r="O92" s="187"/>
      <c r="P92" s="187"/>
      <c r="Q92" s="788"/>
      <c r="CQ92" s="780" t="s">
        <v>80</v>
      </c>
      <c r="DP92" s="780" t="s">
        <v>80</v>
      </c>
      <c r="ED92" s="187"/>
      <c r="EE92" s="187"/>
      <c r="EF92" s="187"/>
      <c r="EG92" s="187"/>
      <c r="EH92" s="187"/>
      <c r="EI92" s="187"/>
      <c r="EJ92" s="187"/>
      <c r="EK92" s="187"/>
      <c r="EL92" s="187"/>
      <c r="EM92" s="187"/>
      <c r="EN92" s="187"/>
      <c r="EO92" s="187"/>
      <c r="EP92" s="187"/>
      <c r="EQ92" s="187"/>
      <c r="ER92" s="187"/>
      <c r="ES92" s="187"/>
      <c r="ET92" s="187"/>
      <c r="FK92" s="780" t="s">
        <v>80</v>
      </c>
      <c r="GC92" s="8"/>
      <c r="GD92" s="8"/>
      <c r="GE92" s="8"/>
      <c r="GF92" s="8"/>
      <c r="GG92" s="8"/>
      <c r="HM92" s="780" t="s">
        <v>80</v>
      </c>
      <c r="HN92" s="780" t="s">
        <v>80</v>
      </c>
      <c r="HO92" s="780" t="s">
        <v>80</v>
      </c>
      <c r="HP92" s="780" t="s">
        <v>80</v>
      </c>
      <c r="IK92" s="780" t="s">
        <v>80</v>
      </c>
      <c r="IL92" s="780" t="s">
        <v>80</v>
      </c>
      <c r="JE92" s="208" t="s">
        <v>266</v>
      </c>
      <c r="JF92" s="211" t="s">
        <v>62</v>
      </c>
      <c r="JG92" s="211" t="s">
        <v>62</v>
      </c>
      <c r="JH92" s="211" t="s">
        <v>62</v>
      </c>
      <c r="JI92" s="211" t="s">
        <v>62</v>
      </c>
      <c r="JJ92" s="211" t="s">
        <v>62</v>
      </c>
      <c r="JK92" s="212" t="s">
        <v>59</v>
      </c>
      <c r="JL92" s="212" t="s">
        <v>59</v>
      </c>
      <c r="JM92" s="212" t="s">
        <v>59</v>
      </c>
      <c r="JN92" s="212" t="s">
        <v>59</v>
      </c>
      <c r="JO92" s="212" t="s">
        <v>59</v>
      </c>
      <c r="JP92" s="212" t="s">
        <v>59</v>
      </c>
      <c r="JQ92" s="212" t="s">
        <v>59</v>
      </c>
      <c r="JR92" s="212" t="s">
        <v>59</v>
      </c>
      <c r="JS92" s="212" t="s">
        <v>59</v>
      </c>
      <c r="JT92" s="212" t="s">
        <v>59</v>
      </c>
      <c r="JU92" s="213" t="s">
        <v>63</v>
      </c>
      <c r="JV92" s="213" t="s">
        <v>63</v>
      </c>
      <c r="JW92" s="213" t="s">
        <v>63</v>
      </c>
      <c r="JX92" s="213" t="s">
        <v>63</v>
      </c>
      <c r="JY92" s="213" t="s">
        <v>63</v>
      </c>
      <c r="JZ92" s="214" t="s">
        <v>64</v>
      </c>
      <c r="KA92" s="214" t="s">
        <v>64</v>
      </c>
      <c r="KB92" s="214" t="s">
        <v>64</v>
      </c>
      <c r="KC92" s="214" t="s">
        <v>64</v>
      </c>
      <c r="KD92" s="214" t="s">
        <v>64</v>
      </c>
      <c r="KE92" s="215" t="s">
        <v>65</v>
      </c>
      <c r="KF92" s="215" t="s">
        <v>65</v>
      </c>
      <c r="KG92" s="215" t="s">
        <v>65</v>
      </c>
      <c r="KH92" s="215" t="s">
        <v>65</v>
      </c>
      <c r="KI92" s="215" t="s">
        <v>65</v>
      </c>
      <c r="MQ92" s="780" t="s">
        <v>80</v>
      </c>
      <c r="MY92" s="187"/>
      <c r="MZ92" s="187"/>
      <c r="NA92" s="187"/>
      <c r="NB92" s="187"/>
      <c r="NC92" s="187"/>
      <c r="ND92" s="187"/>
      <c r="NE92" s="187"/>
      <c r="NF92" s="187"/>
      <c r="NG92" s="187"/>
      <c r="NH92" s="187"/>
      <c r="NI92" s="187"/>
      <c r="NJ92" s="187"/>
      <c r="NK92" s="187"/>
      <c r="NL92" s="187"/>
      <c r="NM92" s="187"/>
      <c r="NN92" s="187"/>
      <c r="NO92" s="187"/>
      <c r="NP92" s="187"/>
      <c r="NQ92" s="780" t="s">
        <v>80</v>
      </c>
      <c r="NR92" s="187"/>
      <c r="NS92" s="187"/>
      <c r="NT92" s="187"/>
      <c r="NU92" s="187"/>
      <c r="NV92" s="187"/>
      <c r="NW92" s="187"/>
      <c r="PJ92" s="780" t="s">
        <v>80</v>
      </c>
    </row>
    <row r="93" spans="2:426" ht="20.5" customHeight="1" x14ac:dyDescent="0.15">
      <c r="B93" s="122"/>
      <c r="C93" s="811">
        <v>6</v>
      </c>
      <c r="D93" s="256" t="s">
        <v>194</v>
      </c>
      <c r="E93" s="256"/>
      <c r="F93" s="72"/>
      <c r="G93" s="72"/>
      <c r="H93" s="72"/>
      <c r="I93" s="72"/>
      <c r="J93" s="72"/>
      <c r="K93" s="72"/>
      <c r="L93" s="187"/>
      <c r="M93" s="187"/>
      <c r="N93" s="187"/>
      <c r="O93" s="187"/>
      <c r="P93" s="187"/>
      <c r="Q93" s="788"/>
      <c r="CQ93" s="780" t="s">
        <v>80</v>
      </c>
      <c r="DP93" s="780" t="s">
        <v>80</v>
      </c>
      <c r="ED93" s="187"/>
      <c r="EE93" s="187"/>
      <c r="EF93" s="187"/>
      <c r="EG93" s="187"/>
      <c r="EH93" s="187"/>
      <c r="EI93" s="187"/>
      <c r="EJ93" s="187"/>
      <c r="EK93" s="187"/>
      <c r="EL93" s="187"/>
      <c r="EM93" s="187"/>
      <c r="EN93" s="187"/>
      <c r="EO93" s="187"/>
      <c r="EP93" s="187"/>
      <c r="EQ93" s="187"/>
      <c r="ER93" s="187"/>
      <c r="ES93" s="187"/>
      <c r="ET93" s="187"/>
      <c r="FK93" s="780" t="s">
        <v>80</v>
      </c>
      <c r="GC93" s="8"/>
      <c r="GD93" s="8"/>
      <c r="GE93" s="8"/>
      <c r="GF93" s="8"/>
      <c r="GG93" s="8"/>
      <c r="HM93" s="780" t="s">
        <v>80</v>
      </c>
      <c r="HN93" s="780" t="s">
        <v>80</v>
      </c>
      <c r="HO93" s="780" t="s">
        <v>80</v>
      </c>
      <c r="HP93" s="780" t="s">
        <v>80</v>
      </c>
      <c r="IK93" s="780" t="s">
        <v>80</v>
      </c>
      <c r="IL93" s="780" t="s">
        <v>80</v>
      </c>
      <c r="JJ93" s="208" t="s">
        <v>171</v>
      </c>
      <c r="JK93" s="211" t="s">
        <v>62</v>
      </c>
      <c r="JL93" s="211" t="s">
        <v>62</v>
      </c>
      <c r="JM93" s="211" t="s">
        <v>62</v>
      </c>
      <c r="JN93" s="211" t="s">
        <v>62</v>
      </c>
      <c r="JO93" s="211" t="s">
        <v>62</v>
      </c>
      <c r="JP93" s="212" t="s">
        <v>59</v>
      </c>
      <c r="JQ93" s="212" t="s">
        <v>59</v>
      </c>
      <c r="JR93" s="212" t="s">
        <v>59</v>
      </c>
      <c r="JS93" s="212" t="s">
        <v>59</v>
      </c>
      <c r="JT93" s="212" t="s">
        <v>59</v>
      </c>
      <c r="JU93" s="212" t="s">
        <v>59</v>
      </c>
      <c r="JV93" s="212" t="s">
        <v>59</v>
      </c>
      <c r="JW93" s="212" t="s">
        <v>59</v>
      </c>
      <c r="JX93" s="212" t="s">
        <v>59</v>
      </c>
      <c r="JY93" s="212" t="s">
        <v>59</v>
      </c>
      <c r="JZ93" s="213" t="s">
        <v>63</v>
      </c>
      <c r="KA93" s="213" t="s">
        <v>63</v>
      </c>
      <c r="KB93" s="213" t="s">
        <v>63</v>
      </c>
      <c r="KC93" s="213" t="s">
        <v>63</v>
      </c>
      <c r="KD93" s="213" t="s">
        <v>63</v>
      </c>
      <c r="KE93" s="214" t="s">
        <v>64</v>
      </c>
      <c r="KF93" s="214" t="s">
        <v>64</v>
      </c>
      <c r="KG93" s="214" t="s">
        <v>64</v>
      </c>
      <c r="KH93" s="214" t="s">
        <v>64</v>
      </c>
      <c r="KI93" s="214" t="s">
        <v>64</v>
      </c>
      <c r="KJ93" s="215" t="s">
        <v>65</v>
      </c>
      <c r="KK93" s="215" t="s">
        <v>65</v>
      </c>
      <c r="KL93" s="215" t="s">
        <v>65</v>
      </c>
      <c r="KM93" s="215" t="s">
        <v>65</v>
      </c>
      <c r="KN93" s="215" t="s">
        <v>65</v>
      </c>
      <c r="KO93" s="217"/>
      <c r="KP93" s="217"/>
      <c r="KQ93" s="217"/>
      <c r="KR93" s="217"/>
      <c r="KS93" s="217"/>
      <c r="KT93" s="217"/>
      <c r="KU93" s="217"/>
      <c r="KV93" s="217"/>
      <c r="KW93" s="217"/>
      <c r="KX93" s="217"/>
      <c r="KY93" s="217"/>
      <c r="KZ93" s="217"/>
      <c r="LA93" s="217"/>
      <c r="LB93" s="217"/>
      <c r="LC93" s="217"/>
      <c r="LI93" s="217"/>
      <c r="LJ93" s="217"/>
      <c r="LK93" s="217"/>
      <c r="LL93" s="217"/>
      <c r="LM93" s="217"/>
      <c r="LN93" s="217"/>
      <c r="LO93" s="217"/>
      <c r="MQ93" s="780" t="s">
        <v>80</v>
      </c>
      <c r="NQ93" s="780" t="s">
        <v>80</v>
      </c>
      <c r="PJ93" s="780" t="s">
        <v>80</v>
      </c>
    </row>
    <row r="94" spans="2:426" ht="20.5" customHeight="1" x14ac:dyDescent="0.15">
      <c r="B94" s="814"/>
      <c r="C94" s="812">
        <v>7</v>
      </c>
      <c r="D94" s="256" t="s">
        <v>195</v>
      </c>
      <c r="E94" s="216"/>
      <c r="F94" s="216"/>
      <c r="G94" s="216"/>
      <c r="H94" s="216"/>
      <c r="I94" s="216"/>
      <c r="J94" s="216"/>
      <c r="K94" s="216"/>
      <c r="L94" s="187"/>
      <c r="M94" s="187"/>
      <c r="N94" s="187"/>
      <c r="O94" s="187"/>
      <c r="P94" s="187"/>
      <c r="Q94" s="788"/>
      <c r="CQ94" s="780" t="s">
        <v>80</v>
      </c>
      <c r="DP94" s="780" t="s">
        <v>80</v>
      </c>
      <c r="ED94" s="187"/>
      <c r="EE94" s="187"/>
      <c r="EF94" s="187"/>
      <c r="EG94" s="187"/>
      <c r="EH94" s="187"/>
      <c r="EI94" s="187"/>
      <c r="EJ94" s="187"/>
      <c r="EK94" s="187"/>
      <c r="EL94" s="187"/>
      <c r="EM94" s="187"/>
      <c r="EN94" s="187"/>
      <c r="EO94" s="187"/>
      <c r="EP94" s="187"/>
      <c r="EQ94" s="187"/>
      <c r="ER94" s="187"/>
      <c r="ES94" s="187"/>
      <c r="ET94" s="187"/>
      <c r="FK94" s="780" t="s">
        <v>80</v>
      </c>
      <c r="GC94" s="8"/>
      <c r="GD94" s="8"/>
      <c r="GE94" s="8"/>
      <c r="GF94" s="8"/>
      <c r="GG94" s="8"/>
      <c r="HM94" s="780" t="s">
        <v>80</v>
      </c>
      <c r="HN94" s="780" t="s">
        <v>80</v>
      </c>
      <c r="HO94" s="780" t="s">
        <v>80</v>
      </c>
      <c r="HP94" s="780" t="s">
        <v>80</v>
      </c>
      <c r="IK94" s="780" t="s">
        <v>80</v>
      </c>
      <c r="IL94" s="780" t="s">
        <v>80</v>
      </c>
      <c r="JL94" s="217"/>
      <c r="JM94" s="217"/>
      <c r="JN94" s="217"/>
      <c r="JO94" s="228" t="s">
        <v>173</v>
      </c>
      <c r="JP94" s="211" t="s">
        <v>62</v>
      </c>
      <c r="JQ94" s="211" t="s">
        <v>62</v>
      </c>
      <c r="JR94" s="211" t="s">
        <v>62</v>
      </c>
      <c r="JS94" s="211" t="s">
        <v>62</v>
      </c>
      <c r="JT94" s="211" t="s">
        <v>62</v>
      </c>
      <c r="JU94" s="212" t="s">
        <v>59</v>
      </c>
      <c r="JV94" s="212" t="s">
        <v>59</v>
      </c>
      <c r="JW94" s="212" t="s">
        <v>59</v>
      </c>
      <c r="JX94" s="212" t="s">
        <v>59</v>
      </c>
      <c r="JY94" s="212" t="s">
        <v>59</v>
      </c>
      <c r="JZ94" s="212" t="s">
        <v>59</v>
      </c>
      <c r="KA94" s="212" t="s">
        <v>59</v>
      </c>
      <c r="KB94" s="212" t="s">
        <v>59</v>
      </c>
      <c r="KC94" s="212" t="s">
        <v>59</v>
      </c>
      <c r="KD94" s="212" t="s">
        <v>59</v>
      </c>
      <c r="KE94" s="213" t="s">
        <v>63</v>
      </c>
      <c r="KF94" s="213" t="s">
        <v>63</v>
      </c>
      <c r="KG94" s="213" t="s">
        <v>63</v>
      </c>
      <c r="KH94" s="213" t="s">
        <v>63</v>
      </c>
      <c r="KI94" s="213" t="s">
        <v>63</v>
      </c>
      <c r="KJ94" s="214" t="s">
        <v>64</v>
      </c>
      <c r="KK94" s="214" t="s">
        <v>64</v>
      </c>
      <c r="KL94" s="214" t="s">
        <v>64</v>
      </c>
      <c r="KM94" s="214" t="s">
        <v>64</v>
      </c>
      <c r="KN94" s="214" t="s">
        <v>64</v>
      </c>
      <c r="KO94" s="215" t="s">
        <v>65</v>
      </c>
      <c r="KP94" s="215" t="s">
        <v>65</v>
      </c>
      <c r="KQ94" s="215" t="s">
        <v>65</v>
      </c>
      <c r="KR94" s="215" t="s">
        <v>65</v>
      </c>
      <c r="KS94" s="215" t="s">
        <v>65</v>
      </c>
      <c r="KT94" s="217"/>
      <c r="KU94" s="217"/>
      <c r="KV94" s="217"/>
      <c r="KW94" s="217"/>
      <c r="KX94" s="217"/>
      <c r="KY94" s="217"/>
      <c r="KZ94" s="217"/>
      <c r="LA94" s="217"/>
      <c r="LB94" s="217"/>
      <c r="LC94" s="217"/>
      <c r="LI94" s="217"/>
      <c r="LJ94" s="217"/>
      <c r="LK94" s="217"/>
      <c r="LL94" s="217"/>
      <c r="LM94" s="217"/>
      <c r="LN94" s="217"/>
      <c r="LO94" s="217"/>
      <c r="MQ94" s="780" t="s">
        <v>80</v>
      </c>
      <c r="NQ94" s="780" t="s">
        <v>80</v>
      </c>
      <c r="PJ94" s="780" t="s">
        <v>80</v>
      </c>
    </row>
    <row r="95" spans="2:426" ht="20.5" customHeight="1" x14ac:dyDescent="0.15">
      <c r="B95" s="814"/>
      <c r="C95" s="813">
        <v>8</v>
      </c>
      <c r="D95" s="256" t="s">
        <v>196</v>
      </c>
      <c r="E95" s="216"/>
      <c r="F95" s="216"/>
      <c r="G95" s="187"/>
      <c r="H95" s="187"/>
      <c r="I95" s="187"/>
      <c r="J95" s="216"/>
      <c r="K95" s="216"/>
      <c r="L95" s="187"/>
      <c r="M95" s="187"/>
      <c r="N95" s="187"/>
      <c r="O95" s="187"/>
      <c r="P95" s="187"/>
      <c r="Q95" s="788"/>
      <c r="CQ95" s="780" t="s">
        <v>80</v>
      </c>
      <c r="DP95" s="780" t="s">
        <v>80</v>
      </c>
      <c r="ED95" s="187"/>
      <c r="EE95" s="187"/>
      <c r="EF95" s="187"/>
      <c r="EG95" s="187"/>
      <c r="EH95" s="187"/>
      <c r="EI95" s="187"/>
      <c r="EJ95" s="187"/>
      <c r="EK95" s="187"/>
      <c r="EL95" s="187"/>
      <c r="EM95" s="187"/>
      <c r="EN95" s="187"/>
      <c r="EO95" s="187"/>
      <c r="EP95" s="187"/>
      <c r="EQ95" s="187"/>
      <c r="ER95" s="187"/>
      <c r="ES95" s="187"/>
      <c r="ET95" s="187"/>
      <c r="FK95" s="780" t="s">
        <v>80</v>
      </c>
      <c r="GC95" s="8"/>
      <c r="GD95" s="8"/>
      <c r="GE95" s="8"/>
      <c r="GF95" s="8"/>
      <c r="GG95" s="8"/>
      <c r="HM95" s="780" t="s">
        <v>80</v>
      </c>
      <c r="HN95" s="780" t="s">
        <v>80</v>
      </c>
      <c r="HO95" s="780" t="s">
        <v>80</v>
      </c>
      <c r="HP95" s="780" t="s">
        <v>80</v>
      </c>
      <c r="IK95" s="780" t="s">
        <v>80</v>
      </c>
      <c r="IL95" s="780" t="s">
        <v>80</v>
      </c>
      <c r="JL95" s="217"/>
      <c r="JM95" s="217"/>
      <c r="JN95" s="217"/>
      <c r="JO95" s="217"/>
      <c r="JP95" s="217"/>
      <c r="JQ95" s="217"/>
      <c r="JR95" s="217"/>
      <c r="JS95" s="217"/>
      <c r="JT95" s="228" t="s">
        <v>270</v>
      </c>
      <c r="JU95" s="211" t="s">
        <v>62</v>
      </c>
      <c r="JV95" s="211" t="s">
        <v>62</v>
      </c>
      <c r="JW95" s="211" t="s">
        <v>62</v>
      </c>
      <c r="JX95" s="211" t="s">
        <v>62</v>
      </c>
      <c r="JY95" s="211" t="s">
        <v>62</v>
      </c>
      <c r="JZ95" s="212" t="s">
        <v>59</v>
      </c>
      <c r="KA95" s="212" t="s">
        <v>59</v>
      </c>
      <c r="KB95" s="212" t="s">
        <v>59</v>
      </c>
      <c r="KC95" s="212" t="s">
        <v>59</v>
      </c>
      <c r="KD95" s="212" t="s">
        <v>59</v>
      </c>
      <c r="KE95" s="212" t="s">
        <v>59</v>
      </c>
      <c r="KF95" s="212" t="s">
        <v>59</v>
      </c>
      <c r="KG95" s="212" t="s">
        <v>59</v>
      </c>
      <c r="KH95" s="212" t="s">
        <v>59</v>
      </c>
      <c r="KI95" s="212" t="s">
        <v>59</v>
      </c>
      <c r="KJ95" s="213" t="s">
        <v>63</v>
      </c>
      <c r="KK95" s="213" t="s">
        <v>63</v>
      </c>
      <c r="KL95" s="213" t="s">
        <v>63</v>
      </c>
      <c r="KM95" s="213" t="s">
        <v>63</v>
      </c>
      <c r="KN95" s="213" t="s">
        <v>63</v>
      </c>
      <c r="KO95" s="214" t="s">
        <v>64</v>
      </c>
      <c r="KP95" s="214" t="s">
        <v>64</v>
      </c>
      <c r="KQ95" s="214" t="s">
        <v>64</v>
      </c>
      <c r="KR95" s="214" t="s">
        <v>64</v>
      </c>
      <c r="KS95" s="214" t="s">
        <v>64</v>
      </c>
      <c r="KT95" s="215" t="s">
        <v>65</v>
      </c>
      <c r="KU95" s="215" t="s">
        <v>65</v>
      </c>
      <c r="KV95" s="215" t="s">
        <v>65</v>
      </c>
      <c r="KW95" s="215" t="s">
        <v>65</v>
      </c>
      <c r="KX95" s="215" t="s">
        <v>65</v>
      </c>
      <c r="KY95" s="217"/>
      <c r="KZ95" s="217"/>
      <c r="LA95" s="217"/>
      <c r="LB95" s="217"/>
      <c r="LC95" s="217"/>
      <c r="LI95" s="217"/>
      <c r="LJ95" s="217"/>
      <c r="LK95" s="217"/>
      <c r="LL95" s="217"/>
      <c r="LM95" s="217"/>
      <c r="LN95" s="217"/>
      <c r="LO95" s="217"/>
      <c r="MQ95" s="780" t="s">
        <v>80</v>
      </c>
      <c r="MY95" s="208" t="s">
        <v>155</v>
      </c>
      <c r="MZ95" s="40"/>
      <c r="NA95" s="40"/>
      <c r="NB95" s="40"/>
      <c r="NC95" s="40"/>
      <c r="ND95" s="40"/>
      <c r="NE95" s="40"/>
      <c r="NF95" s="40"/>
      <c r="NG95" s="40"/>
      <c r="NH95" s="40"/>
      <c r="NI95" s="40"/>
      <c r="NJ95" s="40"/>
      <c r="NK95" s="40"/>
      <c r="NL95" s="40"/>
      <c r="NM95" s="40"/>
      <c r="NN95" s="40"/>
      <c r="NO95" s="40"/>
      <c r="NP95" s="40"/>
      <c r="NQ95" s="780" t="s">
        <v>80</v>
      </c>
      <c r="NR95" s="40"/>
      <c r="NS95" s="40"/>
      <c r="NT95" s="40"/>
      <c r="NU95" s="40"/>
      <c r="NV95" s="40"/>
      <c r="NW95" s="40"/>
      <c r="NX95" s="40"/>
      <c r="NY95" s="40"/>
      <c r="NZ95" s="40"/>
      <c r="OA95" s="40"/>
      <c r="OB95" s="40"/>
      <c r="OC95" s="40"/>
      <c r="PJ95" s="780" t="s">
        <v>80</v>
      </c>
    </row>
    <row r="96" spans="2:426" ht="20.5" customHeight="1" x14ac:dyDescent="0.15">
      <c r="B96" s="798"/>
      <c r="C96" s="799"/>
      <c r="D96" s="799"/>
      <c r="E96" s="799"/>
      <c r="F96" s="799"/>
      <c r="G96" s="799"/>
      <c r="H96" s="799"/>
      <c r="I96" s="799"/>
      <c r="J96" s="799"/>
      <c r="K96" s="799"/>
      <c r="L96" s="799"/>
      <c r="M96" s="799"/>
      <c r="N96" s="799"/>
      <c r="O96" s="799"/>
      <c r="P96" s="799"/>
      <c r="Q96" s="800"/>
      <c r="CQ96" s="780" t="s">
        <v>80</v>
      </c>
      <c r="DP96" s="780" t="s">
        <v>80</v>
      </c>
      <c r="FK96" s="780" t="s">
        <v>80</v>
      </c>
      <c r="GC96" s="8"/>
      <c r="GD96" s="8"/>
      <c r="GE96" s="8"/>
      <c r="GF96" s="8"/>
      <c r="GG96" s="8"/>
      <c r="HM96" s="780" t="s">
        <v>80</v>
      </c>
      <c r="HN96" s="780" t="s">
        <v>80</v>
      </c>
      <c r="HO96" s="780" t="s">
        <v>80</v>
      </c>
      <c r="HP96" s="780" t="s">
        <v>80</v>
      </c>
      <c r="IK96" s="780" t="s">
        <v>80</v>
      </c>
      <c r="IL96" s="780" t="s">
        <v>80</v>
      </c>
      <c r="JL96" s="217"/>
      <c r="JM96" s="217"/>
      <c r="JN96" s="217"/>
      <c r="JO96" s="217"/>
      <c r="JP96" s="217"/>
      <c r="JQ96" s="217"/>
      <c r="JR96" s="217"/>
      <c r="JS96" s="217"/>
      <c r="JT96" s="217"/>
      <c r="JU96" s="217"/>
      <c r="JV96" s="217"/>
      <c r="JW96" s="217"/>
      <c r="JX96" s="217"/>
      <c r="JY96" s="228" t="s">
        <v>271</v>
      </c>
      <c r="JZ96" s="211" t="s">
        <v>62</v>
      </c>
      <c r="KA96" s="211" t="s">
        <v>62</v>
      </c>
      <c r="KB96" s="211" t="s">
        <v>62</v>
      </c>
      <c r="KC96" s="211" t="s">
        <v>62</v>
      </c>
      <c r="KD96" s="211" t="s">
        <v>62</v>
      </c>
      <c r="KE96" s="212" t="s">
        <v>59</v>
      </c>
      <c r="KF96" s="212" t="s">
        <v>59</v>
      </c>
      <c r="KG96" s="212" t="s">
        <v>59</v>
      </c>
      <c r="KH96" s="212" t="s">
        <v>59</v>
      </c>
      <c r="KI96" s="212" t="s">
        <v>59</v>
      </c>
      <c r="KJ96" s="212" t="s">
        <v>59</v>
      </c>
      <c r="KK96" s="212" t="s">
        <v>59</v>
      </c>
      <c r="KL96" s="212" t="s">
        <v>59</v>
      </c>
      <c r="KM96" s="212" t="s">
        <v>59</v>
      </c>
      <c r="KN96" s="212" t="s">
        <v>59</v>
      </c>
      <c r="KO96" s="213" t="s">
        <v>63</v>
      </c>
      <c r="KP96" s="213" t="s">
        <v>63</v>
      </c>
      <c r="KQ96" s="213" t="s">
        <v>63</v>
      </c>
      <c r="KR96" s="213" t="s">
        <v>63</v>
      </c>
      <c r="KS96" s="213" t="s">
        <v>63</v>
      </c>
      <c r="KT96" s="214" t="s">
        <v>64</v>
      </c>
      <c r="KU96" s="214" t="s">
        <v>64</v>
      </c>
      <c r="KV96" s="214" t="s">
        <v>64</v>
      </c>
      <c r="KW96" s="214" t="s">
        <v>64</v>
      </c>
      <c r="KX96" s="214" t="s">
        <v>64</v>
      </c>
      <c r="KY96" s="215" t="s">
        <v>65</v>
      </c>
      <c r="KZ96" s="215" t="s">
        <v>65</v>
      </c>
      <c r="LA96" s="215" t="s">
        <v>65</v>
      </c>
      <c r="LB96" s="215" t="s">
        <v>65</v>
      </c>
      <c r="LC96" s="215" t="s">
        <v>65</v>
      </c>
      <c r="LI96" s="217"/>
      <c r="LJ96" s="217"/>
      <c r="LK96" s="217"/>
      <c r="LL96" s="217"/>
      <c r="LM96" s="217"/>
      <c r="LN96" s="217"/>
      <c r="LO96" s="217"/>
      <c r="MQ96" s="780" t="s">
        <v>80</v>
      </c>
      <c r="NJ96" s="208" t="s">
        <v>157</v>
      </c>
      <c r="NK96" s="41"/>
      <c r="NL96" s="41"/>
      <c r="NM96" s="41"/>
      <c r="NN96" s="41"/>
      <c r="NO96" s="41"/>
      <c r="NP96" s="41"/>
      <c r="NQ96" s="780" t="s">
        <v>80</v>
      </c>
      <c r="NR96" s="41"/>
      <c r="NS96" s="41"/>
      <c r="NT96" s="41"/>
      <c r="NU96" s="41"/>
      <c r="NV96" s="41"/>
      <c r="NW96" s="41"/>
      <c r="NX96" s="41"/>
      <c r="NY96" s="41"/>
      <c r="NZ96" s="41"/>
      <c r="OA96" s="41"/>
      <c r="OB96" s="41"/>
      <c r="OC96" s="41"/>
      <c r="OD96" s="41"/>
      <c r="OE96" s="41"/>
      <c r="PJ96" s="780" t="s">
        <v>80</v>
      </c>
    </row>
    <row r="97" spans="95:439" ht="20.5" customHeight="1" x14ac:dyDescent="0.15">
      <c r="CQ97" s="780" t="s">
        <v>80</v>
      </c>
      <c r="DP97" s="780" t="s">
        <v>80</v>
      </c>
      <c r="FK97" s="780" t="s">
        <v>80</v>
      </c>
      <c r="GC97" s="8"/>
      <c r="GD97" s="8"/>
      <c r="GE97" s="8"/>
      <c r="GF97" s="8"/>
      <c r="GG97" s="8"/>
      <c r="HM97" s="780" t="s">
        <v>80</v>
      </c>
      <c r="HN97" s="780" t="s">
        <v>80</v>
      </c>
      <c r="HO97" s="780" t="s">
        <v>80</v>
      </c>
      <c r="HP97" s="780" t="s">
        <v>80</v>
      </c>
      <c r="IK97" s="780" t="s">
        <v>80</v>
      </c>
      <c r="IL97" s="780" t="s">
        <v>80</v>
      </c>
      <c r="JQ97" s="217"/>
      <c r="JR97" s="217"/>
      <c r="JS97" s="217"/>
      <c r="JT97" s="217"/>
      <c r="JU97" s="217"/>
      <c r="JV97" s="217"/>
      <c r="JW97" s="217"/>
      <c r="JX97" s="217"/>
      <c r="JY97" s="217"/>
      <c r="JZ97" s="217"/>
      <c r="KA97" s="217"/>
      <c r="KB97" s="217"/>
      <c r="KC97" s="217"/>
      <c r="KD97" s="217"/>
      <c r="KE97" s="217"/>
      <c r="KF97" s="217"/>
      <c r="KG97" s="217"/>
      <c r="KH97" s="217"/>
      <c r="KI97" s="217"/>
      <c r="KJ97" s="217"/>
      <c r="KK97" s="217"/>
      <c r="KL97" s="217"/>
      <c r="KM97" s="217"/>
      <c r="KN97" s="217"/>
      <c r="KO97" s="217"/>
      <c r="KP97" s="217"/>
      <c r="KQ97" s="217"/>
      <c r="KR97" s="217"/>
      <c r="KS97" s="217"/>
      <c r="KT97" s="217"/>
      <c r="KU97" s="217"/>
      <c r="KV97" s="217"/>
      <c r="KW97" s="217"/>
      <c r="KX97" s="217"/>
      <c r="KY97" s="217"/>
      <c r="KZ97" s="217"/>
      <c r="LA97" s="217"/>
      <c r="LB97" s="217"/>
      <c r="LC97" s="217"/>
      <c r="LD97" s="217"/>
      <c r="LE97" s="217"/>
      <c r="LF97" s="217"/>
      <c r="LG97" s="217"/>
      <c r="LH97" s="217"/>
      <c r="LI97" s="217"/>
      <c r="LJ97" s="217"/>
      <c r="LK97" s="217"/>
      <c r="LL97" s="217"/>
      <c r="LM97" s="217"/>
      <c r="LN97" s="217"/>
      <c r="LO97" s="217"/>
      <c r="MQ97" s="780" t="s">
        <v>80</v>
      </c>
      <c r="NQ97" s="780" t="s">
        <v>80</v>
      </c>
      <c r="NZ97" s="208" t="s">
        <v>160</v>
      </c>
      <c r="OA97" s="42"/>
      <c r="OB97" s="42"/>
      <c r="OC97" s="42"/>
      <c r="OD97" s="42"/>
      <c r="OE97" s="42"/>
      <c r="OF97" s="42"/>
      <c r="OG97" s="42"/>
      <c r="OH97" s="42"/>
      <c r="OI97" s="42"/>
      <c r="OJ97" s="42"/>
      <c r="PJ97" s="780" t="s">
        <v>80</v>
      </c>
    </row>
    <row r="98" spans="95:439" ht="20.5" customHeight="1" x14ac:dyDescent="0.15">
      <c r="CQ98" s="780" t="s">
        <v>80</v>
      </c>
      <c r="DP98" s="780" t="s">
        <v>80</v>
      </c>
      <c r="FK98" s="780" t="s">
        <v>80</v>
      </c>
      <c r="HM98" s="780" t="s">
        <v>80</v>
      </c>
      <c r="HN98" s="780" t="s">
        <v>80</v>
      </c>
      <c r="HO98" s="780" t="s">
        <v>80</v>
      </c>
      <c r="HP98" s="780" t="s">
        <v>80</v>
      </c>
      <c r="IK98" s="780" t="s">
        <v>80</v>
      </c>
      <c r="IL98" s="780" t="s">
        <v>80</v>
      </c>
      <c r="JQ98" s="217"/>
      <c r="JR98" s="217"/>
      <c r="JS98" s="217"/>
      <c r="JT98" s="217"/>
      <c r="JU98" s="217"/>
      <c r="JV98" s="217"/>
      <c r="JW98" s="217"/>
      <c r="MN98" s="217"/>
      <c r="MQ98" s="780" t="s">
        <v>80</v>
      </c>
      <c r="NQ98" s="780" t="s">
        <v>80</v>
      </c>
      <c r="OI98" s="208" t="s">
        <v>163</v>
      </c>
      <c r="OJ98" s="802"/>
      <c r="OK98" s="802"/>
      <c r="OL98" s="802"/>
      <c r="OM98" s="802"/>
      <c r="ON98" s="802"/>
      <c r="OO98" s="802"/>
      <c r="OP98" s="802"/>
      <c r="OQ98" s="802"/>
      <c r="OR98" s="802"/>
      <c r="OS98" s="802"/>
      <c r="OT98" s="195" t="s">
        <v>59</v>
      </c>
      <c r="OU98" s="195" t="s">
        <v>59</v>
      </c>
      <c r="OV98" s="195" t="s">
        <v>59</v>
      </c>
      <c r="OW98" s="195" t="s">
        <v>59</v>
      </c>
      <c r="OX98" s="195" t="s">
        <v>59</v>
      </c>
      <c r="OY98" s="195" t="s">
        <v>59</v>
      </c>
      <c r="OZ98" s="195" t="s">
        <v>59</v>
      </c>
      <c r="PA98" s="195" t="s">
        <v>59</v>
      </c>
      <c r="PB98" s="195" t="s">
        <v>59</v>
      </c>
      <c r="PC98" s="195" t="s">
        <v>59</v>
      </c>
      <c r="PJ98" s="780" t="s">
        <v>80</v>
      </c>
    </row>
    <row r="99" spans="95:439" ht="20.5" customHeight="1" x14ac:dyDescent="0.15">
      <c r="CQ99" s="780" t="s">
        <v>80</v>
      </c>
      <c r="DP99" s="780" t="s">
        <v>80</v>
      </c>
      <c r="FK99" s="780" t="s">
        <v>80</v>
      </c>
      <c r="HM99" s="780" t="s">
        <v>80</v>
      </c>
      <c r="HN99" s="780" t="s">
        <v>80</v>
      </c>
      <c r="HO99" s="780" t="s">
        <v>80</v>
      </c>
      <c r="HP99" s="780" t="s">
        <v>80</v>
      </c>
      <c r="IK99" s="780" t="s">
        <v>80</v>
      </c>
      <c r="IL99" s="780" t="s">
        <v>80</v>
      </c>
      <c r="JQ99" s="217"/>
      <c r="JR99" s="217"/>
      <c r="JS99" s="217"/>
      <c r="JT99" s="217"/>
      <c r="JU99" s="217"/>
      <c r="JV99" s="217"/>
      <c r="JW99" s="217"/>
      <c r="LD99" s="229" t="s">
        <v>66</v>
      </c>
      <c r="LE99" s="229" t="s">
        <v>66</v>
      </c>
      <c r="LF99" s="229" t="s">
        <v>66</v>
      </c>
      <c r="LG99" s="229" t="s">
        <v>66</v>
      </c>
      <c r="LH99" s="229" t="s">
        <v>66</v>
      </c>
      <c r="LI99" s="229" t="s">
        <v>66</v>
      </c>
      <c r="LJ99" s="229" t="s">
        <v>66</v>
      </c>
      <c r="LK99" s="229" t="s">
        <v>66</v>
      </c>
      <c r="LL99" s="229" t="s">
        <v>66</v>
      </c>
      <c r="LM99" s="229" t="s">
        <v>66</v>
      </c>
      <c r="LN99" s="229" t="s">
        <v>66</v>
      </c>
      <c r="LO99" s="229" t="s">
        <v>66</v>
      </c>
      <c r="LP99" s="229" t="s">
        <v>66</v>
      </c>
      <c r="LQ99" s="229" t="s">
        <v>66</v>
      </c>
      <c r="LR99" s="229" t="s">
        <v>66</v>
      </c>
      <c r="LS99" s="229" t="s">
        <v>66</v>
      </c>
      <c r="LT99" s="229" t="s">
        <v>66</v>
      </c>
      <c r="LU99" s="229" t="s">
        <v>66</v>
      </c>
      <c r="LV99" s="229" t="s">
        <v>66</v>
      </c>
      <c r="LW99" s="229" t="s">
        <v>66</v>
      </c>
      <c r="LX99" s="229" t="s">
        <v>66</v>
      </c>
      <c r="LY99" s="229" t="s">
        <v>66</v>
      </c>
      <c r="LZ99" s="229" t="s">
        <v>66</v>
      </c>
      <c r="MA99" s="229" t="s">
        <v>66</v>
      </c>
      <c r="MB99" s="229" t="s">
        <v>66</v>
      </c>
      <c r="MN99" s="217"/>
      <c r="MQ99" s="780" t="s">
        <v>80</v>
      </c>
      <c r="NQ99" s="780" t="s">
        <v>80</v>
      </c>
      <c r="OI99" s="208" t="s">
        <v>166</v>
      </c>
      <c r="OJ99" s="803"/>
      <c r="OK99" s="803"/>
      <c r="OL99" s="803"/>
      <c r="OM99" s="803"/>
      <c r="ON99" s="803"/>
      <c r="OO99" s="803"/>
      <c r="OP99" s="803"/>
      <c r="OQ99" s="803"/>
      <c r="OR99" s="803"/>
      <c r="OS99" s="803"/>
      <c r="PJ99" s="780" t="s">
        <v>80</v>
      </c>
    </row>
    <row r="100" spans="95:439" ht="20.5" customHeight="1" x14ac:dyDescent="0.15">
      <c r="CQ100" s="780" t="s">
        <v>80</v>
      </c>
      <c r="DP100" s="780" t="s">
        <v>80</v>
      </c>
      <c r="FK100" s="780" t="s">
        <v>80</v>
      </c>
      <c r="HM100" s="780" t="s">
        <v>80</v>
      </c>
      <c r="HN100" s="780" t="s">
        <v>80</v>
      </c>
      <c r="HO100" s="780" t="s">
        <v>80</v>
      </c>
      <c r="HP100" s="780" t="s">
        <v>80</v>
      </c>
      <c r="IK100" s="780" t="s">
        <v>80</v>
      </c>
      <c r="IL100" s="780" t="s">
        <v>80</v>
      </c>
      <c r="IQ100" s="121" t="s">
        <v>59</v>
      </c>
      <c r="IR100" s="121" t="s">
        <v>59</v>
      </c>
      <c r="IS100" s="121" t="s">
        <v>59</v>
      </c>
      <c r="IT100" s="121" t="s">
        <v>59</v>
      </c>
      <c r="IU100" s="121" t="s">
        <v>59</v>
      </c>
      <c r="IV100" s="1033"/>
      <c r="IW100" s="1033"/>
      <c r="IX100" s="1033"/>
      <c r="IY100" s="1033"/>
      <c r="IZ100" s="1033"/>
      <c r="JA100" s="1033"/>
      <c r="JB100" s="1033"/>
      <c r="JC100" s="1033"/>
      <c r="JD100" s="1033"/>
      <c r="JE100" s="1033"/>
      <c r="JF100" s="1033"/>
      <c r="JG100" s="1033"/>
      <c r="JH100" s="1033"/>
      <c r="JI100" s="1033"/>
      <c r="JJ100" s="1033"/>
      <c r="JK100" s="1019" t="s">
        <v>179</v>
      </c>
      <c r="JL100" s="217"/>
      <c r="JM100" s="217"/>
      <c r="JN100" s="217"/>
      <c r="JO100" s="217"/>
      <c r="JP100" s="217"/>
      <c r="JQ100" s="217"/>
      <c r="JR100" s="217"/>
      <c r="JS100" s="217"/>
      <c r="JT100" s="217"/>
      <c r="JU100" s="217"/>
      <c r="JV100" s="217"/>
      <c r="JW100" s="217"/>
      <c r="JX100" s="217"/>
      <c r="JY100" s="217"/>
      <c r="JZ100" s="217"/>
      <c r="MQ100" s="780" t="s">
        <v>80</v>
      </c>
      <c r="NQ100" s="780" t="s">
        <v>80</v>
      </c>
      <c r="OS100" s="208" t="s">
        <v>169</v>
      </c>
      <c r="OT100" s="804"/>
      <c r="OU100" s="804"/>
      <c r="OV100" s="804"/>
      <c r="OW100" s="804"/>
      <c r="OX100" s="804"/>
      <c r="OY100" s="804"/>
      <c r="OZ100" s="804"/>
      <c r="PA100" s="804"/>
      <c r="PB100" s="804"/>
      <c r="PC100" s="804"/>
      <c r="PD100" s="804"/>
      <c r="PE100" s="804"/>
      <c r="PF100" s="804"/>
      <c r="PG100" s="804"/>
      <c r="PH100" s="804"/>
      <c r="PI100" s="804"/>
      <c r="PJ100" s="780" t="s">
        <v>80</v>
      </c>
      <c r="PK100" s="804"/>
      <c r="PL100" s="804"/>
      <c r="PM100" s="804"/>
      <c r="PN100" s="195" t="s">
        <v>59</v>
      </c>
      <c r="PO100" s="195" t="s">
        <v>59</v>
      </c>
      <c r="PP100" s="195" t="s">
        <v>59</v>
      </c>
      <c r="PQ100" s="195" t="s">
        <v>59</v>
      </c>
      <c r="PR100" s="195" t="s">
        <v>59</v>
      </c>
      <c r="PS100" s="195" t="s">
        <v>59</v>
      </c>
      <c r="PT100" s="195" t="s">
        <v>59</v>
      </c>
      <c r="PU100" s="195" t="s">
        <v>59</v>
      </c>
      <c r="PV100" s="195" t="s">
        <v>59</v>
      </c>
      <c r="PW100" s="195" t="s">
        <v>59</v>
      </c>
    </row>
    <row r="101" spans="95:439" ht="20.5" customHeight="1" x14ac:dyDescent="0.15">
      <c r="CQ101" s="780" t="s">
        <v>80</v>
      </c>
      <c r="DP101" s="780" t="s">
        <v>80</v>
      </c>
      <c r="FK101" s="780" t="s">
        <v>80</v>
      </c>
      <c r="HM101" s="780" t="s">
        <v>80</v>
      </c>
      <c r="HN101" s="780" t="s">
        <v>80</v>
      </c>
      <c r="HO101" s="780" t="s">
        <v>80</v>
      </c>
      <c r="HP101" s="780" t="s">
        <v>80</v>
      </c>
      <c r="IK101" s="780" t="s">
        <v>80</v>
      </c>
      <c r="IL101" s="780" t="s">
        <v>80</v>
      </c>
      <c r="JK101" s="1032"/>
      <c r="JL101" s="1032"/>
      <c r="JM101" s="1032"/>
      <c r="JN101" s="1032"/>
      <c r="JO101" s="1032"/>
      <c r="JP101" s="1032"/>
      <c r="JQ101" s="1032"/>
      <c r="JR101" s="1032"/>
      <c r="JS101" s="1032"/>
      <c r="JT101" s="1032"/>
      <c r="JU101" s="1032"/>
      <c r="JV101" s="1032"/>
      <c r="JW101" s="1032"/>
      <c r="JX101" s="1032"/>
      <c r="JY101" s="1032"/>
      <c r="JZ101" s="1019" t="s">
        <v>180</v>
      </c>
      <c r="MQ101" s="780" t="s">
        <v>80</v>
      </c>
      <c r="NQ101" s="780" t="s">
        <v>80</v>
      </c>
      <c r="PJ101" s="780" t="s">
        <v>80</v>
      </c>
    </row>
    <row r="102" spans="95:439" ht="20.5" customHeight="1" x14ac:dyDescent="0.15">
      <c r="CQ102" s="780" t="s">
        <v>80</v>
      </c>
      <c r="DP102" s="780" t="s">
        <v>80</v>
      </c>
      <c r="FK102" s="780" t="s">
        <v>80</v>
      </c>
      <c r="HM102" s="780" t="s">
        <v>80</v>
      </c>
      <c r="HN102" s="780" t="s">
        <v>80</v>
      </c>
      <c r="HO102" s="780" t="s">
        <v>80</v>
      </c>
      <c r="HP102" s="780" t="s">
        <v>80</v>
      </c>
      <c r="IK102" s="780" t="s">
        <v>80</v>
      </c>
      <c r="IL102" s="780" t="s">
        <v>80</v>
      </c>
      <c r="IV102" s="217"/>
      <c r="IW102" s="217"/>
      <c r="IX102" s="217"/>
      <c r="IY102" s="217"/>
      <c r="IZ102" s="217"/>
      <c r="JA102" s="217"/>
      <c r="JB102" s="217"/>
      <c r="JC102" s="217"/>
      <c r="JD102" s="217"/>
      <c r="JE102" s="217"/>
      <c r="JF102" s="217"/>
      <c r="JG102" s="217"/>
      <c r="KD102" s="230"/>
      <c r="KE102" s="230"/>
      <c r="KF102" s="230"/>
      <c r="KG102" s="230"/>
      <c r="KH102" s="230"/>
      <c r="KI102" s="1019" t="s">
        <v>182</v>
      </c>
      <c r="KJ102" s="217"/>
      <c r="KK102" s="217"/>
      <c r="KL102" s="217"/>
      <c r="KM102" s="217"/>
      <c r="KN102" s="217"/>
      <c r="KO102" s="217"/>
      <c r="KP102" s="217"/>
      <c r="MC102" s="217"/>
      <c r="MD102" s="217"/>
      <c r="ME102" s="217"/>
      <c r="MF102" s="217"/>
      <c r="MG102" s="217"/>
      <c r="MH102" s="217"/>
      <c r="MI102" s="217"/>
      <c r="MQ102" s="780" t="s">
        <v>80</v>
      </c>
      <c r="NQ102" s="780" t="s">
        <v>80</v>
      </c>
      <c r="PJ102" s="780" t="s">
        <v>80</v>
      </c>
    </row>
    <row r="103" spans="95:439" ht="20.5" customHeight="1" x14ac:dyDescent="0.15">
      <c r="CQ103" s="780" t="s">
        <v>80</v>
      </c>
      <c r="DP103" s="780" t="s">
        <v>80</v>
      </c>
      <c r="FK103" s="780" t="s">
        <v>80</v>
      </c>
      <c r="HM103" s="780" t="s">
        <v>80</v>
      </c>
      <c r="HN103" s="780" t="s">
        <v>80</v>
      </c>
      <c r="HO103" s="780" t="s">
        <v>80</v>
      </c>
      <c r="HP103" s="780" t="s">
        <v>80</v>
      </c>
      <c r="IK103" s="780" t="s">
        <v>80</v>
      </c>
      <c r="IL103" s="780" t="s">
        <v>80</v>
      </c>
      <c r="JQ103" s="217"/>
      <c r="JR103" s="217"/>
      <c r="JS103" s="217"/>
      <c r="JT103" s="217"/>
      <c r="JU103" s="217"/>
      <c r="JW103" s="217"/>
      <c r="KI103" s="231"/>
      <c r="KJ103" s="231"/>
      <c r="KK103" s="231"/>
      <c r="KL103" s="231"/>
      <c r="KM103" s="231"/>
      <c r="KN103" s="231"/>
      <c r="KO103" s="231"/>
      <c r="KP103" s="231"/>
      <c r="KQ103" s="231"/>
      <c r="KR103" s="231"/>
      <c r="KS103" s="1019" t="s">
        <v>184</v>
      </c>
      <c r="LS103" s="217"/>
      <c r="LT103" s="217"/>
      <c r="LU103" s="217"/>
      <c r="LV103" s="217"/>
      <c r="LW103" s="217"/>
      <c r="LX103" s="217"/>
      <c r="LY103" s="217"/>
      <c r="LZ103" s="217"/>
      <c r="MA103" s="217"/>
      <c r="MB103" s="217"/>
      <c r="MC103" s="217"/>
      <c r="MD103" s="217"/>
      <c r="ME103" s="217"/>
      <c r="MF103" s="217"/>
      <c r="MG103" s="217"/>
      <c r="MH103" s="217"/>
      <c r="MI103" s="217"/>
      <c r="MQ103" s="780" t="s">
        <v>80</v>
      </c>
      <c r="NQ103" s="780" t="s">
        <v>80</v>
      </c>
      <c r="PJ103" s="780" t="s">
        <v>80</v>
      </c>
    </row>
    <row r="104" spans="95:439" ht="20.5" customHeight="1" x14ac:dyDescent="0.15">
      <c r="CQ104" s="780" t="s">
        <v>80</v>
      </c>
      <c r="DP104" s="780" t="s">
        <v>80</v>
      </c>
      <c r="FK104" s="780" t="s">
        <v>80</v>
      </c>
      <c r="HM104" s="780" t="s">
        <v>80</v>
      </c>
      <c r="HN104" s="780" t="s">
        <v>80</v>
      </c>
      <c r="HO104" s="780" t="s">
        <v>80</v>
      </c>
      <c r="HP104" s="780" t="s">
        <v>80</v>
      </c>
      <c r="IK104" s="780" t="s">
        <v>80</v>
      </c>
      <c r="IL104" s="780" t="s">
        <v>80</v>
      </c>
      <c r="JQ104" s="217"/>
      <c r="JR104" s="217"/>
      <c r="JS104" s="217"/>
      <c r="JT104" s="217"/>
      <c r="JU104" s="217"/>
      <c r="JW104" s="217"/>
      <c r="KS104" s="1031"/>
      <c r="KT104" s="1031"/>
      <c r="KU104" s="1031"/>
      <c r="KV104" s="1031"/>
      <c r="KW104" s="1031"/>
      <c r="KX104" s="1031"/>
      <c r="KY104" s="1031"/>
      <c r="KZ104" s="1031"/>
      <c r="LA104" s="1031"/>
      <c r="LB104" s="1031"/>
      <c r="LC104" s="1019" t="s">
        <v>157</v>
      </c>
      <c r="LS104" s="217"/>
      <c r="LT104" s="217"/>
      <c r="LU104" s="217"/>
      <c r="LV104" s="217"/>
      <c r="LW104" s="217"/>
      <c r="LX104" s="217"/>
      <c r="LY104" s="217"/>
      <c r="LZ104" s="217"/>
      <c r="MA104" s="217"/>
      <c r="MB104" s="228" t="s">
        <v>186</v>
      </c>
      <c r="MC104" s="1027">
        <v>1</v>
      </c>
      <c r="MD104" s="1027">
        <v>1</v>
      </c>
      <c r="ME104" s="1027">
        <v>1</v>
      </c>
      <c r="MF104" s="1027">
        <v>1</v>
      </c>
      <c r="MG104" s="1027">
        <v>1</v>
      </c>
      <c r="MH104" s="1026">
        <v>2</v>
      </c>
      <c r="MI104" s="1026">
        <v>2</v>
      </c>
      <c r="MJ104" s="1026">
        <v>2</v>
      </c>
      <c r="MK104" s="1026">
        <v>2</v>
      </c>
      <c r="ML104" s="1026">
        <v>2</v>
      </c>
      <c r="MM104" s="1025">
        <v>3</v>
      </c>
      <c r="MN104" s="1025">
        <v>3</v>
      </c>
      <c r="MO104" s="1025">
        <v>3</v>
      </c>
      <c r="MP104" s="1025">
        <v>3</v>
      </c>
      <c r="MQ104" s="780" t="s">
        <v>80</v>
      </c>
      <c r="MR104" s="1025">
        <v>3</v>
      </c>
      <c r="MS104" s="1024">
        <v>5</v>
      </c>
      <c r="MT104" s="1024">
        <v>5</v>
      </c>
      <c r="MU104" s="1024">
        <v>5</v>
      </c>
      <c r="MV104" s="1024">
        <v>5</v>
      </c>
      <c r="MW104" s="1024">
        <v>5</v>
      </c>
      <c r="MX104" s="1023">
        <v>6</v>
      </c>
      <c r="MY104" s="1023">
        <v>6</v>
      </c>
      <c r="MZ104" s="1023">
        <v>6</v>
      </c>
      <c r="NA104" s="1023">
        <v>6</v>
      </c>
      <c r="NB104" s="1023">
        <v>6</v>
      </c>
      <c r="NC104" s="1022">
        <v>7</v>
      </c>
      <c r="ND104" s="1022">
        <v>7</v>
      </c>
      <c r="NE104" s="1022">
        <v>7</v>
      </c>
      <c r="NF104" s="1022">
        <v>7</v>
      </c>
      <c r="NG104" s="1022">
        <v>7</v>
      </c>
      <c r="NH104" s="1021">
        <v>8</v>
      </c>
      <c r="NI104" s="1021">
        <v>8</v>
      </c>
      <c r="NJ104" s="1021">
        <v>8</v>
      </c>
      <c r="NK104" s="1021">
        <v>8</v>
      </c>
      <c r="NL104" s="1021">
        <v>8</v>
      </c>
      <c r="NQ104" s="780" t="s">
        <v>80</v>
      </c>
      <c r="PJ104" s="780" t="s">
        <v>80</v>
      </c>
    </row>
    <row r="105" spans="95:439" ht="20.5" customHeight="1" x14ac:dyDescent="0.15">
      <c r="CQ105" s="780" t="s">
        <v>80</v>
      </c>
      <c r="DP105" s="780" t="s">
        <v>80</v>
      </c>
      <c r="FK105" s="780" t="s">
        <v>80</v>
      </c>
      <c r="HM105" s="780" t="s">
        <v>80</v>
      </c>
      <c r="HN105" s="780" t="s">
        <v>80</v>
      </c>
      <c r="HO105" s="780" t="s">
        <v>80</v>
      </c>
      <c r="HP105" s="780" t="s">
        <v>80</v>
      </c>
      <c r="IK105" s="780" t="s">
        <v>80</v>
      </c>
      <c r="IL105" s="780" t="s">
        <v>80</v>
      </c>
      <c r="JQ105" s="217"/>
      <c r="JR105" s="217"/>
      <c r="JS105" s="217"/>
      <c r="JT105" s="217"/>
      <c r="JU105" s="217"/>
      <c r="JW105" s="217"/>
      <c r="LC105" s="1030"/>
      <c r="LD105" s="1030"/>
      <c r="LE105" s="1030"/>
      <c r="LF105" s="1030"/>
      <c r="LG105" s="1030"/>
      <c r="LH105" s="1030"/>
      <c r="LI105" s="1030"/>
      <c r="LJ105" s="1030"/>
      <c r="LK105" s="1030"/>
      <c r="LL105" s="1030"/>
      <c r="LM105" s="1029" t="s">
        <v>188</v>
      </c>
      <c r="LS105" s="797"/>
      <c r="LT105" s="797"/>
      <c r="LU105" s="797"/>
      <c r="LV105" s="797"/>
      <c r="LW105" s="797"/>
      <c r="LX105" s="797"/>
      <c r="LY105" s="797"/>
      <c r="LZ105" s="217"/>
      <c r="MA105" s="217"/>
      <c r="MB105" s="217"/>
      <c r="MG105" s="228" t="s">
        <v>189</v>
      </c>
      <c r="MH105" s="1027">
        <v>1</v>
      </c>
      <c r="MI105" s="1027">
        <v>1</v>
      </c>
      <c r="MJ105" s="1027">
        <v>1</v>
      </c>
      <c r="MK105" s="1027">
        <v>1</v>
      </c>
      <c r="ML105" s="1027">
        <v>1</v>
      </c>
      <c r="MM105" s="1026">
        <v>2</v>
      </c>
      <c r="MN105" s="1026">
        <v>2</v>
      </c>
      <c r="MO105" s="1026">
        <v>2</v>
      </c>
      <c r="MP105" s="1026">
        <v>2</v>
      </c>
      <c r="MQ105" s="780" t="s">
        <v>80</v>
      </c>
      <c r="MR105" s="1026">
        <v>2</v>
      </c>
      <c r="MS105" s="1025">
        <v>3</v>
      </c>
      <c r="MT105" s="1025">
        <v>3</v>
      </c>
      <c r="MU105" s="1025">
        <v>3</v>
      </c>
      <c r="MV105" s="1025">
        <v>3</v>
      </c>
      <c r="MW105" s="1025">
        <v>3</v>
      </c>
      <c r="MX105" s="1024">
        <v>5</v>
      </c>
      <c r="MY105" s="1024">
        <v>5</v>
      </c>
      <c r="MZ105" s="1024">
        <v>5</v>
      </c>
      <c r="NA105" s="1024">
        <v>5</v>
      </c>
      <c r="NB105" s="1024">
        <v>5</v>
      </c>
      <c r="NC105" s="1023">
        <v>6</v>
      </c>
      <c r="ND105" s="1023">
        <v>6</v>
      </c>
      <c r="NE105" s="1023">
        <v>6</v>
      </c>
      <c r="NF105" s="1023">
        <v>6</v>
      </c>
      <c r="NG105" s="1023">
        <v>6</v>
      </c>
      <c r="NH105" s="1022">
        <v>7</v>
      </c>
      <c r="NI105" s="1022">
        <v>7</v>
      </c>
      <c r="NJ105" s="1022">
        <v>7</v>
      </c>
      <c r="NK105" s="1022">
        <v>7</v>
      </c>
      <c r="NL105" s="1022">
        <v>7</v>
      </c>
      <c r="NM105" s="1021">
        <v>8</v>
      </c>
      <c r="NN105" s="1021">
        <v>8</v>
      </c>
      <c r="NO105" s="1021">
        <v>8</v>
      </c>
      <c r="NP105" s="1021">
        <v>8</v>
      </c>
      <c r="NQ105" s="780" t="s">
        <v>80</v>
      </c>
      <c r="NR105" s="1021">
        <v>8</v>
      </c>
      <c r="PJ105" s="780" t="s">
        <v>80</v>
      </c>
    </row>
    <row r="106" spans="95:439" ht="20.5" customHeight="1" x14ac:dyDescent="0.15">
      <c r="CQ106" s="780" t="s">
        <v>80</v>
      </c>
      <c r="DP106" s="780" t="s">
        <v>80</v>
      </c>
      <c r="FK106" s="780" t="s">
        <v>80</v>
      </c>
      <c r="HM106" s="780" t="s">
        <v>80</v>
      </c>
      <c r="HN106" s="780" t="s">
        <v>80</v>
      </c>
      <c r="HO106" s="780" t="s">
        <v>80</v>
      </c>
      <c r="HP106" s="780" t="s">
        <v>80</v>
      </c>
      <c r="IK106" s="780" t="s">
        <v>80</v>
      </c>
      <c r="IL106" s="780" t="s">
        <v>80</v>
      </c>
      <c r="JQ106" s="217"/>
      <c r="JR106" s="217"/>
      <c r="JS106" s="217"/>
      <c r="JT106" s="217"/>
      <c r="JU106" s="217"/>
      <c r="JW106" s="217"/>
      <c r="LM106" s="1028"/>
      <c r="LN106" s="1028"/>
      <c r="LO106" s="1028"/>
      <c r="LP106" s="1028"/>
      <c r="LQ106" s="1028"/>
      <c r="LR106" s="1019" t="s">
        <v>191</v>
      </c>
      <c r="LS106" s="797"/>
      <c r="LT106" s="797"/>
      <c r="LU106" s="797"/>
      <c r="LV106" s="797"/>
      <c r="LW106" s="797"/>
      <c r="LX106" s="797"/>
      <c r="LY106" s="797"/>
      <c r="LZ106" s="217"/>
      <c r="MA106" s="217"/>
      <c r="MB106" s="217"/>
      <c r="ML106" s="228" t="s">
        <v>192</v>
      </c>
      <c r="MM106" s="1027">
        <v>1</v>
      </c>
      <c r="MN106" s="1027">
        <v>1</v>
      </c>
      <c r="MO106" s="1027">
        <v>1</v>
      </c>
      <c r="MP106" s="1027">
        <v>1</v>
      </c>
      <c r="MQ106" s="780" t="s">
        <v>80</v>
      </c>
      <c r="MR106" s="1027">
        <v>1</v>
      </c>
      <c r="MS106" s="1026">
        <v>2</v>
      </c>
      <c r="MT106" s="1026">
        <v>2</v>
      </c>
      <c r="MU106" s="1026">
        <v>2</v>
      </c>
      <c r="MV106" s="1026">
        <v>2</v>
      </c>
      <c r="MW106" s="1026">
        <v>2</v>
      </c>
      <c r="MX106" s="1025">
        <v>3</v>
      </c>
      <c r="MY106" s="1025">
        <v>3</v>
      </c>
      <c r="MZ106" s="1025">
        <v>3</v>
      </c>
      <c r="NA106" s="1025">
        <v>3</v>
      </c>
      <c r="NB106" s="1025">
        <v>3</v>
      </c>
      <c r="NC106" s="1024">
        <v>5</v>
      </c>
      <c r="ND106" s="1024">
        <v>5</v>
      </c>
      <c r="NE106" s="1024">
        <v>5</v>
      </c>
      <c r="NF106" s="1024">
        <v>5</v>
      </c>
      <c r="NG106" s="1024">
        <v>5</v>
      </c>
      <c r="NH106" s="1023">
        <v>6</v>
      </c>
      <c r="NI106" s="1023">
        <v>6</v>
      </c>
      <c r="NJ106" s="1023">
        <v>6</v>
      </c>
      <c r="NK106" s="1023">
        <v>6</v>
      </c>
      <c r="NL106" s="1023">
        <v>6</v>
      </c>
      <c r="NM106" s="1022">
        <v>7</v>
      </c>
      <c r="NN106" s="1022">
        <v>7</v>
      </c>
      <c r="NO106" s="1022">
        <v>7</v>
      </c>
      <c r="NP106" s="1022">
        <v>7</v>
      </c>
      <c r="NQ106" s="780" t="s">
        <v>80</v>
      </c>
      <c r="NR106" s="1022">
        <v>7</v>
      </c>
      <c r="NS106" s="1021">
        <v>8</v>
      </c>
      <c r="NT106" s="1021">
        <v>8</v>
      </c>
      <c r="NU106" s="1021">
        <v>8</v>
      </c>
      <c r="NV106" s="1021">
        <v>8</v>
      </c>
      <c r="NW106" s="1021">
        <v>8</v>
      </c>
      <c r="NX106" s="195" t="s">
        <v>59</v>
      </c>
      <c r="NY106" s="195" t="s">
        <v>59</v>
      </c>
      <c r="NZ106" s="195" t="s">
        <v>59</v>
      </c>
      <c r="OA106" s="195" t="s">
        <v>59</v>
      </c>
      <c r="OB106" s="195" t="s">
        <v>59</v>
      </c>
      <c r="OC106" s="195" t="s">
        <v>59</v>
      </c>
      <c r="OD106" s="195" t="s">
        <v>59</v>
      </c>
      <c r="OE106" s="195" t="s">
        <v>59</v>
      </c>
      <c r="OF106" s="195" t="s">
        <v>59</v>
      </c>
      <c r="OG106" s="195" t="s">
        <v>59</v>
      </c>
      <c r="OH106" s="195" t="s">
        <v>59</v>
      </c>
      <c r="OI106" s="195" t="s">
        <v>59</v>
      </c>
      <c r="OJ106" s="195" t="s">
        <v>59</v>
      </c>
      <c r="OK106" s="195" t="s">
        <v>59</v>
      </c>
      <c r="OL106" s="195" t="s">
        <v>59</v>
      </c>
      <c r="OM106" s="195" t="s">
        <v>59</v>
      </c>
      <c r="ON106" s="195" t="s">
        <v>59</v>
      </c>
      <c r="OO106" s="195" t="s">
        <v>59</v>
      </c>
      <c r="OP106" s="195" t="s">
        <v>59</v>
      </c>
      <c r="OQ106" s="195" t="s">
        <v>59</v>
      </c>
      <c r="OR106" s="195" t="s">
        <v>59</v>
      </c>
      <c r="OS106" s="195" t="s">
        <v>59</v>
      </c>
      <c r="OT106" s="195" t="s">
        <v>59</v>
      </c>
      <c r="OU106" s="195" t="s">
        <v>59</v>
      </c>
      <c r="OV106" s="195" t="s">
        <v>59</v>
      </c>
      <c r="OW106" s="195" t="s">
        <v>59</v>
      </c>
      <c r="OX106" s="195" t="s">
        <v>59</v>
      </c>
      <c r="OY106" s="195" t="s">
        <v>59</v>
      </c>
      <c r="OZ106" s="195" t="s">
        <v>59</v>
      </c>
      <c r="PA106" s="195" t="s">
        <v>59</v>
      </c>
      <c r="PB106" s="195" t="s">
        <v>59</v>
      </c>
      <c r="PC106" s="195" t="s">
        <v>59</v>
      </c>
      <c r="PJ106" s="780" t="s">
        <v>80</v>
      </c>
    </row>
    <row r="107" spans="95:439" ht="20.5" customHeight="1" x14ac:dyDescent="0.15">
      <c r="CQ107" s="780" t="s">
        <v>80</v>
      </c>
      <c r="DP107" s="780" t="s">
        <v>80</v>
      </c>
      <c r="FK107" s="780" t="s">
        <v>80</v>
      </c>
      <c r="HM107" s="780" t="s">
        <v>80</v>
      </c>
      <c r="HN107" s="780" t="s">
        <v>80</v>
      </c>
      <c r="HO107" s="780" t="s">
        <v>80</v>
      </c>
      <c r="HP107" s="780" t="s">
        <v>80</v>
      </c>
      <c r="IK107" s="780" t="s">
        <v>80</v>
      </c>
      <c r="IL107" s="780" t="s">
        <v>80</v>
      </c>
      <c r="JQ107" s="217"/>
      <c r="JR107" s="217"/>
      <c r="JS107" s="217"/>
      <c r="JT107" s="217"/>
      <c r="JU107" s="217"/>
      <c r="JW107" s="217"/>
      <c r="LP107" s="797"/>
      <c r="LQ107" s="797"/>
      <c r="LR107" s="797"/>
      <c r="LS107" s="797"/>
      <c r="LT107" s="797"/>
      <c r="LU107" s="797"/>
      <c r="LV107" s="797"/>
      <c r="LW107" s="797"/>
      <c r="LX107" s="797"/>
      <c r="LY107" s="797"/>
      <c r="LZ107" s="217"/>
      <c r="MQ107" s="780" t="s">
        <v>80</v>
      </c>
      <c r="NQ107" s="780" t="s">
        <v>80</v>
      </c>
      <c r="PJ107" s="780" t="s">
        <v>80</v>
      </c>
    </row>
    <row r="108" spans="95:439" ht="20.5" customHeight="1" x14ac:dyDescent="0.15">
      <c r="CQ108" s="780" t="s">
        <v>80</v>
      </c>
      <c r="DP108" s="780" t="s">
        <v>80</v>
      </c>
      <c r="FK108" s="780" t="s">
        <v>80</v>
      </c>
      <c r="HM108" s="780" t="s">
        <v>80</v>
      </c>
      <c r="HN108" s="780" t="s">
        <v>80</v>
      </c>
      <c r="HO108" s="780" t="s">
        <v>80</v>
      </c>
      <c r="HP108" s="780" t="s">
        <v>80</v>
      </c>
      <c r="IK108" s="780" t="s">
        <v>80</v>
      </c>
      <c r="IL108" s="780" t="s">
        <v>80</v>
      </c>
      <c r="JQ108" s="217"/>
      <c r="JR108" s="217"/>
      <c r="JS108" s="217"/>
      <c r="JT108" s="217"/>
      <c r="JU108" s="217"/>
      <c r="JW108" s="217"/>
      <c r="LP108" s="797"/>
      <c r="LQ108" s="797"/>
      <c r="LR108" s="797"/>
      <c r="LS108" s="797"/>
      <c r="LT108" s="797"/>
      <c r="LU108" s="797"/>
      <c r="LV108" s="797"/>
      <c r="LW108" s="797"/>
      <c r="LX108" s="797"/>
      <c r="LY108" s="797"/>
      <c r="LZ108" s="217"/>
      <c r="MQ108" s="780" t="s">
        <v>80</v>
      </c>
      <c r="NQ108" s="780" t="s">
        <v>80</v>
      </c>
      <c r="PJ108" s="780" t="s">
        <v>80</v>
      </c>
    </row>
    <row r="109" spans="95:439" ht="20.5" customHeight="1" x14ac:dyDescent="0.15">
      <c r="CQ109" s="780" t="s">
        <v>80</v>
      </c>
      <c r="DP109" s="780" t="s">
        <v>80</v>
      </c>
      <c r="FK109" s="780" t="s">
        <v>80</v>
      </c>
      <c r="HM109" s="780" t="s">
        <v>80</v>
      </c>
      <c r="HN109" s="780" t="s">
        <v>80</v>
      </c>
      <c r="HO109" s="780" t="s">
        <v>80</v>
      </c>
      <c r="HP109" s="780" t="s">
        <v>80</v>
      </c>
      <c r="IK109" s="780" t="s">
        <v>80</v>
      </c>
      <c r="IL109" s="780" t="s">
        <v>80</v>
      </c>
      <c r="JQ109" s="217"/>
      <c r="JR109" s="217"/>
      <c r="JS109" s="217"/>
      <c r="JT109" s="217"/>
      <c r="JU109" s="217"/>
      <c r="JW109" s="217"/>
      <c r="JX109" s="217"/>
      <c r="JY109" s="217"/>
      <c r="JZ109" s="217"/>
      <c r="KA109" s="217"/>
      <c r="KB109" s="217"/>
      <c r="KC109" s="217"/>
      <c r="KD109" s="217"/>
      <c r="KE109" s="217"/>
      <c r="KF109" s="217"/>
      <c r="KG109" s="217"/>
      <c r="KH109" s="217"/>
      <c r="KI109" s="217"/>
      <c r="LD109" s="217"/>
      <c r="LE109" s="217"/>
      <c r="LF109" s="217"/>
      <c r="LG109" s="217"/>
      <c r="LH109" s="217"/>
      <c r="LI109" s="217"/>
      <c r="LJ109" s="217"/>
      <c r="LK109" s="1020"/>
      <c r="LL109" s="1020"/>
      <c r="LM109" s="1020"/>
      <c r="LN109" s="1020"/>
      <c r="LO109" s="1020"/>
      <c r="LP109" s="1020"/>
      <c r="LQ109" s="1020"/>
      <c r="LR109" s="1020"/>
      <c r="LS109" s="1020"/>
      <c r="LT109" s="1020"/>
      <c r="LU109" s="1020"/>
      <c r="LV109" s="1020"/>
      <c r="LW109" s="1020"/>
      <c r="LX109" s="1020"/>
      <c r="LY109" s="1020"/>
      <c r="LZ109" s="217"/>
      <c r="MQ109" s="780" t="s">
        <v>80</v>
      </c>
      <c r="NQ109" s="780" t="s">
        <v>80</v>
      </c>
      <c r="PJ109" s="780" t="s">
        <v>80</v>
      </c>
    </row>
    <row r="110" spans="95:439" ht="20.5" customHeight="1" x14ac:dyDescent="0.15">
      <c r="CQ110" s="780" t="s">
        <v>80</v>
      </c>
      <c r="DP110" s="780" t="s">
        <v>80</v>
      </c>
      <c r="FK110" s="780" t="s">
        <v>80</v>
      </c>
      <c r="HM110" s="780" t="s">
        <v>80</v>
      </c>
      <c r="HN110" s="780" t="s">
        <v>80</v>
      </c>
      <c r="HO110" s="780" t="s">
        <v>80</v>
      </c>
      <c r="HP110" s="780" t="s">
        <v>80</v>
      </c>
      <c r="IK110" s="780" t="s">
        <v>80</v>
      </c>
      <c r="IL110" s="780" t="s">
        <v>80</v>
      </c>
      <c r="JQ110" s="217"/>
      <c r="JR110" s="217"/>
      <c r="JS110" s="217"/>
      <c r="JT110" s="217"/>
      <c r="JU110" s="217"/>
      <c r="JW110" s="217"/>
      <c r="JX110" s="217"/>
      <c r="JY110" s="217"/>
      <c r="JZ110" s="217"/>
      <c r="KA110" s="217"/>
      <c r="KB110" s="217"/>
      <c r="KC110" s="217"/>
      <c r="KD110" s="217"/>
      <c r="KE110" s="217"/>
      <c r="KF110" s="217"/>
      <c r="KG110" s="217"/>
      <c r="KH110" s="217"/>
      <c r="KI110" s="217"/>
      <c r="MQ110" s="780" t="s">
        <v>80</v>
      </c>
      <c r="NQ110" s="780" t="s">
        <v>80</v>
      </c>
      <c r="PJ110" s="780" t="s">
        <v>80</v>
      </c>
    </row>
    <row r="111" spans="95:439" ht="20.5" customHeight="1" x14ac:dyDescent="0.15">
      <c r="CQ111" s="780" t="s">
        <v>80</v>
      </c>
      <c r="DP111" s="780" t="s">
        <v>80</v>
      </c>
      <c r="FK111" s="780" t="s">
        <v>80</v>
      </c>
      <c r="HM111" s="780" t="s">
        <v>80</v>
      </c>
      <c r="HN111" s="780" t="s">
        <v>80</v>
      </c>
      <c r="HO111" s="780" t="s">
        <v>80</v>
      </c>
      <c r="HP111" s="780" t="s">
        <v>80</v>
      </c>
      <c r="IK111" s="780" t="s">
        <v>80</v>
      </c>
      <c r="IL111" s="780" t="s">
        <v>80</v>
      </c>
      <c r="JQ111" s="217"/>
      <c r="JR111" s="217"/>
      <c r="JS111" s="217"/>
      <c r="JT111" s="217"/>
      <c r="JU111" s="217"/>
      <c r="JW111" s="217"/>
      <c r="JX111" s="217"/>
      <c r="JY111" s="217"/>
      <c r="JZ111" s="217"/>
      <c r="KA111" s="217"/>
      <c r="KB111" s="217"/>
      <c r="KC111" s="217"/>
      <c r="KD111" s="217"/>
      <c r="KE111" s="217"/>
      <c r="KF111" s="217"/>
      <c r="KG111" s="217"/>
      <c r="KH111" s="217"/>
      <c r="KI111" s="217"/>
      <c r="KJ111" s="217"/>
      <c r="KK111" s="217"/>
      <c r="KL111" s="217"/>
      <c r="KM111" s="217"/>
      <c r="KN111" s="217"/>
      <c r="KO111" s="217"/>
      <c r="KP111" s="217"/>
      <c r="KQ111" s="797"/>
      <c r="KR111" s="797"/>
      <c r="KS111" s="797"/>
      <c r="KT111" s="797"/>
      <c r="KU111" s="797"/>
      <c r="KV111" s="797"/>
      <c r="KW111" s="797"/>
      <c r="KX111" s="797"/>
      <c r="KY111" s="797"/>
      <c r="KZ111" s="797"/>
      <c r="LA111" s="797"/>
      <c r="LB111" s="797"/>
      <c r="MQ111" s="780" t="s">
        <v>80</v>
      </c>
      <c r="NQ111" s="780" t="s">
        <v>80</v>
      </c>
      <c r="PJ111" s="780" t="s">
        <v>80</v>
      </c>
    </row>
    <row r="112" spans="95:439" ht="20.5" customHeight="1" x14ac:dyDescent="0.15">
      <c r="CQ112" s="780" t="s">
        <v>80</v>
      </c>
      <c r="DP112" s="780" t="s">
        <v>80</v>
      </c>
      <c r="FK112" s="780" t="s">
        <v>80</v>
      </c>
      <c r="HM112" s="780" t="s">
        <v>80</v>
      </c>
      <c r="HN112" s="780" t="s">
        <v>80</v>
      </c>
      <c r="HO112" s="780" t="s">
        <v>80</v>
      </c>
      <c r="HP112" s="780" t="s">
        <v>80</v>
      </c>
      <c r="IK112" s="780" t="s">
        <v>80</v>
      </c>
      <c r="IL112" s="780" t="s">
        <v>80</v>
      </c>
      <c r="JQ112" s="217"/>
      <c r="JR112" s="217"/>
      <c r="JS112" s="217"/>
      <c r="JT112" s="217"/>
      <c r="JU112" s="217"/>
      <c r="JV112" s="217"/>
      <c r="JW112" s="217"/>
      <c r="MQ112" s="780" t="s">
        <v>80</v>
      </c>
      <c r="NQ112" s="780" t="s">
        <v>80</v>
      </c>
      <c r="PJ112" s="780" t="s">
        <v>80</v>
      </c>
    </row>
    <row r="113" spans="95:426" ht="20.5" customHeight="1" x14ac:dyDescent="0.15">
      <c r="CQ113" s="780" t="s">
        <v>80</v>
      </c>
      <c r="DP113" s="780" t="s">
        <v>80</v>
      </c>
      <c r="FK113" s="780" t="s">
        <v>80</v>
      </c>
      <c r="HM113" s="780" t="s">
        <v>80</v>
      </c>
      <c r="HN113" s="780" t="s">
        <v>80</v>
      </c>
      <c r="HO113" s="780" t="s">
        <v>80</v>
      </c>
      <c r="HP113" s="780" t="s">
        <v>80</v>
      </c>
      <c r="IK113" s="780" t="s">
        <v>80</v>
      </c>
      <c r="IL113" s="780" t="s">
        <v>80</v>
      </c>
      <c r="JQ113" s="217"/>
      <c r="JR113" s="217"/>
      <c r="JS113" s="217"/>
      <c r="JT113" s="217"/>
      <c r="JU113" s="217"/>
      <c r="JV113" s="217"/>
      <c r="JW113" s="217"/>
      <c r="MQ113" s="780" t="s">
        <v>80</v>
      </c>
      <c r="NQ113" s="780" t="s">
        <v>80</v>
      </c>
      <c r="PJ113" s="780" t="s">
        <v>80</v>
      </c>
    </row>
    <row r="114" spans="95:426" ht="20.5" customHeight="1" x14ac:dyDescent="0.15">
      <c r="CQ114" s="780" t="s">
        <v>80</v>
      </c>
      <c r="DP114" s="780" t="s">
        <v>80</v>
      </c>
      <c r="FK114" s="780" t="s">
        <v>80</v>
      </c>
      <c r="HM114" s="780" t="s">
        <v>80</v>
      </c>
      <c r="HN114" s="780" t="s">
        <v>80</v>
      </c>
      <c r="HO114" s="780" t="s">
        <v>80</v>
      </c>
      <c r="HP114" s="780" t="s">
        <v>80</v>
      </c>
      <c r="IK114" s="780" t="s">
        <v>80</v>
      </c>
      <c r="IL114" s="780" t="s">
        <v>80</v>
      </c>
      <c r="JQ114" s="217"/>
      <c r="JR114" s="217"/>
      <c r="JS114" s="217"/>
      <c r="JT114" s="217"/>
      <c r="JU114" s="217"/>
      <c r="JV114" s="217"/>
      <c r="JW114" s="217"/>
      <c r="JX114" s="217"/>
      <c r="MQ114" s="780" t="s">
        <v>80</v>
      </c>
      <c r="NQ114" s="780" t="s">
        <v>80</v>
      </c>
      <c r="PJ114" s="780" t="s">
        <v>80</v>
      </c>
    </row>
    <row r="115" spans="95:426" ht="20.5" customHeight="1" x14ac:dyDescent="0.15">
      <c r="CQ115" s="780" t="s">
        <v>80</v>
      </c>
      <c r="DP115" s="780" t="s">
        <v>80</v>
      </c>
      <c r="FK115" s="780" t="s">
        <v>80</v>
      </c>
      <c r="HM115" s="780" t="s">
        <v>80</v>
      </c>
      <c r="HN115" s="780" t="s">
        <v>80</v>
      </c>
      <c r="HO115" s="780" t="s">
        <v>80</v>
      </c>
      <c r="HP115" s="780" t="s">
        <v>80</v>
      </c>
      <c r="IK115" s="780" t="s">
        <v>80</v>
      </c>
      <c r="IL115" s="780" t="s">
        <v>80</v>
      </c>
      <c r="JQ115" s="217"/>
      <c r="JR115" s="217"/>
      <c r="JS115" s="217"/>
      <c r="JT115" s="217"/>
      <c r="JU115" s="217"/>
      <c r="JV115" s="217"/>
      <c r="JW115" s="217"/>
      <c r="JX115" s="217"/>
      <c r="MQ115" s="780" t="s">
        <v>80</v>
      </c>
      <c r="NQ115" s="780" t="s">
        <v>80</v>
      </c>
      <c r="PJ115" s="780" t="s">
        <v>80</v>
      </c>
    </row>
    <row r="116" spans="95:426" ht="20.5" customHeight="1" x14ac:dyDescent="0.15">
      <c r="CQ116" s="780" t="s">
        <v>80</v>
      </c>
      <c r="DP116" s="780" t="s">
        <v>80</v>
      </c>
      <c r="FK116" s="780" t="s">
        <v>80</v>
      </c>
      <c r="HM116" s="780" t="s">
        <v>80</v>
      </c>
      <c r="HN116" s="780" t="s">
        <v>80</v>
      </c>
      <c r="HO116" s="780" t="s">
        <v>80</v>
      </c>
      <c r="HP116" s="780" t="s">
        <v>80</v>
      </c>
      <c r="IK116" s="780" t="s">
        <v>80</v>
      </c>
      <c r="IL116" s="780" t="s">
        <v>80</v>
      </c>
      <c r="JQ116" s="217"/>
      <c r="JR116" s="217"/>
      <c r="JS116" s="217"/>
      <c r="JT116" s="217"/>
      <c r="JU116" s="217"/>
      <c r="JV116" s="217"/>
      <c r="JW116" s="217"/>
      <c r="JX116" s="217"/>
      <c r="JY116" s="217"/>
      <c r="JZ116" s="217"/>
      <c r="KA116" s="217"/>
      <c r="KB116" s="217"/>
      <c r="KC116" s="217"/>
      <c r="KD116" s="217"/>
      <c r="KE116" s="217"/>
      <c r="KF116" s="217"/>
      <c r="KG116" s="217"/>
      <c r="KH116" s="217"/>
      <c r="KI116" s="217"/>
      <c r="KJ116" s="217"/>
      <c r="KK116" s="217"/>
      <c r="KL116" s="217"/>
      <c r="KM116" s="217"/>
      <c r="KN116" s="217"/>
      <c r="KO116" s="217"/>
      <c r="KP116" s="217"/>
      <c r="KQ116" s="217"/>
      <c r="KR116" s="217"/>
      <c r="KS116" s="217"/>
      <c r="KT116" s="217"/>
      <c r="KU116" s="217"/>
      <c r="KV116" s="217"/>
      <c r="KW116" s="217"/>
      <c r="KX116" s="217"/>
      <c r="KY116" s="217"/>
      <c r="KZ116" s="217"/>
      <c r="LA116" s="217"/>
      <c r="LB116" s="217"/>
      <c r="MQ116" s="780" t="s">
        <v>80</v>
      </c>
      <c r="NQ116" s="780" t="s">
        <v>80</v>
      </c>
      <c r="PJ116" s="780" t="s">
        <v>80</v>
      </c>
    </row>
    <row r="117" spans="95:426" ht="20.5" customHeight="1" x14ac:dyDescent="0.15">
      <c r="CQ117" s="780" t="s">
        <v>80</v>
      </c>
      <c r="DP117" s="780" t="s">
        <v>80</v>
      </c>
      <c r="FK117" s="780" t="s">
        <v>80</v>
      </c>
      <c r="HM117" s="780" t="s">
        <v>80</v>
      </c>
      <c r="HN117" s="780" t="s">
        <v>80</v>
      </c>
      <c r="HO117" s="780" t="s">
        <v>80</v>
      </c>
      <c r="HP117" s="780" t="s">
        <v>80</v>
      </c>
      <c r="IK117" s="780" t="s">
        <v>80</v>
      </c>
      <c r="IL117" s="780" t="s">
        <v>80</v>
      </c>
      <c r="JQ117" s="217"/>
      <c r="JR117" s="217"/>
      <c r="JS117" s="217"/>
      <c r="JT117" s="217"/>
      <c r="JU117" s="217"/>
      <c r="JV117" s="217"/>
      <c r="JW117" s="217"/>
      <c r="JX117" s="217"/>
      <c r="JY117" s="217"/>
      <c r="JZ117" s="217"/>
      <c r="KA117" s="217"/>
      <c r="KB117" s="217"/>
      <c r="KC117" s="217"/>
      <c r="KD117" s="217"/>
      <c r="KE117" s="217"/>
      <c r="KF117" s="217"/>
      <c r="KG117" s="217"/>
      <c r="KH117" s="217"/>
      <c r="KI117" s="217"/>
      <c r="KJ117" s="217"/>
      <c r="KK117" s="217"/>
      <c r="KL117" s="217"/>
      <c r="KM117" s="217"/>
      <c r="KN117" s="217"/>
      <c r="KO117" s="217"/>
      <c r="KP117" s="217"/>
      <c r="KQ117" s="217"/>
      <c r="KR117" s="217"/>
      <c r="KS117" s="217"/>
      <c r="KT117" s="217"/>
      <c r="KU117" s="217"/>
      <c r="KV117" s="217"/>
      <c r="KW117" s="217"/>
      <c r="KX117" s="217"/>
      <c r="KY117" s="217"/>
      <c r="KZ117" s="217"/>
      <c r="LA117" s="217"/>
      <c r="LB117" s="217"/>
      <c r="MQ117" s="780" t="s">
        <v>80</v>
      </c>
      <c r="NQ117" s="780" t="s">
        <v>80</v>
      </c>
      <c r="PJ117" s="780" t="s">
        <v>80</v>
      </c>
    </row>
    <row r="118" spans="95:426" ht="20.5" customHeight="1" x14ac:dyDescent="0.15">
      <c r="CQ118" s="780" t="s">
        <v>80</v>
      </c>
      <c r="DP118" s="780" t="s">
        <v>80</v>
      </c>
      <c r="FK118" s="780" t="s">
        <v>80</v>
      </c>
      <c r="HM118" s="780" t="s">
        <v>80</v>
      </c>
      <c r="HN118" s="780" t="s">
        <v>80</v>
      </c>
      <c r="HO118" s="780" t="s">
        <v>80</v>
      </c>
      <c r="HP118" s="780" t="s">
        <v>80</v>
      </c>
      <c r="IK118" s="780" t="s">
        <v>80</v>
      </c>
      <c r="IL118" s="780" t="s">
        <v>80</v>
      </c>
      <c r="MQ118" s="780" t="s">
        <v>80</v>
      </c>
      <c r="NQ118" s="780" t="s">
        <v>80</v>
      </c>
      <c r="PJ118" s="780" t="s">
        <v>80</v>
      </c>
    </row>
    <row r="119" spans="95:426" ht="20.5" customHeight="1" x14ac:dyDescent="0.15">
      <c r="CQ119" s="780" t="s">
        <v>80</v>
      </c>
      <c r="DP119" s="780" t="s">
        <v>80</v>
      </c>
      <c r="FK119" s="780" t="s">
        <v>80</v>
      </c>
      <c r="HM119" s="780" t="s">
        <v>80</v>
      </c>
      <c r="HN119" s="780" t="s">
        <v>80</v>
      </c>
      <c r="HO119" s="780" t="s">
        <v>80</v>
      </c>
      <c r="HP119" s="780" t="s">
        <v>80</v>
      </c>
      <c r="IK119" s="780" t="s">
        <v>80</v>
      </c>
      <c r="IL119" s="780" t="s">
        <v>80</v>
      </c>
      <c r="MQ119" s="780" t="s">
        <v>80</v>
      </c>
      <c r="NQ119" s="780" t="s">
        <v>80</v>
      </c>
      <c r="PJ119" s="780" t="s">
        <v>80</v>
      </c>
    </row>
    <row r="165" spans="221:224" ht="20.5" customHeight="1" x14ac:dyDescent="0.15">
      <c r="HM165" s="187"/>
      <c r="HN165" s="187"/>
      <c r="HO165" s="187"/>
      <c r="HP165" s="187"/>
    </row>
    <row r="166" spans="221:224" ht="20.5" customHeight="1" x14ac:dyDescent="0.15">
      <c r="HN166" s="187"/>
      <c r="HO166" s="187"/>
      <c r="HP166" s="187"/>
    </row>
    <row r="200" spans="221:323" ht="20.5" customHeight="1" x14ac:dyDescent="0.15">
      <c r="IT200" s="188" t="s">
        <v>123</v>
      </c>
      <c r="IU200" s="189">
        <v>1</v>
      </c>
      <c r="IV200" s="189">
        <v>1</v>
      </c>
      <c r="IW200" s="189">
        <v>1</v>
      </c>
      <c r="IX200" s="190">
        <v>2</v>
      </c>
      <c r="IY200" s="190">
        <v>2</v>
      </c>
      <c r="IZ200" s="190">
        <v>2</v>
      </c>
      <c r="JA200" s="191">
        <v>3</v>
      </c>
      <c r="JB200" s="191">
        <v>3</v>
      </c>
      <c r="JC200" s="191">
        <v>3</v>
      </c>
      <c r="JD200" s="192">
        <v>4</v>
      </c>
      <c r="JE200" s="192">
        <v>4</v>
      </c>
      <c r="JF200" s="192">
        <v>4</v>
      </c>
      <c r="JG200" s="193">
        <v>5</v>
      </c>
      <c r="JH200" s="193">
        <v>5</v>
      </c>
      <c r="JI200" s="193">
        <v>5</v>
      </c>
      <c r="JJ200" s="194">
        <v>6</v>
      </c>
      <c r="JK200" s="194">
        <v>6</v>
      </c>
      <c r="JL200" s="194">
        <v>6</v>
      </c>
      <c r="JM200" s="196">
        <v>7</v>
      </c>
      <c r="JN200" s="196">
        <v>7</v>
      </c>
      <c r="JO200" s="196">
        <v>7</v>
      </c>
      <c r="JP200" s="69">
        <v>8</v>
      </c>
      <c r="JQ200" s="69">
        <v>8</v>
      </c>
      <c r="JR200" s="69">
        <v>8</v>
      </c>
      <c r="JS200" s="197">
        <v>9</v>
      </c>
      <c r="JT200" s="197">
        <v>9</v>
      </c>
      <c r="JU200" s="197">
        <v>9</v>
      </c>
      <c r="JV200" s="198">
        <v>10</v>
      </c>
      <c r="JW200" s="198">
        <v>10</v>
      </c>
      <c r="JX200" s="198">
        <v>10</v>
      </c>
      <c r="JY200" s="199">
        <v>11</v>
      </c>
      <c r="JZ200" s="199">
        <v>11</v>
      </c>
      <c r="KA200" s="199">
        <v>11</v>
      </c>
      <c r="KB200" s="200">
        <v>12</v>
      </c>
      <c r="KC200" s="200">
        <v>12</v>
      </c>
      <c r="KD200" s="200">
        <v>12</v>
      </c>
      <c r="KE200" s="201">
        <v>13</v>
      </c>
      <c r="KF200" s="201">
        <v>13</v>
      </c>
      <c r="KG200" s="201">
        <v>13</v>
      </c>
      <c r="KH200" s="67">
        <v>14</v>
      </c>
      <c r="KI200" s="67">
        <v>14</v>
      </c>
      <c r="KJ200" s="67">
        <v>14</v>
      </c>
      <c r="KK200" s="68">
        <v>15</v>
      </c>
      <c r="KL200" s="68">
        <v>15</v>
      </c>
      <c r="KM200" s="68">
        <v>15</v>
      </c>
    </row>
    <row r="201" spans="221:323" ht="20.5" customHeight="1" x14ac:dyDescent="0.15">
      <c r="IW201" s="188" t="s">
        <v>125</v>
      </c>
      <c r="IX201" s="189">
        <v>1</v>
      </c>
      <c r="IY201" s="189">
        <v>1</v>
      </c>
      <c r="IZ201" s="189">
        <v>1</v>
      </c>
      <c r="JA201" s="190">
        <v>2</v>
      </c>
      <c r="JB201" s="190">
        <v>2</v>
      </c>
      <c r="JC201" s="190">
        <v>2</v>
      </c>
      <c r="JD201" s="191">
        <v>3</v>
      </c>
      <c r="JE201" s="191">
        <v>3</v>
      </c>
      <c r="JF201" s="191">
        <v>3</v>
      </c>
      <c r="JG201" s="192">
        <v>4</v>
      </c>
      <c r="JH201" s="192">
        <v>4</v>
      </c>
      <c r="JI201" s="192">
        <v>4</v>
      </c>
      <c r="JJ201" s="193">
        <v>5</v>
      </c>
      <c r="JK201" s="193">
        <v>5</v>
      </c>
      <c r="JL201" s="193">
        <v>5</v>
      </c>
      <c r="JM201" s="194">
        <v>6</v>
      </c>
      <c r="JN201" s="194">
        <v>6</v>
      </c>
      <c r="JO201" s="194">
        <v>6</v>
      </c>
      <c r="JP201" s="196">
        <v>7</v>
      </c>
      <c r="JQ201" s="196">
        <v>7</v>
      </c>
      <c r="JR201" s="196">
        <v>7</v>
      </c>
      <c r="JS201" s="69">
        <v>8</v>
      </c>
      <c r="JT201" s="69">
        <v>8</v>
      </c>
      <c r="JU201" s="69">
        <v>8</v>
      </c>
      <c r="JV201" s="197">
        <v>9</v>
      </c>
      <c r="JW201" s="197">
        <v>9</v>
      </c>
      <c r="JX201" s="197">
        <v>9</v>
      </c>
      <c r="JY201" s="198">
        <v>10</v>
      </c>
      <c r="JZ201" s="198">
        <v>10</v>
      </c>
      <c r="KA201" s="198">
        <v>10</v>
      </c>
      <c r="KB201" s="199">
        <v>11</v>
      </c>
      <c r="KC201" s="199">
        <v>11</v>
      </c>
      <c r="KD201" s="199">
        <v>11</v>
      </c>
      <c r="KE201" s="200">
        <v>12</v>
      </c>
      <c r="KF201" s="200">
        <v>12</v>
      </c>
      <c r="KG201" s="200">
        <v>12</v>
      </c>
      <c r="KH201" s="201">
        <v>13</v>
      </c>
      <c r="KI201" s="201">
        <v>13</v>
      </c>
      <c r="KJ201" s="201">
        <v>13</v>
      </c>
      <c r="KK201" s="67">
        <v>14</v>
      </c>
      <c r="KL201" s="67">
        <v>14</v>
      </c>
      <c r="KM201" s="67">
        <v>14</v>
      </c>
      <c r="KN201" s="68">
        <v>15</v>
      </c>
      <c r="KO201" s="68">
        <v>15</v>
      </c>
      <c r="KP201" s="68">
        <v>15</v>
      </c>
    </row>
    <row r="202" spans="221:323" ht="20.5" customHeight="1" x14ac:dyDescent="0.15">
      <c r="HM202" s="73" t="s">
        <v>100</v>
      </c>
      <c r="HN202" s="73" t="s">
        <v>100</v>
      </c>
      <c r="HO202" s="73" t="s">
        <v>100</v>
      </c>
      <c r="HP202" s="73" t="s">
        <v>100</v>
      </c>
      <c r="IW202" s="202"/>
      <c r="IX202" s="202"/>
      <c r="IY202" s="202"/>
      <c r="IZ202" s="188" t="s">
        <v>126</v>
      </c>
      <c r="JA202" s="189">
        <v>1</v>
      </c>
      <c r="JB202" s="189">
        <v>1</v>
      </c>
      <c r="JC202" s="189">
        <v>1</v>
      </c>
      <c r="JD202" s="190">
        <v>2</v>
      </c>
      <c r="JE202" s="190">
        <v>2</v>
      </c>
      <c r="JF202" s="190">
        <v>2</v>
      </c>
      <c r="JG202" s="191">
        <v>3</v>
      </c>
      <c r="JH202" s="191">
        <v>3</v>
      </c>
      <c r="JI202" s="191">
        <v>3</v>
      </c>
      <c r="JJ202" s="192">
        <v>4</v>
      </c>
      <c r="JK202" s="192">
        <v>4</v>
      </c>
      <c r="JL202" s="192">
        <v>4</v>
      </c>
      <c r="JM202" s="193">
        <v>5</v>
      </c>
      <c r="JN202" s="193">
        <v>5</v>
      </c>
      <c r="JO202" s="193">
        <v>5</v>
      </c>
      <c r="JP202" s="194">
        <v>6</v>
      </c>
      <c r="JQ202" s="194">
        <v>6</v>
      </c>
      <c r="JR202" s="194">
        <v>6</v>
      </c>
      <c r="JS202" s="196">
        <v>7</v>
      </c>
      <c r="JT202" s="196">
        <v>7</v>
      </c>
      <c r="JU202" s="196">
        <v>7</v>
      </c>
      <c r="JV202" s="69">
        <v>8</v>
      </c>
      <c r="JW202" s="69">
        <v>8</v>
      </c>
      <c r="JX202" s="69">
        <v>8</v>
      </c>
      <c r="JY202" s="197">
        <v>9</v>
      </c>
      <c r="JZ202" s="197">
        <v>9</v>
      </c>
      <c r="KA202" s="197">
        <v>9</v>
      </c>
      <c r="KB202" s="198">
        <v>10</v>
      </c>
      <c r="KC202" s="198">
        <v>10</v>
      </c>
      <c r="KD202" s="198">
        <v>10</v>
      </c>
      <c r="KE202" s="199">
        <v>11</v>
      </c>
      <c r="KF202" s="199">
        <v>11</v>
      </c>
      <c r="KG202" s="199">
        <v>11</v>
      </c>
      <c r="KH202" s="200">
        <v>12</v>
      </c>
      <c r="KI202" s="200">
        <v>12</v>
      </c>
      <c r="KJ202" s="200">
        <v>12</v>
      </c>
      <c r="KK202" s="201">
        <v>13</v>
      </c>
      <c r="KL202" s="201">
        <v>13</v>
      </c>
      <c r="KM202" s="201">
        <v>13</v>
      </c>
      <c r="KN202" s="67">
        <v>14</v>
      </c>
      <c r="KO202" s="67">
        <v>14</v>
      </c>
      <c r="KP202" s="67">
        <v>14</v>
      </c>
      <c r="KQ202" s="68">
        <v>15</v>
      </c>
      <c r="KR202" s="68">
        <v>15</v>
      </c>
      <c r="KS202" s="68">
        <v>15</v>
      </c>
    </row>
    <row r="203" spans="221:323" ht="20.5" customHeight="1" x14ac:dyDescent="0.15">
      <c r="HM203" s="73" t="s">
        <v>100</v>
      </c>
      <c r="HN203" s="73" t="s">
        <v>100</v>
      </c>
      <c r="HO203" s="73" t="s">
        <v>100</v>
      </c>
      <c r="HP203" s="73" t="s">
        <v>100</v>
      </c>
      <c r="IW203" s="202"/>
      <c r="IX203" s="202"/>
      <c r="IY203" s="202"/>
      <c r="IZ203" s="202"/>
      <c r="JA203" s="202"/>
      <c r="JB203" s="202"/>
      <c r="JC203" s="188" t="s">
        <v>127</v>
      </c>
      <c r="JD203" s="189">
        <v>1</v>
      </c>
      <c r="JE203" s="189">
        <v>1</v>
      </c>
      <c r="JF203" s="189">
        <v>1</v>
      </c>
      <c r="JG203" s="190">
        <v>2</v>
      </c>
      <c r="JH203" s="190">
        <v>2</v>
      </c>
      <c r="JI203" s="190">
        <v>2</v>
      </c>
      <c r="JJ203" s="191">
        <v>3</v>
      </c>
      <c r="JK203" s="191">
        <v>3</v>
      </c>
      <c r="JL203" s="191">
        <v>3</v>
      </c>
      <c r="JM203" s="192">
        <v>4</v>
      </c>
      <c r="JN203" s="192">
        <v>4</v>
      </c>
      <c r="JO203" s="192">
        <v>4</v>
      </c>
      <c r="JP203" s="193">
        <v>5</v>
      </c>
      <c r="JQ203" s="193">
        <v>5</v>
      </c>
      <c r="JR203" s="193">
        <v>5</v>
      </c>
      <c r="JS203" s="194">
        <v>6</v>
      </c>
      <c r="JT203" s="194">
        <v>6</v>
      </c>
      <c r="JU203" s="194">
        <v>6</v>
      </c>
      <c r="JV203" s="196">
        <v>7</v>
      </c>
      <c r="JW203" s="196">
        <v>7</v>
      </c>
      <c r="JX203" s="196">
        <v>7</v>
      </c>
      <c r="JY203" s="69">
        <v>8</v>
      </c>
      <c r="JZ203" s="69">
        <v>8</v>
      </c>
      <c r="KA203" s="69">
        <v>8</v>
      </c>
      <c r="KB203" s="197">
        <v>9</v>
      </c>
      <c r="KC203" s="197">
        <v>9</v>
      </c>
      <c r="KD203" s="197">
        <v>9</v>
      </c>
      <c r="KE203" s="198">
        <v>10</v>
      </c>
      <c r="KF203" s="198">
        <v>10</v>
      </c>
      <c r="KG203" s="198">
        <v>10</v>
      </c>
      <c r="KH203" s="199">
        <v>11</v>
      </c>
      <c r="KI203" s="199">
        <v>11</v>
      </c>
      <c r="KJ203" s="199">
        <v>11</v>
      </c>
      <c r="KK203" s="200">
        <v>12</v>
      </c>
      <c r="KL203" s="200">
        <v>12</v>
      </c>
      <c r="KM203" s="200">
        <v>12</v>
      </c>
      <c r="KN203" s="201">
        <v>13</v>
      </c>
      <c r="KO203" s="201">
        <v>13</v>
      </c>
      <c r="KP203" s="201">
        <v>13</v>
      </c>
      <c r="KQ203" s="67">
        <v>14</v>
      </c>
      <c r="KR203" s="67">
        <v>14</v>
      </c>
      <c r="KS203" s="67">
        <v>14</v>
      </c>
      <c r="KT203" s="68">
        <v>15</v>
      </c>
      <c r="KU203" s="68">
        <v>15</v>
      </c>
      <c r="KV203" s="68">
        <v>15</v>
      </c>
    </row>
    <row r="204" spans="221:323" ht="20.5" customHeight="1" x14ac:dyDescent="0.15">
      <c r="HM204" s="73" t="s">
        <v>100</v>
      </c>
      <c r="HN204" s="73" t="s">
        <v>100</v>
      </c>
      <c r="HO204" s="73" t="s">
        <v>100</v>
      </c>
      <c r="HP204" s="73" t="s">
        <v>100</v>
      </c>
      <c r="IW204" s="202"/>
      <c r="IX204" s="202"/>
      <c r="IY204" s="202"/>
      <c r="IZ204" s="202"/>
      <c r="JA204" s="202"/>
      <c r="JB204" s="202"/>
      <c r="JC204" s="202"/>
      <c r="JD204" s="202"/>
      <c r="JE204" s="202"/>
      <c r="JF204" s="188" t="s">
        <v>128</v>
      </c>
      <c r="JG204" s="189">
        <v>1</v>
      </c>
      <c r="JH204" s="189">
        <v>1</v>
      </c>
      <c r="JI204" s="189">
        <v>1</v>
      </c>
      <c r="JJ204" s="190">
        <v>2</v>
      </c>
      <c r="JK204" s="190">
        <v>2</v>
      </c>
      <c r="JL204" s="190">
        <v>2</v>
      </c>
      <c r="JM204" s="191">
        <v>3</v>
      </c>
      <c r="JN204" s="191">
        <v>3</v>
      </c>
      <c r="JO204" s="191">
        <v>3</v>
      </c>
      <c r="JP204" s="192">
        <v>4</v>
      </c>
      <c r="JQ204" s="192">
        <v>4</v>
      </c>
      <c r="JR204" s="192">
        <v>4</v>
      </c>
      <c r="JS204" s="193">
        <v>5</v>
      </c>
      <c r="JT204" s="193">
        <v>5</v>
      </c>
      <c r="JU204" s="193">
        <v>5</v>
      </c>
      <c r="JV204" s="194">
        <v>6</v>
      </c>
      <c r="JW204" s="194">
        <v>6</v>
      </c>
      <c r="JX204" s="194">
        <v>6</v>
      </c>
      <c r="JY204" s="196">
        <v>7</v>
      </c>
      <c r="JZ204" s="196">
        <v>7</v>
      </c>
      <c r="KA204" s="196">
        <v>7</v>
      </c>
      <c r="KB204" s="69">
        <v>8</v>
      </c>
      <c r="KC204" s="69">
        <v>8</v>
      </c>
      <c r="KD204" s="69">
        <v>8</v>
      </c>
      <c r="KE204" s="197">
        <v>9</v>
      </c>
      <c r="KF204" s="197">
        <v>9</v>
      </c>
      <c r="KG204" s="197">
        <v>9</v>
      </c>
      <c r="KH204" s="198">
        <v>10</v>
      </c>
      <c r="KI204" s="198">
        <v>10</v>
      </c>
      <c r="KJ204" s="198">
        <v>10</v>
      </c>
      <c r="KK204" s="199">
        <v>11</v>
      </c>
      <c r="KL204" s="199">
        <v>11</v>
      </c>
      <c r="KM204" s="199">
        <v>11</v>
      </c>
      <c r="KN204" s="200">
        <v>12</v>
      </c>
      <c r="KO204" s="200">
        <v>12</v>
      </c>
      <c r="KP204" s="200">
        <v>12</v>
      </c>
      <c r="KQ204" s="201">
        <v>13</v>
      </c>
      <c r="KR204" s="201">
        <v>13</v>
      </c>
      <c r="KS204" s="201">
        <v>13</v>
      </c>
      <c r="KT204" s="67">
        <v>14</v>
      </c>
      <c r="KU204" s="67">
        <v>14</v>
      </c>
      <c r="KV204" s="67">
        <v>14</v>
      </c>
      <c r="KW204" s="68">
        <v>15</v>
      </c>
      <c r="KX204" s="68">
        <v>15</v>
      </c>
      <c r="KY204" s="68">
        <v>15</v>
      </c>
    </row>
    <row r="205" spans="221:323" ht="20.5" customHeight="1" x14ac:dyDescent="0.15">
      <c r="JF205" s="202"/>
      <c r="JG205" s="202"/>
      <c r="JH205" s="202"/>
      <c r="JI205" s="188" t="s">
        <v>252</v>
      </c>
      <c r="JJ205" s="189">
        <v>1</v>
      </c>
      <c r="JK205" s="189">
        <v>1</v>
      </c>
      <c r="JL205" s="189">
        <v>1</v>
      </c>
      <c r="JM205" s="190">
        <v>2</v>
      </c>
      <c r="JN205" s="190">
        <v>2</v>
      </c>
      <c r="JO205" s="190">
        <v>2</v>
      </c>
      <c r="JP205" s="191">
        <v>3</v>
      </c>
      <c r="JQ205" s="191">
        <v>3</v>
      </c>
      <c r="JR205" s="191">
        <v>3</v>
      </c>
      <c r="JS205" s="192">
        <v>4</v>
      </c>
      <c r="JT205" s="192">
        <v>4</v>
      </c>
      <c r="JU205" s="192">
        <v>4</v>
      </c>
      <c r="JV205" s="193">
        <v>5</v>
      </c>
      <c r="JW205" s="193">
        <v>5</v>
      </c>
      <c r="JX205" s="193">
        <v>5</v>
      </c>
      <c r="JY205" s="194">
        <v>6</v>
      </c>
      <c r="JZ205" s="194">
        <v>6</v>
      </c>
      <c r="KA205" s="194">
        <v>6</v>
      </c>
      <c r="KB205" s="196">
        <v>7</v>
      </c>
      <c r="KC205" s="196">
        <v>7</v>
      </c>
      <c r="KD205" s="196">
        <v>7</v>
      </c>
      <c r="KE205" s="69">
        <v>8</v>
      </c>
      <c r="KF205" s="69">
        <v>8</v>
      </c>
      <c r="KG205" s="69">
        <v>8</v>
      </c>
      <c r="KH205" s="197">
        <v>9</v>
      </c>
      <c r="KI205" s="197">
        <v>9</v>
      </c>
      <c r="KJ205" s="197">
        <v>9</v>
      </c>
      <c r="KK205" s="198">
        <v>10</v>
      </c>
      <c r="KL205" s="198">
        <v>10</v>
      </c>
      <c r="KM205" s="198">
        <v>10</v>
      </c>
      <c r="KN205" s="199">
        <v>11</v>
      </c>
      <c r="KO205" s="199">
        <v>11</v>
      </c>
      <c r="KP205" s="199">
        <v>11</v>
      </c>
      <c r="KQ205" s="200">
        <v>12</v>
      </c>
      <c r="KR205" s="200">
        <v>12</v>
      </c>
      <c r="KS205" s="200">
        <v>12</v>
      </c>
      <c r="KT205" s="201">
        <v>13</v>
      </c>
      <c r="KU205" s="201">
        <v>13</v>
      </c>
      <c r="KV205" s="201">
        <v>13</v>
      </c>
      <c r="KW205" s="67">
        <v>14</v>
      </c>
      <c r="KX205" s="67">
        <v>14</v>
      </c>
      <c r="KY205" s="67">
        <v>14</v>
      </c>
      <c r="KZ205" s="68">
        <v>15</v>
      </c>
      <c r="LA205" s="68">
        <v>15</v>
      </c>
      <c r="LB205" s="68">
        <v>15</v>
      </c>
    </row>
    <row r="206" spans="221:323" ht="20.5" customHeight="1" x14ac:dyDescent="0.15">
      <c r="JH206" s="202"/>
      <c r="JI206" s="202"/>
      <c r="JJ206" s="202"/>
      <c r="JK206" s="202"/>
      <c r="JL206" s="188" t="s">
        <v>253</v>
      </c>
      <c r="JM206" s="189">
        <v>1</v>
      </c>
      <c r="JN206" s="189">
        <v>1</v>
      </c>
      <c r="JO206" s="189">
        <v>1</v>
      </c>
      <c r="JP206" s="190">
        <v>2</v>
      </c>
      <c r="JQ206" s="190">
        <v>2</v>
      </c>
      <c r="JR206" s="190">
        <v>2</v>
      </c>
      <c r="JS206" s="191">
        <v>3</v>
      </c>
      <c r="JT206" s="191">
        <v>3</v>
      </c>
      <c r="JU206" s="191">
        <v>3</v>
      </c>
      <c r="JV206" s="192">
        <v>4</v>
      </c>
      <c r="JW206" s="192">
        <v>4</v>
      </c>
      <c r="JX206" s="192">
        <v>4</v>
      </c>
      <c r="JY206" s="193">
        <v>5</v>
      </c>
      <c r="JZ206" s="193">
        <v>5</v>
      </c>
      <c r="KA206" s="193">
        <v>5</v>
      </c>
      <c r="KB206" s="194">
        <v>6</v>
      </c>
      <c r="KC206" s="194">
        <v>6</v>
      </c>
      <c r="KD206" s="194">
        <v>6</v>
      </c>
      <c r="KE206" s="196">
        <v>7</v>
      </c>
      <c r="KF206" s="196">
        <v>7</v>
      </c>
      <c r="KG206" s="196">
        <v>7</v>
      </c>
      <c r="KH206" s="69">
        <v>8</v>
      </c>
      <c r="KI206" s="69">
        <v>8</v>
      </c>
      <c r="KJ206" s="69">
        <v>8</v>
      </c>
      <c r="KK206" s="197">
        <v>9</v>
      </c>
      <c r="KL206" s="197">
        <v>9</v>
      </c>
      <c r="KM206" s="197">
        <v>9</v>
      </c>
      <c r="KN206" s="198">
        <v>10</v>
      </c>
      <c r="KO206" s="198">
        <v>10</v>
      </c>
      <c r="KP206" s="198">
        <v>10</v>
      </c>
      <c r="KQ206" s="199">
        <v>11</v>
      </c>
      <c r="KR206" s="199">
        <v>11</v>
      </c>
      <c r="KS206" s="199">
        <v>11</v>
      </c>
      <c r="KT206" s="200">
        <v>12</v>
      </c>
      <c r="KU206" s="200">
        <v>12</v>
      </c>
      <c r="KV206" s="200">
        <v>12</v>
      </c>
      <c r="KW206" s="201">
        <v>13</v>
      </c>
      <c r="KX206" s="201">
        <v>13</v>
      </c>
      <c r="KY206" s="201">
        <v>13</v>
      </c>
      <c r="KZ206" s="67">
        <v>14</v>
      </c>
      <c r="LA206" s="67">
        <v>14</v>
      </c>
      <c r="LB206" s="67">
        <v>14</v>
      </c>
      <c r="LC206" s="68">
        <v>15</v>
      </c>
      <c r="LD206" s="68">
        <v>15</v>
      </c>
      <c r="LE206" s="68">
        <v>15</v>
      </c>
    </row>
    <row r="207" spans="221:323" ht="20.5" customHeight="1" x14ac:dyDescent="0.15">
      <c r="JJ207" s="202"/>
      <c r="JK207" s="202"/>
      <c r="JL207" s="202"/>
      <c r="JM207" s="202"/>
      <c r="JN207" s="202"/>
      <c r="JO207" s="188" t="s">
        <v>254</v>
      </c>
      <c r="JP207" s="189">
        <v>1</v>
      </c>
      <c r="JQ207" s="189">
        <v>1</v>
      </c>
      <c r="JR207" s="189">
        <v>1</v>
      </c>
      <c r="JS207" s="190">
        <v>2</v>
      </c>
      <c r="JT207" s="190">
        <v>2</v>
      </c>
      <c r="JU207" s="190">
        <v>2</v>
      </c>
      <c r="JV207" s="191">
        <v>3</v>
      </c>
      <c r="JW207" s="191">
        <v>3</v>
      </c>
      <c r="JX207" s="191">
        <v>3</v>
      </c>
      <c r="JY207" s="192">
        <v>4</v>
      </c>
      <c r="JZ207" s="192">
        <v>4</v>
      </c>
      <c r="KA207" s="192">
        <v>4</v>
      </c>
      <c r="KB207" s="193">
        <v>5</v>
      </c>
      <c r="KC207" s="193">
        <v>5</v>
      </c>
      <c r="KD207" s="193">
        <v>5</v>
      </c>
      <c r="KE207" s="194">
        <v>6</v>
      </c>
      <c r="KF207" s="194">
        <v>6</v>
      </c>
      <c r="KG207" s="194">
        <v>6</v>
      </c>
      <c r="KH207" s="196">
        <v>7</v>
      </c>
      <c r="KI207" s="196">
        <v>7</v>
      </c>
      <c r="KJ207" s="196">
        <v>7</v>
      </c>
      <c r="KK207" s="69">
        <v>8</v>
      </c>
      <c r="KL207" s="69">
        <v>8</v>
      </c>
      <c r="KM207" s="69">
        <v>8</v>
      </c>
      <c r="KN207" s="197">
        <v>9</v>
      </c>
      <c r="KO207" s="197">
        <v>9</v>
      </c>
      <c r="KP207" s="197">
        <v>9</v>
      </c>
      <c r="KQ207" s="198">
        <v>10</v>
      </c>
      <c r="KR207" s="198">
        <v>10</v>
      </c>
      <c r="KS207" s="198">
        <v>10</v>
      </c>
      <c r="KT207" s="199">
        <v>11</v>
      </c>
      <c r="KU207" s="199">
        <v>11</v>
      </c>
      <c r="KV207" s="199">
        <v>11</v>
      </c>
      <c r="KW207" s="200">
        <v>12</v>
      </c>
      <c r="KX207" s="200">
        <v>12</v>
      </c>
      <c r="KY207" s="200">
        <v>12</v>
      </c>
      <c r="KZ207" s="201">
        <v>13</v>
      </c>
      <c r="LA207" s="201">
        <v>13</v>
      </c>
      <c r="LB207" s="201">
        <v>13</v>
      </c>
      <c r="LC207" s="67">
        <v>14</v>
      </c>
      <c r="LD207" s="67">
        <v>14</v>
      </c>
      <c r="LE207" s="67">
        <v>14</v>
      </c>
      <c r="LF207" s="68">
        <v>15</v>
      </c>
      <c r="LG207" s="68">
        <v>15</v>
      </c>
      <c r="LH207" s="68">
        <v>15</v>
      </c>
    </row>
    <row r="208" spans="221:323" ht="20.5" customHeight="1" x14ac:dyDescent="0.15">
      <c r="JJ208" s="202"/>
      <c r="JK208" s="202"/>
      <c r="JL208" s="202"/>
      <c r="JM208" s="202"/>
      <c r="JN208" s="202"/>
      <c r="JO208" s="202"/>
      <c r="JP208" s="202"/>
      <c r="JQ208" s="202"/>
      <c r="JR208" s="188" t="s">
        <v>255</v>
      </c>
      <c r="JS208" s="189">
        <v>1</v>
      </c>
      <c r="JT208" s="189">
        <v>1</v>
      </c>
      <c r="JU208" s="189">
        <v>1</v>
      </c>
      <c r="JV208" s="190">
        <v>2</v>
      </c>
      <c r="JW208" s="190">
        <v>2</v>
      </c>
      <c r="JX208" s="190">
        <v>2</v>
      </c>
      <c r="JY208" s="191">
        <v>3</v>
      </c>
      <c r="JZ208" s="191">
        <v>3</v>
      </c>
      <c r="KA208" s="191">
        <v>3</v>
      </c>
      <c r="KB208" s="192">
        <v>4</v>
      </c>
      <c r="KC208" s="192">
        <v>4</v>
      </c>
      <c r="KD208" s="192">
        <v>4</v>
      </c>
      <c r="KE208" s="193">
        <v>5</v>
      </c>
      <c r="KF208" s="193">
        <v>5</v>
      </c>
      <c r="KG208" s="193">
        <v>5</v>
      </c>
      <c r="KH208" s="194">
        <v>6</v>
      </c>
      <c r="KI208" s="194">
        <v>6</v>
      </c>
      <c r="KJ208" s="194">
        <v>6</v>
      </c>
      <c r="KK208" s="196">
        <v>7</v>
      </c>
      <c r="KL208" s="196">
        <v>7</v>
      </c>
      <c r="KM208" s="196">
        <v>7</v>
      </c>
      <c r="KN208" s="69">
        <v>8</v>
      </c>
      <c r="KO208" s="69">
        <v>8</v>
      </c>
      <c r="KP208" s="69">
        <v>8</v>
      </c>
      <c r="KQ208" s="197">
        <v>9</v>
      </c>
      <c r="KR208" s="197">
        <v>9</v>
      </c>
      <c r="KS208" s="197">
        <v>9</v>
      </c>
      <c r="KT208" s="198">
        <v>10</v>
      </c>
      <c r="KU208" s="198">
        <v>10</v>
      </c>
      <c r="KV208" s="198">
        <v>10</v>
      </c>
      <c r="KW208" s="199">
        <v>11</v>
      </c>
      <c r="KX208" s="199">
        <v>11</v>
      </c>
      <c r="KY208" s="199">
        <v>11</v>
      </c>
      <c r="KZ208" s="200">
        <v>12</v>
      </c>
      <c r="LA208" s="200">
        <v>12</v>
      </c>
      <c r="LB208" s="200">
        <v>12</v>
      </c>
      <c r="LC208" s="201">
        <v>13</v>
      </c>
      <c r="LD208" s="201">
        <v>13</v>
      </c>
      <c r="LE208" s="201">
        <v>13</v>
      </c>
      <c r="LF208" s="67">
        <v>14</v>
      </c>
      <c r="LG208" s="67">
        <v>14</v>
      </c>
      <c r="LH208" s="67">
        <v>14</v>
      </c>
      <c r="LI208" s="68">
        <v>15</v>
      </c>
      <c r="LJ208" s="68">
        <v>15</v>
      </c>
      <c r="LK208" s="68">
        <v>15</v>
      </c>
    </row>
    <row r="209" spans="221:329" ht="20.5" customHeight="1" x14ac:dyDescent="0.15">
      <c r="JJ209" s="202"/>
      <c r="JK209" s="202"/>
      <c r="JL209" s="202"/>
      <c r="JM209" s="202"/>
      <c r="JN209" s="202"/>
      <c r="JO209" s="202"/>
      <c r="JP209" s="202"/>
      <c r="JQ209" s="202"/>
      <c r="JR209" s="202"/>
      <c r="JS209" s="202"/>
      <c r="JT209" s="202"/>
      <c r="JU209" s="188" t="s">
        <v>256</v>
      </c>
      <c r="JV209" s="189">
        <v>1</v>
      </c>
      <c r="JW209" s="189">
        <v>1</v>
      </c>
      <c r="JX209" s="189">
        <v>1</v>
      </c>
      <c r="JY209" s="190">
        <v>2</v>
      </c>
      <c r="JZ209" s="190">
        <v>2</v>
      </c>
      <c r="KA209" s="190">
        <v>2</v>
      </c>
      <c r="KB209" s="191">
        <v>3</v>
      </c>
      <c r="KC209" s="191">
        <v>3</v>
      </c>
      <c r="KD209" s="191">
        <v>3</v>
      </c>
      <c r="KE209" s="192">
        <v>4</v>
      </c>
      <c r="KF209" s="192">
        <v>4</v>
      </c>
      <c r="KG209" s="192">
        <v>4</v>
      </c>
      <c r="KH209" s="193">
        <v>5</v>
      </c>
      <c r="KI209" s="193">
        <v>5</v>
      </c>
      <c r="KJ209" s="193">
        <v>5</v>
      </c>
      <c r="KK209" s="194">
        <v>6</v>
      </c>
      <c r="KL209" s="194">
        <v>6</v>
      </c>
      <c r="KM209" s="194">
        <v>6</v>
      </c>
      <c r="KN209" s="196">
        <v>7</v>
      </c>
      <c r="KO209" s="196">
        <v>7</v>
      </c>
      <c r="KP209" s="196">
        <v>7</v>
      </c>
      <c r="KQ209" s="69">
        <v>8</v>
      </c>
      <c r="KR209" s="69">
        <v>8</v>
      </c>
      <c r="KS209" s="69">
        <v>8</v>
      </c>
      <c r="KT209" s="197">
        <v>9</v>
      </c>
      <c r="KU209" s="197">
        <v>9</v>
      </c>
      <c r="KV209" s="197">
        <v>9</v>
      </c>
      <c r="KW209" s="198">
        <v>10</v>
      </c>
      <c r="KX209" s="198">
        <v>10</v>
      </c>
      <c r="KY209" s="198">
        <v>10</v>
      </c>
      <c r="KZ209" s="199">
        <v>11</v>
      </c>
      <c r="LA209" s="199">
        <v>11</v>
      </c>
      <c r="LB209" s="199">
        <v>11</v>
      </c>
      <c r="LC209" s="200">
        <v>12</v>
      </c>
      <c r="LD209" s="200">
        <v>12</v>
      </c>
      <c r="LE209" s="200">
        <v>12</v>
      </c>
      <c r="LF209" s="201">
        <v>13</v>
      </c>
      <c r="LG209" s="201">
        <v>13</v>
      </c>
      <c r="LH209" s="201">
        <v>13</v>
      </c>
      <c r="LI209" s="67">
        <v>14</v>
      </c>
      <c r="LJ209" s="67">
        <v>14</v>
      </c>
      <c r="LK209" s="67">
        <v>14</v>
      </c>
      <c r="LL209" s="68">
        <v>15</v>
      </c>
      <c r="LM209" s="68">
        <v>15</v>
      </c>
      <c r="LN209" s="68">
        <v>15</v>
      </c>
    </row>
    <row r="210" spans="221:329" ht="20.5" customHeight="1" x14ac:dyDescent="0.15">
      <c r="JP210" s="202"/>
      <c r="JQ210" s="202"/>
      <c r="JR210" s="202"/>
      <c r="JS210" s="202"/>
      <c r="JT210" s="202"/>
      <c r="JU210" s="202"/>
      <c r="JV210" s="202"/>
      <c r="JW210" s="202"/>
      <c r="JX210" s="188" t="s">
        <v>257</v>
      </c>
      <c r="JY210" s="189">
        <v>1</v>
      </c>
      <c r="JZ210" s="189">
        <v>1</v>
      </c>
      <c r="KA210" s="189">
        <v>1</v>
      </c>
      <c r="KB210" s="190">
        <v>2</v>
      </c>
      <c r="KC210" s="190">
        <v>2</v>
      </c>
      <c r="KD210" s="190">
        <v>2</v>
      </c>
      <c r="KE210" s="191">
        <v>3</v>
      </c>
      <c r="KF210" s="191">
        <v>3</v>
      </c>
      <c r="KG210" s="191">
        <v>3</v>
      </c>
      <c r="KH210" s="192">
        <v>4</v>
      </c>
      <c r="KI210" s="192">
        <v>4</v>
      </c>
      <c r="KJ210" s="192">
        <v>4</v>
      </c>
      <c r="KK210" s="193">
        <v>5</v>
      </c>
      <c r="KL210" s="193">
        <v>5</v>
      </c>
      <c r="KM210" s="193">
        <v>5</v>
      </c>
      <c r="KN210" s="194">
        <v>6</v>
      </c>
      <c r="KO210" s="194">
        <v>6</v>
      </c>
      <c r="KP210" s="194">
        <v>6</v>
      </c>
      <c r="KQ210" s="196">
        <v>7</v>
      </c>
      <c r="KR210" s="196">
        <v>7</v>
      </c>
      <c r="KS210" s="196">
        <v>7</v>
      </c>
      <c r="KT210" s="69">
        <v>8</v>
      </c>
      <c r="KU210" s="69">
        <v>8</v>
      </c>
      <c r="KV210" s="69">
        <v>8</v>
      </c>
      <c r="KW210" s="197">
        <v>9</v>
      </c>
      <c r="KX210" s="197">
        <v>9</v>
      </c>
      <c r="KY210" s="197">
        <v>9</v>
      </c>
      <c r="KZ210" s="198">
        <v>10</v>
      </c>
      <c r="LA210" s="198">
        <v>10</v>
      </c>
      <c r="LB210" s="198">
        <v>10</v>
      </c>
      <c r="LC210" s="199">
        <v>11</v>
      </c>
      <c r="LD210" s="199">
        <v>11</v>
      </c>
      <c r="LE210" s="199">
        <v>11</v>
      </c>
      <c r="LF210" s="200">
        <v>12</v>
      </c>
      <c r="LG210" s="200">
        <v>12</v>
      </c>
      <c r="LH210" s="200">
        <v>12</v>
      </c>
      <c r="LI210" s="201">
        <v>13</v>
      </c>
      <c r="LJ210" s="201">
        <v>13</v>
      </c>
      <c r="LK210" s="201">
        <v>13</v>
      </c>
      <c r="LL210" s="67">
        <v>14</v>
      </c>
      <c r="LM210" s="67">
        <v>14</v>
      </c>
      <c r="LN210" s="67">
        <v>14</v>
      </c>
      <c r="LO210" s="68">
        <v>15</v>
      </c>
      <c r="LP210" s="68">
        <v>15</v>
      </c>
      <c r="LQ210" s="68">
        <v>15</v>
      </c>
    </row>
    <row r="220" spans="221:329" ht="20.5" customHeight="1" x14ac:dyDescent="0.15">
      <c r="HM220" s="121" t="s">
        <v>59</v>
      </c>
      <c r="HN220" s="121" t="s">
        <v>59</v>
      </c>
      <c r="HO220" s="121" t="s">
        <v>59</v>
      </c>
      <c r="HP220" s="121" t="s">
        <v>59</v>
      </c>
    </row>
  </sheetData>
  <mergeCells count="151">
    <mergeCell ref="M6:R7"/>
    <mergeCell ref="M8:N10"/>
    <mergeCell ref="M11:N13"/>
    <mergeCell ref="QW3:RA3"/>
    <mergeCell ref="RB3:RF3"/>
    <mergeCell ref="MV3:MZ3"/>
    <mergeCell ref="NA3:NE3"/>
    <mergeCell ref="NF3:NJ3"/>
    <mergeCell ref="IU3:IY3"/>
    <mergeCell ref="IZ3:JD3"/>
    <mergeCell ref="JE3:JI3"/>
    <mergeCell ref="JJ3:JN3"/>
    <mergeCell ref="JO3:JS3"/>
    <mergeCell ref="JT3:JX3"/>
    <mergeCell ref="JY3:KC3"/>
    <mergeCell ref="KD3:KH3"/>
    <mergeCell ref="KI3:KM3"/>
    <mergeCell ref="KN3:KR3"/>
    <mergeCell ref="KS3:KW3"/>
    <mergeCell ref="KX3:LB3"/>
    <mergeCell ref="X41:X70"/>
    <mergeCell ref="PC41:PC70"/>
    <mergeCell ref="PW41:PW70"/>
    <mergeCell ref="SA3:SE3"/>
    <mergeCell ref="NK3:NO3"/>
    <mergeCell ref="NP3:NT3"/>
    <mergeCell ref="NU3:NY3"/>
    <mergeCell ref="NZ3:OD3"/>
    <mergeCell ref="OE3:OI3"/>
    <mergeCell ref="OJ3:ON3"/>
    <mergeCell ref="LC3:LG3"/>
    <mergeCell ref="LH3:LL3"/>
    <mergeCell ref="LM3:LQ3"/>
    <mergeCell ref="LR3:LV3"/>
    <mergeCell ref="LW3:MA3"/>
    <mergeCell ref="MB3:MF3"/>
    <mergeCell ref="MG3:MK3"/>
    <mergeCell ref="ML3:MP3"/>
    <mergeCell ref="MQ3:MU3"/>
    <mergeCell ref="QR3:QV3"/>
    <mergeCell ref="OO3:OS3"/>
    <mergeCell ref="OT3:OX3"/>
    <mergeCell ref="OY3:PC3"/>
    <mergeCell ref="SF3:SJ3"/>
    <mergeCell ref="SK3:SO3"/>
    <mergeCell ref="RL3:RP3"/>
    <mergeCell ref="RQ3:RU3"/>
    <mergeCell ref="RV3:RZ3"/>
    <mergeCell ref="QM3:QQ3"/>
    <mergeCell ref="PD3:PH3"/>
    <mergeCell ref="PI3:PM3"/>
    <mergeCell ref="PN3:PR3"/>
    <mergeCell ref="RG3:RK3"/>
    <mergeCell ref="PS3:PW3"/>
    <mergeCell ref="PX3:QB3"/>
    <mergeCell ref="QC3:QG3"/>
    <mergeCell ref="QH3:QL3"/>
    <mergeCell ref="IP3:IT3"/>
    <mergeCell ref="GM3:GQ3"/>
    <mergeCell ref="GR3:GV3"/>
    <mergeCell ref="GW3:HA3"/>
    <mergeCell ref="HB3:HF3"/>
    <mergeCell ref="HG3:HK3"/>
    <mergeCell ref="HL3:HP3"/>
    <mergeCell ref="FD3:FH3"/>
    <mergeCell ref="HQ3:HU3"/>
    <mergeCell ref="HV3:HZ3"/>
    <mergeCell ref="IA3:IE3"/>
    <mergeCell ref="IF3:IJ3"/>
    <mergeCell ref="IK3:IO3"/>
    <mergeCell ref="FX3:GB3"/>
    <mergeCell ref="GC3:GG3"/>
    <mergeCell ref="GH3:GL3"/>
    <mergeCell ref="FI3:FM3"/>
    <mergeCell ref="FN3:FR3"/>
    <mergeCell ref="FS3:FW3"/>
    <mergeCell ref="O3:S3"/>
    <mergeCell ref="T3:X3"/>
    <mergeCell ref="Y3:AC3"/>
    <mergeCell ref="AD3:AH3"/>
    <mergeCell ref="AI3:AM3"/>
    <mergeCell ref="AN3:AR3"/>
    <mergeCell ref="DP3:DT3"/>
    <mergeCell ref="DU3:DY3"/>
    <mergeCell ref="DZ3:ED3"/>
    <mergeCell ref="DA3:DE3"/>
    <mergeCell ref="DF3:DJ3"/>
    <mergeCell ref="DK3:DO3"/>
    <mergeCell ref="BW3:CA3"/>
    <mergeCell ref="CB3:CF3"/>
    <mergeCell ref="CG3:CK3"/>
    <mergeCell ref="CL3:CP3"/>
    <mergeCell ref="CQ3:CU3"/>
    <mergeCell ref="CV3:CZ3"/>
    <mergeCell ref="EJ3:EN3"/>
    <mergeCell ref="EO3:ES3"/>
    <mergeCell ref="ET3:EX3"/>
    <mergeCell ref="EY3:FC3"/>
    <mergeCell ref="AS3:AW3"/>
    <mergeCell ref="AX3:BB3"/>
    <mergeCell ref="BC3:BG3"/>
    <mergeCell ref="BH3:BL3"/>
    <mergeCell ref="BM3:BQ3"/>
    <mergeCell ref="BR3:BV3"/>
    <mergeCell ref="EE3:EI3"/>
    <mergeCell ref="OK1:PG1"/>
    <mergeCell ref="QY2:RT2"/>
    <mergeCell ref="RU2:SO2"/>
    <mergeCell ref="IP2:JK2"/>
    <mergeCell ref="JL2:KE2"/>
    <mergeCell ref="KF2:LB2"/>
    <mergeCell ref="LC2:LV2"/>
    <mergeCell ref="LW2:MS2"/>
    <mergeCell ref="MT2:NO2"/>
    <mergeCell ref="PH1:QB1"/>
    <mergeCell ref="QC1:QX1"/>
    <mergeCell ref="QY1:RT1"/>
    <mergeCell ref="RU1:SO1"/>
    <mergeCell ref="NP2:OJ2"/>
    <mergeCell ref="OK2:PG2"/>
    <mergeCell ref="PH2:QB2"/>
    <mergeCell ref="QC2:QX2"/>
    <mergeCell ref="EJ2:FH2"/>
    <mergeCell ref="FI2:GB2"/>
    <mergeCell ref="GC2:HA2"/>
    <mergeCell ref="HB2:HU2"/>
    <mergeCell ref="HV2:IO2"/>
    <mergeCell ref="O1:AH1"/>
    <mergeCell ref="AI1:BB1"/>
    <mergeCell ref="BC1:BV1"/>
    <mergeCell ref="BW1:CU1"/>
    <mergeCell ref="CV1:DO1"/>
    <mergeCell ref="DP2:EI2"/>
    <mergeCell ref="LW1:MS1"/>
    <mergeCell ref="MT1:NO1"/>
    <mergeCell ref="NP1:OJ1"/>
    <mergeCell ref="EJ1:FH1"/>
    <mergeCell ref="FI1:GB1"/>
    <mergeCell ref="GC1:HA1"/>
    <mergeCell ref="HB1:HU1"/>
    <mergeCell ref="HV1:IO1"/>
    <mergeCell ref="IP1:JK1"/>
    <mergeCell ref="O2:AH2"/>
    <mergeCell ref="AI2:BB2"/>
    <mergeCell ref="BC2:BV2"/>
    <mergeCell ref="BW2:CU2"/>
    <mergeCell ref="CV2:DO2"/>
    <mergeCell ref="JL1:KE1"/>
    <mergeCell ref="KF1:LB1"/>
    <mergeCell ref="LC1:LV1"/>
    <mergeCell ref="DP1:EI1"/>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BC79F6-4CEB-4F41-8D0F-635C251DD630}">
  <sheetPr codeName="Sheet15">
    <tabColor theme="9" tint="-0.249977111117893"/>
  </sheetPr>
  <dimension ref="C25:AE111"/>
  <sheetViews>
    <sheetView zoomScale="60" zoomScaleNormal="60" workbookViewId="0">
      <selection activeCell="AB26" sqref="AB26"/>
    </sheetView>
  </sheetViews>
  <sheetFormatPr baseColWidth="10" defaultColWidth="10.83203125" defaultRowHeight="13" x14ac:dyDescent="0.15"/>
  <cols>
    <col min="1" max="2" width="10.83203125" style="33"/>
    <col min="3" max="4" width="21.1640625" style="33" customWidth="1"/>
    <col min="5" max="7" width="8.33203125" style="697" customWidth="1"/>
    <col min="8" max="8" width="21.1640625" style="33" customWidth="1"/>
    <col min="9" max="11" width="8.33203125" style="33" customWidth="1"/>
    <col min="12" max="12" width="21.1640625" style="33" customWidth="1"/>
    <col min="13" max="15" width="8.33203125" style="33" customWidth="1"/>
    <col min="16" max="16" width="21.1640625" style="33" customWidth="1"/>
    <col min="17" max="19" width="8.33203125" style="33" customWidth="1"/>
    <col min="20" max="20" width="21.1640625" style="33" customWidth="1"/>
    <col min="21" max="23" width="8.33203125" style="33" customWidth="1"/>
    <col min="24" max="24" width="21.1640625" style="33" customWidth="1"/>
    <col min="25" max="27" width="8.33203125" style="33" customWidth="1"/>
    <col min="28" max="28" width="21.1640625" style="33" customWidth="1"/>
    <col min="29" max="16384" width="10.83203125" style="33"/>
  </cols>
  <sheetData>
    <row r="25" spans="31:31" x14ac:dyDescent="0.15">
      <c r="AE25" s="681"/>
    </row>
    <row r="72" spans="3:28" ht="14" thickBot="1" x14ac:dyDescent="0.2"/>
    <row r="73" spans="3:28" ht="29" customHeight="1" x14ac:dyDescent="0.15">
      <c r="C73" s="1182" t="s">
        <v>382</v>
      </c>
      <c r="D73" s="1184" t="s">
        <v>383</v>
      </c>
      <c r="E73" s="1195" t="s">
        <v>384</v>
      </c>
      <c r="F73" s="1195" t="s">
        <v>385</v>
      </c>
      <c r="G73" s="1195" t="s">
        <v>386</v>
      </c>
      <c r="H73" s="702" t="s">
        <v>387</v>
      </c>
      <c r="I73" s="1195" t="s">
        <v>384</v>
      </c>
      <c r="J73" s="1195" t="s">
        <v>385</v>
      </c>
      <c r="K73" s="1195" t="s">
        <v>386</v>
      </c>
      <c r="L73" s="702" t="s">
        <v>388</v>
      </c>
      <c r="M73" s="1195" t="s">
        <v>384</v>
      </c>
      <c r="N73" s="1195" t="s">
        <v>385</v>
      </c>
      <c r="O73" s="1195" t="s">
        <v>386</v>
      </c>
      <c r="P73" s="702" t="s">
        <v>389</v>
      </c>
      <c r="Q73" s="1195" t="s">
        <v>384</v>
      </c>
      <c r="R73" s="1195" t="s">
        <v>385</v>
      </c>
      <c r="S73" s="1195" t="s">
        <v>386</v>
      </c>
      <c r="T73" s="702" t="s">
        <v>390</v>
      </c>
      <c r="U73" s="1195" t="s">
        <v>384</v>
      </c>
      <c r="V73" s="1195" t="s">
        <v>385</v>
      </c>
      <c r="W73" s="1195" t="s">
        <v>386</v>
      </c>
      <c r="X73" s="702" t="s">
        <v>391</v>
      </c>
      <c r="Y73" s="1195" t="s">
        <v>384</v>
      </c>
      <c r="Z73" s="1195" t="s">
        <v>385</v>
      </c>
      <c r="AA73" s="1195" t="s">
        <v>386</v>
      </c>
      <c r="AB73" s="703" t="s">
        <v>392</v>
      </c>
    </row>
    <row r="74" spans="3:28" ht="27" customHeight="1" thickBot="1" x14ac:dyDescent="0.2">
      <c r="C74" s="1183"/>
      <c r="D74" s="1185"/>
      <c r="E74" s="1196"/>
      <c r="F74" s="1196"/>
      <c r="G74" s="1196"/>
      <c r="H74" s="693" t="s">
        <v>393</v>
      </c>
      <c r="I74" s="1196"/>
      <c r="J74" s="1196"/>
      <c r="K74" s="1196"/>
      <c r="L74" s="693" t="s">
        <v>393</v>
      </c>
      <c r="M74" s="1196"/>
      <c r="N74" s="1196"/>
      <c r="O74" s="1196"/>
      <c r="P74" s="693" t="s">
        <v>393</v>
      </c>
      <c r="Q74" s="1196"/>
      <c r="R74" s="1196"/>
      <c r="S74" s="1196"/>
      <c r="T74" s="693" t="s">
        <v>393</v>
      </c>
      <c r="U74" s="1196"/>
      <c r="V74" s="1196"/>
      <c r="W74" s="1196"/>
      <c r="X74" s="693" t="s">
        <v>393</v>
      </c>
      <c r="Y74" s="1196"/>
      <c r="Z74" s="1196"/>
      <c r="AA74" s="1196"/>
      <c r="AB74" s="701" t="s">
        <v>393</v>
      </c>
    </row>
    <row r="75" spans="3:28" ht="51" customHeight="1" x14ac:dyDescent="0.15">
      <c r="C75" s="688">
        <v>0.20833333333333334</v>
      </c>
      <c r="D75" s="689"/>
      <c r="E75" s="689"/>
      <c r="F75" s="689"/>
      <c r="G75" s="689"/>
      <c r="H75" s="689"/>
      <c r="I75" s="689"/>
      <c r="J75" s="689"/>
      <c r="K75" s="689"/>
      <c r="L75" s="689"/>
      <c r="M75" s="689"/>
      <c r="N75" s="689"/>
      <c r="O75" s="689"/>
      <c r="P75" s="689"/>
      <c r="Q75" s="689"/>
      <c r="R75" s="689"/>
      <c r="S75" s="689"/>
      <c r="T75" s="689"/>
      <c r="U75" s="689"/>
      <c r="V75" s="689"/>
      <c r="W75" s="689"/>
      <c r="X75" s="689"/>
      <c r="Y75" s="689"/>
      <c r="Z75" s="689"/>
      <c r="AA75" s="689"/>
      <c r="AB75" s="690"/>
    </row>
    <row r="76" spans="3:28" ht="51" customHeight="1" x14ac:dyDescent="0.15">
      <c r="C76" s="688">
        <v>0.25</v>
      </c>
      <c r="D76" s="689"/>
      <c r="E76" s="689"/>
      <c r="F76" s="689"/>
      <c r="G76" s="689"/>
      <c r="H76" s="689"/>
      <c r="I76" s="689"/>
      <c r="J76" s="689"/>
      <c r="K76" s="689"/>
      <c r="L76" s="689"/>
      <c r="M76" s="689"/>
      <c r="N76" s="689"/>
      <c r="O76" s="689"/>
      <c r="P76" s="689"/>
      <c r="Q76" s="689"/>
      <c r="R76" s="689"/>
      <c r="S76" s="689"/>
      <c r="T76" s="689"/>
      <c r="U76" s="689"/>
      <c r="V76" s="689"/>
      <c r="W76" s="689"/>
      <c r="X76" s="689"/>
      <c r="Y76" s="689"/>
      <c r="Z76" s="689"/>
      <c r="AA76" s="689"/>
      <c r="AB76" s="690"/>
    </row>
    <row r="77" spans="3:28" ht="51" customHeight="1" x14ac:dyDescent="0.15">
      <c r="C77" s="688">
        <v>0.29166666666666669</v>
      </c>
      <c r="D77" s="689"/>
      <c r="E77" s="698"/>
      <c r="F77" s="698"/>
      <c r="G77" s="698"/>
      <c r="H77" s="689"/>
      <c r="I77" s="689"/>
      <c r="J77" s="689"/>
      <c r="K77" s="689"/>
      <c r="L77" s="689"/>
      <c r="M77" s="689"/>
      <c r="N77" s="689"/>
      <c r="O77" s="689"/>
      <c r="P77" s="689"/>
      <c r="Q77" s="689"/>
      <c r="R77" s="689"/>
      <c r="S77" s="689"/>
      <c r="T77" s="689"/>
      <c r="U77" s="689"/>
      <c r="V77" s="689"/>
      <c r="W77" s="689"/>
      <c r="X77" s="689"/>
      <c r="Y77" s="694"/>
      <c r="Z77" s="694"/>
      <c r="AA77" s="694"/>
      <c r="AB77" s="690"/>
    </row>
    <row r="78" spans="3:28" ht="51" customHeight="1" x14ac:dyDescent="0.15">
      <c r="C78" s="683">
        <v>0.33333333333333298</v>
      </c>
      <c r="D78" s="682"/>
      <c r="E78" s="699"/>
      <c r="F78" s="699"/>
      <c r="G78" s="699"/>
      <c r="H78" s="682"/>
      <c r="I78" s="682"/>
      <c r="J78" s="682"/>
      <c r="K78" s="682"/>
      <c r="L78" s="682"/>
      <c r="M78" s="682"/>
      <c r="N78" s="682"/>
      <c r="O78" s="682"/>
      <c r="P78" s="682"/>
      <c r="Q78" s="682"/>
      <c r="R78" s="682"/>
      <c r="S78" s="682"/>
      <c r="T78" s="682"/>
      <c r="U78" s="682"/>
      <c r="V78" s="682"/>
      <c r="W78" s="682"/>
      <c r="X78" s="682"/>
      <c r="Y78" s="695"/>
      <c r="Z78" s="695"/>
      <c r="AA78" s="695"/>
      <c r="AB78" s="684"/>
    </row>
    <row r="79" spans="3:28" ht="51" customHeight="1" x14ac:dyDescent="0.15">
      <c r="C79" s="683">
        <v>0.375</v>
      </c>
      <c r="D79" s="682"/>
      <c r="E79" s="699"/>
      <c r="F79" s="699"/>
      <c r="G79" s="699"/>
      <c r="H79" s="682"/>
      <c r="I79" s="682"/>
      <c r="J79" s="682"/>
      <c r="K79" s="682"/>
      <c r="L79" s="682"/>
      <c r="M79" s="682"/>
      <c r="N79" s="682"/>
      <c r="O79" s="682"/>
      <c r="P79" s="682"/>
      <c r="Q79" s="682"/>
      <c r="R79" s="682"/>
      <c r="S79" s="682"/>
      <c r="T79" s="682"/>
      <c r="U79" s="682"/>
      <c r="V79" s="682"/>
      <c r="W79" s="682"/>
      <c r="X79" s="682"/>
      <c r="Y79" s="695"/>
      <c r="Z79" s="695"/>
      <c r="AA79" s="695"/>
      <c r="AB79" s="684"/>
    </row>
    <row r="80" spans="3:28" ht="51" customHeight="1" x14ac:dyDescent="0.15">
      <c r="C80" s="683">
        <v>0.41666666666666702</v>
      </c>
      <c r="D80" s="682"/>
      <c r="E80" s="699"/>
      <c r="F80" s="699"/>
      <c r="G80" s="699"/>
      <c r="H80" s="682"/>
      <c r="I80" s="682"/>
      <c r="J80" s="682"/>
      <c r="K80" s="682"/>
      <c r="L80" s="682"/>
      <c r="M80" s="682"/>
      <c r="N80" s="682"/>
      <c r="O80" s="682"/>
      <c r="P80" s="682"/>
      <c r="Q80" s="682"/>
      <c r="R80" s="682"/>
      <c r="S80" s="682"/>
      <c r="T80" s="682"/>
      <c r="U80" s="682"/>
      <c r="V80" s="682"/>
      <c r="W80" s="682"/>
      <c r="X80" s="682"/>
      <c r="Y80" s="695"/>
      <c r="Z80" s="695"/>
      <c r="AA80" s="695"/>
      <c r="AB80" s="684"/>
    </row>
    <row r="81" spans="3:28" ht="51" customHeight="1" x14ac:dyDescent="0.15">
      <c r="C81" s="683">
        <v>0.45833333333333298</v>
      </c>
      <c r="D81" s="682"/>
      <c r="E81" s="699"/>
      <c r="F81" s="699"/>
      <c r="G81" s="699"/>
      <c r="H81" s="682"/>
      <c r="I81" s="682"/>
      <c r="J81" s="682"/>
      <c r="K81" s="682"/>
      <c r="L81" s="682"/>
      <c r="M81" s="682"/>
      <c r="N81" s="682"/>
      <c r="O81" s="682"/>
      <c r="P81" s="682"/>
      <c r="Q81" s="682"/>
      <c r="R81" s="682"/>
      <c r="S81" s="682"/>
      <c r="T81" s="682"/>
      <c r="U81" s="682"/>
      <c r="V81" s="682"/>
      <c r="W81" s="682"/>
      <c r="X81" s="682"/>
      <c r="Y81" s="695"/>
      <c r="Z81" s="695"/>
      <c r="AA81" s="695"/>
      <c r="AB81" s="684"/>
    </row>
    <row r="82" spans="3:28" ht="51" customHeight="1" x14ac:dyDescent="0.15">
      <c r="C82" s="683">
        <v>0.5</v>
      </c>
      <c r="D82" s="682"/>
      <c r="E82" s="699"/>
      <c r="F82" s="699"/>
      <c r="G82" s="699"/>
      <c r="H82" s="682"/>
      <c r="I82" s="682"/>
      <c r="J82" s="682"/>
      <c r="K82" s="682"/>
      <c r="L82" s="682"/>
      <c r="M82" s="682"/>
      <c r="N82" s="682"/>
      <c r="O82" s="682"/>
      <c r="P82" s="682"/>
      <c r="Q82" s="682"/>
      <c r="R82" s="682"/>
      <c r="S82" s="682"/>
      <c r="T82" s="682"/>
      <c r="U82" s="682"/>
      <c r="V82" s="682"/>
      <c r="W82" s="682"/>
      <c r="X82" s="682"/>
      <c r="Y82" s="695"/>
      <c r="Z82" s="695"/>
      <c r="AA82" s="695"/>
      <c r="AB82" s="684"/>
    </row>
    <row r="83" spans="3:28" ht="51" customHeight="1" x14ac:dyDescent="0.15">
      <c r="C83" s="683">
        <v>0.54166666666666696</v>
      </c>
      <c r="D83" s="682"/>
      <c r="E83" s="699"/>
      <c r="F83" s="699"/>
      <c r="G83" s="699"/>
      <c r="H83" s="682"/>
      <c r="I83" s="682"/>
      <c r="J83" s="682"/>
      <c r="K83" s="682"/>
      <c r="L83" s="682"/>
      <c r="M83" s="682"/>
      <c r="N83" s="682"/>
      <c r="O83" s="682"/>
      <c r="P83" s="682"/>
      <c r="Q83" s="682"/>
      <c r="R83" s="682"/>
      <c r="S83" s="682"/>
      <c r="T83" s="682"/>
      <c r="U83" s="682"/>
      <c r="V83" s="682"/>
      <c r="W83" s="682"/>
      <c r="X83" s="682"/>
      <c r="Y83" s="695"/>
      <c r="Z83" s="695"/>
      <c r="AA83" s="695"/>
      <c r="AB83" s="684"/>
    </row>
    <row r="84" spans="3:28" ht="51" customHeight="1" x14ac:dyDescent="0.15">
      <c r="C84" s="683">
        <v>0.58333333333333304</v>
      </c>
      <c r="D84" s="682"/>
      <c r="E84" s="699"/>
      <c r="F84" s="699"/>
      <c r="G84" s="699"/>
      <c r="H84" s="682"/>
      <c r="I84" s="682"/>
      <c r="J84" s="682"/>
      <c r="K84" s="682"/>
      <c r="L84" s="682"/>
      <c r="M84" s="682"/>
      <c r="N84" s="682"/>
      <c r="O84" s="682"/>
      <c r="P84" s="682"/>
      <c r="Q84" s="682"/>
      <c r="R84" s="682"/>
      <c r="S84" s="682"/>
      <c r="T84" s="682"/>
      <c r="U84" s="682"/>
      <c r="V84" s="682"/>
      <c r="W84" s="682"/>
      <c r="X84" s="682"/>
      <c r="Y84" s="695"/>
      <c r="Z84" s="695"/>
      <c r="AA84" s="695"/>
      <c r="AB84" s="684"/>
    </row>
    <row r="85" spans="3:28" ht="51" customHeight="1" x14ac:dyDescent="0.15">
      <c r="C85" s="683">
        <v>0.625</v>
      </c>
      <c r="D85" s="682"/>
      <c r="E85" s="699"/>
      <c r="F85" s="699"/>
      <c r="G85" s="699"/>
      <c r="H85" s="682"/>
      <c r="I85" s="682"/>
      <c r="J85" s="682"/>
      <c r="K85" s="682"/>
      <c r="L85" s="682"/>
      <c r="M85" s="682"/>
      <c r="N85" s="682"/>
      <c r="O85" s="682"/>
      <c r="P85" s="682"/>
      <c r="Q85" s="682"/>
      <c r="R85" s="682"/>
      <c r="S85" s="682"/>
      <c r="T85" s="682"/>
      <c r="U85" s="682"/>
      <c r="V85" s="682"/>
      <c r="W85" s="682"/>
      <c r="X85" s="682"/>
      <c r="Y85" s="695"/>
      <c r="Z85" s="695"/>
      <c r="AA85" s="695"/>
      <c r="AB85" s="684"/>
    </row>
    <row r="86" spans="3:28" ht="51" customHeight="1" x14ac:dyDescent="0.15">
      <c r="C86" s="683">
        <v>0.66666666666666696</v>
      </c>
      <c r="D86" s="682"/>
      <c r="E86" s="699"/>
      <c r="F86" s="699"/>
      <c r="G86" s="699"/>
      <c r="H86" s="682"/>
      <c r="I86" s="682"/>
      <c r="J86" s="682"/>
      <c r="K86" s="682"/>
      <c r="L86" s="682"/>
      <c r="M86" s="682"/>
      <c r="N86" s="682"/>
      <c r="O86" s="682"/>
      <c r="P86" s="682"/>
      <c r="Q86" s="682"/>
      <c r="R86" s="682"/>
      <c r="S86" s="682"/>
      <c r="T86" s="682"/>
      <c r="U86" s="682"/>
      <c r="V86" s="682"/>
      <c r="W86" s="682"/>
      <c r="X86" s="682"/>
      <c r="Y86" s="695"/>
      <c r="Z86" s="695"/>
      <c r="AA86" s="695"/>
      <c r="AB86" s="684"/>
    </row>
    <row r="87" spans="3:28" ht="51" customHeight="1" x14ac:dyDescent="0.15">
      <c r="C87" s="683">
        <v>0.70833333333333304</v>
      </c>
      <c r="D87" s="682"/>
      <c r="E87" s="699"/>
      <c r="F87" s="699"/>
      <c r="G87" s="699"/>
      <c r="H87" s="682"/>
      <c r="I87" s="682"/>
      <c r="J87" s="682"/>
      <c r="K87" s="682"/>
      <c r="L87" s="682"/>
      <c r="M87" s="682"/>
      <c r="N87" s="682"/>
      <c r="O87" s="682"/>
      <c r="P87" s="682"/>
      <c r="Q87" s="682"/>
      <c r="R87" s="682"/>
      <c r="S87" s="682"/>
      <c r="T87" s="682"/>
      <c r="U87" s="682"/>
      <c r="V87" s="682"/>
      <c r="W87" s="682"/>
      <c r="X87" s="682"/>
      <c r="Y87" s="695"/>
      <c r="Z87" s="695"/>
      <c r="AA87" s="695"/>
      <c r="AB87" s="684"/>
    </row>
    <row r="88" spans="3:28" ht="51" customHeight="1" x14ac:dyDescent="0.15">
      <c r="C88" s="683">
        <v>0.75</v>
      </c>
      <c r="D88" s="682"/>
      <c r="E88" s="699"/>
      <c r="F88" s="699"/>
      <c r="G88" s="699"/>
      <c r="H88" s="682"/>
      <c r="I88" s="682"/>
      <c r="J88" s="682"/>
      <c r="K88" s="682"/>
      <c r="L88" s="682"/>
      <c r="M88" s="682"/>
      <c r="N88" s="682"/>
      <c r="O88" s="682"/>
      <c r="P88" s="682"/>
      <c r="Q88" s="682"/>
      <c r="R88" s="682"/>
      <c r="S88" s="682"/>
      <c r="T88" s="682"/>
      <c r="U88" s="682"/>
      <c r="V88" s="682"/>
      <c r="W88" s="682"/>
      <c r="X88" s="682"/>
      <c r="Y88" s="695"/>
      <c r="Z88" s="695"/>
      <c r="AA88" s="695"/>
      <c r="AB88" s="684"/>
    </row>
    <row r="89" spans="3:28" ht="51" customHeight="1" thickBot="1" x14ac:dyDescent="0.2">
      <c r="C89" s="685">
        <v>0.79166666666666696</v>
      </c>
      <c r="D89" s="686"/>
      <c r="E89" s="700"/>
      <c r="F89" s="700"/>
      <c r="G89" s="700"/>
      <c r="H89" s="686"/>
      <c r="I89" s="686"/>
      <c r="J89" s="686"/>
      <c r="K89" s="686"/>
      <c r="L89" s="686"/>
      <c r="M89" s="686"/>
      <c r="N89" s="686"/>
      <c r="O89" s="686"/>
      <c r="P89" s="686"/>
      <c r="Q89" s="686"/>
      <c r="R89" s="686"/>
      <c r="S89" s="686"/>
      <c r="T89" s="686"/>
      <c r="U89" s="686"/>
      <c r="V89" s="686"/>
      <c r="W89" s="686"/>
      <c r="X89" s="686"/>
      <c r="Y89" s="696"/>
      <c r="Z89" s="696"/>
      <c r="AA89" s="696"/>
      <c r="AB89" s="687"/>
    </row>
    <row r="90" spans="3:28" x14ac:dyDescent="0.15">
      <c r="C90" s="1186" t="s">
        <v>394</v>
      </c>
      <c r="D90" s="1187"/>
      <c r="E90" s="1187"/>
      <c r="F90" s="1187"/>
      <c r="G90" s="1187"/>
      <c r="H90" s="1187"/>
      <c r="I90" s="1187"/>
      <c r="J90" s="1187"/>
      <c r="K90" s="1187"/>
      <c r="L90" s="1187"/>
      <c r="M90" s="1187"/>
      <c r="N90" s="1187"/>
      <c r="O90" s="1187"/>
      <c r="P90" s="1187"/>
      <c r="Q90" s="1187"/>
      <c r="R90" s="1187"/>
      <c r="S90" s="1187"/>
      <c r="T90" s="1187"/>
      <c r="U90" s="1187"/>
      <c r="V90" s="1187"/>
      <c r="W90" s="1187"/>
      <c r="X90" s="1187"/>
      <c r="Y90" s="1187"/>
      <c r="Z90" s="1187"/>
      <c r="AA90" s="1187"/>
      <c r="AB90" s="1188"/>
    </row>
    <row r="91" spans="3:28" x14ac:dyDescent="0.15">
      <c r="C91" s="1189"/>
      <c r="D91" s="1190"/>
      <c r="E91" s="1190"/>
      <c r="F91" s="1190"/>
      <c r="G91" s="1190"/>
      <c r="H91" s="1190"/>
      <c r="I91" s="1190"/>
      <c r="J91" s="1190"/>
      <c r="K91" s="1190"/>
      <c r="L91" s="1190"/>
      <c r="M91" s="1190"/>
      <c r="N91" s="1190"/>
      <c r="O91" s="1190"/>
      <c r="P91" s="1190"/>
      <c r="Q91" s="1190"/>
      <c r="R91" s="1190"/>
      <c r="S91" s="1190"/>
      <c r="T91" s="1190"/>
      <c r="U91" s="1190"/>
      <c r="V91" s="1190"/>
      <c r="W91" s="1190"/>
      <c r="X91" s="1190"/>
      <c r="Y91" s="1190"/>
      <c r="Z91" s="1190"/>
      <c r="AA91" s="1190"/>
      <c r="AB91" s="1191"/>
    </row>
    <row r="92" spans="3:28" x14ac:dyDescent="0.15">
      <c r="C92" s="1189"/>
      <c r="D92" s="1190"/>
      <c r="E92" s="1190"/>
      <c r="F92" s="1190"/>
      <c r="G92" s="1190"/>
      <c r="H92" s="1190"/>
      <c r="I92" s="1190"/>
      <c r="J92" s="1190"/>
      <c r="K92" s="1190"/>
      <c r="L92" s="1190"/>
      <c r="M92" s="1190"/>
      <c r="N92" s="1190"/>
      <c r="O92" s="1190"/>
      <c r="P92" s="1190"/>
      <c r="Q92" s="1190"/>
      <c r="R92" s="1190"/>
      <c r="S92" s="1190"/>
      <c r="T92" s="1190"/>
      <c r="U92" s="1190"/>
      <c r="V92" s="1190"/>
      <c r="W92" s="1190"/>
      <c r="X92" s="1190"/>
      <c r="Y92" s="1190"/>
      <c r="Z92" s="1190"/>
      <c r="AA92" s="1190"/>
      <c r="AB92" s="1191"/>
    </row>
    <row r="93" spans="3:28" x14ac:dyDescent="0.15">
      <c r="C93" s="1189"/>
      <c r="D93" s="1190"/>
      <c r="E93" s="1190"/>
      <c r="F93" s="1190"/>
      <c r="G93" s="1190"/>
      <c r="H93" s="1190"/>
      <c r="I93" s="1190"/>
      <c r="J93" s="1190"/>
      <c r="K93" s="1190"/>
      <c r="L93" s="1190"/>
      <c r="M93" s="1190"/>
      <c r="N93" s="1190"/>
      <c r="O93" s="1190"/>
      <c r="P93" s="1190"/>
      <c r="Q93" s="1190"/>
      <c r="R93" s="1190"/>
      <c r="S93" s="1190"/>
      <c r="T93" s="1190"/>
      <c r="U93" s="1190"/>
      <c r="V93" s="1190"/>
      <c r="W93" s="1190"/>
      <c r="X93" s="1190"/>
      <c r="Y93" s="1190"/>
      <c r="Z93" s="1190"/>
      <c r="AA93" s="1190"/>
      <c r="AB93" s="1191"/>
    </row>
    <row r="94" spans="3:28" x14ac:dyDescent="0.15">
      <c r="C94" s="1189"/>
      <c r="D94" s="1190"/>
      <c r="E94" s="1190"/>
      <c r="F94" s="1190"/>
      <c r="G94" s="1190"/>
      <c r="H94" s="1190"/>
      <c r="I94" s="1190"/>
      <c r="J94" s="1190"/>
      <c r="K94" s="1190"/>
      <c r="L94" s="1190"/>
      <c r="M94" s="1190"/>
      <c r="N94" s="1190"/>
      <c r="O94" s="1190"/>
      <c r="P94" s="1190"/>
      <c r="Q94" s="1190"/>
      <c r="R94" s="1190"/>
      <c r="S94" s="1190"/>
      <c r="T94" s="1190"/>
      <c r="U94" s="1190"/>
      <c r="V94" s="1190"/>
      <c r="W94" s="1190"/>
      <c r="X94" s="1190"/>
      <c r="Y94" s="1190"/>
      <c r="Z94" s="1190"/>
      <c r="AA94" s="1190"/>
      <c r="AB94" s="1191"/>
    </row>
    <row r="95" spans="3:28" x14ac:dyDescent="0.15">
      <c r="C95" s="1189"/>
      <c r="D95" s="1190"/>
      <c r="E95" s="1190"/>
      <c r="F95" s="1190"/>
      <c r="G95" s="1190"/>
      <c r="H95" s="1190"/>
      <c r="I95" s="1190"/>
      <c r="J95" s="1190"/>
      <c r="K95" s="1190"/>
      <c r="L95" s="1190"/>
      <c r="M95" s="1190"/>
      <c r="N95" s="1190"/>
      <c r="O95" s="1190"/>
      <c r="P95" s="1190"/>
      <c r="Q95" s="1190"/>
      <c r="R95" s="1190"/>
      <c r="S95" s="1190"/>
      <c r="T95" s="1190"/>
      <c r="U95" s="1190"/>
      <c r="V95" s="1190"/>
      <c r="W95" s="1190"/>
      <c r="X95" s="1190"/>
      <c r="Y95" s="1190"/>
      <c r="Z95" s="1190"/>
      <c r="AA95" s="1190"/>
      <c r="AB95" s="1191"/>
    </row>
    <row r="96" spans="3:28" x14ac:dyDescent="0.15">
      <c r="C96" s="1189"/>
      <c r="D96" s="1190"/>
      <c r="E96" s="1190"/>
      <c r="F96" s="1190"/>
      <c r="G96" s="1190"/>
      <c r="H96" s="1190"/>
      <c r="I96" s="1190"/>
      <c r="J96" s="1190"/>
      <c r="K96" s="1190"/>
      <c r="L96" s="1190"/>
      <c r="M96" s="1190"/>
      <c r="N96" s="1190"/>
      <c r="O96" s="1190"/>
      <c r="P96" s="1190"/>
      <c r="Q96" s="1190"/>
      <c r="R96" s="1190"/>
      <c r="S96" s="1190"/>
      <c r="T96" s="1190"/>
      <c r="U96" s="1190"/>
      <c r="V96" s="1190"/>
      <c r="W96" s="1190"/>
      <c r="X96" s="1190"/>
      <c r="Y96" s="1190"/>
      <c r="Z96" s="1190"/>
      <c r="AA96" s="1190"/>
      <c r="AB96" s="1191"/>
    </row>
    <row r="97" spans="3:28" x14ac:dyDescent="0.15">
      <c r="C97" s="1189"/>
      <c r="D97" s="1190"/>
      <c r="E97" s="1190"/>
      <c r="F97" s="1190"/>
      <c r="G97" s="1190"/>
      <c r="H97" s="1190"/>
      <c r="I97" s="1190"/>
      <c r="J97" s="1190"/>
      <c r="K97" s="1190"/>
      <c r="L97" s="1190"/>
      <c r="M97" s="1190"/>
      <c r="N97" s="1190"/>
      <c r="O97" s="1190"/>
      <c r="P97" s="1190"/>
      <c r="Q97" s="1190"/>
      <c r="R97" s="1190"/>
      <c r="S97" s="1190"/>
      <c r="T97" s="1190"/>
      <c r="U97" s="1190"/>
      <c r="V97" s="1190"/>
      <c r="W97" s="1190"/>
      <c r="X97" s="1190"/>
      <c r="Y97" s="1190"/>
      <c r="Z97" s="1190"/>
      <c r="AA97" s="1190"/>
      <c r="AB97" s="1191"/>
    </row>
    <row r="98" spans="3:28" x14ac:dyDescent="0.15">
      <c r="C98" s="1189"/>
      <c r="D98" s="1190"/>
      <c r="E98" s="1190"/>
      <c r="F98" s="1190"/>
      <c r="G98" s="1190"/>
      <c r="H98" s="1190"/>
      <c r="I98" s="1190"/>
      <c r="J98" s="1190"/>
      <c r="K98" s="1190"/>
      <c r="L98" s="1190"/>
      <c r="M98" s="1190"/>
      <c r="N98" s="1190"/>
      <c r="O98" s="1190"/>
      <c r="P98" s="1190"/>
      <c r="Q98" s="1190"/>
      <c r="R98" s="1190"/>
      <c r="S98" s="1190"/>
      <c r="T98" s="1190"/>
      <c r="U98" s="1190"/>
      <c r="V98" s="1190"/>
      <c r="W98" s="1190"/>
      <c r="X98" s="1190"/>
      <c r="Y98" s="1190"/>
      <c r="Z98" s="1190"/>
      <c r="AA98" s="1190"/>
      <c r="AB98" s="1191"/>
    </row>
    <row r="99" spans="3:28" x14ac:dyDescent="0.15">
      <c r="C99" s="1189"/>
      <c r="D99" s="1190"/>
      <c r="E99" s="1190"/>
      <c r="F99" s="1190"/>
      <c r="G99" s="1190"/>
      <c r="H99" s="1190"/>
      <c r="I99" s="1190"/>
      <c r="J99" s="1190"/>
      <c r="K99" s="1190"/>
      <c r="L99" s="1190"/>
      <c r="M99" s="1190"/>
      <c r="N99" s="1190"/>
      <c r="O99" s="1190"/>
      <c r="P99" s="1190"/>
      <c r="Q99" s="1190"/>
      <c r="R99" s="1190"/>
      <c r="S99" s="1190"/>
      <c r="T99" s="1190"/>
      <c r="U99" s="1190"/>
      <c r="V99" s="1190"/>
      <c r="W99" s="1190"/>
      <c r="X99" s="1190"/>
      <c r="Y99" s="1190"/>
      <c r="Z99" s="1190"/>
      <c r="AA99" s="1190"/>
      <c r="AB99" s="1191"/>
    </row>
    <row r="100" spans="3:28" x14ac:dyDescent="0.15">
      <c r="C100" s="1189"/>
      <c r="D100" s="1190"/>
      <c r="E100" s="1190"/>
      <c r="F100" s="1190"/>
      <c r="G100" s="1190"/>
      <c r="H100" s="1190"/>
      <c r="I100" s="1190"/>
      <c r="J100" s="1190"/>
      <c r="K100" s="1190"/>
      <c r="L100" s="1190"/>
      <c r="M100" s="1190"/>
      <c r="N100" s="1190"/>
      <c r="O100" s="1190"/>
      <c r="P100" s="1190"/>
      <c r="Q100" s="1190"/>
      <c r="R100" s="1190"/>
      <c r="S100" s="1190"/>
      <c r="T100" s="1190"/>
      <c r="U100" s="1190"/>
      <c r="V100" s="1190"/>
      <c r="W100" s="1190"/>
      <c r="X100" s="1190"/>
      <c r="Y100" s="1190"/>
      <c r="Z100" s="1190"/>
      <c r="AA100" s="1190"/>
      <c r="AB100" s="1191"/>
    </row>
    <row r="101" spans="3:28" x14ac:dyDescent="0.15">
      <c r="C101" s="1189"/>
      <c r="D101" s="1190"/>
      <c r="E101" s="1190"/>
      <c r="F101" s="1190"/>
      <c r="G101" s="1190"/>
      <c r="H101" s="1190"/>
      <c r="I101" s="1190"/>
      <c r="J101" s="1190"/>
      <c r="K101" s="1190"/>
      <c r="L101" s="1190"/>
      <c r="M101" s="1190"/>
      <c r="N101" s="1190"/>
      <c r="O101" s="1190"/>
      <c r="P101" s="1190"/>
      <c r="Q101" s="1190"/>
      <c r="R101" s="1190"/>
      <c r="S101" s="1190"/>
      <c r="T101" s="1190"/>
      <c r="U101" s="1190"/>
      <c r="V101" s="1190"/>
      <c r="W101" s="1190"/>
      <c r="X101" s="1190"/>
      <c r="Y101" s="1190"/>
      <c r="Z101" s="1190"/>
      <c r="AA101" s="1190"/>
      <c r="AB101" s="1191"/>
    </row>
    <row r="102" spans="3:28" x14ac:dyDescent="0.15">
      <c r="C102" s="1189"/>
      <c r="D102" s="1190"/>
      <c r="E102" s="1190"/>
      <c r="F102" s="1190"/>
      <c r="G102" s="1190"/>
      <c r="H102" s="1190"/>
      <c r="I102" s="1190"/>
      <c r="J102" s="1190"/>
      <c r="K102" s="1190"/>
      <c r="L102" s="1190"/>
      <c r="M102" s="1190"/>
      <c r="N102" s="1190"/>
      <c r="O102" s="1190"/>
      <c r="P102" s="1190"/>
      <c r="Q102" s="1190"/>
      <c r="R102" s="1190"/>
      <c r="S102" s="1190"/>
      <c r="T102" s="1190"/>
      <c r="U102" s="1190"/>
      <c r="V102" s="1190"/>
      <c r="W102" s="1190"/>
      <c r="X102" s="1190"/>
      <c r="Y102" s="1190"/>
      <c r="Z102" s="1190"/>
      <c r="AA102" s="1190"/>
      <c r="AB102" s="1191"/>
    </row>
    <row r="103" spans="3:28" x14ac:dyDescent="0.15">
      <c r="C103" s="1189"/>
      <c r="D103" s="1190"/>
      <c r="E103" s="1190"/>
      <c r="F103" s="1190"/>
      <c r="G103" s="1190"/>
      <c r="H103" s="1190"/>
      <c r="I103" s="1190"/>
      <c r="J103" s="1190"/>
      <c r="K103" s="1190"/>
      <c r="L103" s="1190"/>
      <c r="M103" s="1190"/>
      <c r="N103" s="1190"/>
      <c r="O103" s="1190"/>
      <c r="P103" s="1190"/>
      <c r="Q103" s="1190"/>
      <c r="R103" s="1190"/>
      <c r="S103" s="1190"/>
      <c r="T103" s="1190"/>
      <c r="U103" s="1190"/>
      <c r="V103" s="1190"/>
      <c r="W103" s="1190"/>
      <c r="X103" s="1190"/>
      <c r="Y103" s="1190"/>
      <c r="Z103" s="1190"/>
      <c r="AA103" s="1190"/>
      <c r="AB103" s="1191"/>
    </row>
    <row r="104" spans="3:28" x14ac:dyDescent="0.15">
      <c r="C104" s="1189"/>
      <c r="D104" s="1190"/>
      <c r="E104" s="1190"/>
      <c r="F104" s="1190"/>
      <c r="G104" s="1190"/>
      <c r="H104" s="1190"/>
      <c r="I104" s="1190"/>
      <c r="J104" s="1190"/>
      <c r="K104" s="1190"/>
      <c r="L104" s="1190"/>
      <c r="M104" s="1190"/>
      <c r="N104" s="1190"/>
      <c r="O104" s="1190"/>
      <c r="P104" s="1190"/>
      <c r="Q104" s="1190"/>
      <c r="R104" s="1190"/>
      <c r="S104" s="1190"/>
      <c r="T104" s="1190"/>
      <c r="U104" s="1190"/>
      <c r="V104" s="1190"/>
      <c r="W104" s="1190"/>
      <c r="X104" s="1190"/>
      <c r="Y104" s="1190"/>
      <c r="Z104" s="1190"/>
      <c r="AA104" s="1190"/>
      <c r="AB104" s="1191"/>
    </row>
    <row r="105" spans="3:28" x14ac:dyDescent="0.15">
      <c r="C105" s="1189"/>
      <c r="D105" s="1190"/>
      <c r="E105" s="1190"/>
      <c r="F105" s="1190"/>
      <c r="G105" s="1190"/>
      <c r="H105" s="1190"/>
      <c r="I105" s="1190"/>
      <c r="J105" s="1190"/>
      <c r="K105" s="1190"/>
      <c r="L105" s="1190"/>
      <c r="M105" s="1190"/>
      <c r="N105" s="1190"/>
      <c r="O105" s="1190"/>
      <c r="P105" s="1190"/>
      <c r="Q105" s="1190"/>
      <c r="R105" s="1190"/>
      <c r="S105" s="1190"/>
      <c r="T105" s="1190"/>
      <c r="U105" s="1190"/>
      <c r="V105" s="1190"/>
      <c r="W105" s="1190"/>
      <c r="X105" s="1190"/>
      <c r="Y105" s="1190"/>
      <c r="Z105" s="1190"/>
      <c r="AA105" s="1190"/>
      <c r="AB105" s="1191"/>
    </row>
    <row r="106" spans="3:28" x14ac:dyDescent="0.15">
      <c r="C106" s="1189"/>
      <c r="D106" s="1190"/>
      <c r="E106" s="1190"/>
      <c r="F106" s="1190"/>
      <c r="G106" s="1190"/>
      <c r="H106" s="1190"/>
      <c r="I106" s="1190"/>
      <c r="J106" s="1190"/>
      <c r="K106" s="1190"/>
      <c r="L106" s="1190"/>
      <c r="M106" s="1190"/>
      <c r="N106" s="1190"/>
      <c r="O106" s="1190"/>
      <c r="P106" s="1190"/>
      <c r="Q106" s="1190"/>
      <c r="R106" s="1190"/>
      <c r="S106" s="1190"/>
      <c r="T106" s="1190"/>
      <c r="U106" s="1190"/>
      <c r="V106" s="1190"/>
      <c r="W106" s="1190"/>
      <c r="X106" s="1190"/>
      <c r="Y106" s="1190"/>
      <c r="Z106" s="1190"/>
      <c r="AA106" s="1190"/>
      <c r="AB106" s="1191"/>
    </row>
    <row r="107" spans="3:28" x14ac:dyDescent="0.15">
      <c r="C107" s="1189"/>
      <c r="D107" s="1190"/>
      <c r="E107" s="1190"/>
      <c r="F107" s="1190"/>
      <c r="G107" s="1190"/>
      <c r="H107" s="1190"/>
      <c r="I107" s="1190"/>
      <c r="J107" s="1190"/>
      <c r="K107" s="1190"/>
      <c r="L107" s="1190"/>
      <c r="M107" s="1190"/>
      <c r="N107" s="1190"/>
      <c r="O107" s="1190"/>
      <c r="P107" s="1190"/>
      <c r="Q107" s="1190"/>
      <c r="R107" s="1190"/>
      <c r="S107" s="1190"/>
      <c r="T107" s="1190"/>
      <c r="U107" s="1190"/>
      <c r="V107" s="1190"/>
      <c r="W107" s="1190"/>
      <c r="X107" s="1190"/>
      <c r="Y107" s="1190"/>
      <c r="Z107" s="1190"/>
      <c r="AA107" s="1190"/>
      <c r="AB107" s="1191"/>
    </row>
    <row r="108" spans="3:28" x14ac:dyDescent="0.15">
      <c r="C108" s="1189"/>
      <c r="D108" s="1190"/>
      <c r="E108" s="1190"/>
      <c r="F108" s="1190"/>
      <c r="G108" s="1190"/>
      <c r="H108" s="1190"/>
      <c r="I108" s="1190"/>
      <c r="J108" s="1190"/>
      <c r="K108" s="1190"/>
      <c r="L108" s="1190"/>
      <c r="M108" s="1190"/>
      <c r="N108" s="1190"/>
      <c r="O108" s="1190"/>
      <c r="P108" s="1190"/>
      <c r="Q108" s="1190"/>
      <c r="R108" s="1190"/>
      <c r="S108" s="1190"/>
      <c r="T108" s="1190"/>
      <c r="U108" s="1190"/>
      <c r="V108" s="1190"/>
      <c r="W108" s="1190"/>
      <c r="X108" s="1190"/>
      <c r="Y108" s="1190"/>
      <c r="Z108" s="1190"/>
      <c r="AA108" s="1190"/>
      <c r="AB108" s="1191"/>
    </row>
    <row r="109" spans="3:28" x14ac:dyDescent="0.15">
      <c r="C109" s="1189"/>
      <c r="D109" s="1190"/>
      <c r="E109" s="1190"/>
      <c r="F109" s="1190"/>
      <c r="G109" s="1190"/>
      <c r="H109" s="1190"/>
      <c r="I109" s="1190"/>
      <c r="J109" s="1190"/>
      <c r="K109" s="1190"/>
      <c r="L109" s="1190"/>
      <c r="M109" s="1190"/>
      <c r="N109" s="1190"/>
      <c r="O109" s="1190"/>
      <c r="P109" s="1190"/>
      <c r="Q109" s="1190"/>
      <c r="R109" s="1190"/>
      <c r="S109" s="1190"/>
      <c r="T109" s="1190"/>
      <c r="U109" s="1190"/>
      <c r="V109" s="1190"/>
      <c r="W109" s="1190"/>
      <c r="X109" s="1190"/>
      <c r="Y109" s="1190"/>
      <c r="Z109" s="1190"/>
      <c r="AA109" s="1190"/>
      <c r="AB109" s="1191"/>
    </row>
    <row r="110" spans="3:28" x14ac:dyDescent="0.15">
      <c r="C110" s="1189"/>
      <c r="D110" s="1190"/>
      <c r="E110" s="1190"/>
      <c r="F110" s="1190"/>
      <c r="G110" s="1190"/>
      <c r="H110" s="1190"/>
      <c r="I110" s="1190"/>
      <c r="J110" s="1190"/>
      <c r="K110" s="1190"/>
      <c r="L110" s="1190"/>
      <c r="M110" s="1190"/>
      <c r="N110" s="1190"/>
      <c r="O110" s="1190"/>
      <c r="P110" s="1190"/>
      <c r="Q110" s="1190"/>
      <c r="R110" s="1190"/>
      <c r="S110" s="1190"/>
      <c r="T110" s="1190"/>
      <c r="U110" s="1190"/>
      <c r="V110" s="1190"/>
      <c r="W110" s="1190"/>
      <c r="X110" s="1190"/>
      <c r="Y110" s="1190"/>
      <c r="Z110" s="1190"/>
      <c r="AA110" s="1190"/>
      <c r="AB110" s="1191"/>
    </row>
    <row r="111" spans="3:28" ht="14" thickBot="1" x14ac:dyDescent="0.2">
      <c r="C111" s="1192"/>
      <c r="D111" s="1193"/>
      <c r="E111" s="1193"/>
      <c r="F111" s="1193"/>
      <c r="G111" s="1193"/>
      <c r="H111" s="1193"/>
      <c r="I111" s="1193"/>
      <c r="J111" s="1193"/>
      <c r="K111" s="1193"/>
      <c r="L111" s="1193"/>
      <c r="M111" s="1193"/>
      <c r="N111" s="1193"/>
      <c r="O111" s="1193"/>
      <c r="P111" s="1193"/>
      <c r="Q111" s="1193"/>
      <c r="R111" s="1193"/>
      <c r="S111" s="1193"/>
      <c r="T111" s="1193"/>
      <c r="U111" s="1193"/>
      <c r="V111" s="1193"/>
      <c r="W111" s="1193"/>
      <c r="X111" s="1193"/>
      <c r="Y111" s="1193"/>
      <c r="Z111" s="1193"/>
      <c r="AA111" s="1193"/>
      <c r="AB111" s="1194"/>
    </row>
  </sheetData>
  <mergeCells count="21">
    <mergeCell ref="V73:V74"/>
    <mergeCell ref="W73:W74"/>
    <mergeCell ref="Y73:Y74"/>
    <mergeCell ref="Z73:Z74"/>
    <mergeCell ref="AA73:AA74"/>
    <mergeCell ref="C73:C74"/>
    <mergeCell ref="D73:D74"/>
    <mergeCell ref="C90:AB111"/>
    <mergeCell ref="E73:E74"/>
    <mergeCell ref="F73:F74"/>
    <mergeCell ref="G73:G74"/>
    <mergeCell ref="I73:I74"/>
    <mergeCell ref="J73:J74"/>
    <mergeCell ref="K73:K74"/>
    <mergeCell ref="M73:M74"/>
    <mergeCell ref="N73:N74"/>
    <mergeCell ref="O73:O74"/>
    <mergeCell ref="Q73:Q74"/>
    <mergeCell ref="R73:R74"/>
    <mergeCell ref="S73:S74"/>
    <mergeCell ref="U73:U74"/>
  </mergeCells>
  <pageMargins left="0.7" right="0.7" top="0.75" bottom="0.75" header="0.3" footer="0.3"/>
  <pageSetup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735BD0-249A-5E4C-9E17-42D2AE5605DC}">
  <sheetPr codeName="Sheet17">
    <tabColor theme="9" tint="-0.249977111117893"/>
  </sheetPr>
  <dimension ref="D1:AM44"/>
  <sheetViews>
    <sheetView showGridLines="0" zoomScale="70" zoomScaleNormal="70" workbookViewId="0">
      <selection activeCell="T28" sqref="T28"/>
    </sheetView>
  </sheetViews>
  <sheetFormatPr baseColWidth="10" defaultColWidth="9.5" defaultRowHeight="20" customHeight="1" x14ac:dyDescent="0.15"/>
  <cols>
    <col min="2" max="2" width="37.5" customWidth="1"/>
    <col min="4" max="5" width="10.83203125" customWidth="1"/>
    <col min="6" max="6" width="14.33203125" customWidth="1"/>
    <col min="7" max="36" width="7.33203125" customWidth="1"/>
    <col min="37" max="37" width="14.33203125" customWidth="1"/>
    <col min="38" max="38" width="10.83203125" customWidth="1"/>
  </cols>
  <sheetData>
    <row r="1" spans="4:39" ht="19" customHeight="1" x14ac:dyDescent="0.15"/>
    <row r="2" spans="4:39" ht="19" customHeight="1" x14ac:dyDescent="0.15"/>
    <row r="3" spans="4:39" ht="19" customHeight="1" thickBot="1" x14ac:dyDescent="0.2"/>
    <row r="4" spans="4:39" ht="19" customHeight="1" x14ac:dyDescent="0.15">
      <c r="G4" s="1197">
        <f>YEAR(G6)</f>
        <v>2023</v>
      </c>
      <c r="H4" s="1198"/>
      <c r="I4" s="1198"/>
      <c r="J4" s="1198"/>
      <c r="K4" s="1203"/>
      <c r="L4" s="1197">
        <f t="shared" ref="L4" si="0">YEAR(L6)</f>
        <v>2023</v>
      </c>
      <c r="M4" s="1198"/>
      <c r="N4" s="1198"/>
      <c r="O4" s="1198"/>
      <c r="P4" s="1199"/>
      <c r="Q4" s="1197">
        <f t="shared" ref="Q4" si="1">YEAR(Q6)</f>
        <v>2023</v>
      </c>
      <c r="R4" s="1198"/>
      <c r="S4" s="1198"/>
      <c r="T4" s="1198"/>
      <c r="U4" s="1199"/>
      <c r="V4" s="1197">
        <f t="shared" ref="V4" si="2">YEAR(V6)</f>
        <v>2023</v>
      </c>
      <c r="W4" s="1198"/>
      <c r="X4" s="1198"/>
      <c r="Y4" s="1198"/>
      <c r="Z4" s="1199"/>
      <c r="AA4" s="1197">
        <f t="shared" ref="AA4" si="3">YEAR(AA6)</f>
        <v>2023</v>
      </c>
      <c r="AB4" s="1198"/>
      <c r="AC4" s="1198"/>
      <c r="AD4" s="1198"/>
      <c r="AE4" s="1199"/>
      <c r="AF4" s="1197">
        <f t="shared" ref="AF4" si="4">YEAR(AF6)</f>
        <v>2023</v>
      </c>
      <c r="AG4" s="1198"/>
      <c r="AH4" s="1198"/>
      <c r="AI4" s="1198"/>
      <c r="AJ4" s="1199"/>
    </row>
    <row r="5" spans="4:39" ht="19" customHeight="1" x14ac:dyDescent="0.15">
      <c r="G5" s="1200" t="str">
        <f>TEXT(DATE(YEAR(G6),MONTH(G6),DAY(G6)),"mmmm")</f>
        <v>January</v>
      </c>
      <c r="H5" s="1201"/>
      <c r="I5" s="1201"/>
      <c r="J5" s="1201"/>
      <c r="K5" s="1204"/>
      <c r="L5" s="1200" t="str">
        <f>TEXT(DATE(YEAR(L6),MONTH(L6),DAY(L6)),"mmmm")</f>
        <v>January</v>
      </c>
      <c r="M5" s="1201"/>
      <c r="N5" s="1201"/>
      <c r="O5" s="1201"/>
      <c r="P5" s="1202"/>
      <c r="Q5" s="1200" t="str">
        <f>TEXT(DATE(YEAR(Q6),MONTH(Q6),DAY(Q6)),"mmmm")</f>
        <v>January</v>
      </c>
      <c r="R5" s="1201"/>
      <c r="S5" s="1201"/>
      <c r="T5" s="1201"/>
      <c r="U5" s="1202"/>
      <c r="V5" s="1200" t="str">
        <f>TEXT(DATE(YEAR(V6),MONTH(V6),DAY(V6)),"mmmm")</f>
        <v>February</v>
      </c>
      <c r="W5" s="1201"/>
      <c r="X5" s="1201"/>
      <c r="Y5" s="1201"/>
      <c r="Z5" s="1202"/>
      <c r="AA5" s="1200" t="str">
        <f>TEXT(DATE(YEAR(AA6),MONTH(AA6),DAY(AA6)),"mmmm")</f>
        <v>February</v>
      </c>
      <c r="AB5" s="1201"/>
      <c r="AC5" s="1201"/>
      <c r="AD5" s="1201"/>
      <c r="AE5" s="1202"/>
      <c r="AF5" s="1200" t="str">
        <f>TEXT(DATE(YEAR(AF6),MONTH(AF6),DAY(AF6)),"mmmm")</f>
        <v>February</v>
      </c>
      <c r="AG5" s="1201"/>
      <c r="AH5" s="1201"/>
      <c r="AI5" s="1201"/>
      <c r="AJ5" s="1202"/>
    </row>
    <row r="6" spans="4:39" ht="19" customHeight="1" x14ac:dyDescent="0.15">
      <c r="G6" s="936">
        <v>44942</v>
      </c>
      <c r="H6" s="860">
        <f>G6+1</f>
        <v>44943</v>
      </c>
      <c r="I6" s="860">
        <f t="shared" ref="I6:K6" si="5">H6+1</f>
        <v>44944</v>
      </c>
      <c r="J6" s="860">
        <f t="shared" si="5"/>
        <v>44945</v>
      </c>
      <c r="K6" s="861">
        <f t="shared" si="5"/>
        <v>44946</v>
      </c>
      <c r="L6" s="936">
        <f>K6+3</f>
        <v>44949</v>
      </c>
      <c r="M6" s="860">
        <f>L6+1</f>
        <v>44950</v>
      </c>
      <c r="N6" s="860">
        <f t="shared" ref="N6:P6" si="6">M6+1</f>
        <v>44951</v>
      </c>
      <c r="O6" s="860">
        <f t="shared" si="6"/>
        <v>44952</v>
      </c>
      <c r="P6" s="937">
        <f t="shared" si="6"/>
        <v>44953</v>
      </c>
      <c r="Q6" s="936">
        <f>P6+3</f>
        <v>44956</v>
      </c>
      <c r="R6" s="860">
        <f t="shared" ref="R6:U6" si="7">Q6+1</f>
        <v>44957</v>
      </c>
      <c r="S6" s="860">
        <f t="shared" si="7"/>
        <v>44958</v>
      </c>
      <c r="T6" s="860">
        <f t="shared" si="7"/>
        <v>44959</v>
      </c>
      <c r="U6" s="937">
        <f t="shared" si="7"/>
        <v>44960</v>
      </c>
      <c r="V6" s="936">
        <f t="shared" ref="V6" si="8">U6+3</f>
        <v>44963</v>
      </c>
      <c r="W6" s="860">
        <f t="shared" ref="W6:Z6" si="9">V6+1</f>
        <v>44964</v>
      </c>
      <c r="X6" s="860">
        <f t="shared" si="9"/>
        <v>44965</v>
      </c>
      <c r="Y6" s="860">
        <f t="shared" si="9"/>
        <v>44966</v>
      </c>
      <c r="Z6" s="937">
        <f t="shared" si="9"/>
        <v>44967</v>
      </c>
      <c r="AA6" s="936">
        <f t="shared" ref="AA6" si="10">Z6+3</f>
        <v>44970</v>
      </c>
      <c r="AB6" s="860">
        <f t="shared" ref="AB6:AE6" si="11">AA6+1</f>
        <v>44971</v>
      </c>
      <c r="AC6" s="860">
        <f t="shared" si="11"/>
        <v>44972</v>
      </c>
      <c r="AD6" s="860">
        <f t="shared" si="11"/>
        <v>44973</v>
      </c>
      <c r="AE6" s="937">
        <f t="shared" si="11"/>
        <v>44974</v>
      </c>
      <c r="AF6" s="936">
        <f t="shared" ref="AF6" si="12">AE6+3</f>
        <v>44977</v>
      </c>
      <c r="AG6" s="860">
        <f t="shared" ref="AG6:AJ6" si="13">AF6+1</f>
        <v>44978</v>
      </c>
      <c r="AH6" s="860">
        <f t="shared" si="13"/>
        <v>44979</v>
      </c>
      <c r="AI6" s="860">
        <f t="shared" si="13"/>
        <v>44980</v>
      </c>
      <c r="AJ6" s="937">
        <f t="shared" si="13"/>
        <v>44981</v>
      </c>
    </row>
    <row r="7" spans="4:39" ht="19" customHeight="1" thickBot="1" x14ac:dyDescent="0.2">
      <c r="G7" s="938" t="s">
        <v>240</v>
      </c>
      <c r="H7" s="939" t="s">
        <v>241</v>
      </c>
      <c r="I7" s="939" t="s">
        <v>242</v>
      </c>
      <c r="J7" s="939" t="s">
        <v>243</v>
      </c>
      <c r="K7" s="941" t="s">
        <v>66</v>
      </c>
      <c r="L7" s="938" t="s">
        <v>240</v>
      </c>
      <c r="M7" s="939" t="s">
        <v>241</v>
      </c>
      <c r="N7" s="939" t="s">
        <v>242</v>
      </c>
      <c r="O7" s="939" t="s">
        <v>243</v>
      </c>
      <c r="P7" s="940" t="s">
        <v>66</v>
      </c>
      <c r="Q7" s="938" t="s">
        <v>240</v>
      </c>
      <c r="R7" s="939" t="s">
        <v>241</v>
      </c>
      <c r="S7" s="939" t="s">
        <v>242</v>
      </c>
      <c r="T7" s="939" t="s">
        <v>243</v>
      </c>
      <c r="U7" s="940" t="s">
        <v>66</v>
      </c>
      <c r="V7" s="938" t="s">
        <v>240</v>
      </c>
      <c r="W7" s="939" t="s">
        <v>241</v>
      </c>
      <c r="X7" s="939" t="s">
        <v>242</v>
      </c>
      <c r="Y7" s="939" t="s">
        <v>243</v>
      </c>
      <c r="Z7" s="940" t="s">
        <v>66</v>
      </c>
      <c r="AA7" s="938" t="s">
        <v>240</v>
      </c>
      <c r="AB7" s="939" t="s">
        <v>241</v>
      </c>
      <c r="AC7" s="939" t="s">
        <v>242</v>
      </c>
      <c r="AD7" s="939" t="s">
        <v>243</v>
      </c>
      <c r="AE7" s="940" t="s">
        <v>66</v>
      </c>
      <c r="AF7" s="938" t="s">
        <v>240</v>
      </c>
      <c r="AG7" s="939" t="s">
        <v>241</v>
      </c>
      <c r="AH7" s="939" t="s">
        <v>242</v>
      </c>
      <c r="AI7" s="939" t="s">
        <v>243</v>
      </c>
      <c r="AJ7" s="940" t="s">
        <v>66</v>
      </c>
    </row>
    <row r="8" spans="4:39" ht="19" customHeight="1" x14ac:dyDescent="0.2">
      <c r="D8" s="1208" t="s">
        <v>244</v>
      </c>
      <c r="E8" s="1209"/>
      <c r="F8" s="1210"/>
      <c r="G8" s="952"/>
      <c r="H8" s="952"/>
      <c r="I8" s="952"/>
      <c r="J8" s="952"/>
      <c r="K8" s="952"/>
      <c r="L8" s="952"/>
      <c r="M8" s="952"/>
      <c r="N8" s="952"/>
      <c r="O8" s="952"/>
      <c r="P8" s="952"/>
      <c r="Q8" s="952"/>
      <c r="R8" s="952"/>
      <c r="S8" s="952"/>
      <c r="T8" s="952"/>
      <c r="U8" s="953" t="s">
        <v>245</v>
      </c>
      <c r="V8" s="952"/>
      <c r="W8" s="952"/>
      <c r="X8" s="952"/>
      <c r="Y8" s="952"/>
      <c r="Z8" s="952"/>
      <c r="AA8" s="952"/>
      <c r="AB8" s="952"/>
      <c r="AC8" s="952"/>
      <c r="AD8" s="952"/>
      <c r="AE8" s="952"/>
      <c r="AF8" s="952"/>
      <c r="AG8" s="952"/>
      <c r="AH8" s="952"/>
      <c r="AI8" s="952"/>
      <c r="AJ8" s="952"/>
    </row>
    <row r="9" spans="4:39" ht="19" customHeight="1" thickBot="1" x14ac:dyDescent="0.25">
      <c r="D9" s="1211"/>
      <c r="E9" s="1212"/>
      <c r="F9" s="1213"/>
      <c r="G9" s="952"/>
      <c r="H9" s="952"/>
      <c r="I9" s="952"/>
      <c r="J9" s="952"/>
      <c r="K9" s="953" t="s">
        <v>246</v>
      </c>
      <c r="L9" s="952"/>
      <c r="M9" s="952"/>
      <c r="N9" s="952"/>
      <c r="O9" s="952"/>
      <c r="P9" s="952"/>
      <c r="Q9" s="952"/>
      <c r="R9" s="952"/>
      <c r="S9" s="952"/>
      <c r="T9" s="952"/>
      <c r="U9" s="953" t="s">
        <v>247</v>
      </c>
      <c r="V9" s="952"/>
      <c r="W9" s="952"/>
      <c r="X9" s="952"/>
      <c r="Y9" s="952"/>
      <c r="Z9" s="954" t="s">
        <v>248</v>
      </c>
      <c r="AA9" s="952"/>
      <c r="AB9" s="952"/>
      <c r="AC9" s="952"/>
      <c r="AD9" s="952"/>
      <c r="AE9" s="952"/>
      <c r="AF9" s="952"/>
      <c r="AG9" s="952"/>
      <c r="AH9" s="952"/>
      <c r="AI9" s="952"/>
      <c r="AJ9" s="952"/>
    </row>
    <row r="10" spans="4:39" ht="19" customHeight="1" x14ac:dyDescent="0.15">
      <c r="D10" s="1218" t="s">
        <v>508</v>
      </c>
      <c r="E10" s="1219"/>
      <c r="F10" s="1219"/>
      <c r="G10" s="942"/>
      <c r="H10" s="942"/>
      <c r="I10" s="942"/>
      <c r="J10" s="942"/>
      <c r="K10" s="942"/>
      <c r="L10" s="942"/>
      <c r="M10" s="942"/>
      <c r="N10" s="942"/>
      <c r="O10" s="942"/>
      <c r="P10" s="942"/>
      <c r="Q10" s="942"/>
      <c r="R10" s="942"/>
      <c r="S10" s="942"/>
      <c r="T10" s="942"/>
      <c r="U10" s="942"/>
      <c r="V10" s="942"/>
      <c r="W10" s="942"/>
      <c r="X10" s="942"/>
      <c r="Y10" s="942"/>
      <c r="Z10" s="942"/>
      <c r="AA10" s="942"/>
      <c r="AB10" s="942"/>
      <c r="AC10" s="942"/>
      <c r="AD10" s="942"/>
      <c r="AE10" s="942"/>
      <c r="AF10" s="942"/>
      <c r="AG10" s="942"/>
      <c r="AH10" s="942"/>
      <c r="AI10" s="942"/>
      <c r="AJ10" s="943"/>
      <c r="AK10" s="1218" t="s">
        <v>508</v>
      </c>
      <c r="AL10" s="1219"/>
      <c r="AM10" s="1222"/>
    </row>
    <row r="11" spans="4:39" ht="19" customHeight="1" x14ac:dyDescent="0.15">
      <c r="D11" s="944"/>
      <c r="E11" s="1220" t="s">
        <v>509</v>
      </c>
      <c r="F11" s="1220"/>
      <c r="G11" s="935"/>
      <c r="H11" s="935"/>
      <c r="I11" s="935"/>
      <c r="J11" s="935"/>
      <c r="K11" s="935"/>
      <c r="L11" s="935"/>
      <c r="M11" s="935"/>
      <c r="N11" s="935"/>
      <c r="O11" s="935"/>
      <c r="P11" s="935"/>
      <c r="Q11" s="935"/>
      <c r="R11" s="935"/>
      <c r="S11" s="935"/>
      <c r="T11" s="935"/>
      <c r="U11" s="935"/>
      <c r="V11" s="935"/>
      <c r="W11" s="935"/>
      <c r="X11" s="935"/>
      <c r="Y11" s="935"/>
      <c r="Z11" s="935"/>
      <c r="AA11" s="935"/>
      <c r="AB11" s="226" t="s">
        <v>36</v>
      </c>
      <c r="AC11" s="227"/>
      <c r="AD11" s="227"/>
      <c r="AE11" s="227"/>
      <c r="AF11" s="227"/>
      <c r="AG11" s="227"/>
      <c r="AH11" s="227"/>
      <c r="AI11" s="227"/>
      <c r="AJ11" s="227"/>
      <c r="AK11" s="1220" t="s">
        <v>509</v>
      </c>
      <c r="AL11" s="1220"/>
      <c r="AM11" s="950"/>
    </row>
    <row r="12" spans="4:39" ht="19" customHeight="1" x14ac:dyDescent="0.15">
      <c r="D12" s="944"/>
      <c r="E12" s="1220"/>
      <c r="F12" s="1220"/>
      <c r="G12" s="220" t="s">
        <v>148</v>
      </c>
      <c r="H12" s="221"/>
      <c r="I12" s="221"/>
      <c r="J12" s="221"/>
      <c r="K12" s="221"/>
      <c r="L12" s="221"/>
      <c r="M12" s="221"/>
      <c r="N12" s="221"/>
      <c r="O12" s="221"/>
      <c r="P12" s="221"/>
      <c r="Q12" s="221"/>
      <c r="R12" s="221"/>
      <c r="S12" s="221"/>
      <c r="T12" s="221"/>
      <c r="U12" s="221"/>
      <c r="V12" s="222"/>
      <c r="W12" s="218"/>
      <c r="X12" s="218"/>
      <c r="Y12" s="218"/>
      <c r="Z12" s="218"/>
      <c r="AA12" s="218"/>
      <c r="AB12" s="218"/>
      <c r="AC12" s="218"/>
      <c r="AD12" s="218"/>
      <c r="AE12" s="218"/>
      <c r="AF12" s="218"/>
      <c r="AG12" s="218"/>
      <c r="AH12" s="218"/>
      <c r="AI12" s="218"/>
      <c r="AJ12" s="945"/>
      <c r="AK12" s="1220"/>
      <c r="AL12" s="1220"/>
      <c r="AM12" s="950"/>
    </row>
    <row r="13" spans="4:39" ht="19" customHeight="1" x14ac:dyDescent="0.15">
      <c r="D13" s="944"/>
      <c r="E13" s="1220"/>
      <c r="F13" s="1220"/>
      <c r="G13" s="223" t="s">
        <v>151</v>
      </c>
      <c r="H13" s="224"/>
      <c r="I13" s="224"/>
      <c r="J13" s="224"/>
      <c r="K13" s="224"/>
      <c r="L13" s="224"/>
      <c r="M13" s="224"/>
      <c r="N13" s="224"/>
      <c r="O13" s="224"/>
      <c r="P13" s="224"/>
      <c r="Q13" s="225"/>
      <c r="R13" s="218"/>
      <c r="S13" s="218"/>
      <c r="T13" s="218"/>
      <c r="U13" s="218"/>
      <c r="V13" s="218"/>
      <c r="W13" s="223" t="s">
        <v>250</v>
      </c>
      <c r="X13" s="224"/>
      <c r="Y13" s="224"/>
      <c r="Z13" s="224"/>
      <c r="AA13" s="224"/>
      <c r="AB13" s="224"/>
      <c r="AC13" s="224"/>
      <c r="AD13" s="224"/>
      <c r="AE13" s="224"/>
      <c r="AF13" s="224"/>
      <c r="AG13" s="224"/>
      <c r="AH13" s="224"/>
      <c r="AI13" s="224"/>
      <c r="AJ13" s="946"/>
      <c r="AK13" s="1220"/>
      <c r="AL13" s="1220"/>
      <c r="AM13" s="950"/>
    </row>
    <row r="14" spans="4:39" ht="19" customHeight="1" thickBot="1" x14ac:dyDescent="0.2">
      <c r="D14" s="947"/>
      <c r="E14" s="1221"/>
      <c r="F14" s="1221"/>
      <c r="G14" s="948"/>
      <c r="H14" s="948"/>
      <c r="I14" s="948"/>
      <c r="J14" s="948"/>
      <c r="K14" s="948"/>
      <c r="L14" s="948"/>
      <c r="M14" s="948"/>
      <c r="N14" s="948"/>
      <c r="O14" s="948"/>
      <c r="P14" s="948"/>
      <c r="Q14" s="948"/>
      <c r="R14" s="948"/>
      <c r="S14" s="948"/>
      <c r="T14" s="948"/>
      <c r="U14" s="948"/>
      <c r="V14" s="948"/>
      <c r="W14" s="948"/>
      <c r="X14" s="948"/>
      <c r="Y14" s="948"/>
      <c r="Z14" s="948"/>
      <c r="AA14" s="948"/>
      <c r="AB14" s="948"/>
      <c r="AC14" s="948"/>
      <c r="AD14" s="948"/>
      <c r="AE14" s="948"/>
      <c r="AF14" s="948"/>
      <c r="AG14" s="948"/>
      <c r="AH14" s="948"/>
      <c r="AI14" s="948"/>
      <c r="AJ14" s="949"/>
      <c r="AK14" s="1221"/>
      <c r="AL14" s="1221"/>
      <c r="AM14" s="951"/>
    </row>
    <row r="15" spans="4:39" ht="20" customHeight="1" thickBot="1" x14ac:dyDescent="0.2">
      <c r="D15" s="1216" t="s">
        <v>404</v>
      </c>
      <c r="E15" s="1217"/>
      <c r="F15" s="1217"/>
      <c r="G15" s="933"/>
      <c r="H15" s="933"/>
      <c r="I15" s="933"/>
      <c r="J15" s="933"/>
      <c r="K15" s="933"/>
      <c r="L15" s="933"/>
      <c r="M15" s="933"/>
      <c r="N15" s="933"/>
      <c r="O15" s="933"/>
      <c r="P15" s="933"/>
      <c r="Q15" s="933"/>
      <c r="R15" s="933"/>
      <c r="S15" s="933"/>
      <c r="T15" s="933"/>
      <c r="U15" s="933"/>
      <c r="V15" s="933"/>
      <c r="W15" s="933"/>
      <c r="X15" s="933"/>
      <c r="Y15" s="933"/>
      <c r="Z15" s="933"/>
      <c r="AA15" s="933"/>
      <c r="AB15" s="933"/>
      <c r="AC15" s="933"/>
      <c r="AD15" s="933"/>
      <c r="AE15" s="933"/>
      <c r="AF15" s="933"/>
      <c r="AG15" s="933"/>
      <c r="AH15" s="933"/>
      <c r="AI15" s="933"/>
      <c r="AJ15" s="933"/>
      <c r="AK15" s="933"/>
      <c r="AL15" s="933"/>
      <c r="AM15" s="934"/>
    </row>
    <row r="16" spans="4:39" ht="20" customHeight="1" x14ac:dyDescent="0.15">
      <c r="D16" s="1214" t="s">
        <v>404</v>
      </c>
      <c r="E16" s="1205" t="s">
        <v>197</v>
      </c>
      <c r="F16" s="902" t="s">
        <v>405</v>
      </c>
      <c r="G16" s="862">
        <v>3</v>
      </c>
      <c r="H16" s="863">
        <v>4</v>
      </c>
      <c r="I16" s="863">
        <v>4</v>
      </c>
      <c r="J16" s="863">
        <v>4</v>
      </c>
      <c r="K16" s="864">
        <v>5</v>
      </c>
      <c r="L16" s="864">
        <v>5</v>
      </c>
      <c r="M16" s="864">
        <v>5</v>
      </c>
      <c r="N16" s="865">
        <v>6</v>
      </c>
      <c r="O16" s="865">
        <v>6</v>
      </c>
      <c r="P16" s="865">
        <v>6</v>
      </c>
      <c r="Q16" s="866" t="s">
        <v>59</v>
      </c>
      <c r="R16" s="866" t="s">
        <v>59</v>
      </c>
      <c r="S16" s="866" t="s">
        <v>59</v>
      </c>
      <c r="T16" s="867">
        <v>7</v>
      </c>
      <c r="U16" s="867">
        <v>7</v>
      </c>
      <c r="V16" s="867">
        <v>7</v>
      </c>
      <c r="W16" s="868">
        <v>8</v>
      </c>
      <c r="X16" s="868">
        <v>8</v>
      </c>
      <c r="Y16" s="868">
        <v>8</v>
      </c>
      <c r="Z16" s="866" t="s">
        <v>59</v>
      </c>
      <c r="AA16" s="866" t="s">
        <v>59</v>
      </c>
      <c r="AB16" s="866" t="s">
        <v>59</v>
      </c>
      <c r="AC16" s="869">
        <v>9</v>
      </c>
      <c r="AD16" s="869">
        <v>9</v>
      </c>
      <c r="AE16" s="869">
        <v>9</v>
      </c>
      <c r="AF16" s="870">
        <v>10</v>
      </c>
      <c r="AG16" s="870">
        <v>10</v>
      </c>
      <c r="AH16" s="870">
        <v>10</v>
      </c>
      <c r="AI16" s="871">
        <v>11</v>
      </c>
      <c r="AJ16" s="872">
        <v>11</v>
      </c>
      <c r="AK16" s="902" t="s">
        <v>405</v>
      </c>
      <c r="AL16" s="1205" t="s">
        <v>197</v>
      </c>
      <c r="AM16" s="1214" t="s">
        <v>404</v>
      </c>
    </row>
    <row r="17" spans="4:39" ht="20" customHeight="1" x14ac:dyDescent="0.15">
      <c r="D17" s="1214"/>
      <c r="E17" s="1207"/>
      <c r="F17" s="903" t="s">
        <v>409</v>
      </c>
      <c r="G17" s="190">
        <v>2</v>
      </c>
      <c r="H17" s="191">
        <v>3</v>
      </c>
      <c r="I17" s="191">
        <v>3</v>
      </c>
      <c r="J17" s="191">
        <v>3</v>
      </c>
      <c r="K17" s="192">
        <v>4</v>
      </c>
      <c r="L17" s="192">
        <v>4</v>
      </c>
      <c r="M17" s="192">
        <v>4</v>
      </c>
      <c r="N17" s="193">
        <v>5</v>
      </c>
      <c r="O17" s="193">
        <v>5</v>
      </c>
      <c r="P17" s="193">
        <v>5</v>
      </c>
      <c r="Q17" s="194">
        <v>6</v>
      </c>
      <c r="R17" s="194">
        <v>6</v>
      </c>
      <c r="S17" s="194">
        <v>6</v>
      </c>
      <c r="T17" s="195" t="s">
        <v>59</v>
      </c>
      <c r="U17" s="195" t="s">
        <v>59</v>
      </c>
      <c r="V17" s="195" t="s">
        <v>59</v>
      </c>
      <c r="W17" s="196">
        <v>7</v>
      </c>
      <c r="X17" s="196">
        <v>7</v>
      </c>
      <c r="Y17" s="196">
        <v>7</v>
      </c>
      <c r="Z17" s="69">
        <v>8</v>
      </c>
      <c r="AA17" s="69">
        <v>8</v>
      </c>
      <c r="AB17" s="69">
        <v>8</v>
      </c>
      <c r="AC17" s="195" t="s">
        <v>59</v>
      </c>
      <c r="AD17" s="195" t="s">
        <v>59</v>
      </c>
      <c r="AE17" s="195" t="s">
        <v>59</v>
      </c>
      <c r="AF17" s="197">
        <v>9</v>
      </c>
      <c r="AG17" s="197">
        <v>9</v>
      </c>
      <c r="AH17" s="197">
        <v>9</v>
      </c>
      <c r="AI17" s="198">
        <v>10</v>
      </c>
      <c r="AJ17" s="873">
        <v>10</v>
      </c>
      <c r="AK17" s="903" t="s">
        <v>409</v>
      </c>
      <c r="AL17" s="1207"/>
      <c r="AM17" s="1214"/>
    </row>
    <row r="18" spans="4:39" ht="20" customHeight="1" thickBot="1" x14ac:dyDescent="0.2">
      <c r="D18" s="1214"/>
      <c r="E18" s="1206"/>
      <c r="F18" s="904" t="s">
        <v>411</v>
      </c>
      <c r="G18" s="874">
        <v>1</v>
      </c>
      <c r="H18" s="875">
        <v>2</v>
      </c>
      <c r="I18" s="875">
        <v>2</v>
      </c>
      <c r="J18" s="875">
        <v>2</v>
      </c>
      <c r="K18" s="876">
        <v>3</v>
      </c>
      <c r="L18" s="876">
        <v>3</v>
      </c>
      <c r="M18" s="876">
        <v>3</v>
      </c>
      <c r="N18" s="877">
        <v>4</v>
      </c>
      <c r="O18" s="877">
        <v>4</v>
      </c>
      <c r="P18" s="877">
        <v>4</v>
      </c>
      <c r="Q18" s="878">
        <v>5</v>
      </c>
      <c r="R18" s="878">
        <v>5</v>
      </c>
      <c r="S18" s="878">
        <v>5</v>
      </c>
      <c r="T18" s="879">
        <v>6</v>
      </c>
      <c r="U18" s="879">
        <v>6</v>
      </c>
      <c r="V18" s="879">
        <v>6</v>
      </c>
      <c r="W18" s="880" t="s">
        <v>59</v>
      </c>
      <c r="X18" s="880" t="s">
        <v>59</v>
      </c>
      <c r="Y18" s="880" t="s">
        <v>59</v>
      </c>
      <c r="Z18" s="881">
        <v>7</v>
      </c>
      <c r="AA18" s="881">
        <v>7</v>
      </c>
      <c r="AB18" s="881">
        <v>7</v>
      </c>
      <c r="AC18" s="882">
        <v>8</v>
      </c>
      <c r="AD18" s="882">
        <v>8</v>
      </c>
      <c r="AE18" s="882">
        <v>8</v>
      </c>
      <c r="AF18" s="880" t="s">
        <v>59</v>
      </c>
      <c r="AG18" s="880" t="s">
        <v>59</v>
      </c>
      <c r="AH18" s="880" t="s">
        <v>59</v>
      </c>
      <c r="AI18" s="883">
        <v>9</v>
      </c>
      <c r="AJ18" s="884">
        <v>9</v>
      </c>
      <c r="AK18" s="904" t="s">
        <v>411</v>
      </c>
      <c r="AL18" s="1206"/>
      <c r="AM18" s="1214"/>
    </row>
    <row r="19" spans="4:39" ht="20" customHeight="1" x14ac:dyDescent="0.15">
      <c r="D19" s="1214"/>
      <c r="E19" s="1205" t="s">
        <v>197</v>
      </c>
      <c r="F19" s="902" t="s">
        <v>413</v>
      </c>
      <c r="G19" s="885"/>
      <c r="H19" s="886">
        <v>1</v>
      </c>
      <c r="I19" s="886">
        <v>1</v>
      </c>
      <c r="J19" s="886">
        <v>1</v>
      </c>
      <c r="K19" s="887">
        <v>2</v>
      </c>
      <c r="L19" s="887">
        <v>2</v>
      </c>
      <c r="M19" s="887">
        <v>2</v>
      </c>
      <c r="N19" s="862">
        <v>3</v>
      </c>
      <c r="O19" s="862">
        <v>3</v>
      </c>
      <c r="P19" s="862">
        <v>3</v>
      </c>
      <c r="Q19" s="863">
        <v>4</v>
      </c>
      <c r="R19" s="863">
        <v>4</v>
      </c>
      <c r="S19" s="863">
        <v>4</v>
      </c>
      <c r="T19" s="864">
        <v>5</v>
      </c>
      <c r="U19" s="864">
        <v>5</v>
      </c>
      <c r="V19" s="864">
        <v>5</v>
      </c>
      <c r="W19" s="865">
        <v>6</v>
      </c>
      <c r="X19" s="865">
        <v>6</v>
      </c>
      <c r="Y19" s="865">
        <v>6</v>
      </c>
      <c r="Z19" s="866" t="s">
        <v>59</v>
      </c>
      <c r="AA19" s="866" t="s">
        <v>59</v>
      </c>
      <c r="AB19" s="866" t="s">
        <v>59</v>
      </c>
      <c r="AC19" s="867">
        <v>7</v>
      </c>
      <c r="AD19" s="867">
        <v>7</v>
      </c>
      <c r="AE19" s="867">
        <v>7</v>
      </c>
      <c r="AF19" s="868">
        <v>8</v>
      </c>
      <c r="AG19" s="868">
        <v>8</v>
      </c>
      <c r="AH19" s="868">
        <v>8</v>
      </c>
      <c r="AI19" s="866" t="s">
        <v>59</v>
      </c>
      <c r="AJ19" s="888" t="s">
        <v>59</v>
      </c>
      <c r="AK19" s="902" t="s">
        <v>413</v>
      </c>
      <c r="AL19" s="1205" t="s">
        <v>197</v>
      </c>
      <c r="AM19" s="1214"/>
    </row>
    <row r="20" spans="4:39" ht="20" customHeight="1" x14ac:dyDescent="0.15">
      <c r="D20" s="1214"/>
      <c r="E20" s="1207"/>
      <c r="F20" s="903" t="s">
        <v>414</v>
      </c>
      <c r="G20" s="124"/>
      <c r="H20" s="124"/>
      <c r="I20" s="124"/>
      <c r="J20" s="188"/>
      <c r="K20" s="189">
        <v>1</v>
      </c>
      <c r="L20" s="189">
        <v>1</v>
      </c>
      <c r="M20" s="189">
        <v>1</v>
      </c>
      <c r="N20" s="190">
        <v>2</v>
      </c>
      <c r="O20" s="190">
        <v>2</v>
      </c>
      <c r="P20" s="190">
        <v>2</v>
      </c>
      <c r="Q20" s="191">
        <v>3</v>
      </c>
      <c r="R20" s="191">
        <v>3</v>
      </c>
      <c r="S20" s="191">
        <v>3</v>
      </c>
      <c r="T20" s="192">
        <v>4</v>
      </c>
      <c r="U20" s="192">
        <v>4</v>
      </c>
      <c r="V20" s="192">
        <v>4</v>
      </c>
      <c r="W20" s="193">
        <v>5</v>
      </c>
      <c r="X20" s="193">
        <v>5</v>
      </c>
      <c r="Y20" s="193">
        <v>5</v>
      </c>
      <c r="Z20" s="194">
        <v>6</v>
      </c>
      <c r="AA20" s="194">
        <v>6</v>
      </c>
      <c r="AB20" s="194">
        <v>6</v>
      </c>
      <c r="AC20" s="195" t="s">
        <v>59</v>
      </c>
      <c r="AD20" s="195" t="s">
        <v>59</v>
      </c>
      <c r="AE20" s="195" t="s">
        <v>59</v>
      </c>
      <c r="AF20" s="196">
        <v>7</v>
      </c>
      <c r="AG20" s="196">
        <v>7</v>
      </c>
      <c r="AH20" s="196">
        <v>7</v>
      </c>
      <c r="AI20" s="69">
        <v>8</v>
      </c>
      <c r="AJ20" s="889">
        <v>8</v>
      </c>
      <c r="AK20" s="903" t="s">
        <v>414</v>
      </c>
      <c r="AL20" s="1207"/>
      <c r="AM20" s="1214"/>
    </row>
    <row r="21" spans="4:39" ht="20" customHeight="1" x14ac:dyDescent="0.15">
      <c r="D21" s="1214"/>
      <c r="E21" s="1207"/>
      <c r="F21" s="903" t="s">
        <v>496</v>
      </c>
      <c r="G21" s="124"/>
      <c r="H21" s="124"/>
      <c r="I21" s="124"/>
      <c r="J21" s="202"/>
      <c r="K21" s="202"/>
      <c r="L21" s="202"/>
      <c r="M21" s="188"/>
      <c r="N21" s="189">
        <v>1</v>
      </c>
      <c r="O21" s="189">
        <v>1</v>
      </c>
      <c r="P21" s="189">
        <v>1</v>
      </c>
      <c r="Q21" s="190">
        <v>2</v>
      </c>
      <c r="R21" s="190">
        <v>2</v>
      </c>
      <c r="S21" s="190">
        <v>2</v>
      </c>
      <c r="T21" s="191">
        <v>3</v>
      </c>
      <c r="U21" s="191">
        <v>3</v>
      </c>
      <c r="V21" s="191">
        <v>3</v>
      </c>
      <c r="W21" s="192">
        <v>4</v>
      </c>
      <c r="X21" s="192">
        <v>4</v>
      </c>
      <c r="Y21" s="192">
        <v>4</v>
      </c>
      <c r="Z21" s="193">
        <v>5</v>
      </c>
      <c r="AA21" s="193">
        <v>5</v>
      </c>
      <c r="AB21" s="193">
        <v>5</v>
      </c>
      <c r="AC21" s="194">
        <v>6</v>
      </c>
      <c r="AD21" s="194">
        <v>6</v>
      </c>
      <c r="AE21" s="194">
        <v>6</v>
      </c>
      <c r="AF21" s="195" t="s">
        <v>59</v>
      </c>
      <c r="AG21" s="195" t="s">
        <v>59</v>
      </c>
      <c r="AH21" s="195" t="s">
        <v>59</v>
      </c>
      <c r="AI21" s="196">
        <v>7</v>
      </c>
      <c r="AJ21" s="890">
        <v>7</v>
      </c>
      <c r="AK21" s="903" t="s">
        <v>496</v>
      </c>
      <c r="AL21" s="1207"/>
      <c r="AM21" s="1214"/>
    </row>
    <row r="22" spans="4:39" ht="20" customHeight="1" x14ac:dyDescent="0.15">
      <c r="D22" s="1214"/>
      <c r="E22" s="1207"/>
      <c r="F22" s="903" t="s">
        <v>497</v>
      </c>
      <c r="G22" s="124"/>
      <c r="H22" s="124"/>
      <c r="I22" s="124"/>
      <c r="J22" s="202"/>
      <c r="K22" s="202"/>
      <c r="L22" s="202"/>
      <c r="M22" s="202"/>
      <c r="N22" s="202"/>
      <c r="O22" s="202"/>
      <c r="P22" s="188"/>
      <c r="Q22" s="189">
        <v>1</v>
      </c>
      <c r="R22" s="189">
        <v>1</v>
      </c>
      <c r="S22" s="189">
        <v>1</v>
      </c>
      <c r="T22" s="190">
        <v>2</v>
      </c>
      <c r="U22" s="190">
        <v>2</v>
      </c>
      <c r="V22" s="190">
        <v>2</v>
      </c>
      <c r="W22" s="191">
        <v>3</v>
      </c>
      <c r="X22" s="191">
        <v>3</v>
      </c>
      <c r="Y22" s="191">
        <v>3</v>
      </c>
      <c r="Z22" s="192">
        <v>4</v>
      </c>
      <c r="AA22" s="192">
        <v>4</v>
      </c>
      <c r="AB22" s="192">
        <v>4</v>
      </c>
      <c r="AC22" s="193">
        <v>5</v>
      </c>
      <c r="AD22" s="193">
        <v>5</v>
      </c>
      <c r="AE22" s="193">
        <v>5</v>
      </c>
      <c r="AF22" s="194">
        <v>6</v>
      </c>
      <c r="AG22" s="194">
        <v>6</v>
      </c>
      <c r="AH22" s="194">
        <v>6</v>
      </c>
      <c r="AI22" s="195" t="s">
        <v>59</v>
      </c>
      <c r="AJ22" s="891" t="s">
        <v>59</v>
      </c>
      <c r="AK22" s="903" t="s">
        <v>497</v>
      </c>
      <c r="AL22" s="1207"/>
      <c r="AM22" s="1214"/>
    </row>
    <row r="23" spans="4:39" ht="20" customHeight="1" x14ac:dyDescent="0.15">
      <c r="D23" s="1214"/>
      <c r="E23" s="1207"/>
      <c r="F23" s="903" t="s">
        <v>498</v>
      </c>
      <c r="G23" s="124"/>
      <c r="H23" s="124"/>
      <c r="I23" s="124"/>
      <c r="J23" s="202"/>
      <c r="K23" s="202"/>
      <c r="L23" s="202"/>
      <c r="M23" s="202"/>
      <c r="N23" s="202"/>
      <c r="O23" s="202"/>
      <c r="P23" s="202"/>
      <c r="Q23" s="202"/>
      <c r="R23" s="202"/>
      <c r="S23" s="188"/>
      <c r="T23" s="189">
        <v>1</v>
      </c>
      <c r="U23" s="189">
        <v>1</v>
      </c>
      <c r="V23" s="189">
        <v>1</v>
      </c>
      <c r="W23" s="190">
        <v>2</v>
      </c>
      <c r="X23" s="190">
        <v>2</v>
      </c>
      <c r="Y23" s="190">
        <v>2</v>
      </c>
      <c r="Z23" s="191">
        <v>3</v>
      </c>
      <c r="AA23" s="191">
        <v>3</v>
      </c>
      <c r="AB23" s="191">
        <v>3</v>
      </c>
      <c r="AC23" s="192">
        <v>4</v>
      </c>
      <c r="AD23" s="192">
        <v>4</v>
      </c>
      <c r="AE23" s="192">
        <v>4</v>
      </c>
      <c r="AF23" s="193">
        <v>5</v>
      </c>
      <c r="AG23" s="193">
        <v>5</v>
      </c>
      <c r="AH23" s="193">
        <v>5</v>
      </c>
      <c r="AI23" s="194">
        <v>6</v>
      </c>
      <c r="AJ23" s="892">
        <v>6</v>
      </c>
      <c r="AK23" s="903" t="s">
        <v>498</v>
      </c>
      <c r="AL23" s="1207"/>
      <c r="AM23" s="1214"/>
    </row>
    <row r="24" spans="4:39" ht="20" customHeight="1" x14ac:dyDescent="0.15">
      <c r="D24" s="1214"/>
      <c r="E24" s="1207"/>
      <c r="F24" s="903" t="s">
        <v>499</v>
      </c>
      <c r="G24" s="124"/>
      <c r="H24" s="124"/>
      <c r="I24" s="124"/>
      <c r="J24" s="124"/>
      <c r="K24" s="124"/>
      <c r="L24" s="124"/>
      <c r="M24" s="124"/>
      <c r="N24" s="124"/>
      <c r="O24" s="124"/>
      <c r="P24" s="124"/>
      <c r="Q24" s="124"/>
      <c r="R24" s="124"/>
      <c r="S24" s="202"/>
      <c r="T24" s="202"/>
      <c r="U24" s="202"/>
      <c r="V24" s="188"/>
      <c r="W24" s="189">
        <v>1</v>
      </c>
      <c r="X24" s="189">
        <v>1</v>
      </c>
      <c r="Y24" s="189">
        <v>1</v>
      </c>
      <c r="Z24" s="190">
        <v>2</v>
      </c>
      <c r="AA24" s="190">
        <v>2</v>
      </c>
      <c r="AB24" s="190">
        <v>2</v>
      </c>
      <c r="AC24" s="191">
        <v>3</v>
      </c>
      <c r="AD24" s="191">
        <v>3</v>
      </c>
      <c r="AE24" s="191">
        <v>3</v>
      </c>
      <c r="AF24" s="192">
        <v>4</v>
      </c>
      <c r="AG24" s="192">
        <v>4</v>
      </c>
      <c r="AH24" s="192">
        <v>4</v>
      </c>
      <c r="AI24" s="193">
        <v>5</v>
      </c>
      <c r="AJ24" s="893">
        <v>5</v>
      </c>
      <c r="AK24" s="903" t="s">
        <v>499</v>
      </c>
      <c r="AL24" s="1207"/>
      <c r="AM24" s="1214"/>
    </row>
    <row r="25" spans="4:39" ht="20" customHeight="1" x14ac:dyDescent="0.15">
      <c r="D25" s="1214"/>
      <c r="E25" s="1207"/>
      <c r="F25" s="903" t="s">
        <v>500</v>
      </c>
      <c r="G25" s="124"/>
      <c r="H25" s="124"/>
      <c r="I25" s="124"/>
      <c r="J25" s="124"/>
      <c r="K25" s="124"/>
      <c r="L25" s="124"/>
      <c r="M25" s="124"/>
      <c r="N25" s="124"/>
      <c r="O25" s="124"/>
      <c r="P25" s="124"/>
      <c r="Q25" s="124"/>
      <c r="R25" s="124"/>
      <c r="S25" s="124"/>
      <c r="T25" s="124"/>
      <c r="U25" s="202"/>
      <c r="V25" s="202"/>
      <c r="W25" s="202"/>
      <c r="X25" s="202"/>
      <c r="Y25" s="188"/>
      <c r="Z25" s="189">
        <v>1</v>
      </c>
      <c r="AA25" s="189">
        <v>1</v>
      </c>
      <c r="AB25" s="189">
        <v>1</v>
      </c>
      <c r="AC25" s="190">
        <v>2</v>
      </c>
      <c r="AD25" s="190">
        <v>2</v>
      </c>
      <c r="AE25" s="190">
        <v>2</v>
      </c>
      <c r="AF25" s="191">
        <v>3</v>
      </c>
      <c r="AG25" s="191">
        <v>3</v>
      </c>
      <c r="AH25" s="191">
        <v>3</v>
      </c>
      <c r="AI25" s="192">
        <v>4</v>
      </c>
      <c r="AJ25" s="894">
        <v>4</v>
      </c>
      <c r="AK25" s="903" t="s">
        <v>500</v>
      </c>
      <c r="AL25" s="1207"/>
      <c r="AM25" s="1214"/>
    </row>
    <row r="26" spans="4:39" ht="20" customHeight="1" x14ac:dyDescent="0.15">
      <c r="D26" s="1214"/>
      <c r="E26" s="1207"/>
      <c r="F26" s="903" t="s">
        <v>501</v>
      </c>
      <c r="G26" s="124"/>
      <c r="H26" s="124"/>
      <c r="I26" s="124"/>
      <c r="J26" s="124"/>
      <c r="K26" s="124"/>
      <c r="L26" s="124"/>
      <c r="M26" s="124"/>
      <c r="N26" s="124"/>
      <c r="O26" s="124"/>
      <c r="P26" s="124"/>
      <c r="Q26" s="124"/>
      <c r="R26" s="124"/>
      <c r="S26" s="124"/>
      <c r="T26" s="124"/>
      <c r="U26" s="124"/>
      <c r="V26" s="124"/>
      <c r="W26" s="202"/>
      <c r="X26" s="202"/>
      <c r="Y26" s="202"/>
      <c r="Z26" s="202"/>
      <c r="AA26" s="202"/>
      <c r="AB26" s="188"/>
      <c r="AC26" s="189">
        <v>1</v>
      </c>
      <c r="AD26" s="189">
        <v>1</v>
      </c>
      <c r="AE26" s="189">
        <v>1</v>
      </c>
      <c r="AF26" s="190">
        <v>2</v>
      </c>
      <c r="AG26" s="190">
        <v>2</v>
      </c>
      <c r="AH26" s="190">
        <v>2</v>
      </c>
      <c r="AI26" s="191">
        <v>3</v>
      </c>
      <c r="AJ26" s="895">
        <v>3</v>
      </c>
      <c r="AK26" s="903" t="s">
        <v>501</v>
      </c>
      <c r="AL26" s="1207"/>
      <c r="AM26" s="1214"/>
    </row>
    <row r="27" spans="4:39" ht="20" customHeight="1" x14ac:dyDescent="0.15">
      <c r="D27" s="1214"/>
      <c r="E27" s="1207"/>
      <c r="F27" s="903" t="s">
        <v>502</v>
      </c>
      <c r="G27" s="124"/>
      <c r="H27" s="124"/>
      <c r="I27" s="124"/>
      <c r="J27" s="124"/>
      <c r="K27" s="124"/>
      <c r="L27" s="124"/>
      <c r="M27" s="124"/>
      <c r="N27" s="124"/>
      <c r="O27" s="124"/>
      <c r="P27" s="124"/>
      <c r="Q27" s="124"/>
      <c r="R27" s="124"/>
      <c r="S27" s="124"/>
      <c r="T27" s="124"/>
      <c r="U27" s="124"/>
      <c r="V27" s="124"/>
      <c r="W27" s="202"/>
      <c r="X27" s="202"/>
      <c r="Y27" s="202"/>
      <c r="Z27" s="202"/>
      <c r="AA27" s="202"/>
      <c r="AB27" s="202"/>
      <c r="AC27" s="202"/>
      <c r="AD27" s="202"/>
      <c r="AE27" s="188"/>
      <c r="AF27" s="189">
        <v>1</v>
      </c>
      <c r="AG27" s="189">
        <v>1</v>
      </c>
      <c r="AH27" s="189">
        <v>1</v>
      </c>
      <c r="AI27" s="190">
        <v>2</v>
      </c>
      <c r="AJ27" s="896">
        <v>2</v>
      </c>
      <c r="AK27" s="903" t="s">
        <v>502</v>
      </c>
      <c r="AL27" s="1207"/>
      <c r="AM27" s="1214"/>
    </row>
    <row r="28" spans="4:39" ht="20" customHeight="1" thickBot="1" x14ac:dyDescent="0.2">
      <c r="D28" s="1215"/>
      <c r="E28" s="1206"/>
      <c r="F28" s="904" t="s">
        <v>503</v>
      </c>
      <c r="G28" s="898"/>
      <c r="H28" s="898"/>
      <c r="I28" s="898"/>
      <c r="J28" s="898"/>
      <c r="K28" s="898"/>
      <c r="L28" s="898"/>
      <c r="M28" s="898"/>
      <c r="N28" s="898"/>
      <c r="O28" s="898"/>
      <c r="P28" s="898"/>
      <c r="Q28" s="898"/>
      <c r="R28" s="898"/>
      <c r="S28" s="898"/>
      <c r="T28" s="898"/>
      <c r="U28" s="898"/>
      <c r="V28" s="898"/>
      <c r="W28" s="899"/>
      <c r="X28" s="899"/>
      <c r="Y28" s="899"/>
      <c r="Z28" s="899"/>
      <c r="AA28" s="899"/>
      <c r="AB28" s="899"/>
      <c r="AC28" s="899"/>
      <c r="AD28" s="899"/>
      <c r="AE28" s="899"/>
      <c r="AF28" s="899"/>
      <c r="AG28" s="899"/>
      <c r="AH28" s="900"/>
      <c r="AI28" s="874">
        <v>1</v>
      </c>
      <c r="AJ28" s="901">
        <v>1</v>
      </c>
      <c r="AK28" s="897" t="s">
        <v>503</v>
      </c>
      <c r="AL28" s="1206"/>
      <c r="AM28" s="1215"/>
    </row>
    <row r="29" spans="4:39" ht="24" thickBot="1" x14ac:dyDescent="0.2">
      <c r="D29" s="1216" t="s">
        <v>415</v>
      </c>
      <c r="E29" s="1217"/>
      <c r="F29" s="1217"/>
      <c r="G29" s="933"/>
      <c r="H29" s="933"/>
      <c r="I29" s="933"/>
      <c r="J29" s="933"/>
      <c r="K29" s="933"/>
      <c r="L29" s="933"/>
      <c r="M29" s="933"/>
      <c r="N29" s="933"/>
      <c r="O29" s="933"/>
      <c r="P29" s="933"/>
      <c r="Q29" s="933"/>
      <c r="R29" s="933"/>
      <c r="S29" s="933"/>
      <c r="T29" s="933"/>
      <c r="U29" s="933"/>
      <c r="V29" s="933"/>
      <c r="W29" s="933"/>
      <c r="X29" s="933"/>
      <c r="Y29" s="933"/>
      <c r="Z29" s="933"/>
      <c r="AA29" s="933"/>
      <c r="AB29" s="933"/>
      <c r="AC29" s="933"/>
      <c r="AD29" s="933"/>
      <c r="AE29" s="933"/>
      <c r="AF29" s="933"/>
      <c r="AG29" s="933"/>
      <c r="AH29" s="933"/>
      <c r="AI29" s="933"/>
      <c r="AJ29" s="933"/>
      <c r="AK29" s="933"/>
      <c r="AL29" s="933"/>
      <c r="AM29" s="934"/>
    </row>
    <row r="30" spans="4:39" ht="20" customHeight="1" x14ac:dyDescent="0.15">
      <c r="D30" s="1214" t="s">
        <v>415</v>
      </c>
      <c r="E30" s="1205" t="s">
        <v>416</v>
      </c>
      <c r="F30" s="902" t="s">
        <v>504</v>
      </c>
      <c r="G30" s="915" t="s">
        <v>65</v>
      </c>
      <c r="H30" s="915" t="s">
        <v>65</v>
      </c>
      <c r="I30" s="908"/>
      <c r="J30" s="908"/>
      <c r="K30" s="908"/>
      <c r="L30" s="908"/>
      <c r="M30" s="908"/>
      <c r="N30" s="908"/>
      <c r="O30" s="908"/>
      <c r="P30" s="908"/>
      <c r="Q30" s="908"/>
      <c r="R30" s="908"/>
      <c r="S30" s="908"/>
      <c r="T30" s="908"/>
      <c r="U30" s="908"/>
      <c r="V30" s="908"/>
      <c r="W30" s="908"/>
      <c r="X30" s="908"/>
      <c r="Y30" s="908"/>
      <c r="Z30" s="908"/>
      <c r="AA30" s="908"/>
      <c r="AB30" s="908"/>
      <c r="AC30" s="908"/>
      <c r="AD30" s="908"/>
      <c r="AE30" s="908"/>
      <c r="AF30" s="908"/>
      <c r="AG30" s="908"/>
      <c r="AH30" s="908"/>
      <c r="AI30" s="908"/>
      <c r="AJ30" s="923"/>
      <c r="AK30" s="902" t="s">
        <v>504</v>
      </c>
      <c r="AL30" s="1205" t="s">
        <v>416</v>
      </c>
      <c r="AM30" s="1214" t="s">
        <v>415</v>
      </c>
    </row>
    <row r="31" spans="4:39" ht="20" customHeight="1" thickBot="1" x14ac:dyDescent="0.2">
      <c r="D31" s="1214"/>
      <c r="E31" s="1206"/>
      <c r="F31" s="929" t="s">
        <v>505</v>
      </c>
      <c r="G31" s="926" t="s">
        <v>64</v>
      </c>
      <c r="H31" s="926" t="s">
        <v>64</v>
      </c>
      <c r="I31" s="927" t="s">
        <v>65</v>
      </c>
      <c r="J31" s="927" t="s">
        <v>65</v>
      </c>
      <c r="K31" s="927" t="s">
        <v>65</v>
      </c>
      <c r="L31" s="927" t="s">
        <v>65</v>
      </c>
      <c r="M31" s="927" t="s">
        <v>65</v>
      </c>
      <c r="N31" s="898"/>
      <c r="O31" s="898"/>
      <c r="P31" s="898"/>
      <c r="Q31" s="898"/>
      <c r="R31" s="898"/>
      <c r="S31" s="898"/>
      <c r="T31" s="898"/>
      <c r="U31" s="898"/>
      <c r="V31" s="898"/>
      <c r="W31" s="898"/>
      <c r="X31" s="898"/>
      <c r="Y31" s="898"/>
      <c r="Z31" s="898"/>
      <c r="AA31" s="898"/>
      <c r="AB31" s="898"/>
      <c r="AC31" s="898"/>
      <c r="AD31" s="898"/>
      <c r="AE31" s="898"/>
      <c r="AF31" s="898"/>
      <c r="AG31" s="898"/>
      <c r="AH31" s="898"/>
      <c r="AI31" s="898"/>
      <c r="AJ31" s="928"/>
      <c r="AK31" s="929" t="s">
        <v>505</v>
      </c>
      <c r="AL31" s="1206"/>
      <c r="AM31" s="1214"/>
    </row>
    <row r="32" spans="4:39" ht="20" customHeight="1" x14ac:dyDescent="0.15">
      <c r="D32" s="1214"/>
      <c r="E32" s="1205" t="s">
        <v>421</v>
      </c>
      <c r="F32" s="905" t="s">
        <v>506</v>
      </c>
      <c r="G32" s="913" t="s">
        <v>63</v>
      </c>
      <c r="H32" s="913" t="s">
        <v>63</v>
      </c>
      <c r="I32" s="914" t="s">
        <v>64</v>
      </c>
      <c r="J32" s="914" t="s">
        <v>64</v>
      </c>
      <c r="K32" s="914" t="s">
        <v>64</v>
      </c>
      <c r="L32" s="914" t="s">
        <v>64</v>
      </c>
      <c r="M32" s="914" t="s">
        <v>64</v>
      </c>
      <c r="N32" s="915" t="s">
        <v>65</v>
      </c>
      <c r="O32" s="915" t="s">
        <v>65</v>
      </c>
      <c r="P32" s="915" t="s">
        <v>65</v>
      </c>
      <c r="Q32" s="915" t="s">
        <v>65</v>
      </c>
      <c r="R32" s="915" t="s">
        <v>65</v>
      </c>
      <c r="S32" s="908"/>
      <c r="T32" s="908"/>
      <c r="U32" s="908"/>
      <c r="V32" s="908"/>
      <c r="W32" s="908"/>
      <c r="X32" s="908"/>
      <c r="Y32" s="908"/>
      <c r="Z32" s="908"/>
      <c r="AA32" s="908"/>
      <c r="AB32" s="908"/>
      <c r="AC32" s="908"/>
      <c r="AD32" s="908"/>
      <c r="AE32" s="908"/>
      <c r="AF32" s="908"/>
      <c r="AG32" s="908"/>
      <c r="AH32" s="908"/>
      <c r="AI32" s="908"/>
      <c r="AJ32" s="923"/>
      <c r="AK32" s="905" t="s">
        <v>506</v>
      </c>
      <c r="AL32" s="1205" t="s">
        <v>421</v>
      </c>
      <c r="AM32" s="1214"/>
    </row>
    <row r="33" spans="4:39" ht="20" customHeight="1" x14ac:dyDescent="0.15">
      <c r="D33" s="1214"/>
      <c r="E33" s="1207"/>
      <c r="F33" s="903" t="s">
        <v>507</v>
      </c>
      <c r="G33" s="212" t="s">
        <v>59</v>
      </c>
      <c r="H33" s="212" t="s">
        <v>59</v>
      </c>
      <c r="I33" s="213" t="s">
        <v>63</v>
      </c>
      <c r="J33" s="213" t="s">
        <v>63</v>
      </c>
      <c r="K33" s="213" t="s">
        <v>63</v>
      </c>
      <c r="L33" s="213" t="s">
        <v>63</v>
      </c>
      <c r="M33" s="213" t="s">
        <v>63</v>
      </c>
      <c r="N33" s="214" t="s">
        <v>64</v>
      </c>
      <c r="O33" s="214" t="s">
        <v>64</v>
      </c>
      <c r="P33" s="214" t="s">
        <v>64</v>
      </c>
      <c r="Q33" s="214" t="s">
        <v>64</v>
      </c>
      <c r="R33" s="214" t="s">
        <v>64</v>
      </c>
      <c r="S33" s="215" t="s">
        <v>65</v>
      </c>
      <c r="T33" s="215" t="s">
        <v>65</v>
      </c>
      <c r="U33" s="215" t="s">
        <v>65</v>
      </c>
      <c r="V33" s="215" t="s">
        <v>65</v>
      </c>
      <c r="W33" s="215" t="s">
        <v>65</v>
      </c>
      <c r="X33" s="124"/>
      <c r="Y33" s="124"/>
      <c r="Z33" s="124"/>
      <c r="AA33" s="124"/>
      <c r="AB33" s="124"/>
      <c r="AC33" s="124"/>
      <c r="AD33" s="124"/>
      <c r="AE33" s="124"/>
      <c r="AF33" s="124"/>
      <c r="AG33" s="124"/>
      <c r="AH33" s="124"/>
      <c r="AI33" s="124"/>
      <c r="AJ33" s="924"/>
      <c r="AK33" s="906" t="s">
        <v>507</v>
      </c>
      <c r="AL33" s="1207"/>
      <c r="AM33" s="1214"/>
    </row>
    <row r="34" spans="4:39" ht="20" customHeight="1" x14ac:dyDescent="0.15">
      <c r="D34" s="1214"/>
      <c r="E34" s="1207"/>
      <c r="F34" s="903" t="s">
        <v>504</v>
      </c>
      <c r="G34" s="212" t="s">
        <v>59</v>
      </c>
      <c r="H34" s="212" t="s">
        <v>59</v>
      </c>
      <c r="I34" s="212" t="s">
        <v>59</v>
      </c>
      <c r="J34" s="212" t="s">
        <v>59</v>
      </c>
      <c r="K34" s="212" t="s">
        <v>59</v>
      </c>
      <c r="L34" s="212" t="s">
        <v>59</v>
      </c>
      <c r="M34" s="212" t="s">
        <v>59</v>
      </c>
      <c r="N34" s="213" t="s">
        <v>63</v>
      </c>
      <c r="O34" s="213" t="s">
        <v>63</v>
      </c>
      <c r="P34" s="213" t="s">
        <v>63</v>
      </c>
      <c r="Q34" s="213" t="s">
        <v>63</v>
      </c>
      <c r="R34" s="213" t="s">
        <v>63</v>
      </c>
      <c r="S34" s="214" t="s">
        <v>64</v>
      </c>
      <c r="T34" s="214" t="s">
        <v>64</v>
      </c>
      <c r="U34" s="214" t="s">
        <v>64</v>
      </c>
      <c r="V34" s="214" t="s">
        <v>64</v>
      </c>
      <c r="W34" s="214" t="s">
        <v>64</v>
      </c>
      <c r="X34" s="215" t="s">
        <v>65</v>
      </c>
      <c r="Y34" s="215" t="s">
        <v>65</v>
      </c>
      <c r="Z34" s="215" t="s">
        <v>65</v>
      </c>
      <c r="AA34" s="215" t="s">
        <v>65</v>
      </c>
      <c r="AB34" s="215" t="s">
        <v>65</v>
      </c>
      <c r="AC34" s="124"/>
      <c r="AD34" s="124"/>
      <c r="AE34" s="124"/>
      <c r="AF34" s="124"/>
      <c r="AG34" s="124"/>
      <c r="AH34" s="124"/>
      <c r="AI34" s="124"/>
      <c r="AJ34" s="924"/>
      <c r="AK34" s="906" t="s">
        <v>504</v>
      </c>
      <c r="AL34" s="1207"/>
      <c r="AM34" s="1214"/>
    </row>
    <row r="35" spans="4:39" ht="20" customHeight="1" thickBot="1" x14ac:dyDescent="0.2">
      <c r="D35" s="1214"/>
      <c r="E35" s="1206"/>
      <c r="F35" s="903" t="s">
        <v>505</v>
      </c>
      <c r="G35" s="920" t="s">
        <v>62</v>
      </c>
      <c r="H35" s="920" t="s">
        <v>62</v>
      </c>
      <c r="I35" s="921" t="s">
        <v>59</v>
      </c>
      <c r="J35" s="921" t="s">
        <v>59</v>
      </c>
      <c r="K35" s="921" t="s">
        <v>59</v>
      </c>
      <c r="L35" s="921" t="s">
        <v>59</v>
      </c>
      <c r="M35" s="921" t="s">
        <v>59</v>
      </c>
      <c r="N35" s="921" t="s">
        <v>59</v>
      </c>
      <c r="O35" s="921" t="s">
        <v>59</v>
      </c>
      <c r="P35" s="921" t="s">
        <v>59</v>
      </c>
      <c r="Q35" s="921" t="s">
        <v>59</v>
      </c>
      <c r="R35" s="921" t="s">
        <v>59</v>
      </c>
      <c r="S35" s="925" t="s">
        <v>63</v>
      </c>
      <c r="T35" s="925" t="s">
        <v>63</v>
      </c>
      <c r="U35" s="925" t="s">
        <v>63</v>
      </c>
      <c r="V35" s="925" t="s">
        <v>63</v>
      </c>
      <c r="W35" s="925" t="s">
        <v>63</v>
      </c>
      <c r="X35" s="926" t="s">
        <v>64</v>
      </c>
      <c r="Y35" s="926" t="s">
        <v>64</v>
      </c>
      <c r="Z35" s="926" t="s">
        <v>64</v>
      </c>
      <c r="AA35" s="926" t="s">
        <v>64</v>
      </c>
      <c r="AB35" s="926" t="s">
        <v>64</v>
      </c>
      <c r="AC35" s="927" t="s">
        <v>65</v>
      </c>
      <c r="AD35" s="927" t="s">
        <v>65</v>
      </c>
      <c r="AE35" s="927" t="s">
        <v>65</v>
      </c>
      <c r="AF35" s="927" t="s">
        <v>65</v>
      </c>
      <c r="AG35" s="927" t="s">
        <v>65</v>
      </c>
      <c r="AH35" s="898"/>
      <c r="AI35" s="898"/>
      <c r="AJ35" s="928"/>
      <c r="AK35" s="907" t="s">
        <v>505</v>
      </c>
      <c r="AL35" s="1206"/>
      <c r="AM35" s="1214"/>
    </row>
    <row r="36" spans="4:39" ht="20" customHeight="1" x14ac:dyDescent="0.15">
      <c r="D36" s="1214"/>
      <c r="E36" s="1205" t="s">
        <v>425</v>
      </c>
      <c r="F36" s="905" t="s">
        <v>506</v>
      </c>
      <c r="G36" s="908"/>
      <c r="H36" s="909"/>
      <c r="I36" s="910" t="s">
        <v>62</v>
      </c>
      <c r="J36" s="910" t="s">
        <v>62</v>
      </c>
      <c r="K36" s="910" t="s">
        <v>62</v>
      </c>
      <c r="L36" s="910" t="s">
        <v>62</v>
      </c>
      <c r="M36" s="910" t="s">
        <v>62</v>
      </c>
      <c r="N36" s="911" t="s">
        <v>59</v>
      </c>
      <c r="O36" s="911" t="s">
        <v>59</v>
      </c>
      <c r="P36" s="911" t="s">
        <v>59</v>
      </c>
      <c r="Q36" s="911" t="s">
        <v>59</v>
      </c>
      <c r="R36" s="911" t="s">
        <v>59</v>
      </c>
      <c r="S36" s="911" t="s">
        <v>59</v>
      </c>
      <c r="T36" s="911" t="s">
        <v>59</v>
      </c>
      <c r="U36" s="911" t="s">
        <v>59</v>
      </c>
      <c r="V36" s="911" t="s">
        <v>59</v>
      </c>
      <c r="W36" s="911" t="s">
        <v>59</v>
      </c>
      <c r="X36" s="913" t="s">
        <v>63</v>
      </c>
      <c r="Y36" s="913" t="s">
        <v>63</v>
      </c>
      <c r="Z36" s="913" t="s">
        <v>63</v>
      </c>
      <c r="AA36" s="913" t="s">
        <v>63</v>
      </c>
      <c r="AB36" s="913" t="s">
        <v>63</v>
      </c>
      <c r="AC36" s="914" t="s">
        <v>64</v>
      </c>
      <c r="AD36" s="914" t="s">
        <v>64</v>
      </c>
      <c r="AE36" s="914" t="s">
        <v>64</v>
      </c>
      <c r="AF36" s="914" t="s">
        <v>64</v>
      </c>
      <c r="AG36" s="914" t="s">
        <v>64</v>
      </c>
      <c r="AH36" s="915" t="s">
        <v>65</v>
      </c>
      <c r="AI36" s="915" t="s">
        <v>65</v>
      </c>
      <c r="AJ36" s="916" t="s">
        <v>65</v>
      </c>
      <c r="AK36" s="905" t="s">
        <v>506</v>
      </c>
      <c r="AL36" s="1205" t="s">
        <v>425</v>
      </c>
      <c r="AM36" s="1214"/>
    </row>
    <row r="37" spans="4:39" ht="20" customHeight="1" x14ac:dyDescent="0.15">
      <c r="D37" s="1214"/>
      <c r="E37" s="1207"/>
      <c r="F37" s="903" t="s">
        <v>507</v>
      </c>
      <c r="G37" s="124"/>
      <c r="H37" s="124"/>
      <c r="I37" s="124"/>
      <c r="J37" s="124"/>
      <c r="K37" s="124"/>
      <c r="L37" s="124"/>
      <c r="M37" s="208"/>
      <c r="N37" s="211" t="s">
        <v>62</v>
      </c>
      <c r="O37" s="211" t="s">
        <v>62</v>
      </c>
      <c r="P37" s="211" t="s">
        <v>62</v>
      </c>
      <c r="Q37" s="211" t="s">
        <v>62</v>
      </c>
      <c r="R37" s="211" t="s">
        <v>62</v>
      </c>
      <c r="S37" s="212" t="s">
        <v>59</v>
      </c>
      <c r="T37" s="212" t="s">
        <v>59</v>
      </c>
      <c r="U37" s="212" t="s">
        <v>59</v>
      </c>
      <c r="V37" s="212" t="s">
        <v>59</v>
      </c>
      <c r="W37" s="212" t="s">
        <v>59</v>
      </c>
      <c r="X37" s="212" t="s">
        <v>59</v>
      </c>
      <c r="Y37" s="212" t="s">
        <v>59</v>
      </c>
      <c r="Z37" s="212" t="s">
        <v>59</v>
      </c>
      <c r="AA37" s="212" t="s">
        <v>59</v>
      </c>
      <c r="AB37" s="212" t="s">
        <v>59</v>
      </c>
      <c r="AC37" s="213" t="s">
        <v>63</v>
      </c>
      <c r="AD37" s="213" t="s">
        <v>63</v>
      </c>
      <c r="AE37" s="213" t="s">
        <v>63</v>
      </c>
      <c r="AF37" s="213" t="s">
        <v>63</v>
      </c>
      <c r="AG37" s="213" t="s">
        <v>63</v>
      </c>
      <c r="AH37" s="214" t="s">
        <v>64</v>
      </c>
      <c r="AI37" s="214" t="s">
        <v>64</v>
      </c>
      <c r="AJ37" s="917" t="s">
        <v>64</v>
      </c>
      <c r="AK37" s="906" t="s">
        <v>507</v>
      </c>
      <c r="AL37" s="1207"/>
      <c r="AM37" s="1214"/>
    </row>
    <row r="38" spans="4:39" ht="20" customHeight="1" x14ac:dyDescent="0.15">
      <c r="D38" s="1214"/>
      <c r="E38" s="1207"/>
      <c r="F38" s="903" t="s">
        <v>504</v>
      </c>
      <c r="G38" s="124"/>
      <c r="H38" s="124"/>
      <c r="I38" s="124"/>
      <c r="J38" s="124"/>
      <c r="K38" s="124"/>
      <c r="L38" s="124"/>
      <c r="M38" s="124"/>
      <c r="N38" s="124"/>
      <c r="O38" s="124"/>
      <c r="P38" s="124"/>
      <c r="Q38" s="124"/>
      <c r="R38" s="208"/>
      <c r="S38" s="211" t="s">
        <v>62</v>
      </c>
      <c r="T38" s="211" t="s">
        <v>62</v>
      </c>
      <c r="U38" s="211" t="s">
        <v>62</v>
      </c>
      <c r="V38" s="211" t="s">
        <v>62</v>
      </c>
      <c r="W38" s="211" t="s">
        <v>62</v>
      </c>
      <c r="X38" s="212" t="s">
        <v>59</v>
      </c>
      <c r="Y38" s="212" t="s">
        <v>59</v>
      </c>
      <c r="Z38" s="212" t="s">
        <v>59</v>
      </c>
      <c r="AA38" s="212" t="s">
        <v>59</v>
      </c>
      <c r="AB38" s="212" t="s">
        <v>59</v>
      </c>
      <c r="AC38" s="212" t="s">
        <v>59</v>
      </c>
      <c r="AD38" s="212" t="s">
        <v>59</v>
      </c>
      <c r="AE38" s="212" t="s">
        <v>59</v>
      </c>
      <c r="AF38" s="212" t="s">
        <v>59</v>
      </c>
      <c r="AG38" s="212" t="s">
        <v>59</v>
      </c>
      <c r="AH38" s="213" t="s">
        <v>63</v>
      </c>
      <c r="AI38" s="213" t="s">
        <v>63</v>
      </c>
      <c r="AJ38" s="918" t="s">
        <v>63</v>
      </c>
      <c r="AK38" s="906" t="s">
        <v>504</v>
      </c>
      <c r="AL38" s="1207"/>
      <c r="AM38" s="1214"/>
    </row>
    <row r="39" spans="4:39" ht="20" customHeight="1" thickBot="1" x14ac:dyDescent="0.2">
      <c r="D39" s="1214"/>
      <c r="E39" s="1206"/>
      <c r="F39" s="903" t="s">
        <v>505</v>
      </c>
      <c r="G39" s="898"/>
      <c r="H39" s="898"/>
      <c r="I39" s="898"/>
      <c r="J39" s="898"/>
      <c r="K39" s="898"/>
      <c r="L39" s="898"/>
      <c r="M39" s="898"/>
      <c r="N39" s="898"/>
      <c r="O39" s="898"/>
      <c r="P39" s="898"/>
      <c r="Q39" s="898"/>
      <c r="R39" s="898"/>
      <c r="S39" s="898"/>
      <c r="T39" s="898"/>
      <c r="U39" s="898"/>
      <c r="V39" s="898"/>
      <c r="W39" s="919"/>
      <c r="X39" s="920" t="s">
        <v>62</v>
      </c>
      <c r="Y39" s="920" t="s">
        <v>62</v>
      </c>
      <c r="Z39" s="920" t="s">
        <v>62</v>
      </c>
      <c r="AA39" s="920" t="s">
        <v>62</v>
      </c>
      <c r="AB39" s="920" t="s">
        <v>62</v>
      </c>
      <c r="AC39" s="921" t="s">
        <v>59</v>
      </c>
      <c r="AD39" s="921" t="s">
        <v>59</v>
      </c>
      <c r="AE39" s="921" t="s">
        <v>59</v>
      </c>
      <c r="AF39" s="921" t="s">
        <v>59</v>
      </c>
      <c r="AG39" s="921" t="s">
        <v>59</v>
      </c>
      <c r="AH39" s="921" t="s">
        <v>59</v>
      </c>
      <c r="AI39" s="921" t="s">
        <v>59</v>
      </c>
      <c r="AJ39" s="922" t="s">
        <v>59</v>
      </c>
      <c r="AK39" s="907" t="s">
        <v>505</v>
      </c>
      <c r="AL39" s="1206"/>
      <c r="AM39" s="1214"/>
    </row>
    <row r="40" spans="4:39" ht="20" customHeight="1" x14ac:dyDescent="0.15">
      <c r="D40" s="1223"/>
      <c r="E40" s="1205" t="s">
        <v>495</v>
      </c>
      <c r="F40" s="902" t="s">
        <v>506</v>
      </c>
      <c r="G40" s="908"/>
      <c r="H40" s="908"/>
      <c r="I40" s="908"/>
      <c r="J40" s="908"/>
      <c r="K40" s="908"/>
      <c r="L40" s="908"/>
      <c r="M40" s="908"/>
      <c r="N40" s="908"/>
      <c r="O40" s="908"/>
      <c r="P40" s="908"/>
      <c r="Q40" s="908"/>
      <c r="R40" s="908"/>
      <c r="S40" s="908"/>
      <c r="T40" s="908"/>
      <c r="U40" s="908"/>
      <c r="V40" s="908"/>
      <c r="W40" s="908"/>
      <c r="X40" s="908"/>
      <c r="Y40" s="908"/>
      <c r="Z40" s="908"/>
      <c r="AA40" s="908"/>
      <c r="AB40" s="909"/>
      <c r="AC40" s="910" t="s">
        <v>62</v>
      </c>
      <c r="AD40" s="910" t="s">
        <v>62</v>
      </c>
      <c r="AE40" s="910" t="s">
        <v>62</v>
      </c>
      <c r="AF40" s="910" t="s">
        <v>62</v>
      </c>
      <c r="AG40" s="910" t="s">
        <v>62</v>
      </c>
      <c r="AH40" s="911" t="s">
        <v>59</v>
      </c>
      <c r="AI40" s="911" t="s">
        <v>59</v>
      </c>
      <c r="AJ40" s="912" t="s">
        <v>59</v>
      </c>
      <c r="AK40" s="902" t="s">
        <v>506</v>
      </c>
      <c r="AL40" s="1205" t="s">
        <v>495</v>
      </c>
      <c r="AM40" s="1214"/>
    </row>
    <row r="41" spans="4:39" ht="20" customHeight="1" thickBot="1" x14ac:dyDescent="0.2">
      <c r="D41" s="1224"/>
      <c r="E41" s="1206"/>
      <c r="F41" s="929" t="s">
        <v>507</v>
      </c>
      <c r="G41" s="898"/>
      <c r="H41" s="898"/>
      <c r="I41" s="898"/>
      <c r="J41" s="898"/>
      <c r="K41" s="898"/>
      <c r="L41" s="898"/>
      <c r="M41" s="898"/>
      <c r="N41" s="898"/>
      <c r="O41" s="898"/>
      <c r="P41" s="898"/>
      <c r="Q41" s="898"/>
      <c r="R41" s="898"/>
      <c r="S41" s="898"/>
      <c r="T41" s="898"/>
      <c r="U41" s="898"/>
      <c r="V41" s="898"/>
      <c r="W41" s="898"/>
      <c r="X41" s="898"/>
      <c r="Y41" s="898"/>
      <c r="Z41" s="898"/>
      <c r="AA41" s="898"/>
      <c r="AB41" s="898"/>
      <c r="AC41" s="898"/>
      <c r="AD41" s="930"/>
      <c r="AE41" s="930"/>
      <c r="AF41" s="930"/>
      <c r="AG41" s="931"/>
      <c r="AH41" s="920" t="s">
        <v>62</v>
      </c>
      <c r="AI41" s="920" t="s">
        <v>62</v>
      </c>
      <c r="AJ41" s="932" t="s">
        <v>62</v>
      </c>
      <c r="AK41" s="929" t="s">
        <v>507</v>
      </c>
      <c r="AL41" s="1206"/>
      <c r="AM41" s="1215"/>
    </row>
    <row r="42" spans="4:39" ht="20" customHeight="1" x14ac:dyDescent="0.15">
      <c r="G42" s="124"/>
      <c r="H42" s="124"/>
      <c r="I42" s="124"/>
      <c r="J42" s="124"/>
      <c r="K42" s="124"/>
      <c r="L42" s="124"/>
      <c r="M42" s="124"/>
      <c r="N42" s="124"/>
      <c r="O42" s="124"/>
      <c r="P42" s="124"/>
      <c r="Q42" s="124"/>
      <c r="R42" s="124"/>
      <c r="S42" s="124"/>
      <c r="T42" s="124"/>
      <c r="U42" s="124"/>
      <c r="V42" s="124"/>
      <c r="W42" s="124"/>
      <c r="X42" s="124"/>
      <c r="Y42" s="124"/>
      <c r="Z42" s="124"/>
      <c r="AA42" s="124"/>
      <c r="AB42" s="124"/>
      <c r="AC42" s="124"/>
      <c r="AD42" s="217"/>
      <c r="AE42" s="217"/>
      <c r="AF42" s="217"/>
      <c r="AG42" s="217"/>
      <c r="AH42" s="217"/>
      <c r="AI42" s="217"/>
      <c r="AJ42" s="217"/>
    </row>
    <row r="43" spans="4:39" ht="20" customHeight="1" x14ac:dyDescent="0.15">
      <c r="G43" s="124"/>
      <c r="H43" s="124"/>
      <c r="I43" s="124"/>
      <c r="J43" s="124"/>
      <c r="K43" s="124"/>
      <c r="L43" s="124"/>
      <c r="M43" s="124"/>
      <c r="N43" s="124"/>
      <c r="O43" s="124"/>
      <c r="P43" s="124"/>
      <c r="Q43" s="124"/>
      <c r="R43" s="124"/>
      <c r="S43" s="124"/>
      <c r="T43" s="124"/>
      <c r="U43" s="124"/>
      <c r="V43" s="124"/>
      <c r="W43" s="124"/>
      <c r="X43" s="124"/>
      <c r="Y43" s="124"/>
      <c r="Z43" s="124"/>
      <c r="AA43" s="124"/>
      <c r="AB43" s="124"/>
      <c r="AC43" s="124"/>
      <c r="AD43" s="217"/>
      <c r="AE43" s="217"/>
      <c r="AF43" s="217"/>
      <c r="AG43" s="217"/>
      <c r="AH43" s="217"/>
      <c r="AI43" s="217"/>
      <c r="AJ43" s="217"/>
    </row>
    <row r="44" spans="4:39" ht="20" customHeight="1" x14ac:dyDescent="0.15">
      <c r="G44" s="124"/>
      <c r="H44" s="124"/>
      <c r="I44" s="124"/>
      <c r="J44" s="124"/>
      <c r="K44" s="124"/>
      <c r="L44" s="124"/>
      <c r="M44" s="124"/>
      <c r="N44" s="124"/>
      <c r="O44" s="124"/>
      <c r="P44" s="124"/>
      <c r="Q44" s="124"/>
      <c r="R44" s="124"/>
      <c r="S44" s="124"/>
      <c r="T44" s="124"/>
      <c r="U44" s="124"/>
      <c r="V44" s="124"/>
      <c r="W44" s="124"/>
      <c r="X44" s="124"/>
      <c r="Y44" s="124"/>
      <c r="Z44" s="124"/>
      <c r="AA44" s="124"/>
      <c r="AB44" s="124"/>
      <c r="AC44" s="124"/>
      <c r="AD44" s="217"/>
      <c r="AE44" s="217"/>
      <c r="AF44" s="217"/>
      <c r="AG44" s="217"/>
      <c r="AH44" s="217"/>
      <c r="AI44" s="217"/>
      <c r="AJ44" s="217"/>
    </row>
  </sheetData>
  <mergeCells count="35">
    <mergeCell ref="AL40:AL41"/>
    <mergeCell ref="AM16:AM28"/>
    <mergeCell ref="AM30:AM41"/>
    <mergeCell ref="D10:F10"/>
    <mergeCell ref="E11:F14"/>
    <mergeCell ref="AK11:AL14"/>
    <mergeCell ref="AK10:AM10"/>
    <mergeCell ref="AL16:AL18"/>
    <mergeCell ref="AL19:AL28"/>
    <mergeCell ref="AL30:AL31"/>
    <mergeCell ref="AL32:AL35"/>
    <mergeCell ref="AL36:AL39"/>
    <mergeCell ref="E16:E18"/>
    <mergeCell ref="E19:E28"/>
    <mergeCell ref="D29:F29"/>
    <mergeCell ref="D30:D41"/>
    <mergeCell ref="E30:E31"/>
    <mergeCell ref="E32:E35"/>
    <mergeCell ref="E36:E39"/>
    <mergeCell ref="E40:E41"/>
    <mergeCell ref="D8:F9"/>
    <mergeCell ref="D16:D28"/>
    <mergeCell ref="D15:F15"/>
    <mergeCell ref="AA4:AE4"/>
    <mergeCell ref="AF4:AJ4"/>
    <mergeCell ref="AA5:AE5"/>
    <mergeCell ref="AF5:AJ5"/>
    <mergeCell ref="G4:K4"/>
    <mergeCell ref="L4:P4"/>
    <mergeCell ref="G5:K5"/>
    <mergeCell ref="L5:P5"/>
    <mergeCell ref="V5:Z5"/>
    <mergeCell ref="V4:Z4"/>
    <mergeCell ref="Q5:U5"/>
    <mergeCell ref="Q4:U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69FC1-5D83-4842-AC24-77378E10C39D}">
  <sheetPr codeName="Sheet91">
    <tabColor theme="9" tint="-0.249977111117893"/>
  </sheetPr>
  <dimension ref="A10:AJ84"/>
  <sheetViews>
    <sheetView showGridLines="0" tabSelected="1" topLeftCell="A7" zoomScale="50" zoomScaleNormal="50" workbookViewId="0">
      <selection activeCell="S22" sqref="S22"/>
    </sheetView>
  </sheetViews>
  <sheetFormatPr baseColWidth="10" defaultColWidth="4" defaultRowHeight="20" customHeight="1" x14ac:dyDescent="0.2"/>
  <cols>
    <col min="1" max="1" width="12.1640625" style="34" customWidth="1"/>
    <col min="2" max="2" width="10.5" style="34" customWidth="1"/>
    <col min="3" max="3" width="11.5" style="34" customWidth="1"/>
    <col min="4" max="5" width="11.33203125" style="34" bestFit="1" customWidth="1"/>
    <col min="6" max="6" width="19.1640625" style="34" bestFit="1" customWidth="1"/>
    <col min="7" max="7" width="4.5" style="34" customWidth="1"/>
    <col min="8" max="8" width="77.83203125" style="34" customWidth="1"/>
    <col min="9" max="13" width="8" style="34" customWidth="1"/>
    <col min="14" max="14" width="23.33203125" style="34" customWidth="1"/>
    <col min="15" max="17" width="10.6640625" style="34" customWidth="1"/>
    <col min="18" max="19" width="10.83203125" style="34" customWidth="1"/>
    <col min="20" max="20" width="26.33203125" style="34" customWidth="1"/>
    <col min="21" max="21" width="7.33203125" style="34" customWidth="1"/>
    <col min="22" max="22" width="26.33203125" style="34" customWidth="1"/>
    <col min="23" max="23" width="35.6640625" style="34" customWidth="1"/>
    <col min="24" max="24" width="26.33203125" style="34" customWidth="1"/>
    <col min="25" max="28" width="12.33203125" style="34" customWidth="1"/>
    <col min="29" max="16384" width="4" style="34"/>
  </cols>
  <sheetData>
    <row r="10" spans="3:27" ht="20" customHeight="1" thickBot="1" x14ac:dyDescent="0.25">
      <c r="J10"/>
      <c r="K10"/>
      <c r="L10"/>
      <c r="M10"/>
      <c r="N10"/>
      <c r="O10"/>
      <c r="P10"/>
      <c r="Q10"/>
      <c r="R10"/>
    </row>
    <row r="11" spans="3:27" ht="20" customHeight="1" x14ac:dyDescent="0.2">
      <c r="C11" s="1241" t="s">
        <v>395</v>
      </c>
      <c r="D11" s="1242"/>
      <c r="E11" s="1242"/>
      <c r="F11" s="1242"/>
      <c r="G11" s="1242"/>
      <c r="H11" s="1243"/>
      <c r="I11" s="1232" t="s">
        <v>396</v>
      </c>
      <c r="J11" s="1233"/>
      <c r="K11" s="1233"/>
      <c r="L11" s="1233"/>
      <c r="M11" s="1233"/>
      <c r="N11" s="1233"/>
      <c r="O11" s="1233"/>
      <c r="P11" s="1234"/>
      <c r="Q11"/>
      <c r="R11"/>
    </row>
    <row r="12" spans="3:27" ht="20" customHeight="1" x14ac:dyDescent="0.2">
      <c r="C12" s="1244"/>
      <c r="D12" s="1245"/>
      <c r="E12" s="1245"/>
      <c r="F12" s="1245"/>
      <c r="G12" s="1245"/>
      <c r="H12" s="1246"/>
      <c r="I12" s="1235"/>
      <c r="J12" s="1236"/>
      <c r="K12" s="1236"/>
      <c r="L12" s="1236"/>
      <c r="M12" s="1236"/>
      <c r="N12" s="1236"/>
      <c r="O12" s="1236"/>
      <c r="P12" s="1237"/>
      <c r="Q12"/>
      <c r="R12"/>
    </row>
    <row r="13" spans="3:27" ht="20" customHeight="1" x14ac:dyDescent="0.2">
      <c r="C13" s="1244"/>
      <c r="D13" s="1245"/>
      <c r="E13" s="1245"/>
      <c r="F13" s="1245"/>
      <c r="G13" s="1245"/>
      <c r="H13" s="1246"/>
      <c r="I13" s="1235"/>
      <c r="J13" s="1236"/>
      <c r="K13" s="1236"/>
      <c r="L13" s="1236"/>
      <c r="M13" s="1236"/>
      <c r="N13" s="1236"/>
      <c r="O13" s="1236"/>
      <c r="P13" s="1237"/>
      <c r="Q13"/>
      <c r="R13"/>
      <c r="Y13"/>
      <c r="Z13"/>
      <c r="AA13"/>
    </row>
    <row r="14" spans="3:27" ht="20" customHeight="1" x14ac:dyDescent="0.2">
      <c r="C14" s="1244"/>
      <c r="D14" s="1245"/>
      <c r="E14" s="1245"/>
      <c r="F14" s="1245"/>
      <c r="G14" s="1245"/>
      <c r="H14" s="1246"/>
      <c r="I14" s="1235"/>
      <c r="J14" s="1236"/>
      <c r="K14" s="1236"/>
      <c r="L14" s="1236"/>
      <c r="M14" s="1236"/>
      <c r="N14" s="1236"/>
      <c r="O14" s="1236"/>
      <c r="P14" s="1237"/>
      <c r="Q14"/>
      <c r="R14"/>
      <c r="Y14"/>
      <c r="Z14"/>
      <c r="AA14"/>
    </row>
    <row r="15" spans="3:27" ht="20" customHeight="1" x14ac:dyDescent="0.2">
      <c r="C15" s="1244"/>
      <c r="D15" s="1245"/>
      <c r="E15" s="1245"/>
      <c r="F15" s="1245"/>
      <c r="G15" s="1245"/>
      <c r="H15" s="1246"/>
      <c r="I15" s="1235"/>
      <c r="J15" s="1236"/>
      <c r="K15" s="1236"/>
      <c r="L15" s="1236"/>
      <c r="M15" s="1236"/>
      <c r="N15" s="1236"/>
      <c r="O15" s="1236"/>
      <c r="P15" s="1237"/>
      <c r="Q15"/>
      <c r="R15"/>
      <c r="Y15"/>
      <c r="Z15"/>
      <c r="AA15"/>
    </row>
    <row r="16" spans="3:27" ht="20" customHeight="1" x14ac:dyDescent="0.2">
      <c r="C16" s="1244"/>
      <c r="D16" s="1245"/>
      <c r="E16" s="1245"/>
      <c r="F16" s="1245"/>
      <c r="G16" s="1245"/>
      <c r="H16" s="1246"/>
      <c r="I16" s="1235"/>
      <c r="J16" s="1236"/>
      <c r="K16" s="1236"/>
      <c r="L16" s="1236"/>
      <c r="M16" s="1236"/>
      <c r="N16" s="1236"/>
      <c r="O16" s="1236"/>
      <c r="P16" s="1237"/>
      <c r="Q16"/>
      <c r="R16"/>
      <c r="Y16"/>
      <c r="Z16"/>
      <c r="AA16"/>
    </row>
    <row r="17" spans="2:34" ht="20" customHeight="1" x14ac:dyDescent="0.2">
      <c r="C17" s="1244"/>
      <c r="D17" s="1245"/>
      <c r="E17" s="1245"/>
      <c r="F17" s="1245"/>
      <c r="G17" s="1245"/>
      <c r="H17" s="1246"/>
      <c r="I17" s="1235"/>
      <c r="J17" s="1236"/>
      <c r="K17" s="1236"/>
      <c r="L17" s="1236"/>
      <c r="M17" s="1236"/>
      <c r="N17" s="1236"/>
      <c r="O17" s="1236"/>
      <c r="P17" s="1237"/>
      <c r="Q17"/>
      <c r="R17"/>
      <c r="Y17"/>
      <c r="Z17"/>
      <c r="AA17"/>
    </row>
    <row r="18" spans="2:34" ht="20" customHeight="1" x14ac:dyDescent="0.2">
      <c r="C18" s="1244"/>
      <c r="D18" s="1245"/>
      <c r="E18" s="1245"/>
      <c r="F18" s="1245"/>
      <c r="G18" s="1245"/>
      <c r="H18" s="1246"/>
      <c r="I18" s="1235"/>
      <c r="J18" s="1236"/>
      <c r="K18" s="1236"/>
      <c r="L18" s="1236"/>
      <c r="M18" s="1236"/>
      <c r="N18" s="1236"/>
      <c r="O18" s="1236"/>
      <c r="P18" s="1237"/>
      <c r="Q18"/>
      <c r="R18"/>
      <c r="Y18"/>
      <c r="Z18"/>
      <c r="AA18"/>
    </row>
    <row r="19" spans="2:34" ht="20" customHeight="1" x14ac:dyDescent="0.2">
      <c r="C19" s="1244"/>
      <c r="D19" s="1245"/>
      <c r="E19" s="1245"/>
      <c r="F19" s="1245"/>
      <c r="G19" s="1245"/>
      <c r="H19" s="1246"/>
      <c r="I19" s="1235"/>
      <c r="J19" s="1236"/>
      <c r="K19" s="1236"/>
      <c r="L19" s="1236"/>
      <c r="M19" s="1236"/>
      <c r="N19" s="1236"/>
      <c r="O19" s="1236"/>
      <c r="P19" s="1237"/>
      <c r="Q19"/>
      <c r="R19"/>
      <c r="Y19"/>
      <c r="Z19"/>
      <c r="AA19"/>
    </row>
    <row r="20" spans="2:34" ht="20" customHeight="1" x14ac:dyDescent="0.2">
      <c r="C20" s="1244"/>
      <c r="D20" s="1245"/>
      <c r="E20" s="1245"/>
      <c r="F20" s="1245"/>
      <c r="G20" s="1245"/>
      <c r="H20" s="1246"/>
      <c r="I20" s="1235"/>
      <c r="J20" s="1236"/>
      <c r="K20" s="1236"/>
      <c r="L20" s="1236"/>
      <c r="M20" s="1236"/>
      <c r="N20" s="1236"/>
      <c r="O20" s="1236"/>
      <c r="P20" s="1237"/>
      <c r="Q20"/>
      <c r="R20"/>
      <c r="Y20"/>
      <c r="Z20"/>
      <c r="AA20"/>
    </row>
    <row r="21" spans="2:34" ht="20" customHeight="1" x14ac:dyDescent="0.2">
      <c r="C21" s="1244"/>
      <c r="D21" s="1245"/>
      <c r="E21" s="1245"/>
      <c r="F21" s="1245"/>
      <c r="G21" s="1245"/>
      <c r="H21" s="1246"/>
      <c r="I21" s="1235"/>
      <c r="J21" s="1236"/>
      <c r="K21" s="1236"/>
      <c r="L21" s="1236"/>
      <c r="M21" s="1236"/>
      <c r="N21" s="1236"/>
      <c r="O21" s="1236"/>
      <c r="P21" s="1237"/>
      <c r="Q21"/>
      <c r="R21"/>
      <c r="Y21"/>
      <c r="Z21"/>
      <c r="AA21"/>
      <c r="AB21"/>
      <c r="AC21"/>
      <c r="AD21"/>
      <c r="AE21"/>
      <c r="AF21"/>
      <c r="AG21"/>
      <c r="AH21"/>
    </row>
    <row r="22" spans="2:34" ht="20" customHeight="1" x14ac:dyDescent="0.2">
      <c r="C22" s="1244"/>
      <c r="D22" s="1245"/>
      <c r="E22" s="1245"/>
      <c r="F22" s="1245"/>
      <c r="G22" s="1245"/>
      <c r="H22" s="1246"/>
      <c r="I22" s="1235"/>
      <c r="J22" s="1236"/>
      <c r="K22" s="1236"/>
      <c r="L22" s="1236"/>
      <c r="M22" s="1236"/>
      <c r="N22" s="1236"/>
      <c r="O22" s="1236"/>
      <c r="P22" s="1237"/>
      <c r="Y22"/>
      <c r="Z22"/>
      <c r="AA22"/>
      <c r="AB22"/>
      <c r="AC22"/>
      <c r="AD22"/>
      <c r="AE22"/>
      <c r="AF22"/>
      <c r="AG22"/>
      <c r="AH22"/>
    </row>
    <row r="23" spans="2:34" ht="20" customHeight="1" x14ac:dyDescent="0.2">
      <c r="C23" s="1244"/>
      <c r="D23" s="1245"/>
      <c r="E23" s="1245"/>
      <c r="F23" s="1245"/>
      <c r="G23" s="1245"/>
      <c r="H23" s="1246"/>
      <c r="I23" s="1235"/>
      <c r="J23" s="1236"/>
      <c r="K23" s="1236"/>
      <c r="L23" s="1236"/>
      <c r="M23" s="1236"/>
      <c r="N23" s="1236"/>
      <c r="O23" s="1236"/>
      <c r="P23" s="1237"/>
      <c r="Q23"/>
      <c r="R23"/>
      <c r="Y23"/>
      <c r="Z23"/>
      <c r="AA23"/>
      <c r="AB23"/>
      <c r="AC23"/>
      <c r="AD23"/>
      <c r="AE23"/>
      <c r="AF23"/>
      <c r="AG23"/>
      <c r="AH23"/>
    </row>
    <row r="24" spans="2:34" ht="20" customHeight="1" thickBot="1" x14ac:dyDescent="0.25">
      <c r="C24" s="1247"/>
      <c r="D24" s="1248"/>
      <c r="E24" s="1248"/>
      <c r="F24" s="1248"/>
      <c r="G24" s="1248"/>
      <c r="H24" s="1249"/>
      <c r="I24" s="1238"/>
      <c r="J24" s="1239"/>
      <c r="K24" s="1239"/>
      <c r="L24" s="1239"/>
      <c r="M24" s="1239"/>
      <c r="N24" s="1239"/>
      <c r="O24" s="1239"/>
      <c r="P24" s="1240"/>
      <c r="Q24"/>
      <c r="R24"/>
      <c r="Y24"/>
      <c r="Z24"/>
      <c r="AA24"/>
      <c r="AB24"/>
      <c r="AC24"/>
      <c r="AD24"/>
      <c r="AE24"/>
      <c r="AF24"/>
      <c r="AG24"/>
      <c r="AH24"/>
    </row>
    <row r="25" spans="2:34" ht="20" customHeight="1" x14ac:dyDescent="0.2">
      <c r="B25"/>
      <c r="J25"/>
      <c r="K25"/>
      <c r="L25"/>
      <c r="M25"/>
      <c r="N25"/>
      <c r="S25"/>
      <c r="T25"/>
      <c r="U25"/>
      <c r="V25"/>
      <c r="W25"/>
      <c r="X25"/>
      <c r="Y25"/>
      <c r="Z25"/>
    </row>
    <row r="26" spans="2:34" ht="20" customHeight="1" x14ac:dyDescent="0.2">
      <c r="B26"/>
      <c r="S26"/>
      <c r="T26"/>
      <c r="U26"/>
      <c r="V26"/>
      <c r="W26"/>
      <c r="X26"/>
      <c r="Y26"/>
      <c r="Z26"/>
    </row>
    <row r="27" spans="2:34" ht="31" customHeight="1" x14ac:dyDescent="0.2">
      <c r="B27"/>
      <c r="C27" s="1231" t="s">
        <v>397</v>
      </c>
      <c r="D27" s="1231"/>
      <c r="E27" s="1231"/>
      <c r="F27" s="1231"/>
      <c r="G27" s="1231"/>
      <c r="H27" s="1231"/>
      <c r="I27" s="821">
        <v>16</v>
      </c>
      <c r="J27" s="821">
        <v>17</v>
      </c>
      <c r="K27" s="821">
        <v>18</v>
      </c>
      <c r="L27" s="821">
        <v>19</v>
      </c>
      <c r="M27" s="821">
        <v>20</v>
      </c>
      <c r="N27" s="1225" t="s">
        <v>398</v>
      </c>
      <c r="R27" s="1250" t="s">
        <v>511</v>
      </c>
      <c r="S27" s="1251"/>
      <c r="T27" s="1252"/>
      <c r="V27" s="1253" t="s">
        <v>512</v>
      </c>
      <c r="W27" s="1253"/>
    </row>
    <row r="28" spans="2:34" ht="31" customHeight="1" x14ac:dyDescent="0.2">
      <c r="B28"/>
      <c r="C28" s="857" t="s">
        <v>399</v>
      </c>
      <c r="D28" s="857" t="s">
        <v>400</v>
      </c>
      <c r="E28" s="857" t="s">
        <v>401</v>
      </c>
      <c r="F28" s="857" t="s">
        <v>402</v>
      </c>
      <c r="G28" s="857" t="s">
        <v>340</v>
      </c>
      <c r="H28" s="857" t="s">
        <v>403</v>
      </c>
      <c r="I28" s="821" t="s">
        <v>240</v>
      </c>
      <c r="J28" s="821" t="s">
        <v>241</v>
      </c>
      <c r="K28" s="821" t="s">
        <v>242</v>
      </c>
      <c r="L28" s="821" t="s">
        <v>241</v>
      </c>
      <c r="M28" s="821" t="s">
        <v>66</v>
      </c>
      <c r="N28" s="1225"/>
      <c r="R28" s="998" t="s">
        <v>513</v>
      </c>
      <c r="S28" s="998" t="s">
        <v>514</v>
      </c>
      <c r="T28" s="998" t="s">
        <v>515</v>
      </c>
      <c r="V28" s="998" t="s">
        <v>513</v>
      </c>
      <c r="W28" s="998" t="s">
        <v>516</v>
      </c>
    </row>
    <row r="29" spans="2:34" ht="31" customHeight="1" x14ac:dyDescent="0.2">
      <c r="B29"/>
      <c r="C29" s="1226" t="s">
        <v>404</v>
      </c>
      <c r="D29" s="1227" t="s">
        <v>197</v>
      </c>
      <c r="E29" s="1227" t="s">
        <v>405</v>
      </c>
      <c r="F29" s="822" t="s">
        <v>406</v>
      </c>
      <c r="G29" s="823">
        <v>3</v>
      </c>
      <c r="H29" s="706" t="s">
        <v>152</v>
      </c>
      <c r="I29" s="824" t="s">
        <v>80</v>
      </c>
      <c r="J29" s="691"/>
      <c r="K29" s="691"/>
      <c r="L29" s="691"/>
      <c r="M29" s="691"/>
      <c r="N29" s="691"/>
      <c r="R29" s="998">
        <v>1</v>
      </c>
      <c r="S29" s="999">
        <v>1</v>
      </c>
      <c r="T29" s="1000">
        <f>IFERROR(S29/R29,"")</f>
        <v>1</v>
      </c>
      <c r="V29" s="998" cm="1">
        <f t="array" ref="V29">SUMPRODUCT(LEN(I29:M40) - LEN(SUBSTITUTE(I29:M40, "H", ""))) + SUMPRODUCT(LEN(I44:M54) - LEN(SUBSTITUTE(I44:M54, "H", "")))</f>
        <v>12</v>
      </c>
      <c r="W29" s="999">
        <v>11</v>
      </c>
    </row>
    <row r="30" spans="2:34" ht="31" customHeight="1" x14ac:dyDescent="0.2">
      <c r="B30"/>
      <c r="C30" s="1226"/>
      <c r="D30" s="1227"/>
      <c r="E30" s="1227"/>
      <c r="F30" s="825" t="s">
        <v>407</v>
      </c>
      <c r="G30" s="826">
        <v>4</v>
      </c>
      <c r="H30" s="706" t="s">
        <v>153</v>
      </c>
      <c r="I30" s="691"/>
      <c r="J30" s="827"/>
      <c r="K30" s="827"/>
      <c r="L30" s="827" t="s">
        <v>80</v>
      </c>
      <c r="M30" s="691"/>
      <c r="N30" s="691"/>
      <c r="R30" s="998">
        <v>3</v>
      </c>
      <c r="S30" s="999">
        <v>3</v>
      </c>
      <c r="T30" s="1000">
        <f t="shared" ref="T30:T46" si="0">IFERROR(S30/R30,"")</f>
        <v>1</v>
      </c>
      <c r="V30"/>
      <c r="W30"/>
    </row>
    <row r="31" spans="2:34" ht="31" customHeight="1" x14ac:dyDescent="0.2">
      <c r="B31"/>
      <c r="C31" s="1226"/>
      <c r="D31" s="1227"/>
      <c r="E31" s="1227"/>
      <c r="F31" s="828" t="s">
        <v>408</v>
      </c>
      <c r="G31" s="829">
        <v>5</v>
      </c>
      <c r="H31" s="706" t="s">
        <v>154</v>
      </c>
      <c r="I31" s="691"/>
      <c r="J31" s="692"/>
      <c r="K31" s="692"/>
      <c r="L31" s="692"/>
      <c r="M31" s="830"/>
      <c r="N31" s="691"/>
      <c r="R31" s="998">
        <v>1</v>
      </c>
      <c r="S31" s="999">
        <v>0</v>
      </c>
      <c r="T31" s="1000">
        <f t="shared" si="0"/>
        <v>0</v>
      </c>
      <c r="V31" s="1002" t="s">
        <v>517</v>
      </c>
      <c r="W31" s="1003">
        <f>W29/V29</f>
        <v>0.91666666666666663</v>
      </c>
    </row>
    <row r="32" spans="2:34" ht="31" customHeight="1" x14ac:dyDescent="0.2">
      <c r="B32"/>
      <c r="C32" s="1226"/>
      <c r="D32" s="1227"/>
      <c r="E32" s="1227" t="s">
        <v>409</v>
      </c>
      <c r="F32" s="831" t="s">
        <v>410</v>
      </c>
      <c r="G32" s="832">
        <v>2</v>
      </c>
      <c r="H32" s="706" t="s">
        <v>343</v>
      </c>
      <c r="I32" s="833" t="s">
        <v>80</v>
      </c>
      <c r="J32" s="691"/>
      <c r="K32" s="691"/>
      <c r="L32" s="691"/>
      <c r="M32" s="691"/>
      <c r="N32" s="691"/>
      <c r="O32"/>
      <c r="P32"/>
      <c r="Q32"/>
      <c r="R32" s="998">
        <v>1</v>
      </c>
      <c r="S32" s="999">
        <v>1</v>
      </c>
      <c r="T32" s="1000">
        <f t="shared" si="0"/>
        <v>1</v>
      </c>
      <c r="V32"/>
      <c r="W32"/>
    </row>
    <row r="33" spans="1:23" ht="31" customHeight="1" x14ac:dyDescent="0.2">
      <c r="A33"/>
      <c r="B33"/>
      <c r="C33" s="1226"/>
      <c r="D33" s="1227"/>
      <c r="E33" s="1227"/>
      <c r="F33" s="822" t="s">
        <v>406</v>
      </c>
      <c r="G33" s="823">
        <v>3</v>
      </c>
      <c r="H33" s="706" t="s">
        <v>152</v>
      </c>
      <c r="I33" s="692"/>
      <c r="J33" s="824"/>
      <c r="K33" s="824"/>
      <c r="L33" s="824" t="s">
        <v>80</v>
      </c>
      <c r="M33" s="834"/>
      <c r="N33" s="691"/>
      <c r="O33"/>
      <c r="P33"/>
      <c r="Q33"/>
      <c r="R33" s="998">
        <v>3</v>
      </c>
      <c r="S33" s="999">
        <v>3</v>
      </c>
      <c r="T33" s="1000">
        <f t="shared" si="0"/>
        <v>1</v>
      </c>
      <c r="V33"/>
      <c r="W33"/>
    </row>
    <row r="34" spans="1:23" ht="31" customHeight="1" x14ac:dyDescent="0.2">
      <c r="C34" s="1226"/>
      <c r="D34" s="1227"/>
      <c r="E34" s="1227"/>
      <c r="F34" s="825" t="s">
        <v>407</v>
      </c>
      <c r="G34" s="826">
        <v>4</v>
      </c>
      <c r="H34" s="706" t="s">
        <v>153</v>
      </c>
      <c r="I34" s="692"/>
      <c r="J34" s="692"/>
      <c r="K34" s="692"/>
      <c r="L34" s="692"/>
      <c r="M34" s="827"/>
      <c r="N34" s="691"/>
      <c r="O34"/>
      <c r="P34"/>
      <c r="Q34"/>
      <c r="R34" s="998">
        <v>1</v>
      </c>
      <c r="S34" s="999">
        <v>1</v>
      </c>
      <c r="T34" s="1000">
        <f t="shared" si="0"/>
        <v>1</v>
      </c>
      <c r="V34"/>
      <c r="W34"/>
    </row>
    <row r="35" spans="1:23" ht="31" customHeight="1" x14ac:dyDescent="0.2">
      <c r="C35" s="1226"/>
      <c r="D35" s="1227"/>
      <c r="E35" s="1227" t="s">
        <v>411</v>
      </c>
      <c r="F35" s="704" t="s">
        <v>412</v>
      </c>
      <c r="G35" s="705">
        <v>1</v>
      </c>
      <c r="H35" s="706" t="s">
        <v>341</v>
      </c>
      <c r="I35" s="757" t="s">
        <v>80</v>
      </c>
      <c r="J35" s="692"/>
      <c r="K35" s="692"/>
      <c r="L35" s="692"/>
      <c r="M35" s="692"/>
      <c r="N35" s="691"/>
      <c r="O35"/>
      <c r="P35"/>
      <c r="Q35"/>
      <c r="R35" s="998">
        <v>1</v>
      </c>
      <c r="S35" s="999">
        <v>1</v>
      </c>
      <c r="T35" s="1000">
        <f t="shared" si="0"/>
        <v>1</v>
      </c>
      <c r="V35"/>
      <c r="W35"/>
    </row>
    <row r="36" spans="1:23" ht="31" customHeight="1" x14ac:dyDescent="0.2">
      <c r="C36" s="1226"/>
      <c r="D36" s="1227"/>
      <c r="E36" s="1227"/>
      <c r="F36" s="831" t="s">
        <v>410</v>
      </c>
      <c r="G36" s="835">
        <v>2</v>
      </c>
      <c r="H36" s="706" t="s">
        <v>343</v>
      </c>
      <c r="I36" s="692"/>
      <c r="J36" s="833"/>
      <c r="K36" s="833"/>
      <c r="L36" s="833" t="s">
        <v>80</v>
      </c>
      <c r="M36" s="692"/>
      <c r="N36" s="691"/>
      <c r="O36" s="437"/>
      <c r="P36"/>
      <c r="Q36"/>
      <c r="R36" s="998">
        <v>3</v>
      </c>
      <c r="S36" s="999">
        <v>3</v>
      </c>
      <c r="T36" s="1000">
        <f t="shared" si="0"/>
        <v>1</v>
      </c>
      <c r="V36"/>
      <c r="W36"/>
    </row>
    <row r="37" spans="1:23" ht="31" customHeight="1" x14ac:dyDescent="0.2">
      <c r="A37"/>
      <c r="C37" s="1226"/>
      <c r="D37" s="1227"/>
      <c r="E37" s="1227"/>
      <c r="F37" s="822" t="s">
        <v>406</v>
      </c>
      <c r="G37" s="823">
        <v>3</v>
      </c>
      <c r="H37" s="706" t="s">
        <v>152</v>
      </c>
      <c r="I37" s="692"/>
      <c r="J37" s="692"/>
      <c r="K37" s="692"/>
      <c r="L37" s="692"/>
      <c r="M37" s="824"/>
      <c r="N37" s="691"/>
      <c r="O37"/>
      <c r="P37"/>
      <c r="Q37"/>
      <c r="R37" s="998">
        <v>1</v>
      </c>
      <c r="S37" s="999">
        <v>1</v>
      </c>
      <c r="T37" s="1000">
        <f t="shared" si="0"/>
        <v>1</v>
      </c>
      <c r="V37"/>
      <c r="W37"/>
    </row>
    <row r="38" spans="1:23" ht="31" customHeight="1" x14ac:dyDescent="0.2">
      <c r="A38"/>
      <c r="C38" s="1226"/>
      <c r="D38" s="1227" t="s">
        <v>198</v>
      </c>
      <c r="E38" s="1227" t="s">
        <v>413</v>
      </c>
      <c r="F38" s="704" t="s">
        <v>412</v>
      </c>
      <c r="G38" s="705">
        <v>1</v>
      </c>
      <c r="H38" s="706" t="s">
        <v>341</v>
      </c>
      <c r="I38" s="691"/>
      <c r="J38" s="757"/>
      <c r="K38" s="757"/>
      <c r="L38" s="757" t="s">
        <v>80</v>
      </c>
      <c r="M38" s="836"/>
      <c r="N38" s="691"/>
      <c r="O38"/>
      <c r="P38"/>
      <c r="Q38"/>
      <c r="R38" s="998">
        <v>3</v>
      </c>
      <c r="S38" s="999">
        <v>3</v>
      </c>
      <c r="T38" s="1000">
        <f t="shared" si="0"/>
        <v>1</v>
      </c>
      <c r="V38"/>
      <c r="W38"/>
    </row>
    <row r="39" spans="1:23" ht="31" customHeight="1" x14ac:dyDescent="0.2">
      <c r="A39"/>
      <c r="C39" s="1226"/>
      <c r="D39" s="1227"/>
      <c r="E39" s="1227"/>
      <c r="F39" s="831" t="s">
        <v>410</v>
      </c>
      <c r="G39" s="835">
        <v>2</v>
      </c>
      <c r="H39" s="706" t="s">
        <v>343</v>
      </c>
      <c r="I39" s="691"/>
      <c r="J39" s="692"/>
      <c r="K39" s="692"/>
      <c r="L39" s="692"/>
      <c r="M39" s="837"/>
      <c r="N39" s="691"/>
      <c r="O39"/>
      <c r="P39"/>
      <c r="Q39"/>
      <c r="R39" s="998">
        <v>1</v>
      </c>
      <c r="S39" s="999">
        <v>1</v>
      </c>
      <c r="T39" s="1000">
        <f t="shared" si="0"/>
        <v>1</v>
      </c>
      <c r="V39"/>
      <c r="W39"/>
    </row>
    <row r="40" spans="1:23" ht="31" customHeight="1" x14ac:dyDescent="0.2">
      <c r="C40" s="1226"/>
      <c r="D40" s="1227"/>
      <c r="E40" s="858" t="s">
        <v>414</v>
      </c>
      <c r="F40" s="704" t="s">
        <v>412</v>
      </c>
      <c r="G40" s="705">
        <v>1</v>
      </c>
      <c r="H40" s="707" t="s">
        <v>341</v>
      </c>
      <c r="I40" s="691"/>
      <c r="J40" s="691"/>
      <c r="K40" s="691"/>
      <c r="L40" s="691"/>
      <c r="M40" s="757"/>
      <c r="N40" s="691"/>
      <c r="O40"/>
      <c r="P40"/>
      <c r="Q40"/>
      <c r="R40" s="998">
        <v>1</v>
      </c>
      <c r="S40" s="999">
        <v>1</v>
      </c>
      <c r="T40" s="1000">
        <f t="shared" si="0"/>
        <v>1</v>
      </c>
      <c r="V40"/>
      <c r="W40"/>
    </row>
    <row r="41" spans="1:23" ht="31" customHeight="1" x14ac:dyDescent="0.2">
      <c r="C41" s="838"/>
      <c r="D41" s="838"/>
      <c r="E41" s="838"/>
      <c r="F41" s="838"/>
      <c r="G41" s="838"/>
      <c r="H41" s="838"/>
      <c r="I41" s="838"/>
      <c r="J41" s="838"/>
      <c r="K41" s="838"/>
      <c r="L41" s="838"/>
      <c r="M41" s="838"/>
      <c r="N41" s="838"/>
      <c r="O41"/>
      <c r="P41"/>
      <c r="Q41"/>
      <c r="R41" s="1258"/>
      <c r="S41" s="1258"/>
      <c r="T41" s="1258"/>
      <c r="V41"/>
      <c r="W41"/>
    </row>
    <row r="42" spans="1:23" ht="31" customHeight="1" x14ac:dyDescent="0.2">
      <c r="C42" s="1231" t="s">
        <v>397</v>
      </c>
      <c r="D42" s="1231"/>
      <c r="E42" s="1231"/>
      <c r="F42" s="1231"/>
      <c r="G42" s="1231"/>
      <c r="H42" s="1231"/>
      <c r="I42" s="821">
        <v>16</v>
      </c>
      <c r="J42" s="821">
        <v>17</v>
      </c>
      <c r="K42" s="821">
        <v>18</v>
      </c>
      <c r="L42" s="821">
        <v>19</v>
      </c>
      <c r="M42" s="821">
        <v>20</v>
      </c>
      <c r="N42" s="1225" t="s">
        <v>398</v>
      </c>
      <c r="O42"/>
      <c r="P42"/>
      <c r="Q42"/>
      <c r="R42" s="1250" t="s">
        <v>511</v>
      </c>
      <c r="S42" s="1251"/>
      <c r="T42" s="1252"/>
      <c r="V42"/>
      <c r="W42"/>
    </row>
    <row r="43" spans="1:23" ht="31" customHeight="1" x14ac:dyDescent="0.2">
      <c r="C43" s="857" t="s">
        <v>399</v>
      </c>
      <c r="D43" s="857" t="s">
        <v>400</v>
      </c>
      <c r="E43" s="857" t="s">
        <v>401</v>
      </c>
      <c r="F43" s="857" t="s">
        <v>402</v>
      </c>
      <c r="G43" s="857" t="s">
        <v>340</v>
      </c>
      <c r="H43" s="857" t="s">
        <v>403</v>
      </c>
      <c r="I43" s="821" t="s">
        <v>240</v>
      </c>
      <c r="J43" s="821" t="s">
        <v>241</v>
      </c>
      <c r="K43" s="821" t="s">
        <v>242</v>
      </c>
      <c r="L43" s="821" t="s">
        <v>241</v>
      </c>
      <c r="M43" s="821" t="s">
        <v>66</v>
      </c>
      <c r="N43" s="1225"/>
      <c r="O43"/>
      <c r="P43"/>
      <c r="Q43"/>
      <c r="R43" s="998" t="s">
        <v>513</v>
      </c>
      <c r="S43" s="998" t="s">
        <v>514</v>
      </c>
      <c r="T43" s="998" t="s">
        <v>515</v>
      </c>
      <c r="V43"/>
      <c r="W43"/>
    </row>
    <row r="44" spans="1:23" ht="31" customHeight="1" x14ac:dyDescent="0.2">
      <c r="C44" s="1226" t="s">
        <v>415</v>
      </c>
      <c r="D44" s="1227" t="s">
        <v>416</v>
      </c>
      <c r="E44" s="858" t="s">
        <v>417</v>
      </c>
      <c r="F44" s="839" t="s">
        <v>418</v>
      </c>
      <c r="G44" s="840" t="s">
        <v>65</v>
      </c>
      <c r="H44" s="706" t="s">
        <v>139</v>
      </c>
      <c r="I44" s="841"/>
      <c r="J44" s="841" t="s">
        <v>80</v>
      </c>
      <c r="K44" s="855"/>
      <c r="L44" s="855"/>
      <c r="M44" s="855"/>
      <c r="N44" s="691"/>
      <c r="O44"/>
      <c r="P44"/>
      <c r="Q44"/>
      <c r="R44" s="998">
        <v>2</v>
      </c>
      <c r="S44" s="999">
        <v>2</v>
      </c>
      <c r="T44" s="1000">
        <f t="shared" si="0"/>
        <v>1</v>
      </c>
      <c r="V44"/>
      <c r="W44"/>
    </row>
    <row r="45" spans="1:23" ht="31" customHeight="1" x14ac:dyDescent="0.2">
      <c r="C45" s="1226"/>
      <c r="D45" s="1227"/>
      <c r="E45" s="1227" t="s">
        <v>419</v>
      </c>
      <c r="F45" s="842" t="s">
        <v>420</v>
      </c>
      <c r="G45" s="843" t="s">
        <v>64</v>
      </c>
      <c r="H45" s="706" t="s">
        <v>137</v>
      </c>
      <c r="I45" s="844"/>
      <c r="J45" s="844" t="s">
        <v>80</v>
      </c>
      <c r="K45" s="834"/>
      <c r="L45" s="834"/>
      <c r="M45" s="834"/>
      <c r="N45" s="691"/>
      <c r="O45"/>
      <c r="P45"/>
      <c r="Q45"/>
      <c r="R45" s="998">
        <v>2</v>
      </c>
      <c r="S45" s="999">
        <v>2</v>
      </c>
      <c r="T45" s="1000">
        <f t="shared" si="0"/>
        <v>1</v>
      </c>
      <c r="V45"/>
      <c r="W45"/>
    </row>
    <row r="46" spans="1:23" ht="31" customHeight="1" x14ac:dyDescent="0.2">
      <c r="C46" s="1226"/>
      <c r="D46" s="1227"/>
      <c r="E46" s="1227"/>
      <c r="F46" s="839" t="s">
        <v>418</v>
      </c>
      <c r="G46" s="840" t="s">
        <v>65</v>
      </c>
      <c r="H46" s="706" t="s">
        <v>139</v>
      </c>
      <c r="I46" s="834"/>
      <c r="J46" s="834"/>
      <c r="K46" s="841"/>
      <c r="L46" s="841"/>
      <c r="M46" s="841"/>
      <c r="N46" s="691"/>
      <c r="O46"/>
      <c r="P46"/>
      <c r="Q46"/>
      <c r="R46" s="998">
        <v>3</v>
      </c>
      <c r="S46" s="999">
        <v>3</v>
      </c>
      <c r="T46" s="1000">
        <f t="shared" si="0"/>
        <v>1</v>
      </c>
      <c r="V46"/>
      <c r="W46"/>
    </row>
    <row r="47" spans="1:23" ht="31" customHeight="1" x14ac:dyDescent="0.2">
      <c r="C47" s="1226"/>
      <c r="D47" s="1228" t="s">
        <v>421</v>
      </c>
      <c r="E47" s="1227" t="s">
        <v>86</v>
      </c>
      <c r="F47" s="845" t="s">
        <v>422</v>
      </c>
      <c r="G47" s="846" t="s">
        <v>63</v>
      </c>
      <c r="H47" s="706" t="s">
        <v>135</v>
      </c>
      <c r="I47" s="846"/>
      <c r="J47" s="846" t="s">
        <v>80</v>
      </c>
      <c r="K47" s="834"/>
      <c r="L47" s="834"/>
      <c r="M47" s="834"/>
      <c r="N47" s="691"/>
      <c r="O47"/>
      <c r="P47"/>
      <c r="Q47"/>
      <c r="R47" s="998">
        <v>2</v>
      </c>
      <c r="S47" s="999">
        <v>1</v>
      </c>
      <c r="T47" s="1000">
        <f t="shared" ref="T47:T54" si="1">IFERROR(S47/R47,"")</f>
        <v>0.5</v>
      </c>
      <c r="V47"/>
      <c r="W47"/>
    </row>
    <row r="48" spans="1:23" ht="31" customHeight="1" x14ac:dyDescent="0.2">
      <c r="C48" s="1226"/>
      <c r="D48" s="1229"/>
      <c r="E48" s="1227"/>
      <c r="F48" s="842" t="s">
        <v>420</v>
      </c>
      <c r="G48" s="844" t="s">
        <v>64</v>
      </c>
      <c r="H48" s="706" t="s">
        <v>137</v>
      </c>
      <c r="I48" s="834"/>
      <c r="J48" s="834"/>
      <c r="K48" s="844"/>
      <c r="L48" s="844"/>
      <c r="M48" s="844"/>
      <c r="N48" s="691"/>
      <c r="O48"/>
      <c r="P48"/>
      <c r="Q48"/>
      <c r="R48" s="998">
        <v>3</v>
      </c>
      <c r="S48" s="999">
        <v>3</v>
      </c>
      <c r="T48" s="1000">
        <f t="shared" si="1"/>
        <v>1</v>
      </c>
      <c r="V48"/>
      <c r="W48"/>
    </row>
    <row r="49" spans="3:30" ht="31" customHeight="1" x14ac:dyDescent="0.2">
      <c r="C49" s="1226"/>
      <c r="D49" s="1229"/>
      <c r="E49" s="1227" t="s">
        <v>92</v>
      </c>
      <c r="F49" s="847" t="s">
        <v>423</v>
      </c>
      <c r="G49" s="848" t="s">
        <v>59</v>
      </c>
      <c r="H49" s="706" t="s">
        <v>134</v>
      </c>
      <c r="I49" s="848"/>
      <c r="J49" s="848" t="s">
        <v>80</v>
      </c>
      <c r="K49" s="834"/>
      <c r="L49" s="834"/>
      <c r="M49" s="834"/>
      <c r="N49" s="691"/>
      <c r="O49"/>
      <c r="P49"/>
      <c r="Q49"/>
      <c r="R49" s="998">
        <v>2</v>
      </c>
      <c r="S49" s="999">
        <v>1</v>
      </c>
      <c r="T49" s="1000">
        <f t="shared" si="1"/>
        <v>0.5</v>
      </c>
      <c r="V49"/>
      <c r="W49"/>
    </row>
    <row r="50" spans="3:30" ht="31" customHeight="1" x14ac:dyDescent="0.2">
      <c r="C50" s="1226"/>
      <c r="D50" s="1229"/>
      <c r="E50" s="1227"/>
      <c r="F50" s="845" t="s">
        <v>422</v>
      </c>
      <c r="G50" s="846" t="s">
        <v>63</v>
      </c>
      <c r="H50" s="706" t="s">
        <v>135</v>
      </c>
      <c r="I50" s="834"/>
      <c r="J50" s="834"/>
      <c r="K50" s="846"/>
      <c r="L50" s="846"/>
      <c r="M50" s="846"/>
      <c r="N50" s="691"/>
      <c r="O50"/>
      <c r="P50"/>
      <c r="Q50"/>
      <c r="R50" s="998">
        <v>3</v>
      </c>
      <c r="S50" s="999">
        <v>3</v>
      </c>
      <c r="T50" s="1000">
        <f t="shared" si="1"/>
        <v>1</v>
      </c>
    </row>
    <row r="51" spans="3:30" ht="31" customHeight="1" x14ac:dyDescent="0.2">
      <c r="C51" s="1226"/>
      <c r="D51" s="1229"/>
      <c r="E51" s="858" t="s">
        <v>417</v>
      </c>
      <c r="F51" s="847" t="s">
        <v>423</v>
      </c>
      <c r="G51" s="848" t="s">
        <v>59</v>
      </c>
      <c r="H51" s="706" t="s">
        <v>134</v>
      </c>
      <c r="I51" s="848"/>
      <c r="J51" s="848"/>
      <c r="K51" s="848"/>
      <c r="L51" s="848"/>
      <c r="M51" s="848"/>
      <c r="N51" s="691"/>
      <c r="O51"/>
      <c r="P51"/>
      <c r="Q51"/>
      <c r="R51" s="998">
        <v>5</v>
      </c>
      <c r="S51" s="999">
        <v>5</v>
      </c>
      <c r="T51" s="1000">
        <f t="shared" si="1"/>
        <v>1</v>
      </c>
      <c r="V51"/>
      <c r="W51"/>
    </row>
    <row r="52" spans="3:30" ht="31" customHeight="1" x14ac:dyDescent="0.2">
      <c r="C52" s="1226"/>
      <c r="D52" s="1229"/>
      <c r="E52" s="1227" t="s">
        <v>419</v>
      </c>
      <c r="F52" s="849" t="s">
        <v>424</v>
      </c>
      <c r="G52" s="850" t="s">
        <v>62</v>
      </c>
      <c r="H52" s="706" t="s">
        <v>132</v>
      </c>
      <c r="I52" s="850"/>
      <c r="J52" s="850" t="s">
        <v>80</v>
      </c>
      <c r="K52" s="834"/>
      <c r="L52" s="834"/>
      <c r="M52" s="834"/>
      <c r="N52" s="691"/>
      <c r="O52"/>
      <c r="P52"/>
      <c r="Q52"/>
      <c r="R52" s="998">
        <v>2</v>
      </c>
      <c r="S52" s="999">
        <v>2</v>
      </c>
      <c r="T52" s="1000">
        <f t="shared" si="1"/>
        <v>1</v>
      </c>
      <c r="V52"/>
      <c r="W52"/>
    </row>
    <row r="53" spans="3:30" ht="31" customHeight="1" x14ac:dyDescent="0.2">
      <c r="C53" s="1226"/>
      <c r="D53" s="1230"/>
      <c r="E53" s="1227"/>
      <c r="F53" s="847" t="s">
        <v>423</v>
      </c>
      <c r="G53" s="848" t="s">
        <v>59</v>
      </c>
      <c r="H53" s="706" t="s">
        <v>134</v>
      </c>
      <c r="I53" s="834"/>
      <c r="J53" s="834"/>
      <c r="K53" s="848"/>
      <c r="L53" s="848"/>
      <c r="M53" s="848"/>
      <c r="N53" s="691"/>
      <c r="O53"/>
      <c r="P53"/>
      <c r="Q53"/>
      <c r="R53" s="998">
        <v>3</v>
      </c>
      <c r="S53" s="999">
        <v>3</v>
      </c>
      <c r="T53" s="1000">
        <f t="shared" si="1"/>
        <v>1</v>
      </c>
      <c r="V53"/>
      <c r="W53"/>
    </row>
    <row r="54" spans="3:30" ht="31" customHeight="1" x14ac:dyDescent="0.2">
      <c r="C54" s="1226"/>
      <c r="D54" s="858" t="s">
        <v>425</v>
      </c>
      <c r="E54" s="858" t="s">
        <v>86</v>
      </c>
      <c r="F54" s="849" t="s">
        <v>424</v>
      </c>
      <c r="G54" s="850" t="s">
        <v>62</v>
      </c>
      <c r="H54" s="706" t="s">
        <v>132</v>
      </c>
      <c r="I54" s="834"/>
      <c r="J54" s="851"/>
      <c r="K54" s="850"/>
      <c r="L54" s="850"/>
      <c r="M54" s="850"/>
      <c r="N54" s="691"/>
      <c r="O54" s="646"/>
      <c r="R54" s="998">
        <v>3</v>
      </c>
      <c r="S54" s="999">
        <v>3</v>
      </c>
      <c r="T54" s="1000">
        <f t="shared" si="1"/>
        <v>1</v>
      </c>
      <c r="V54"/>
      <c r="W54"/>
      <c r="X54"/>
      <c r="Y54"/>
      <c r="Z54"/>
    </row>
    <row r="55" spans="3:30" ht="20" customHeight="1" x14ac:dyDescent="0.2">
      <c r="O55" s="646"/>
      <c r="R55" s="1001">
        <f>SUM(R29:R54)</f>
        <v>50</v>
      </c>
      <c r="S55" s="1001">
        <f>SUM(S29:S54)</f>
        <v>47</v>
      </c>
      <c r="X55"/>
      <c r="Y55"/>
      <c r="Z55"/>
    </row>
    <row r="56" spans="3:30" ht="20" customHeight="1" x14ac:dyDescent="0.2">
      <c r="O56" s="646"/>
      <c r="R56" s="1254" t="s">
        <v>518</v>
      </c>
      <c r="S56" s="1256">
        <f>S55/R55</f>
        <v>0.94</v>
      </c>
      <c r="X56"/>
      <c r="Y56"/>
      <c r="Z56"/>
    </row>
    <row r="57" spans="3:30" ht="20" customHeight="1" x14ac:dyDescent="0.2">
      <c r="O57" s="646"/>
      <c r="R57" s="1255"/>
      <c r="S57" s="1257"/>
      <c r="T57"/>
      <c r="U57"/>
      <c r="V57"/>
      <c r="W57"/>
      <c r="X57"/>
      <c r="Y57"/>
      <c r="Z57"/>
    </row>
    <row r="58" spans="3:30" ht="20" customHeight="1" x14ac:dyDescent="0.2">
      <c r="O58" s="646"/>
      <c r="T58"/>
      <c r="U58"/>
      <c r="V58"/>
      <c r="W58"/>
      <c r="X58"/>
      <c r="Y58"/>
      <c r="Z58"/>
    </row>
    <row r="59" spans="3:30" ht="20" customHeight="1" x14ac:dyDescent="0.2">
      <c r="O59" s="646"/>
      <c r="T59"/>
      <c r="U59"/>
      <c r="V59"/>
      <c r="W59"/>
      <c r="X59"/>
      <c r="Y59"/>
      <c r="Z59"/>
    </row>
    <row r="60" spans="3:30" ht="20" customHeight="1" x14ac:dyDescent="0.2">
      <c r="O60" s="646"/>
      <c r="T60"/>
      <c r="U60"/>
      <c r="V60"/>
      <c r="W60"/>
      <c r="X60"/>
      <c r="Y60"/>
      <c r="Z60"/>
    </row>
    <row r="61" spans="3:30" ht="20" customHeight="1" x14ac:dyDescent="0.2">
      <c r="O61" s="646"/>
      <c r="T61"/>
      <c r="U61"/>
      <c r="V61"/>
      <c r="W61"/>
      <c r="X61"/>
      <c r="Y61"/>
      <c r="Z61"/>
    </row>
    <row r="62" spans="3:30" ht="20" customHeight="1" x14ac:dyDescent="0.2">
      <c r="O62" s="646"/>
      <c r="T62"/>
      <c r="U62"/>
      <c r="V62"/>
      <c r="W62"/>
      <c r="X62"/>
      <c r="Y62"/>
      <c r="Z62"/>
    </row>
    <row r="63" spans="3:30" ht="20" customHeight="1" x14ac:dyDescent="0.2">
      <c r="O63" s="646"/>
      <c r="T63"/>
      <c r="U63"/>
      <c r="V63"/>
      <c r="W63"/>
      <c r="X63"/>
      <c r="Y63"/>
      <c r="Z63"/>
    </row>
    <row r="64" spans="3:30" ht="20" customHeight="1" x14ac:dyDescent="0.2">
      <c r="T64"/>
      <c r="U64"/>
      <c r="V64"/>
      <c r="W64"/>
      <c r="X64"/>
      <c r="Y64"/>
      <c r="Z64"/>
      <c r="AA64"/>
      <c r="AB64"/>
      <c r="AC64"/>
      <c r="AD64"/>
    </row>
    <row r="65" spans="1:36" ht="20" customHeight="1" x14ac:dyDescent="0.2">
      <c r="T65"/>
      <c r="U65"/>
      <c r="V65"/>
      <c r="W65"/>
      <c r="X65"/>
      <c r="Y65"/>
      <c r="Z65"/>
      <c r="AA65"/>
      <c r="AB65"/>
      <c r="AC65"/>
      <c r="AD65"/>
    </row>
    <row r="66" spans="1:36" ht="20" customHeight="1" x14ac:dyDescent="0.2">
      <c r="T66"/>
      <c r="U66"/>
      <c r="V66"/>
      <c r="W66"/>
      <c r="X66"/>
      <c r="Y66"/>
      <c r="Z66"/>
      <c r="AA66"/>
      <c r="AB66"/>
      <c r="AC66"/>
      <c r="AD66"/>
    </row>
    <row r="67" spans="1:36" ht="20" customHeight="1" x14ac:dyDescent="0.2">
      <c r="T67"/>
      <c r="U67"/>
      <c r="V67"/>
      <c r="W67"/>
      <c r="X67"/>
      <c r="Y67"/>
      <c r="Z67"/>
      <c r="AA67"/>
      <c r="AB67"/>
      <c r="AC67"/>
      <c r="AD67"/>
    </row>
    <row r="68" spans="1:36" ht="20" customHeight="1" x14ac:dyDescent="0.2">
      <c r="T68"/>
      <c r="U68"/>
      <c r="V68"/>
      <c r="W68"/>
      <c r="X68"/>
      <c r="Y68"/>
      <c r="Z68"/>
      <c r="AA68"/>
      <c r="AB68"/>
      <c r="AC68"/>
      <c r="AD68"/>
    </row>
    <row r="69" spans="1:36" ht="20" customHeight="1" x14ac:dyDescent="0.2">
      <c r="T69"/>
      <c r="U69"/>
      <c r="V69"/>
      <c r="W69"/>
      <c r="X69"/>
      <c r="Y69"/>
      <c r="Z69"/>
      <c r="AA69"/>
      <c r="AB69"/>
      <c r="AC69"/>
      <c r="AD69"/>
    </row>
    <row r="70" spans="1:36" ht="20" customHeight="1" x14ac:dyDescent="0.2">
      <c r="T70"/>
      <c r="U70"/>
      <c r="V70"/>
      <c r="W70"/>
      <c r="X70"/>
      <c r="Y70"/>
      <c r="Z70"/>
      <c r="AA70"/>
      <c r="AB70"/>
      <c r="AC70"/>
      <c r="AD70"/>
    </row>
    <row r="71" spans="1:36" ht="20" customHeight="1" x14ac:dyDescent="0.2">
      <c r="T71"/>
      <c r="U71"/>
      <c r="V71"/>
      <c r="W71"/>
      <c r="X71"/>
      <c r="Y71"/>
      <c r="Z71"/>
      <c r="AA71"/>
      <c r="AB71"/>
      <c r="AC71"/>
      <c r="AD71"/>
    </row>
    <row r="72" spans="1:36" ht="20" customHeight="1" x14ac:dyDescent="0.2">
      <c r="A72"/>
      <c r="T72"/>
      <c r="U72"/>
      <c r="V72"/>
      <c r="W72"/>
      <c r="X72"/>
      <c r="Y72"/>
      <c r="Z72"/>
      <c r="AA72"/>
      <c r="AB72"/>
      <c r="AC72"/>
      <c r="AD72"/>
    </row>
    <row r="73" spans="1:36" ht="20" customHeight="1" x14ac:dyDescent="0.2">
      <c r="T73"/>
      <c r="U73"/>
      <c r="V73"/>
      <c r="W73"/>
      <c r="X73"/>
      <c r="Y73"/>
      <c r="Z73"/>
      <c r="AA73"/>
      <c r="AB73"/>
      <c r="AC73"/>
      <c r="AD73"/>
    </row>
    <row r="74" spans="1:36" ht="20" customHeight="1" x14ac:dyDescent="0.2">
      <c r="T74"/>
      <c r="U74"/>
      <c r="V74"/>
      <c r="W74"/>
      <c r="X74"/>
      <c r="Y74"/>
      <c r="Z74"/>
      <c r="AA74"/>
      <c r="AB74"/>
      <c r="AC74"/>
      <c r="AD74"/>
    </row>
    <row r="75" spans="1:36" ht="20" customHeight="1" x14ac:dyDescent="0.2">
      <c r="T75"/>
      <c r="U75"/>
      <c r="V75"/>
      <c r="W75"/>
      <c r="X75"/>
      <c r="Y75"/>
      <c r="Z75"/>
      <c r="AA75"/>
      <c r="AB75"/>
      <c r="AC75"/>
      <c r="AD75"/>
    </row>
    <row r="76" spans="1:36" ht="20" customHeight="1" x14ac:dyDescent="0.2">
      <c r="T76"/>
      <c r="U76"/>
      <c r="V76"/>
      <c r="W76"/>
      <c r="X76"/>
      <c r="Y76"/>
      <c r="Z76"/>
      <c r="AA76"/>
      <c r="AB76"/>
      <c r="AC76"/>
      <c r="AD76"/>
    </row>
    <row r="77" spans="1:36" ht="20" customHeight="1" x14ac:dyDescent="0.2">
      <c r="T77"/>
      <c r="U77"/>
      <c r="V77"/>
      <c r="W77"/>
      <c r="X77"/>
      <c r="Y77"/>
      <c r="Z77"/>
      <c r="AA77"/>
      <c r="AB77"/>
      <c r="AC77"/>
      <c r="AD77"/>
    </row>
    <row r="78" spans="1:36" ht="20" customHeight="1" x14ac:dyDescent="0.2">
      <c r="T78"/>
      <c r="U78"/>
      <c r="V78"/>
      <c r="W78"/>
      <c r="X78"/>
      <c r="Y78"/>
      <c r="Z78"/>
      <c r="AA78"/>
      <c r="AB78"/>
      <c r="AC78"/>
      <c r="AD78"/>
    </row>
    <row r="79" spans="1:36" ht="20" customHeight="1" x14ac:dyDescent="0.2">
      <c r="Q79"/>
      <c r="R79"/>
      <c r="S79"/>
      <c r="T79"/>
      <c r="U79"/>
      <c r="V79"/>
      <c r="W79"/>
      <c r="X79"/>
      <c r="Y79"/>
      <c r="Z79"/>
      <c r="AA79"/>
      <c r="AB79"/>
      <c r="AC79"/>
      <c r="AD79"/>
      <c r="AE79"/>
      <c r="AF79"/>
      <c r="AG79"/>
      <c r="AH79"/>
      <c r="AI79"/>
      <c r="AJ79"/>
    </row>
    <row r="80" spans="1:36" ht="20" customHeight="1" x14ac:dyDescent="0.2">
      <c r="Q80"/>
      <c r="R80"/>
      <c r="S80"/>
      <c r="T80"/>
      <c r="U80"/>
      <c r="V80"/>
      <c r="W80"/>
      <c r="X80"/>
      <c r="Y80"/>
      <c r="Z80"/>
      <c r="AA80"/>
      <c r="AB80"/>
      <c r="AC80"/>
      <c r="AD80"/>
      <c r="AE80"/>
      <c r="AF80"/>
      <c r="AG80"/>
      <c r="AH80"/>
      <c r="AI80"/>
      <c r="AJ80"/>
    </row>
    <row r="81" spans="17:36" ht="20" customHeight="1" x14ac:dyDescent="0.2">
      <c r="Q81"/>
      <c r="R81"/>
      <c r="S81"/>
      <c r="T81"/>
      <c r="U81"/>
      <c r="V81"/>
      <c r="W81"/>
      <c r="X81"/>
      <c r="Y81"/>
      <c r="Z81"/>
      <c r="AA81"/>
      <c r="AB81"/>
      <c r="AC81"/>
      <c r="AD81"/>
      <c r="AE81"/>
      <c r="AF81"/>
      <c r="AG81"/>
      <c r="AH81"/>
      <c r="AI81"/>
      <c r="AJ81"/>
    </row>
    <row r="82" spans="17:36" ht="20" customHeight="1" x14ac:dyDescent="0.2">
      <c r="Q82"/>
      <c r="R82"/>
      <c r="S82"/>
      <c r="T82"/>
      <c r="U82"/>
      <c r="V82"/>
      <c r="W82"/>
      <c r="X82"/>
      <c r="Y82"/>
      <c r="Z82"/>
      <c r="AA82"/>
      <c r="AB82"/>
      <c r="AC82"/>
      <c r="AD82"/>
      <c r="AE82"/>
      <c r="AF82"/>
      <c r="AG82"/>
      <c r="AH82"/>
      <c r="AI82"/>
      <c r="AJ82"/>
    </row>
    <row r="83" spans="17:36" ht="20" customHeight="1" x14ac:dyDescent="0.2">
      <c r="Q83"/>
      <c r="R83"/>
      <c r="S83"/>
      <c r="T83"/>
      <c r="U83"/>
      <c r="V83"/>
      <c r="W83"/>
      <c r="X83"/>
      <c r="Y83"/>
      <c r="Z83"/>
      <c r="AA83"/>
      <c r="AB83"/>
      <c r="AC83"/>
      <c r="AD83"/>
      <c r="AE83"/>
      <c r="AF83"/>
      <c r="AG83"/>
      <c r="AH83"/>
      <c r="AI83"/>
      <c r="AJ83"/>
    </row>
    <row r="84" spans="17:36" ht="20" customHeight="1" x14ac:dyDescent="0.2">
      <c r="Q84"/>
      <c r="R84"/>
      <c r="S84"/>
      <c r="T84"/>
      <c r="U84"/>
      <c r="V84"/>
      <c r="W84"/>
      <c r="X84"/>
      <c r="Y84"/>
      <c r="Z84"/>
      <c r="AA84"/>
      <c r="AB84"/>
      <c r="AC84"/>
      <c r="AD84"/>
      <c r="AE84"/>
      <c r="AF84"/>
      <c r="AG84"/>
      <c r="AH84"/>
      <c r="AI84"/>
      <c r="AJ84"/>
    </row>
  </sheetData>
  <mergeCells count="26">
    <mergeCell ref="R27:T27"/>
    <mergeCell ref="V27:W27"/>
    <mergeCell ref="R56:R57"/>
    <mergeCell ref="S56:S57"/>
    <mergeCell ref="R42:T42"/>
    <mergeCell ref="R41:T41"/>
    <mergeCell ref="I11:P24"/>
    <mergeCell ref="C29:C40"/>
    <mergeCell ref="C11:H24"/>
    <mergeCell ref="C27:H27"/>
    <mergeCell ref="D38:D40"/>
    <mergeCell ref="E38:E39"/>
    <mergeCell ref="N27:N28"/>
    <mergeCell ref="D29:D37"/>
    <mergeCell ref="E29:E31"/>
    <mergeCell ref="E32:E34"/>
    <mergeCell ref="E35:E37"/>
    <mergeCell ref="N42:N43"/>
    <mergeCell ref="C44:C54"/>
    <mergeCell ref="D44:D46"/>
    <mergeCell ref="E45:E46"/>
    <mergeCell ref="D47:D53"/>
    <mergeCell ref="E47:E48"/>
    <mergeCell ref="E49:E50"/>
    <mergeCell ref="E52:E53"/>
    <mergeCell ref="C42:H42"/>
  </mergeCells>
  <phoneticPr fontId="20" type="noConversion"/>
  <conditionalFormatting sqref="T1:T1048576">
    <cfRule type="colorScale" priority="1">
      <colorScale>
        <cfvo type="min"/>
        <cfvo type="max"/>
        <color rgb="FFE71F16"/>
        <color rgb="FF58933C"/>
      </colorScale>
    </cfRule>
  </conditionalFormatting>
  <pageMargins left="0.7" right="0.7" top="0.75" bottom="0.75" header="0.3" footer="0.3"/>
  <pageSetup scale="6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FF91EB-BA16-0E4D-92C1-E59B0397FC42}">
  <sheetPr codeName="Sheet18">
    <tabColor theme="9" tint="-0.249977111117893"/>
  </sheetPr>
  <dimension ref="A1:JU1073"/>
  <sheetViews>
    <sheetView zoomScale="63" zoomScaleNormal="80" workbookViewId="0">
      <selection activeCell="L33" sqref="L33"/>
    </sheetView>
  </sheetViews>
  <sheetFormatPr baseColWidth="10" defaultColWidth="10.5" defaultRowHeight="14" x14ac:dyDescent="0.15"/>
  <cols>
    <col min="1" max="1" width="3" style="649" customWidth="1"/>
    <col min="2" max="2" width="7" style="647" bestFit="1" customWidth="1"/>
    <col min="3" max="3" width="9.1640625" style="647" customWidth="1"/>
    <col min="4" max="4" width="22.6640625" style="647" bestFit="1" customWidth="1"/>
    <col min="5" max="5" width="18" style="650" bestFit="1" customWidth="1"/>
    <col min="6" max="6" width="24.5" style="647" bestFit="1" customWidth="1"/>
    <col min="7" max="7" width="28.33203125" style="647" customWidth="1"/>
    <col min="8" max="8" width="27.1640625" style="647" customWidth="1"/>
    <col min="9" max="9" width="23.83203125" style="650" customWidth="1"/>
    <col min="10" max="10" width="31.33203125" style="650" bestFit="1" customWidth="1"/>
    <col min="11" max="11" width="23.6640625" style="647" customWidth="1"/>
    <col min="12" max="12" width="28.33203125" style="647" customWidth="1"/>
    <col min="13" max="13" width="25.1640625" style="647" customWidth="1"/>
    <col min="14" max="14" width="22.33203125" style="647" customWidth="1"/>
    <col min="15" max="15" width="13.33203125" style="647" customWidth="1"/>
    <col min="16" max="16" width="25.5" style="647" hidden="1" customWidth="1"/>
    <col min="17" max="17" width="32.1640625" style="649" customWidth="1"/>
    <col min="18" max="18" width="28.5" style="649" bestFit="1" customWidth="1"/>
    <col min="19" max="20" width="22.5" style="649" customWidth="1"/>
    <col min="21" max="21" width="21.83203125" style="649" customWidth="1"/>
    <col min="22" max="281" width="10.5" style="649"/>
    <col min="282" max="16384" width="10.5" style="647"/>
  </cols>
  <sheetData>
    <row r="1" spans="1:281" s="649" customFormat="1" ht="15" thickBot="1" x14ac:dyDescent="0.2">
      <c r="E1" s="652"/>
      <c r="I1" s="652"/>
      <c r="J1" s="652"/>
    </row>
    <row r="2" spans="1:281" ht="15" customHeight="1" x14ac:dyDescent="0.15">
      <c r="B2" s="649"/>
      <c r="C2" s="1263" t="s">
        <v>449</v>
      </c>
      <c r="D2" s="1264"/>
      <c r="E2" s="1264"/>
      <c r="F2" s="1264"/>
      <c r="G2" s="1264"/>
      <c r="H2" s="1264"/>
      <c r="I2" s="1264"/>
      <c r="J2" s="1264"/>
      <c r="K2" s="1264"/>
      <c r="L2" s="1264"/>
      <c r="M2" s="1264"/>
      <c r="N2" s="1264"/>
      <c r="O2" s="1264"/>
      <c r="P2" s="1264"/>
      <c r="Q2" s="1265"/>
    </row>
    <row r="3" spans="1:281" s="648" customFormat="1" ht="15" customHeight="1" x14ac:dyDescent="0.25">
      <c r="A3" s="653"/>
      <c r="B3" s="653"/>
      <c r="C3" s="1266"/>
      <c r="D3" s="1267"/>
      <c r="E3" s="1267"/>
      <c r="F3" s="1267"/>
      <c r="G3" s="1267"/>
      <c r="H3" s="1267"/>
      <c r="I3" s="1267"/>
      <c r="J3" s="1267"/>
      <c r="K3" s="1267"/>
      <c r="L3" s="1267"/>
      <c r="M3" s="1267"/>
      <c r="N3" s="1267"/>
      <c r="O3" s="1267"/>
      <c r="P3" s="1267"/>
      <c r="Q3" s="1268"/>
      <c r="S3" s="653"/>
      <c r="T3" s="653"/>
      <c r="U3" s="653"/>
      <c r="V3" s="653"/>
      <c r="W3" s="653"/>
      <c r="X3" s="653"/>
      <c r="Y3" s="653"/>
      <c r="Z3" s="653"/>
      <c r="AA3" s="653"/>
      <c r="AB3" s="653"/>
      <c r="AC3" s="653"/>
      <c r="AD3" s="653"/>
      <c r="AE3" s="653"/>
      <c r="AF3" s="653"/>
      <c r="AG3" s="653"/>
      <c r="AH3" s="653"/>
      <c r="AI3" s="653"/>
      <c r="AJ3" s="653"/>
      <c r="AK3" s="653"/>
      <c r="AL3" s="653"/>
      <c r="AM3" s="653"/>
      <c r="AN3" s="653"/>
      <c r="AO3" s="653"/>
      <c r="AP3" s="653"/>
      <c r="AQ3" s="653"/>
      <c r="AR3" s="653"/>
      <c r="AS3" s="653"/>
      <c r="AT3" s="653"/>
      <c r="AU3" s="653"/>
      <c r="AV3" s="653"/>
      <c r="AW3" s="653"/>
      <c r="AX3" s="653"/>
      <c r="AY3" s="653"/>
      <c r="AZ3" s="653"/>
      <c r="BA3" s="653"/>
      <c r="BB3" s="653"/>
      <c r="BC3" s="653"/>
      <c r="BD3" s="653"/>
      <c r="BE3" s="653"/>
      <c r="BF3" s="653"/>
      <c r="BG3" s="653"/>
      <c r="BH3" s="653"/>
      <c r="BI3" s="653"/>
      <c r="BJ3" s="653"/>
      <c r="BK3" s="653"/>
      <c r="BL3" s="653"/>
      <c r="BM3" s="653"/>
      <c r="BN3" s="653"/>
      <c r="BO3" s="653"/>
      <c r="BP3" s="653"/>
      <c r="BQ3" s="653"/>
      <c r="BR3" s="653"/>
      <c r="BS3" s="653"/>
      <c r="BT3" s="653"/>
      <c r="BU3" s="653"/>
      <c r="BV3" s="653"/>
      <c r="BW3" s="653"/>
      <c r="BX3" s="653"/>
      <c r="BY3" s="653"/>
      <c r="BZ3" s="653"/>
      <c r="CA3" s="653"/>
      <c r="CB3" s="653"/>
      <c r="CC3" s="653"/>
      <c r="CD3" s="653"/>
      <c r="CE3" s="653"/>
      <c r="CF3" s="653"/>
      <c r="CG3" s="653"/>
      <c r="CH3" s="653"/>
      <c r="CI3" s="653"/>
      <c r="CJ3" s="653"/>
      <c r="CK3" s="653"/>
      <c r="CL3" s="653"/>
      <c r="CM3" s="653"/>
      <c r="CN3" s="653"/>
      <c r="CO3" s="653"/>
      <c r="CP3" s="653"/>
      <c r="CQ3" s="653"/>
      <c r="CR3" s="653"/>
      <c r="CS3" s="653"/>
      <c r="CT3" s="653"/>
      <c r="CU3" s="653"/>
      <c r="CV3" s="653"/>
      <c r="CW3" s="653"/>
      <c r="CX3" s="653"/>
      <c r="CY3" s="653"/>
      <c r="CZ3" s="653"/>
      <c r="DA3" s="653"/>
      <c r="DB3" s="653"/>
      <c r="DC3" s="653"/>
      <c r="DD3" s="653"/>
      <c r="DE3" s="653"/>
      <c r="DF3" s="653"/>
      <c r="DG3" s="653"/>
      <c r="DH3" s="653"/>
      <c r="DI3" s="653"/>
      <c r="DJ3" s="653"/>
      <c r="DK3" s="653"/>
      <c r="DL3" s="653"/>
      <c r="DM3" s="653"/>
      <c r="DN3" s="653"/>
      <c r="DO3" s="653"/>
      <c r="DP3" s="653"/>
      <c r="DQ3" s="653"/>
      <c r="DR3" s="653"/>
      <c r="DS3" s="653"/>
      <c r="DT3" s="653"/>
      <c r="DU3" s="653"/>
      <c r="DV3" s="653"/>
      <c r="DW3" s="653"/>
      <c r="DX3" s="653"/>
      <c r="DY3" s="653"/>
      <c r="DZ3" s="653"/>
      <c r="EA3" s="653"/>
      <c r="EB3" s="653"/>
      <c r="EC3" s="653"/>
      <c r="ED3" s="653"/>
      <c r="EE3" s="653"/>
      <c r="EF3" s="653"/>
      <c r="EG3" s="653"/>
      <c r="EH3" s="653"/>
      <c r="EI3" s="653"/>
      <c r="EJ3" s="653"/>
      <c r="EK3" s="653"/>
      <c r="EL3" s="653"/>
      <c r="EM3" s="653"/>
      <c r="EN3" s="653"/>
      <c r="EO3" s="653"/>
      <c r="EP3" s="653"/>
      <c r="EQ3" s="653"/>
      <c r="ER3" s="653"/>
      <c r="ES3" s="653"/>
      <c r="ET3" s="653"/>
      <c r="EU3" s="653"/>
      <c r="EV3" s="653"/>
      <c r="EW3" s="653"/>
      <c r="EX3" s="653"/>
      <c r="EY3" s="653"/>
      <c r="EZ3" s="653"/>
      <c r="FA3" s="653"/>
      <c r="FB3" s="653"/>
      <c r="FC3" s="653"/>
      <c r="FD3" s="653"/>
      <c r="FE3" s="653"/>
      <c r="FF3" s="653"/>
      <c r="FG3" s="653"/>
      <c r="FH3" s="653"/>
      <c r="FI3" s="653"/>
      <c r="FJ3" s="653"/>
      <c r="FK3" s="653"/>
      <c r="FL3" s="653"/>
      <c r="FM3" s="653"/>
      <c r="FN3" s="653"/>
      <c r="FO3" s="653"/>
      <c r="FP3" s="653"/>
      <c r="FQ3" s="653"/>
      <c r="FR3" s="653"/>
      <c r="FS3" s="653"/>
      <c r="FT3" s="653"/>
      <c r="FU3" s="653"/>
      <c r="FV3" s="653"/>
      <c r="FW3" s="653"/>
      <c r="FX3" s="653"/>
      <c r="FY3" s="653"/>
      <c r="FZ3" s="653"/>
      <c r="GA3" s="653"/>
      <c r="GB3" s="653"/>
      <c r="GC3" s="653"/>
      <c r="GD3" s="653"/>
      <c r="GE3" s="653"/>
      <c r="GF3" s="653"/>
      <c r="GG3" s="653"/>
      <c r="GH3" s="653"/>
      <c r="GI3" s="653"/>
      <c r="GJ3" s="653"/>
      <c r="GK3" s="653"/>
      <c r="GL3" s="653"/>
      <c r="GM3" s="653"/>
      <c r="GN3" s="653"/>
      <c r="GO3" s="653"/>
      <c r="GP3" s="653"/>
      <c r="GQ3" s="653"/>
      <c r="GR3" s="653"/>
      <c r="GS3" s="653"/>
      <c r="GT3" s="653"/>
      <c r="GU3" s="653"/>
      <c r="GV3" s="653"/>
      <c r="GW3" s="653"/>
      <c r="GX3" s="653"/>
      <c r="GY3" s="653"/>
      <c r="GZ3" s="653"/>
      <c r="HA3" s="653"/>
      <c r="HB3" s="653"/>
      <c r="HC3" s="653"/>
      <c r="HD3" s="653"/>
      <c r="HE3" s="653"/>
      <c r="HF3" s="653"/>
      <c r="HG3" s="653"/>
      <c r="HH3" s="653"/>
      <c r="HI3" s="653"/>
      <c r="HJ3" s="653"/>
      <c r="HK3" s="653"/>
      <c r="HL3" s="653"/>
      <c r="HM3" s="653"/>
      <c r="HN3" s="653"/>
      <c r="HO3" s="653"/>
      <c r="HP3" s="653"/>
      <c r="HQ3" s="653"/>
      <c r="HR3" s="653"/>
      <c r="HS3" s="653"/>
      <c r="HT3" s="653"/>
      <c r="HU3" s="653"/>
      <c r="HV3" s="653"/>
      <c r="HW3" s="653"/>
      <c r="HX3" s="653"/>
      <c r="HY3" s="653"/>
      <c r="HZ3" s="653"/>
      <c r="IA3" s="653"/>
      <c r="IB3" s="653"/>
      <c r="IC3" s="653"/>
      <c r="ID3" s="653"/>
      <c r="IE3" s="653"/>
      <c r="IF3" s="653"/>
      <c r="IG3" s="653"/>
      <c r="IH3" s="653"/>
      <c r="II3" s="653"/>
      <c r="IJ3" s="653"/>
      <c r="IK3" s="653"/>
      <c r="IL3" s="653"/>
      <c r="IM3" s="653"/>
      <c r="IN3" s="653"/>
      <c r="IO3" s="653"/>
      <c r="IP3" s="653"/>
      <c r="IQ3" s="653"/>
      <c r="IR3" s="653"/>
      <c r="IS3" s="653"/>
      <c r="IT3" s="653"/>
      <c r="IU3" s="653"/>
      <c r="IV3" s="653"/>
      <c r="IW3" s="653"/>
      <c r="IX3" s="653"/>
      <c r="IY3" s="653"/>
      <c r="IZ3" s="653"/>
      <c r="JA3" s="653"/>
      <c r="JB3" s="653"/>
      <c r="JC3" s="653"/>
      <c r="JD3" s="653"/>
      <c r="JE3" s="653"/>
      <c r="JF3" s="653"/>
      <c r="JG3" s="653"/>
      <c r="JH3" s="653"/>
      <c r="JI3" s="653"/>
      <c r="JJ3" s="653"/>
      <c r="JK3" s="653"/>
      <c r="JL3" s="653"/>
      <c r="JM3" s="653"/>
      <c r="JN3" s="653"/>
      <c r="JO3" s="653"/>
      <c r="JP3" s="653"/>
      <c r="JQ3" s="653"/>
      <c r="JR3" s="653"/>
      <c r="JS3" s="653"/>
      <c r="JT3" s="653"/>
      <c r="JU3" s="653"/>
    </row>
    <row r="4" spans="1:281" ht="15" customHeight="1" x14ac:dyDescent="0.15">
      <c r="B4" s="649"/>
      <c r="C4" s="1266"/>
      <c r="D4" s="1267"/>
      <c r="E4" s="1267"/>
      <c r="F4" s="1267"/>
      <c r="G4" s="1267"/>
      <c r="H4" s="1267"/>
      <c r="I4" s="1267"/>
      <c r="J4" s="1267"/>
      <c r="K4" s="1267"/>
      <c r="L4" s="1267"/>
      <c r="M4" s="1267"/>
      <c r="N4" s="1267"/>
      <c r="O4" s="1267"/>
      <c r="P4" s="1267"/>
      <c r="Q4" s="1268"/>
    </row>
    <row r="5" spans="1:281" ht="15" customHeight="1" x14ac:dyDescent="0.15">
      <c r="B5" s="649"/>
      <c r="C5" s="1266"/>
      <c r="D5" s="1267"/>
      <c r="E5" s="1267"/>
      <c r="F5" s="1267"/>
      <c r="G5" s="1267"/>
      <c r="H5" s="1267"/>
      <c r="I5" s="1267"/>
      <c r="J5" s="1267"/>
      <c r="K5" s="1267"/>
      <c r="L5" s="1267"/>
      <c r="M5" s="1267"/>
      <c r="N5" s="1267"/>
      <c r="O5" s="1267"/>
      <c r="P5" s="1267"/>
      <c r="Q5" s="1268"/>
    </row>
    <row r="6" spans="1:281" ht="15" customHeight="1" x14ac:dyDescent="0.15">
      <c r="B6" s="649"/>
      <c r="C6" s="1266"/>
      <c r="D6" s="1267"/>
      <c r="E6" s="1267"/>
      <c r="F6" s="1267"/>
      <c r="G6" s="1267"/>
      <c r="H6" s="1267"/>
      <c r="I6" s="1267"/>
      <c r="J6" s="1267"/>
      <c r="K6" s="1267"/>
      <c r="L6" s="1267"/>
      <c r="M6" s="1267"/>
      <c r="N6" s="1267"/>
      <c r="O6" s="1267"/>
      <c r="P6" s="1267"/>
      <c r="Q6" s="1268"/>
    </row>
    <row r="7" spans="1:281" ht="15" customHeight="1" x14ac:dyDescent="0.15">
      <c r="B7" s="649"/>
      <c r="C7" s="1266"/>
      <c r="D7" s="1267"/>
      <c r="E7" s="1267"/>
      <c r="F7" s="1267"/>
      <c r="G7" s="1267"/>
      <c r="H7" s="1267"/>
      <c r="I7" s="1267"/>
      <c r="J7" s="1267"/>
      <c r="K7" s="1267"/>
      <c r="L7" s="1267"/>
      <c r="M7" s="1267"/>
      <c r="N7" s="1267"/>
      <c r="O7" s="1267"/>
      <c r="P7" s="1267"/>
      <c r="Q7" s="1268"/>
    </row>
    <row r="8" spans="1:281" ht="15" customHeight="1" x14ac:dyDescent="0.15">
      <c r="B8" s="649"/>
      <c r="C8" s="1266"/>
      <c r="D8" s="1267"/>
      <c r="E8" s="1267"/>
      <c r="F8" s="1267"/>
      <c r="G8" s="1267"/>
      <c r="H8" s="1267"/>
      <c r="I8" s="1267"/>
      <c r="J8" s="1267"/>
      <c r="K8" s="1267"/>
      <c r="L8" s="1267"/>
      <c r="M8" s="1267"/>
      <c r="N8" s="1267"/>
      <c r="O8" s="1267"/>
      <c r="P8" s="1267"/>
      <c r="Q8" s="1268"/>
    </row>
    <row r="9" spans="1:281" ht="15" customHeight="1" x14ac:dyDescent="0.15">
      <c r="B9" s="649"/>
      <c r="C9" s="1266"/>
      <c r="D9" s="1267"/>
      <c r="E9" s="1267"/>
      <c r="F9" s="1267"/>
      <c r="G9" s="1267"/>
      <c r="H9" s="1267"/>
      <c r="I9" s="1267"/>
      <c r="J9" s="1267"/>
      <c r="K9" s="1267"/>
      <c r="L9" s="1267"/>
      <c r="M9" s="1267"/>
      <c r="N9" s="1267"/>
      <c r="O9" s="1267"/>
      <c r="P9" s="1267"/>
      <c r="Q9" s="1268"/>
    </row>
    <row r="10" spans="1:281" ht="15" customHeight="1" x14ac:dyDescent="0.15">
      <c r="B10" s="649"/>
      <c r="C10" s="1266"/>
      <c r="D10" s="1267"/>
      <c r="E10" s="1267"/>
      <c r="F10" s="1267"/>
      <c r="G10" s="1267"/>
      <c r="H10" s="1267"/>
      <c r="I10" s="1267"/>
      <c r="J10" s="1267"/>
      <c r="K10" s="1267"/>
      <c r="L10" s="1267"/>
      <c r="M10" s="1267"/>
      <c r="N10" s="1267"/>
      <c r="O10" s="1267"/>
      <c r="P10" s="1267"/>
      <c r="Q10" s="1268"/>
    </row>
    <row r="11" spans="1:281" ht="15" customHeight="1" x14ac:dyDescent="0.15">
      <c r="B11" s="649"/>
      <c r="C11" s="1266"/>
      <c r="D11" s="1267"/>
      <c r="E11" s="1267"/>
      <c r="F11" s="1267"/>
      <c r="G11" s="1267"/>
      <c r="H11" s="1267"/>
      <c r="I11" s="1267"/>
      <c r="J11" s="1267"/>
      <c r="K11" s="1267"/>
      <c r="L11" s="1267"/>
      <c r="M11" s="1267"/>
      <c r="N11" s="1267"/>
      <c r="O11" s="1267"/>
      <c r="P11" s="1267"/>
      <c r="Q11" s="1268"/>
    </row>
    <row r="12" spans="1:281" ht="15" customHeight="1" x14ac:dyDescent="0.15">
      <c r="B12" s="649"/>
      <c r="C12" s="1266"/>
      <c r="D12" s="1267"/>
      <c r="E12" s="1267"/>
      <c r="F12" s="1267"/>
      <c r="G12" s="1267"/>
      <c r="H12" s="1267"/>
      <c r="I12" s="1267"/>
      <c r="J12" s="1267"/>
      <c r="K12" s="1267"/>
      <c r="L12" s="1267"/>
      <c r="M12" s="1267"/>
      <c r="N12" s="1267"/>
      <c r="O12" s="1267"/>
      <c r="P12" s="1267"/>
      <c r="Q12" s="1268"/>
    </row>
    <row r="13" spans="1:281" ht="15" customHeight="1" x14ac:dyDescent="0.15">
      <c r="B13" s="649"/>
      <c r="C13" s="1266"/>
      <c r="D13" s="1267"/>
      <c r="E13" s="1267"/>
      <c r="F13" s="1267"/>
      <c r="G13" s="1267"/>
      <c r="H13" s="1267"/>
      <c r="I13" s="1267"/>
      <c r="J13" s="1267"/>
      <c r="K13" s="1267"/>
      <c r="L13" s="1267"/>
      <c r="M13" s="1267"/>
      <c r="N13" s="1267"/>
      <c r="O13" s="1267"/>
      <c r="P13" s="1267"/>
      <c r="Q13" s="1268"/>
    </row>
    <row r="14" spans="1:281" ht="15" customHeight="1" x14ac:dyDescent="0.15">
      <c r="B14" s="649"/>
      <c r="C14" s="1266"/>
      <c r="D14" s="1267"/>
      <c r="E14" s="1267"/>
      <c r="F14" s="1267"/>
      <c r="G14" s="1267"/>
      <c r="H14" s="1267"/>
      <c r="I14" s="1267"/>
      <c r="J14" s="1267"/>
      <c r="K14" s="1267"/>
      <c r="L14" s="1267"/>
      <c r="M14" s="1267"/>
      <c r="N14" s="1267"/>
      <c r="O14" s="1267"/>
      <c r="P14" s="1267"/>
      <c r="Q14" s="1268"/>
    </row>
    <row r="15" spans="1:281" ht="15" customHeight="1" x14ac:dyDescent="0.15">
      <c r="B15" s="649"/>
      <c r="C15" s="1266"/>
      <c r="D15" s="1267"/>
      <c r="E15" s="1267"/>
      <c r="F15" s="1267"/>
      <c r="G15" s="1267"/>
      <c r="H15" s="1267"/>
      <c r="I15" s="1267"/>
      <c r="J15" s="1267"/>
      <c r="K15" s="1267"/>
      <c r="L15" s="1267"/>
      <c r="M15" s="1267"/>
      <c r="N15" s="1267"/>
      <c r="O15" s="1267"/>
      <c r="P15" s="1267"/>
      <c r="Q15" s="1268"/>
    </row>
    <row r="16" spans="1:281" ht="15" customHeight="1" x14ac:dyDescent="0.15">
      <c r="B16" s="649"/>
      <c r="C16" s="1266"/>
      <c r="D16" s="1267"/>
      <c r="E16" s="1267"/>
      <c r="F16" s="1267"/>
      <c r="G16" s="1267"/>
      <c r="H16" s="1267"/>
      <c r="I16" s="1267"/>
      <c r="J16" s="1267"/>
      <c r="K16" s="1267"/>
      <c r="L16" s="1267"/>
      <c r="M16" s="1267"/>
      <c r="N16" s="1267"/>
      <c r="O16" s="1267"/>
      <c r="P16" s="1267"/>
      <c r="Q16" s="1268"/>
    </row>
    <row r="17" spans="2:21" ht="15" customHeight="1" x14ac:dyDescent="0.15">
      <c r="B17" s="649"/>
      <c r="C17" s="1266"/>
      <c r="D17" s="1267"/>
      <c r="E17" s="1267"/>
      <c r="F17" s="1267"/>
      <c r="G17" s="1267"/>
      <c r="H17" s="1267"/>
      <c r="I17" s="1267"/>
      <c r="J17" s="1267"/>
      <c r="K17" s="1267"/>
      <c r="L17" s="1267"/>
      <c r="M17" s="1267"/>
      <c r="N17" s="1267"/>
      <c r="O17" s="1267"/>
      <c r="P17" s="1267"/>
      <c r="Q17" s="1268"/>
    </row>
    <row r="18" spans="2:21" ht="15" customHeight="1" thickBot="1" x14ac:dyDescent="0.2">
      <c r="B18" s="649"/>
      <c r="C18" s="1269"/>
      <c r="D18" s="1270"/>
      <c r="E18" s="1270"/>
      <c r="F18" s="1270"/>
      <c r="G18" s="1270"/>
      <c r="H18" s="1270"/>
      <c r="I18" s="1270"/>
      <c r="J18" s="1270"/>
      <c r="K18" s="1270"/>
      <c r="L18" s="1270"/>
      <c r="M18" s="1270"/>
      <c r="N18" s="1270"/>
      <c r="O18" s="1270"/>
      <c r="P18" s="1270"/>
      <c r="Q18" s="1271"/>
    </row>
    <row r="19" spans="2:21" ht="30" customHeight="1" x14ac:dyDescent="0.15">
      <c r="B19" s="649"/>
      <c r="C19" s="758"/>
      <c r="D19" s="758"/>
      <c r="E19" s="758"/>
      <c r="F19" s="758"/>
      <c r="G19" s="758"/>
      <c r="H19" s="758"/>
      <c r="I19" s="758"/>
      <c r="J19" s="758"/>
      <c r="K19" s="758"/>
      <c r="L19" s="758"/>
      <c r="M19" s="758"/>
      <c r="N19" s="758"/>
      <c r="O19" s="758"/>
      <c r="P19" s="758"/>
    </row>
    <row r="20" spans="2:21" ht="30" customHeight="1" x14ac:dyDescent="0.15">
      <c r="B20" s="649"/>
      <c r="C20" s="758"/>
      <c r="D20" s="758"/>
      <c r="E20" s="758"/>
      <c r="F20" s="758"/>
      <c r="G20" s="758"/>
      <c r="H20" s="758"/>
      <c r="I20" s="758"/>
      <c r="J20" s="758"/>
      <c r="K20" s="758"/>
      <c r="L20" s="758"/>
      <c r="M20" s="758"/>
      <c r="N20" s="758"/>
      <c r="O20" s="758"/>
      <c r="P20" s="758"/>
    </row>
    <row r="21" spans="2:21" s="649" customFormat="1" ht="15" thickBot="1" x14ac:dyDescent="0.2">
      <c r="B21" s="654"/>
      <c r="C21" s="654"/>
      <c r="D21" s="654"/>
      <c r="E21" s="655"/>
      <c r="F21" s="654"/>
      <c r="G21" s="654"/>
      <c r="L21" s="654"/>
      <c r="M21" s="654"/>
      <c r="N21" s="654"/>
      <c r="O21" s="654"/>
      <c r="P21" s="654"/>
    </row>
    <row r="22" spans="2:21" s="649" customFormat="1" ht="34" thickBot="1" x14ac:dyDescent="0.2">
      <c r="B22" s="656"/>
      <c r="C22" s="1272" t="s">
        <v>450</v>
      </c>
      <c r="D22" s="1273"/>
      <c r="E22" s="1273"/>
      <c r="F22" s="1273"/>
      <c r="G22" s="1273"/>
      <c r="H22" s="1273"/>
      <c r="I22" s="1273"/>
      <c r="J22" s="1273"/>
      <c r="K22" s="1273"/>
      <c r="L22" s="1273"/>
      <c r="M22" s="1273"/>
      <c r="N22" s="1273"/>
      <c r="O22" s="1273"/>
      <c r="P22" s="1273"/>
      <c r="Q22" s="1274"/>
    </row>
    <row r="23" spans="2:21" s="649" customFormat="1" ht="29" customHeight="1" thickBot="1" x14ac:dyDescent="0.3">
      <c r="C23" s="765" t="s">
        <v>451</v>
      </c>
      <c r="D23" s="759" t="s">
        <v>452</v>
      </c>
      <c r="E23" s="759" t="s">
        <v>200</v>
      </c>
      <c r="F23" s="759" t="s">
        <v>453</v>
      </c>
      <c r="G23" s="759" t="s">
        <v>454</v>
      </c>
      <c r="H23" s="759" t="s">
        <v>455</v>
      </c>
      <c r="I23" s="759" t="s">
        <v>456</v>
      </c>
      <c r="J23" s="759" t="s">
        <v>457</v>
      </c>
      <c r="K23" s="759" t="s">
        <v>458</v>
      </c>
      <c r="L23" s="759" t="s">
        <v>459</v>
      </c>
      <c r="M23" s="759" t="s">
        <v>460</v>
      </c>
      <c r="N23" s="759" t="s">
        <v>461</v>
      </c>
      <c r="O23" s="766" t="s">
        <v>462</v>
      </c>
      <c r="P23" s="767" t="s">
        <v>463</v>
      </c>
      <c r="Q23" s="768" t="s">
        <v>464</v>
      </c>
      <c r="R23" s="653"/>
      <c r="S23" s="1275" t="s">
        <v>465</v>
      </c>
      <c r="T23" s="1276"/>
      <c r="U23" s="1277"/>
    </row>
    <row r="24" spans="2:21" s="649" customFormat="1" ht="30" customHeight="1" x14ac:dyDescent="0.15">
      <c r="C24" s="661">
        <v>1</v>
      </c>
      <c r="D24" s="658" t="s">
        <v>466</v>
      </c>
      <c r="E24" s="663" t="s">
        <v>277</v>
      </c>
      <c r="F24" s="659">
        <v>45301</v>
      </c>
      <c r="G24" s="659" t="s">
        <v>467</v>
      </c>
      <c r="H24" s="660" t="s">
        <v>468</v>
      </c>
      <c r="I24" s="661" t="s">
        <v>469</v>
      </c>
      <c r="J24" s="661"/>
      <c r="K24" s="662">
        <v>45313</v>
      </c>
      <c r="L24" s="661" cm="1">
        <f t="array" aca="1" ref="L24" ca="1">_xlfn.IFS(F24="","",M24="",K24-TODAY(),M24&gt;0,M24-F24)</f>
        <v>5</v>
      </c>
      <c r="M24" s="662">
        <v>45306</v>
      </c>
      <c r="N24" s="661" cm="1">
        <f t="array" ref="N24">_xlfn.IFS(F24="","",M24="","In Progress",M24&gt;0,M24-F24)</f>
        <v>5</v>
      </c>
      <c r="O24" s="661">
        <f>IF(D24="","",IF(N24="In Progress", "", M24-K24))</f>
        <v>-7</v>
      </c>
      <c r="P24" s="661">
        <f>IF(Tabla24[[#This Row],[Date Resolved]]="","",Tabla24[[#This Row],[Critical Date]]-Tabla24[[#This Row],[Date Resolved]])</f>
        <v>7</v>
      </c>
      <c r="Q24" s="661"/>
      <c r="S24" s="1278" t="s">
        <v>470</v>
      </c>
      <c r="T24" s="1279"/>
      <c r="U24" s="760">
        <f ca="1">COUNTIF(L24:L45,"&lt;="&amp;TODAY()+7)</f>
        <v>3</v>
      </c>
    </row>
    <row r="25" spans="2:21" s="649" customFormat="1" ht="30" customHeight="1" x14ac:dyDescent="0.15">
      <c r="C25" s="661">
        <v>2</v>
      </c>
      <c r="D25" s="658" t="s">
        <v>471</v>
      </c>
      <c r="E25" s="658" t="s">
        <v>278</v>
      </c>
      <c r="F25" s="659">
        <v>45313</v>
      </c>
      <c r="G25" s="659" t="s">
        <v>472</v>
      </c>
      <c r="H25" s="660" t="s">
        <v>473</v>
      </c>
      <c r="I25" s="661" t="s">
        <v>474</v>
      </c>
      <c r="J25" s="661"/>
      <c r="K25" s="662">
        <v>45344</v>
      </c>
      <c r="L25" s="661" cm="1">
        <f t="array" aca="1" ref="L25" ca="1">_xlfn.IFS(F25="","",M25="",K25-TODAY(),M25&gt;0,M25-F25)</f>
        <v>29</v>
      </c>
      <c r="M25" s="662">
        <v>45342</v>
      </c>
      <c r="N25" s="661" cm="1">
        <f t="array" ref="N25">_xlfn.IFS(F25="","",M25="","In Progress",M25&gt;0,M25-F25)</f>
        <v>29</v>
      </c>
      <c r="O25" s="661">
        <f>IF(D25="","",IF(N25="In Progress", "", M25-K25))</f>
        <v>-2</v>
      </c>
      <c r="P25" s="661">
        <f>IF(Tabla24[[#This Row],[Date Resolved]]="","",Tabla24[[#This Row],[Critical Date]]-Tabla24[[#This Row],[Date Resolved]])</f>
        <v>2</v>
      </c>
      <c r="Q25" s="661"/>
      <c r="S25" s="1259" t="s">
        <v>475</v>
      </c>
      <c r="T25" s="1260"/>
      <c r="U25" s="665">
        <f>COUNTIFS(F24:F45,"&gt;=1",M24:M45,"")</f>
        <v>0</v>
      </c>
    </row>
    <row r="26" spans="2:21" s="649" customFormat="1" ht="30" customHeight="1" x14ac:dyDescent="0.15">
      <c r="C26" s="661">
        <v>3</v>
      </c>
      <c r="D26" s="658" t="s">
        <v>476</v>
      </c>
      <c r="E26" s="658" t="s">
        <v>279</v>
      </c>
      <c r="F26" s="659">
        <v>45345</v>
      </c>
      <c r="G26" s="659" t="s">
        <v>477</v>
      </c>
      <c r="H26" s="660" t="s">
        <v>478</v>
      </c>
      <c r="I26" s="661" t="s">
        <v>479</v>
      </c>
      <c r="J26" s="661"/>
      <c r="K26" s="662">
        <v>45397</v>
      </c>
      <c r="L26" s="661" cm="1">
        <f t="array" aca="1" ref="L26" ca="1">_xlfn.IFS(F26="","",M26="",K26-TODAY(),M26&gt;0,M26-F26)</f>
        <v>34</v>
      </c>
      <c r="M26" s="662">
        <v>45379</v>
      </c>
      <c r="N26" s="661" cm="1">
        <f t="array" ref="N26">_xlfn.IFS(F26="","",M26="","In Progress",M26&gt;0,M26-F26)</f>
        <v>34</v>
      </c>
      <c r="O26" s="661">
        <f>IF(D26="","",IF(N26="In Progress", "", M26-K26))</f>
        <v>-18</v>
      </c>
      <c r="P26" s="661">
        <f>IF(Tabla24[[#This Row],[Date Resolved]]="","",Tabla24[[#This Row],[Critical Date]]-Tabla24[[#This Row],[Date Resolved]])</f>
        <v>18</v>
      </c>
      <c r="Q26" s="661"/>
      <c r="S26" s="1259" t="s">
        <v>480</v>
      </c>
      <c r="T26" s="1260"/>
      <c r="U26" s="665">
        <f>COUNTIF(M24:M45,"&gt;=1")</f>
        <v>3</v>
      </c>
    </row>
    <row r="27" spans="2:21" s="649" customFormat="1" ht="30" customHeight="1" x14ac:dyDescent="0.15">
      <c r="C27" s="661"/>
      <c r="D27" s="663"/>
      <c r="E27" s="658"/>
      <c r="F27" s="659"/>
      <c r="G27" s="659"/>
      <c r="H27" s="660"/>
      <c r="I27" s="661"/>
      <c r="J27" s="661"/>
      <c r="K27" s="659"/>
      <c r="L27" s="661" t="str" cm="1">
        <f t="array" aca="1" ref="L27" ca="1">_xlfn.IFS(F27="","",M27="",K27-TODAY(),M27&gt;0,M27-F27)</f>
        <v/>
      </c>
      <c r="M27" s="659"/>
      <c r="N27" s="661" t="str" cm="1">
        <f t="array" ref="N27">_xlfn.IFS(F27="","",M27="","In Progress",M27&gt;0,M27-F27)</f>
        <v/>
      </c>
      <c r="O27" s="661" t="str">
        <f t="shared" ref="O27:O45" si="0">IF(D27="","",IF(N27="In Progress", "", M27-K27))</f>
        <v/>
      </c>
      <c r="P27" s="661" t="str">
        <f>IF(Tabla24[[#This Row],[Date Resolved]]="","",Tabla24[[#This Row],[Critical Date]]-Tabla24[[#This Row],[Date Resolved]])</f>
        <v/>
      </c>
      <c r="Q27" s="661"/>
      <c r="S27" s="1259" t="s">
        <v>481</v>
      </c>
      <c r="T27" s="1260"/>
      <c r="U27" s="761">
        <f>AVERAGE(N24:N45)</f>
        <v>22.666666666666668</v>
      </c>
    </row>
    <row r="28" spans="2:21" s="649" customFormat="1" ht="30" customHeight="1" x14ac:dyDescent="0.15">
      <c r="C28" s="661"/>
      <c r="D28" s="663"/>
      <c r="E28" s="663"/>
      <c r="F28" s="659"/>
      <c r="G28" s="664"/>
      <c r="H28" s="660"/>
      <c r="I28" s="661"/>
      <c r="J28" s="661"/>
      <c r="K28" s="659"/>
      <c r="L28" s="661" t="str" cm="1">
        <f t="array" aca="1" ref="L28" ca="1">_xlfn.IFS(F28="","",M28="",K28-TODAY(),M28&gt;0,M28-F28)</f>
        <v/>
      </c>
      <c r="M28" s="659"/>
      <c r="N28" s="661" t="str" cm="1">
        <f t="array" ref="N28">_xlfn.IFS(F28="","",M28="","In Progress",M28&gt;0,M28-F28)</f>
        <v/>
      </c>
      <c r="O28" s="661" t="str">
        <f t="shared" si="0"/>
        <v/>
      </c>
      <c r="P28" s="661" t="str">
        <f>IF(Tabla24[[#This Row],[Date Resolved]]="","",Tabla24[[#This Row],[Critical Date]]-Tabla24[[#This Row],[Date Resolved]])</f>
        <v/>
      </c>
      <c r="Q28" s="661"/>
      <c r="S28" s="1259" t="s">
        <v>462</v>
      </c>
      <c r="T28" s="1260"/>
      <c r="U28" s="665">
        <f>Tabla24[[#Totals],[Score]]</f>
        <v>-9</v>
      </c>
    </row>
    <row r="29" spans="2:21" s="649" customFormat="1" ht="30" customHeight="1" thickBot="1" x14ac:dyDescent="0.2">
      <c r="C29" s="661"/>
      <c r="D29" s="663"/>
      <c r="E29" s="663"/>
      <c r="F29" s="664"/>
      <c r="G29" s="664"/>
      <c r="H29" s="660"/>
      <c r="I29" s="661"/>
      <c r="J29" s="661"/>
      <c r="K29" s="662"/>
      <c r="L29" s="661" t="str" cm="1">
        <f t="array" aca="1" ref="L29" ca="1">_xlfn.IFS(F29="","",M29="",K29-TODAY(),M29&gt;0,M29-F29)</f>
        <v/>
      </c>
      <c r="M29" s="662"/>
      <c r="N29" s="661" t="str" cm="1">
        <f t="array" ref="N29">_xlfn.IFS(F29="","",M29="","In Progress",M29&gt;0,M29-F29)</f>
        <v/>
      </c>
      <c r="O29" s="661" t="str">
        <f t="shared" si="0"/>
        <v/>
      </c>
      <c r="P29" s="661" t="str">
        <f>IF(Tabla24[[#This Row],[Date Resolved]]="","",Tabla24[[#This Row],[Critical Date]]-Tabla24[[#This Row],[Date Resolved]])</f>
        <v/>
      </c>
      <c r="Q29" s="661"/>
      <c r="S29" s="1261" t="s">
        <v>482</v>
      </c>
      <c r="T29" s="1262"/>
      <c r="U29" s="666">
        <f>IFERROR(AVERAGE(Tabla24[RR]),"None")</f>
        <v>9</v>
      </c>
    </row>
    <row r="30" spans="2:21" s="649" customFormat="1" ht="30" customHeight="1" thickBot="1" x14ac:dyDescent="0.2">
      <c r="C30" s="661"/>
      <c r="D30" s="663"/>
      <c r="E30" s="663"/>
      <c r="F30" s="664"/>
      <c r="G30" s="664"/>
      <c r="H30" s="660"/>
      <c r="I30" s="661"/>
      <c r="J30" s="661"/>
      <c r="K30" s="662"/>
      <c r="L30" s="661" t="str" cm="1">
        <f t="array" aca="1" ref="L30" ca="1">_xlfn.IFS(F30="","",M30="",K30-TODAY(),M30&gt;0,M30-F30)</f>
        <v/>
      </c>
      <c r="M30" s="662"/>
      <c r="N30" s="661" t="str" cm="1">
        <f t="array" ref="N30">_xlfn.IFS(F30="","",M30="","In Progress",M30&gt;0,M30-F30)</f>
        <v/>
      </c>
      <c r="O30" s="661" t="str">
        <f t="shared" si="0"/>
        <v/>
      </c>
      <c r="P30" s="661" t="str">
        <f>IF(Tabla24[[#This Row],[Date Resolved]]="","",Tabla24[[#This Row],[Critical Date]]-Tabla24[[#This Row],[Date Resolved]])</f>
        <v/>
      </c>
      <c r="Q30" s="661"/>
    </row>
    <row r="31" spans="2:21" s="649" customFormat="1" ht="30" customHeight="1" thickBot="1" x14ac:dyDescent="0.2">
      <c r="C31" s="661"/>
      <c r="D31" s="663"/>
      <c r="E31" s="663"/>
      <c r="F31" s="664"/>
      <c r="G31" s="664"/>
      <c r="H31" s="660"/>
      <c r="I31" s="661"/>
      <c r="J31" s="661"/>
      <c r="K31" s="662"/>
      <c r="L31" s="661" t="str" cm="1">
        <f t="array" aca="1" ref="L31" ca="1">_xlfn.IFS(F31="","",M31="",K31-TODAY(),M31&gt;0,M31-F31)</f>
        <v/>
      </c>
      <c r="M31" s="662"/>
      <c r="N31" s="661" t="str" cm="1">
        <f t="array" ref="N31">_xlfn.IFS(F31="","",M31="","In Progress",M31&gt;0,M31-F31)</f>
        <v/>
      </c>
      <c r="O31" s="661" t="str">
        <f t="shared" si="0"/>
        <v/>
      </c>
      <c r="P31" s="661" t="str">
        <f>IF(Tabla24[[#This Row],[Date Resolved]]="","",Tabla24[[#This Row],[Critical Date]]-Tabla24[[#This Row],[Date Resolved]])</f>
        <v/>
      </c>
      <c r="Q31" s="661"/>
      <c r="S31" s="672" t="s">
        <v>483</v>
      </c>
      <c r="U31" s="672" t="s">
        <v>484</v>
      </c>
    </row>
    <row r="32" spans="2:21" s="649" customFormat="1" ht="30" customHeight="1" x14ac:dyDescent="0.15">
      <c r="C32" s="661"/>
      <c r="D32" s="663"/>
      <c r="E32" s="663"/>
      <c r="F32" s="664"/>
      <c r="G32" s="664"/>
      <c r="H32" s="660"/>
      <c r="I32" s="661"/>
      <c r="J32" s="661"/>
      <c r="K32" s="662"/>
      <c r="L32" s="661" t="str" cm="1">
        <f t="array" aca="1" ref="L32" ca="1">_xlfn.IFS(F32="","",M32="",K32-TODAY(),M32&gt;0,M32-F32)</f>
        <v/>
      </c>
      <c r="M32" s="662"/>
      <c r="N32" s="661" t="str" cm="1">
        <f t="array" ref="N32">_xlfn.IFS(F32="","",M32="","In Progress",M32&gt;0,M32-F32)</f>
        <v/>
      </c>
      <c r="O32" s="661" t="str">
        <f t="shared" si="0"/>
        <v/>
      </c>
      <c r="P32" s="661" t="str">
        <f>IF(Tabla24[[#This Row],[Date Resolved]]="","",Tabla24[[#This Row],[Critical Date]]-Tabla24[[#This Row],[Date Resolved]])</f>
        <v/>
      </c>
      <c r="Q32" s="661"/>
      <c r="S32" s="667" t="s">
        <v>468</v>
      </c>
      <c r="U32" s="671" t="s">
        <v>474</v>
      </c>
    </row>
    <row r="33" spans="2:21" s="649" customFormat="1" ht="30" customHeight="1" x14ac:dyDescent="0.15">
      <c r="C33" s="661"/>
      <c r="D33" s="663"/>
      <c r="E33" s="663"/>
      <c r="F33" s="664"/>
      <c r="G33" s="664"/>
      <c r="H33" s="660"/>
      <c r="I33" s="661"/>
      <c r="J33" s="661"/>
      <c r="K33" s="662"/>
      <c r="L33" s="661" t="str" cm="1">
        <f t="array" aca="1" ref="L33" ca="1">_xlfn.IFS(F33="","",M33="",K33-TODAY(),M33&gt;0,M33-F33)</f>
        <v/>
      </c>
      <c r="M33" s="662"/>
      <c r="N33" s="661" t="str" cm="1">
        <f t="array" ref="N33">_xlfn.IFS(F33="","",M33="","In Progress",M33&gt;0,M33-F33)</f>
        <v/>
      </c>
      <c r="O33" s="661" t="str">
        <f t="shared" si="0"/>
        <v/>
      </c>
      <c r="P33" s="661" t="str">
        <f>IF(Tabla24[[#This Row],[Date Resolved]]="","",Tabla24[[#This Row],[Critical Date]]-Tabla24[[#This Row],[Date Resolved]])</f>
        <v/>
      </c>
      <c r="Q33" s="661"/>
      <c r="S33" s="668" t="s">
        <v>473</v>
      </c>
      <c r="U33" s="668" t="s">
        <v>485</v>
      </c>
    </row>
    <row r="34" spans="2:21" s="649" customFormat="1" ht="30" customHeight="1" x14ac:dyDescent="0.15">
      <c r="C34" s="661"/>
      <c r="D34" s="663"/>
      <c r="E34" s="663"/>
      <c r="F34" s="664"/>
      <c r="G34" s="664"/>
      <c r="H34" s="660"/>
      <c r="I34" s="661"/>
      <c r="J34" s="661"/>
      <c r="K34" s="662"/>
      <c r="L34" s="661" t="str" cm="1">
        <f t="array" aca="1" ref="L34" ca="1">_xlfn.IFS(F34="","",M34="",K34-TODAY(),M34&gt;0,M34-F34)</f>
        <v/>
      </c>
      <c r="M34" s="662"/>
      <c r="N34" s="661" t="str" cm="1">
        <f t="array" ref="N34">_xlfn.IFS(F34="","",M34="","In Progress",M34&gt;0,M34-F34)</f>
        <v/>
      </c>
      <c r="O34" s="661" t="str">
        <f t="shared" si="0"/>
        <v/>
      </c>
      <c r="P34" s="661" t="str">
        <f>IF(Tabla24[[#This Row],[Date Resolved]]="","",Tabla24[[#This Row],[Critical Date]]-Tabla24[[#This Row],[Date Resolved]])</f>
        <v/>
      </c>
      <c r="Q34" s="661"/>
      <c r="S34" s="668" t="s">
        <v>478</v>
      </c>
      <c r="U34" s="668" t="s">
        <v>479</v>
      </c>
    </row>
    <row r="35" spans="2:21" s="649" customFormat="1" ht="30" customHeight="1" x14ac:dyDescent="0.15">
      <c r="C35" s="661"/>
      <c r="D35" s="663"/>
      <c r="E35" s="663"/>
      <c r="F35" s="664"/>
      <c r="G35" s="664"/>
      <c r="H35" s="660"/>
      <c r="I35" s="661"/>
      <c r="J35" s="661"/>
      <c r="K35" s="662"/>
      <c r="L35" s="661" t="str" cm="1">
        <f t="array" aca="1" ref="L35" ca="1">_xlfn.IFS(F35="","",M35="",K35-TODAY(),M35&gt;0,M35-F35)</f>
        <v/>
      </c>
      <c r="M35" s="662"/>
      <c r="N35" s="661" t="str" cm="1">
        <f t="array" ref="N35">_xlfn.IFS(F35="","",M35="","In Progress",M35&gt;0,M35-F35)</f>
        <v/>
      </c>
      <c r="O35" s="661" t="str">
        <f t="shared" si="0"/>
        <v/>
      </c>
      <c r="P35" s="661" t="str">
        <f>IF(Tabla24[[#This Row],[Date Resolved]]="","",Tabla24[[#This Row],[Critical Date]]-Tabla24[[#This Row],[Date Resolved]])</f>
        <v/>
      </c>
      <c r="Q35" s="661"/>
      <c r="S35" s="668" t="s">
        <v>486</v>
      </c>
      <c r="U35" s="668" t="s">
        <v>469</v>
      </c>
    </row>
    <row r="36" spans="2:21" s="649" customFormat="1" ht="30" customHeight="1" x14ac:dyDescent="0.15">
      <c r="C36" s="661"/>
      <c r="D36" s="663"/>
      <c r="E36" s="663"/>
      <c r="F36" s="664"/>
      <c r="G36" s="664"/>
      <c r="H36" s="660"/>
      <c r="I36" s="661"/>
      <c r="J36" s="661"/>
      <c r="K36" s="662"/>
      <c r="L36" s="661" t="str" cm="1">
        <f t="array" aca="1" ref="L36" ca="1">_xlfn.IFS(F36="","",M36="",K36-TODAY(),M36&gt;0,M36-F36)</f>
        <v/>
      </c>
      <c r="M36" s="662"/>
      <c r="N36" s="661" t="str" cm="1">
        <f t="array" ref="N36">_xlfn.IFS(F36="","",M36="","In Progress",M36&gt;0,M36-F36)</f>
        <v/>
      </c>
      <c r="O36" s="661" t="str">
        <f t="shared" si="0"/>
        <v/>
      </c>
      <c r="P36" s="661" t="str">
        <f>IF(Tabla24[[#This Row],[Date Resolved]]="","",Tabla24[[#This Row],[Critical Date]]-Tabla24[[#This Row],[Date Resolved]])</f>
        <v/>
      </c>
      <c r="Q36" s="661"/>
      <c r="S36" s="668" t="s">
        <v>487</v>
      </c>
      <c r="U36" s="668" t="s">
        <v>488</v>
      </c>
    </row>
    <row r="37" spans="2:21" s="649" customFormat="1" ht="30" customHeight="1" x14ac:dyDescent="0.15">
      <c r="C37" s="661"/>
      <c r="D37" s="663"/>
      <c r="E37" s="663"/>
      <c r="F37" s="664"/>
      <c r="G37" s="664"/>
      <c r="H37" s="660"/>
      <c r="I37" s="661"/>
      <c r="J37" s="661"/>
      <c r="K37" s="662"/>
      <c r="L37" s="661" t="str" cm="1">
        <f t="array" aca="1" ref="L37" ca="1">_xlfn.IFS(F37="","",M37="",K37-TODAY(),M37&gt;0,M37-F37)</f>
        <v/>
      </c>
      <c r="M37" s="662"/>
      <c r="N37" s="661" t="str" cm="1">
        <f t="array" ref="N37">_xlfn.IFS(F37="","",M37="","In Progress",M37&gt;0,M37-F37)</f>
        <v/>
      </c>
      <c r="O37" s="661" t="str">
        <f t="shared" si="0"/>
        <v/>
      </c>
      <c r="P37" s="661" t="str">
        <f>IF(Tabla24[[#This Row],[Date Resolved]]="","",Tabla24[[#This Row],[Critical Date]]-Tabla24[[#This Row],[Date Resolved]])</f>
        <v/>
      </c>
      <c r="Q37" s="661"/>
      <c r="S37" s="668"/>
      <c r="U37" s="668" t="s">
        <v>489</v>
      </c>
    </row>
    <row r="38" spans="2:21" s="649" customFormat="1" ht="30" customHeight="1" x14ac:dyDescent="0.15">
      <c r="C38" s="661"/>
      <c r="D38" s="663"/>
      <c r="E38" s="663"/>
      <c r="F38" s="664"/>
      <c r="G38" s="664"/>
      <c r="H38" s="660"/>
      <c r="I38" s="661"/>
      <c r="J38" s="661"/>
      <c r="K38" s="662"/>
      <c r="L38" s="661" t="str" cm="1">
        <f t="array" aca="1" ref="L38" ca="1">_xlfn.IFS(F38="","",M38="",K38-TODAY(),M38&gt;0,M38-F38)</f>
        <v/>
      </c>
      <c r="M38" s="662"/>
      <c r="N38" s="661" t="str" cm="1">
        <f t="array" ref="N38">_xlfn.IFS(F38="","",M38="","In Progress",M38&gt;0,M38-F38)</f>
        <v/>
      </c>
      <c r="O38" s="661" t="str">
        <f t="shared" si="0"/>
        <v/>
      </c>
      <c r="P38" s="661" t="str">
        <f>IF(Tabla24[[#This Row],[Date Resolved]]="","",Tabla24[[#This Row],[Critical Date]]-Tabla24[[#This Row],[Date Resolved]])</f>
        <v/>
      </c>
      <c r="Q38" s="661"/>
      <c r="S38" s="669"/>
      <c r="U38" s="668"/>
    </row>
    <row r="39" spans="2:21" s="649" customFormat="1" ht="30" customHeight="1" x14ac:dyDescent="0.15">
      <c r="C39" s="661"/>
      <c r="D39" s="663"/>
      <c r="E39" s="663"/>
      <c r="F39" s="664"/>
      <c r="G39" s="664"/>
      <c r="H39" s="660"/>
      <c r="I39" s="661"/>
      <c r="J39" s="661"/>
      <c r="K39" s="662"/>
      <c r="L39" s="661" t="str" cm="1">
        <f t="array" aca="1" ref="L39" ca="1">_xlfn.IFS(F39="","",M39="",K39-TODAY(),M39&gt;0,M39-F39)</f>
        <v/>
      </c>
      <c r="M39" s="662"/>
      <c r="N39" s="661" t="str" cm="1">
        <f t="array" ref="N39">_xlfn.IFS(F39="","",M39="","In Progress",M39&gt;0,M39-F39)</f>
        <v/>
      </c>
      <c r="O39" s="661" t="str">
        <f t="shared" si="0"/>
        <v/>
      </c>
      <c r="P39" s="661" t="str">
        <f>IF(Tabla24[[#This Row],[Date Resolved]]="","",Tabla24[[#This Row],[Critical Date]]-Tabla24[[#This Row],[Date Resolved]])</f>
        <v/>
      </c>
      <c r="Q39" s="661"/>
      <c r="S39" s="668"/>
      <c r="U39" s="668"/>
    </row>
    <row r="40" spans="2:21" s="649" customFormat="1" ht="30" customHeight="1" x14ac:dyDescent="0.15">
      <c r="C40" s="661"/>
      <c r="D40" s="663"/>
      <c r="E40" s="663"/>
      <c r="F40" s="664"/>
      <c r="G40" s="664"/>
      <c r="H40" s="660"/>
      <c r="I40" s="661"/>
      <c r="J40" s="661"/>
      <c r="K40" s="662"/>
      <c r="L40" s="661" t="str" cm="1">
        <f t="array" aca="1" ref="L40" ca="1">_xlfn.IFS(F40="","",M40="",K40-TODAY(),M40&gt;0,M40-F40)</f>
        <v/>
      </c>
      <c r="M40" s="662"/>
      <c r="N40" s="661" t="str" cm="1">
        <f t="array" ref="N40">_xlfn.IFS(F40="","",M40="","In Progress",M40&gt;0,M40-F40)</f>
        <v/>
      </c>
      <c r="O40" s="661" t="str">
        <f t="shared" si="0"/>
        <v/>
      </c>
      <c r="P40" s="661" t="str">
        <f>IF(Tabla24[[#This Row],[Date Resolved]]="","",Tabla24[[#This Row],[Critical Date]]-Tabla24[[#This Row],[Date Resolved]])</f>
        <v/>
      </c>
      <c r="Q40" s="661"/>
      <c r="S40" s="668"/>
      <c r="U40" s="668"/>
    </row>
    <row r="41" spans="2:21" s="649" customFormat="1" ht="30" customHeight="1" x14ac:dyDescent="0.15">
      <c r="C41" s="661"/>
      <c r="D41" s="663"/>
      <c r="E41" s="663"/>
      <c r="F41" s="664"/>
      <c r="G41" s="664"/>
      <c r="H41" s="660"/>
      <c r="I41" s="661"/>
      <c r="J41" s="661"/>
      <c r="K41" s="662"/>
      <c r="L41" s="661" t="str" cm="1">
        <f t="array" aca="1" ref="L41" ca="1">_xlfn.IFS(F41="","",M41="",K41-TODAY(),M41&gt;0,M41-F41)</f>
        <v/>
      </c>
      <c r="M41" s="662"/>
      <c r="N41" s="661" t="str" cm="1">
        <f t="array" ref="N41">_xlfn.IFS(F41="","",M41="","In Progress",M41&gt;0,M41-F41)</f>
        <v/>
      </c>
      <c r="O41" s="661" t="str">
        <f t="shared" si="0"/>
        <v/>
      </c>
      <c r="P41" s="661" t="str">
        <f>IF(Tabla24[[#This Row],[Date Resolved]]="","",Tabla24[[#This Row],[Critical Date]]-Tabla24[[#This Row],[Date Resolved]])</f>
        <v/>
      </c>
      <c r="Q41" s="661"/>
      <c r="S41" s="668"/>
      <c r="U41" s="668"/>
    </row>
    <row r="42" spans="2:21" s="649" customFormat="1" ht="30" customHeight="1" x14ac:dyDescent="0.15">
      <c r="C42" s="661"/>
      <c r="D42" s="663"/>
      <c r="E42" s="663"/>
      <c r="F42" s="664"/>
      <c r="G42" s="664"/>
      <c r="H42" s="660"/>
      <c r="I42" s="661"/>
      <c r="J42" s="661"/>
      <c r="K42" s="662"/>
      <c r="L42" s="661" t="str" cm="1">
        <f t="array" aca="1" ref="L42" ca="1">_xlfn.IFS(F42="","",M42="",K42-TODAY(),M42&gt;0,M42-F42)</f>
        <v/>
      </c>
      <c r="M42" s="662"/>
      <c r="N42" s="661" t="str" cm="1">
        <f t="array" ref="N42">_xlfn.IFS(F42="","",M42="","In Progress",M42&gt;0,M42-F42)</f>
        <v/>
      </c>
      <c r="O42" s="661" t="str">
        <f t="shared" si="0"/>
        <v/>
      </c>
      <c r="P42" s="661" t="str">
        <f>IF(Tabla24[[#This Row],[Date Resolved]]="","",Tabla24[[#This Row],[Critical Date]]-Tabla24[[#This Row],[Date Resolved]])</f>
        <v/>
      </c>
      <c r="Q42" s="661"/>
      <c r="S42" s="668"/>
      <c r="U42" s="668"/>
    </row>
    <row r="43" spans="2:21" s="649" customFormat="1" ht="30" customHeight="1" x14ac:dyDescent="0.15">
      <c r="C43" s="661"/>
      <c r="D43" s="663"/>
      <c r="E43" s="663"/>
      <c r="F43" s="664"/>
      <c r="G43" s="664"/>
      <c r="H43" s="660"/>
      <c r="I43" s="661"/>
      <c r="J43" s="661"/>
      <c r="K43" s="662"/>
      <c r="L43" s="661" t="str" cm="1">
        <f t="array" aca="1" ref="L43" ca="1">_xlfn.IFS(F43="","",M43="",K43-TODAY(),M43&gt;0,M43-F43)</f>
        <v/>
      </c>
      <c r="M43" s="662"/>
      <c r="N43" s="661" t="str" cm="1">
        <f t="array" ref="N43">_xlfn.IFS(F43="","",M43="","In Progress",M43&gt;0,M43-F43)</f>
        <v/>
      </c>
      <c r="O43" s="661" t="str">
        <f t="shared" si="0"/>
        <v/>
      </c>
      <c r="P43" s="661" t="str">
        <f>IF(Tabla24[[#This Row],[Date Resolved]]="","",Tabla24[[#This Row],[Critical Date]]-Tabla24[[#This Row],[Date Resolved]])</f>
        <v/>
      </c>
      <c r="Q43" s="661"/>
      <c r="S43" s="668"/>
      <c r="U43" s="668"/>
    </row>
    <row r="44" spans="2:21" s="649" customFormat="1" ht="30" customHeight="1" x14ac:dyDescent="0.15">
      <c r="C44" s="661"/>
      <c r="D44" s="663"/>
      <c r="E44" s="663"/>
      <c r="F44" s="664"/>
      <c r="G44" s="664"/>
      <c r="H44" s="660"/>
      <c r="I44" s="661"/>
      <c r="J44" s="661"/>
      <c r="K44" s="662"/>
      <c r="L44" s="661" t="str" cm="1">
        <f t="array" aca="1" ref="L44" ca="1">_xlfn.IFS(F44="","",M44="",K44-TODAY(),M44&gt;0,M44-F44)</f>
        <v/>
      </c>
      <c r="M44" s="662"/>
      <c r="N44" s="661" t="str" cm="1">
        <f t="array" ref="N44">_xlfn.IFS(F44="","",M44="","In Progress",M44&gt;0,M44-F44)</f>
        <v/>
      </c>
      <c r="O44" s="661" t="str">
        <f t="shared" si="0"/>
        <v/>
      </c>
      <c r="P44" s="661" t="str">
        <f>IF(Tabla24[[#This Row],[Date Resolved]]="","",Tabla24[[#This Row],[Critical Date]]-Tabla24[[#This Row],[Date Resolved]])</f>
        <v/>
      </c>
      <c r="Q44" s="661"/>
      <c r="S44" s="668"/>
      <c r="U44" s="668"/>
    </row>
    <row r="45" spans="2:21" s="649" customFormat="1" ht="30" customHeight="1" thickBot="1" x14ac:dyDescent="0.2">
      <c r="C45" s="661"/>
      <c r="D45" s="663"/>
      <c r="E45" s="663"/>
      <c r="F45" s="664"/>
      <c r="G45" s="664"/>
      <c r="H45" s="660"/>
      <c r="I45" s="661"/>
      <c r="J45" s="661"/>
      <c r="K45" s="662"/>
      <c r="L45" s="661" t="str" cm="1">
        <f t="array" aca="1" ref="L45" ca="1">_xlfn.IFS(F45="","",M45="",K45-TODAY(),M45&gt;0,M45-F45)</f>
        <v/>
      </c>
      <c r="M45" s="662"/>
      <c r="N45" s="661" t="str" cm="1">
        <f t="array" ref="N45">_xlfn.IFS(F45="","",M45="","In Progress",M45&gt;0,M45-F45)</f>
        <v/>
      </c>
      <c r="O45" s="764" t="str">
        <f t="shared" si="0"/>
        <v/>
      </c>
      <c r="P45" s="661" t="str">
        <f>IF(Tabla24[[#This Row],[Date Resolved]]="","",Tabla24[[#This Row],[Critical Date]]-Tabla24[[#This Row],[Date Resolved]])</f>
        <v/>
      </c>
      <c r="Q45" s="661"/>
      <c r="S45" s="668"/>
      <c r="U45" s="668"/>
    </row>
    <row r="46" spans="2:21" s="649" customFormat="1" ht="30" customHeight="1" thickBot="1" x14ac:dyDescent="0.2">
      <c r="B46" s="656"/>
      <c r="C46" s="762"/>
      <c r="D46" s="762"/>
      <c r="E46" s="762"/>
      <c r="F46" s="762"/>
      <c r="G46" s="762"/>
      <c r="H46" s="762"/>
      <c r="I46" s="762"/>
      <c r="J46" s="762"/>
      <c r="K46" s="762"/>
      <c r="L46" s="762"/>
      <c r="M46" s="762"/>
      <c r="N46" s="762"/>
      <c r="O46" s="820">
        <f>+AVERAGE(Tabla24[Score])</f>
        <v>-9</v>
      </c>
      <c r="P46" s="769">
        <f>SUBTOTAL(101,Tabla24[RR])</f>
        <v>9</v>
      </c>
      <c r="Q46" s="763"/>
      <c r="S46" s="670"/>
      <c r="U46" s="670"/>
    </row>
    <row r="47" spans="2:21" s="649" customFormat="1" x14ac:dyDescent="0.15">
      <c r="B47" s="656"/>
      <c r="C47" s="656"/>
      <c r="D47" s="656"/>
      <c r="E47" s="656"/>
      <c r="F47" s="656"/>
      <c r="G47" s="656"/>
      <c r="H47" s="656"/>
      <c r="I47" s="656"/>
      <c r="J47" s="656"/>
      <c r="K47" s="656"/>
      <c r="L47" s="656"/>
      <c r="M47" s="656"/>
      <c r="N47" s="656"/>
      <c r="O47" s="656"/>
      <c r="P47" s="656"/>
      <c r="Q47" s="656"/>
    </row>
    <row r="48" spans="2:21" s="649" customFormat="1" x14ac:dyDescent="0.15">
      <c r="B48" s="656"/>
      <c r="C48" s="657"/>
      <c r="D48" s="657"/>
      <c r="E48" s="657"/>
      <c r="F48" s="657"/>
      <c r="G48" s="657"/>
      <c r="H48" s="657"/>
      <c r="I48" s="657"/>
      <c r="J48" s="657"/>
      <c r="K48" s="657"/>
      <c r="L48" s="657"/>
      <c r="M48" s="657"/>
      <c r="N48" s="657"/>
      <c r="O48" s="657"/>
      <c r="P48" s="657"/>
      <c r="Q48" s="657"/>
    </row>
    <row r="49" spans="2:77" s="649" customFormat="1" x14ac:dyDescent="0.15">
      <c r="B49" s="656"/>
      <c r="C49" s="657"/>
      <c r="D49" s="657"/>
      <c r="E49" s="657"/>
      <c r="F49" s="657"/>
      <c r="G49" s="657"/>
      <c r="H49" s="657"/>
      <c r="I49" s="657"/>
      <c r="J49" s="657"/>
      <c r="K49" s="657"/>
      <c r="L49" s="657"/>
      <c r="M49" s="657"/>
      <c r="N49" s="657"/>
      <c r="O49" s="657"/>
      <c r="P49" s="657"/>
      <c r="Q49" s="657"/>
      <c r="R49" s="657"/>
      <c r="S49" s="657"/>
      <c r="T49" s="657"/>
      <c r="U49" s="657"/>
      <c r="V49" s="657"/>
      <c r="W49" s="657"/>
      <c r="X49" s="657"/>
      <c r="Y49" s="657"/>
      <c r="Z49" s="657"/>
      <c r="AA49" s="657"/>
      <c r="AB49" s="657"/>
      <c r="AC49" s="657"/>
      <c r="AD49" s="657"/>
      <c r="AE49" s="657"/>
      <c r="AF49" s="657"/>
      <c r="AG49" s="657"/>
      <c r="AH49" s="657"/>
      <c r="AI49" s="657"/>
      <c r="AJ49" s="657"/>
      <c r="AK49" s="657"/>
      <c r="AL49" s="657"/>
      <c r="AM49" s="657"/>
      <c r="AN49" s="657"/>
      <c r="AO49" s="657"/>
      <c r="AP49" s="657"/>
      <c r="AQ49" s="657"/>
      <c r="AR49" s="657"/>
      <c r="AS49" s="657"/>
      <c r="AT49" s="657"/>
      <c r="AU49" s="657"/>
      <c r="AV49" s="657"/>
      <c r="AW49" s="657"/>
      <c r="AX49" s="657"/>
      <c r="AY49" s="657"/>
      <c r="AZ49" s="657"/>
      <c r="BA49" s="657"/>
      <c r="BB49" s="657"/>
      <c r="BC49" s="657"/>
      <c r="BD49" s="657"/>
      <c r="BE49" s="657"/>
      <c r="BF49" s="657"/>
      <c r="BG49" s="657"/>
      <c r="BH49" s="657"/>
      <c r="BI49" s="657"/>
      <c r="BJ49" s="657"/>
      <c r="BK49" s="657"/>
      <c r="BL49" s="657"/>
      <c r="BM49" s="657"/>
      <c r="BN49" s="657"/>
      <c r="BO49" s="657"/>
      <c r="BP49" s="657"/>
      <c r="BQ49" s="657"/>
      <c r="BR49" s="657"/>
      <c r="BS49" s="657"/>
      <c r="BT49" s="657"/>
      <c r="BU49" s="657"/>
      <c r="BV49" s="657"/>
      <c r="BW49" s="657"/>
      <c r="BX49" s="657"/>
      <c r="BY49" s="657"/>
    </row>
    <row r="50" spans="2:77" s="649" customFormat="1" x14ac:dyDescent="0.15">
      <c r="B50" s="656"/>
      <c r="C50" s="657"/>
      <c r="D50" s="657"/>
      <c r="E50" s="657"/>
      <c r="F50" s="657"/>
      <c r="G50" s="657"/>
      <c r="H50" s="657"/>
      <c r="I50" s="657"/>
      <c r="J50" s="657"/>
      <c r="K50" s="657"/>
      <c r="L50" s="657"/>
      <c r="M50" s="657"/>
      <c r="N50" s="657"/>
      <c r="O50" s="657"/>
      <c r="P50" s="657"/>
      <c r="Q50" s="657"/>
      <c r="R50" s="657"/>
      <c r="S50" s="657"/>
      <c r="T50" s="657"/>
      <c r="U50" s="657"/>
      <c r="V50" s="657"/>
      <c r="W50" s="657"/>
      <c r="X50" s="657"/>
      <c r="Y50" s="657"/>
      <c r="Z50" s="657"/>
      <c r="AA50" s="657"/>
      <c r="AB50" s="657"/>
      <c r="AC50" s="657"/>
      <c r="AD50" s="657"/>
      <c r="AE50" s="657"/>
      <c r="AF50" s="657"/>
      <c r="AG50" s="657"/>
      <c r="AH50" s="657"/>
      <c r="AI50" s="657"/>
      <c r="AJ50" s="657"/>
      <c r="AK50" s="657"/>
      <c r="AL50" s="657"/>
      <c r="AM50" s="657"/>
      <c r="AN50" s="657"/>
      <c r="AO50" s="657"/>
      <c r="AP50" s="657"/>
      <c r="AQ50" s="657"/>
      <c r="AR50" s="657"/>
      <c r="AS50" s="657"/>
      <c r="AT50" s="657"/>
      <c r="AU50" s="657"/>
      <c r="AV50" s="657"/>
      <c r="AW50" s="657"/>
      <c r="AX50" s="657"/>
      <c r="AY50" s="657"/>
      <c r="AZ50" s="657"/>
      <c r="BA50" s="657"/>
      <c r="BB50" s="657"/>
      <c r="BC50" s="657"/>
      <c r="BD50" s="657"/>
      <c r="BE50" s="657"/>
      <c r="BF50" s="657"/>
      <c r="BG50" s="657"/>
      <c r="BH50" s="657"/>
      <c r="BI50" s="657"/>
      <c r="BJ50" s="657"/>
      <c r="BK50" s="657"/>
      <c r="BL50" s="657"/>
      <c r="BM50" s="657"/>
      <c r="BN50" s="657"/>
      <c r="BO50" s="657"/>
      <c r="BP50" s="657"/>
      <c r="BQ50" s="657"/>
      <c r="BR50" s="657"/>
      <c r="BS50" s="657"/>
      <c r="BT50" s="657"/>
      <c r="BU50" s="657"/>
      <c r="BV50" s="657"/>
      <c r="BW50" s="657"/>
      <c r="BX50" s="657"/>
      <c r="BY50" s="657"/>
    </row>
    <row r="51" spans="2:77" s="649" customFormat="1" x14ac:dyDescent="0.15">
      <c r="B51" s="656"/>
      <c r="C51" s="657"/>
      <c r="D51" s="657"/>
      <c r="E51" s="657"/>
      <c r="F51" s="657"/>
      <c r="G51" s="657"/>
      <c r="H51" s="657"/>
      <c r="I51" s="657"/>
      <c r="J51" s="657"/>
      <c r="K51" s="657"/>
      <c r="L51" s="657"/>
      <c r="M51" s="657"/>
      <c r="N51" s="657"/>
      <c r="O51" s="657"/>
      <c r="P51" s="657"/>
      <c r="Q51" s="657"/>
      <c r="R51" s="657"/>
      <c r="S51" s="657"/>
      <c r="T51" s="657"/>
      <c r="U51" s="657"/>
      <c r="V51" s="657"/>
      <c r="W51" s="657"/>
      <c r="X51" s="657"/>
      <c r="Y51" s="657"/>
      <c r="Z51" s="657"/>
      <c r="AA51" s="657"/>
      <c r="AB51" s="657"/>
      <c r="AC51" s="657"/>
      <c r="AD51" s="657"/>
      <c r="AE51" s="657"/>
      <c r="AF51" s="657"/>
      <c r="AG51" s="657"/>
      <c r="AH51" s="657"/>
      <c r="AI51" s="657"/>
      <c r="AJ51" s="657"/>
      <c r="AK51" s="657"/>
      <c r="AL51" s="657"/>
      <c r="AM51" s="657"/>
      <c r="AN51" s="657"/>
      <c r="AO51" s="657"/>
      <c r="AP51" s="657"/>
      <c r="AQ51" s="657"/>
      <c r="AR51" s="657"/>
      <c r="AS51" s="657"/>
      <c r="AT51" s="657"/>
      <c r="AU51" s="657"/>
      <c r="AV51" s="657"/>
      <c r="AW51" s="657"/>
      <c r="AX51" s="657"/>
      <c r="AY51" s="657"/>
      <c r="AZ51" s="657"/>
      <c r="BA51" s="657"/>
      <c r="BB51" s="657"/>
      <c r="BC51" s="657"/>
      <c r="BD51" s="657"/>
      <c r="BE51" s="657"/>
      <c r="BF51" s="657"/>
      <c r="BG51" s="657"/>
      <c r="BH51" s="657"/>
      <c r="BI51" s="657"/>
      <c r="BJ51" s="657"/>
      <c r="BK51" s="657"/>
      <c r="BL51" s="657"/>
      <c r="BM51" s="657"/>
      <c r="BN51" s="657"/>
      <c r="BO51" s="657"/>
      <c r="BP51" s="657"/>
      <c r="BQ51" s="657"/>
      <c r="BR51" s="657"/>
      <c r="BS51" s="657"/>
      <c r="BT51" s="657"/>
      <c r="BU51" s="657"/>
      <c r="BV51" s="657"/>
      <c r="BW51" s="657"/>
      <c r="BX51" s="657"/>
      <c r="BY51" s="657"/>
    </row>
    <row r="52" spans="2:77" s="649" customFormat="1" x14ac:dyDescent="0.15">
      <c r="B52" s="656"/>
      <c r="C52" s="657"/>
      <c r="D52" s="657"/>
      <c r="E52" s="657"/>
      <c r="F52" s="657"/>
      <c r="G52" s="657"/>
      <c r="H52" s="657"/>
      <c r="I52" s="657"/>
      <c r="J52" s="657"/>
      <c r="K52" s="657"/>
      <c r="L52" s="657"/>
      <c r="M52" s="657"/>
      <c r="N52" s="657"/>
      <c r="O52" s="657"/>
      <c r="P52" s="657"/>
      <c r="Q52" s="657"/>
      <c r="R52" s="657"/>
      <c r="S52" s="657"/>
      <c r="T52" s="657"/>
      <c r="U52" s="657"/>
      <c r="V52" s="657"/>
      <c r="W52" s="657"/>
      <c r="X52" s="657"/>
      <c r="Y52" s="657"/>
      <c r="Z52" s="657"/>
      <c r="AA52" s="657"/>
      <c r="AB52" s="657"/>
      <c r="AC52" s="657"/>
      <c r="AD52" s="657"/>
      <c r="AE52" s="657"/>
      <c r="AF52" s="657"/>
      <c r="AG52" s="657"/>
      <c r="AH52" s="657"/>
      <c r="AI52" s="657"/>
      <c r="AJ52" s="657"/>
      <c r="AK52" s="657"/>
      <c r="AL52" s="657"/>
      <c r="AM52" s="657"/>
      <c r="AN52" s="657"/>
      <c r="AO52" s="657"/>
      <c r="AP52" s="657"/>
      <c r="AQ52" s="657"/>
      <c r="AR52" s="657"/>
      <c r="AS52" s="657"/>
      <c r="AT52" s="657"/>
      <c r="AU52" s="657"/>
      <c r="AV52" s="657"/>
      <c r="AW52" s="657"/>
      <c r="AX52" s="657"/>
      <c r="AY52" s="657"/>
      <c r="AZ52" s="657"/>
      <c r="BA52" s="657"/>
      <c r="BB52" s="657"/>
      <c r="BC52" s="657"/>
      <c r="BD52" s="657"/>
      <c r="BE52" s="657"/>
      <c r="BF52" s="657"/>
      <c r="BG52" s="657"/>
      <c r="BH52" s="657"/>
      <c r="BI52" s="657"/>
      <c r="BJ52" s="657"/>
      <c r="BK52" s="657"/>
      <c r="BL52" s="657"/>
      <c r="BM52" s="657"/>
      <c r="BN52" s="657"/>
      <c r="BO52" s="657"/>
      <c r="BP52" s="657"/>
      <c r="BQ52" s="657"/>
      <c r="BR52" s="657"/>
      <c r="BS52" s="657"/>
      <c r="BT52" s="657"/>
      <c r="BU52" s="657"/>
      <c r="BV52" s="657"/>
      <c r="BW52" s="657"/>
      <c r="BX52" s="657"/>
      <c r="BY52" s="657"/>
    </row>
    <row r="53" spans="2:77" s="649" customFormat="1" x14ac:dyDescent="0.15">
      <c r="B53" s="656"/>
      <c r="C53" s="657"/>
      <c r="D53" s="657"/>
      <c r="E53" s="657"/>
      <c r="F53" s="657"/>
      <c r="G53" s="657"/>
      <c r="H53" s="657"/>
      <c r="I53" s="657"/>
      <c r="J53" s="657"/>
      <c r="K53" s="657"/>
      <c r="L53" s="657"/>
      <c r="M53" s="657"/>
      <c r="N53" s="657"/>
      <c r="O53" s="657"/>
      <c r="P53" s="657"/>
      <c r="Q53" s="657"/>
      <c r="R53" s="657"/>
      <c r="S53" s="657"/>
      <c r="T53" s="657"/>
      <c r="U53" s="657"/>
      <c r="V53" s="657"/>
      <c r="W53" s="657"/>
      <c r="X53" s="657"/>
      <c r="Y53" s="657"/>
      <c r="Z53" s="657"/>
      <c r="AA53" s="657"/>
      <c r="AB53" s="657"/>
      <c r="AC53" s="657"/>
      <c r="AD53" s="657"/>
      <c r="AE53" s="657"/>
      <c r="AF53" s="657"/>
      <c r="AG53" s="657"/>
      <c r="AH53" s="657"/>
      <c r="AI53" s="657"/>
      <c r="AJ53" s="657"/>
      <c r="AK53" s="657"/>
      <c r="AL53" s="657"/>
      <c r="AM53" s="657"/>
      <c r="AN53" s="657"/>
      <c r="AO53" s="657"/>
      <c r="AP53" s="657"/>
      <c r="AQ53" s="657"/>
      <c r="AR53" s="657"/>
      <c r="AS53" s="657"/>
      <c r="AT53" s="657"/>
      <c r="AU53" s="657"/>
      <c r="AV53" s="657"/>
      <c r="AW53" s="657"/>
      <c r="AX53" s="657"/>
      <c r="AY53" s="657"/>
      <c r="AZ53" s="657"/>
      <c r="BA53" s="657"/>
      <c r="BB53" s="657"/>
      <c r="BC53" s="657"/>
      <c r="BD53" s="657"/>
      <c r="BE53" s="657"/>
      <c r="BF53" s="657"/>
      <c r="BG53" s="657"/>
      <c r="BH53" s="657"/>
      <c r="BI53" s="657"/>
      <c r="BJ53" s="657"/>
      <c r="BK53" s="657"/>
      <c r="BL53" s="657"/>
      <c r="BM53" s="657"/>
      <c r="BN53" s="657"/>
      <c r="BO53" s="657"/>
      <c r="BP53" s="657"/>
      <c r="BQ53" s="657"/>
      <c r="BR53" s="657"/>
      <c r="BS53" s="657"/>
      <c r="BT53" s="657"/>
      <c r="BU53" s="657"/>
      <c r="BV53" s="657"/>
      <c r="BW53" s="657"/>
      <c r="BX53" s="657"/>
      <c r="BY53" s="657"/>
    </row>
    <row r="54" spans="2:77" s="649" customFormat="1" x14ac:dyDescent="0.15">
      <c r="B54" s="656"/>
      <c r="C54" s="657"/>
      <c r="D54" s="657"/>
      <c r="E54" s="657"/>
      <c r="F54" s="657"/>
      <c r="G54" s="657"/>
      <c r="H54" s="657"/>
      <c r="I54" s="657"/>
      <c r="J54" s="657"/>
      <c r="K54" s="657"/>
      <c r="L54" s="657"/>
      <c r="M54" s="657"/>
      <c r="N54" s="657"/>
      <c r="O54" s="657"/>
      <c r="P54" s="657"/>
      <c r="Q54" s="657"/>
      <c r="R54" s="657"/>
      <c r="S54" s="657"/>
      <c r="T54" s="657"/>
      <c r="U54" s="657"/>
      <c r="V54" s="657"/>
      <c r="W54" s="657"/>
      <c r="X54" s="657"/>
      <c r="Y54" s="657"/>
      <c r="Z54" s="657"/>
      <c r="AA54" s="657"/>
      <c r="AB54" s="657"/>
      <c r="AC54" s="657"/>
      <c r="AD54" s="657"/>
      <c r="AE54" s="657"/>
      <c r="AF54" s="657"/>
      <c r="AG54" s="657"/>
      <c r="AH54" s="657"/>
      <c r="AI54" s="657"/>
      <c r="AJ54" s="657"/>
      <c r="AK54" s="657"/>
      <c r="AL54" s="657"/>
      <c r="AM54" s="657"/>
      <c r="AN54" s="657"/>
      <c r="AO54" s="657"/>
      <c r="AP54" s="657"/>
      <c r="AQ54" s="657"/>
      <c r="AR54" s="657"/>
      <c r="AS54" s="657"/>
      <c r="AT54" s="657"/>
      <c r="AU54" s="657"/>
      <c r="AV54" s="657"/>
      <c r="AW54" s="657"/>
      <c r="AX54" s="657"/>
      <c r="AY54" s="657"/>
      <c r="AZ54" s="657"/>
      <c r="BA54" s="657"/>
      <c r="BB54" s="657"/>
      <c r="BC54" s="657"/>
      <c r="BD54" s="657"/>
      <c r="BE54" s="657"/>
      <c r="BF54" s="657"/>
      <c r="BG54" s="657"/>
      <c r="BH54" s="657"/>
      <c r="BI54" s="657"/>
      <c r="BJ54" s="657"/>
      <c r="BK54" s="657"/>
      <c r="BL54" s="657"/>
      <c r="BM54" s="657"/>
      <c r="BN54" s="657"/>
      <c r="BO54" s="657"/>
      <c r="BP54" s="657"/>
      <c r="BQ54" s="657"/>
      <c r="BR54" s="657"/>
      <c r="BS54" s="657"/>
      <c r="BT54" s="657"/>
      <c r="BU54" s="657"/>
      <c r="BV54" s="657"/>
      <c r="BW54" s="657"/>
      <c r="BX54" s="657"/>
      <c r="BY54" s="657"/>
    </row>
    <row r="55" spans="2:77" s="649" customFormat="1" x14ac:dyDescent="0.15">
      <c r="B55" s="656"/>
      <c r="C55" s="657"/>
      <c r="D55" s="657"/>
      <c r="E55" s="657"/>
      <c r="F55" s="657"/>
      <c r="G55" s="657"/>
      <c r="H55" s="657"/>
      <c r="I55" s="657"/>
      <c r="J55" s="657"/>
      <c r="K55" s="657"/>
      <c r="L55" s="657"/>
      <c r="M55" s="657"/>
      <c r="N55" s="657"/>
      <c r="O55" s="657"/>
      <c r="P55" s="657"/>
      <c r="Q55" s="657"/>
      <c r="R55" s="657"/>
      <c r="S55" s="657"/>
      <c r="T55" s="657"/>
      <c r="U55" s="657"/>
      <c r="V55" s="657"/>
      <c r="W55" s="657"/>
      <c r="X55" s="657"/>
      <c r="Y55" s="657"/>
      <c r="Z55" s="657"/>
      <c r="AA55" s="657"/>
      <c r="AB55" s="657"/>
      <c r="AC55" s="657"/>
      <c r="AD55" s="657"/>
      <c r="AE55" s="657"/>
      <c r="AF55" s="657"/>
      <c r="AG55" s="657"/>
      <c r="AH55" s="657"/>
      <c r="AI55" s="657"/>
      <c r="AJ55" s="657"/>
      <c r="AK55" s="657"/>
      <c r="AL55" s="657"/>
      <c r="AM55" s="657"/>
      <c r="AN55" s="657"/>
      <c r="AO55" s="657"/>
      <c r="AP55" s="657"/>
      <c r="AQ55" s="657"/>
      <c r="AR55" s="657"/>
      <c r="AS55" s="657"/>
      <c r="AT55" s="657"/>
      <c r="AU55" s="657"/>
      <c r="AV55" s="657"/>
      <c r="AW55" s="657"/>
      <c r="AX55" s="657"/>
      <c r="AY55" s="657"/>
      <c r="AZ55" s="657"/>
      <c r="BA55" s="657"/>
      <c r="BB55" s="657"/>
      <c r="BC55" s="657"/>
      <c r="BD55" s="657"/>
      <c r="BE55" s="657"/>
      <c r="BF55" s="657"/>
      <c r="BG55" s="657"/>
      <c r="BH55" s="657"/>
      <c r="BI55" s="657"/>
      <c r="BJ55" s="657"/>
      <c r="BK55" s="657"/>
      <c r="BL55" s="657"/>
      <c r="BM55" s="657"/>
      <c r="BN55" s="657"/>
      <c r="BO55" s="657"/>
      <c r="BP55" s="657"/>
      <c r="BQ55" s="657"/>
      <c r="BR55" s="657"/>
      <c r="BS55" s="657"/>
      <c r="BT55" s="657"/>
      <c r="BU55" s="657"/>
      <c r="BV55" s="657"/>
      <c r="BW55" s="657"/>
      <c r="BX55" s="657"/>
      <c r="BY55" s="657"/>
    </row>
    <row r="56" spans="2:77" s="649" customFormat="1" x14ac:dyDescent="0.15">
      <c r="B56" s="656"/>
      <c r="C56" s="657"/>
      <c r="D56" s="657"/>
      <c r="E56" s="657"/>
      <c r="F56" s="657"/>
      <c r="G56" s="657"/>
      <c r="H56" s="657"/>
      <c r="I56" s="657"/>
      <c r="J56" s="657"/>
      <c r="K56" s="657"/>
      <c r="L56" s="657"/>
      <c r="M56" s="657"/>
      <c r="N56" s="657"/>
      <c r="O56" s="657"/>
      <c r="P56" s="657"/>
      <c r="Q56" s="657"/>
      <c r="R56" s="657"/>
      <c r="S56" s="657"/>
      <c r="T56" s="657"/>
      <c r="U56" s="657"/>
      <c r="V56" s="657"/>
      <c r="W56" s="657"/>
      <c r="X56" s="657"/>
      <c r="Y56" s="657"/>
      <c r="Z56" s="657"/>
      <c r="AA56" s="657"/>
      <c r="AB56" s="657"/>
      <c r="AC56" s="657"/>
      <c r="AD56" s="657"/>
      <c r="AE56" s="657"/>
      <c r="AF56" s="657"/>
      <c r="AG56" s="657"/>
      <c r="AH56" s="657"/>
      <c r="AI56" s="657"/>
      <c r="AJ56" s="657"/>
      <c r="AK56" s="657"/>
      <c r="AL56" s="657"/>
      <c r="AM56" s="657"/>
      <c r="AN56" s="657"/>
      <c r="AO56" s="657"/>
      <c r="AP56" s="657"/>
      <c r="AQ56" s="657"/>
      <c r="AR56" s="657"/>
      <c r="AS56" s="657"/>
      <c r="AT56" s="657"/>
      <c r="AU56" s="657"/>
      <c r="AV56" s="657"/>
      <c r="AW56" s="657"/>
      <c r="AX56" s="657"/>
      <c r="AY56" s="657"/>
      <c r="AZ56" s="657"/>
      <c r="BA56" s="657"/>
      <c r="BB56" s="657"/>
      <c r="BC56" s="657"/>
      <c r="BD56" s="657"/>
      <c r="BE56" s="657"/>
      <c r="BF56" s="657"/>
      <c r="BG56" s="657"/>
      <c r="BH56" s="657"/>
      <c r="BI56" s="657"/>
      <c r="BJ56" s="657"/>
      <c r="BK56" s="657"/>
      <c r="BL56" s="657"/>
      <c r="BM56" s="657"/>
      <c r="BN56" s="657"/>
      <c r="BO56" s="657"/>
      <c r="BP56" s="657"/>
      <c r="BQ56" s="657"/>
      <c r="BR56" s="657"/>
      <c r="BS56" s="657"/>
      <c r="BT56" s="657"/>
      <c r="BU56" s="657"/>
      <c r="BV56" s="657"/>
      <c r="BW56" s="657"/>
      <c r="BX56" s="657"/>
      <c r="BY56" s="657"/>
    </row>
    <row r="57" spans="2:77" s="649" customFormat="1" x14ac:dyDescent="0.15">
      <c r="B57" s="656"/>
      <c r="C57" s="657"/>
      <c r="D57" s="657"/>
      <c r="E57" s="657"/>
      <c r="F57" s="657"/>
      <c r="G57" s="657"/>
      <c r="H57" s="657"/>
      <c r="I57" s="657"/>
      <c r="J57" s="657"/>
      <c r="K57" s="657"/>
      <c r="L57" s="657"/>
      <c r="M57" s="657"/>
      <c r="N57" s="657"/>
      <c r="O57" s="657"/>
      <c r="P57" s="657"/>
      <c r="Q57" s="657"/>
      <c r="R57" s="657"/>
      <c r="S57" s="657"/>
      <c r="T57" s="657"/>
      <c r="U57" s="657"/>
      <c r="V57" s="657"/>
      <c r="W57" s="657"/>
      <c r="X57" s="657"/>
      <c r="Y57" s="657"/>
      <c r="Z57" s="657"/>
      <c r="AA57" s="657"/>
      <c r="AB57" s="657"/>
      <c r="AC57" s="657"/>
      <c r="AD57" s="657"/>
      <c r="AE57" s="657"/>
      <c r="AF57" s="657"/>
      <c r="AG57" s="657"/>
      <c r="AH57" s="657"/>
      <c r="AI57" s="657"/>
      <c r="AJ57" s="657"/>
      <c r="AK57" s="657"/>
      <c r="AL57" s="657"/>
      <c r="AM57" s="657"/>
      <c r="AN57" s="657"/>
      <c r="AO57" s="657"/>
      <c r="AP57" s="657"/>
      <c r="AQ57" s="657"/>
      <c r="AR57" s="657"/>
      <c r="AS57" s="657"/>
      <c r="AT57" s="657"/>
      <c r="AU57" s="657"/>
      <c r="AV57" s="657"/>
      <c r="AW57" s="657"/>
      <c r="AX57" s="657"/>
      <c r="AY57" s="657"/>
      <c r="AZ57" s="657"/>
      <c r="BA57" s="657"/>
      <c r="BB57" s="657"/>
      <c r="BC57" s="657"/>
      <c r="BD57" s="657"/>
      <c r="BE57" s="657"/>
      <c r="BF57" s="657"/>
      <c r="BG57" s="657"/>
      <c r="BH57" s="657"/>
      <c r="BI57" s="657"/>
      <c r="BJ57" s="657"/>
      <c r="BK57" s="657"/>
      <c r="BL57" s="657"/>
      <c r="BM57" s="657"/>
      <c r="BN57" s="657"/>
      <c r="BO57" s="657"/>
      <c r="BP57" s="657"/>
      <c r="BQ57" s="657"/>
      <c r="BR57" s="657"/>
      <c r="BS57" s="657"/>
      <c r="BT57" s="657"/>
      <c r="BU57" s="657"/>
      <c r="BV57" s="657"/>
      <c r="BW57" s="657"/>
      <c r="BX57" s="657"/>
      <c r="BY57" s="657"/>
    </row>
    <row r="58" spans="2:77" s="649" customFormat="1" x14ac:dyDescent="0.15">
      <c r="B58" s="656"/>
      <c r="C58" s="657"/>
      <c r="D58" s="657"/>
      <c r="E58" s="657"/>
      <c r="F58" s="657"/>
      <c r="G58" s="657"/>
      <c r="H58" s="657"/>
      <c r="I58" s="657"/>
      <c r="J58" s="657"/>
      <c r="K58" s="657"/>
      <c r="L58" s="657"/>
      <c r="M58" s="657"/>
      <c r="N58" s="657"/>
      <c r="O58" s="657"/>
      <c r="P58" s="657"/>
      <c r="Q58" s="657"/>
      <c r="R58" s="657"/>
      <c r="S58" s="657"/>
      <c r="T58" s="657"/>
      <c r="U58" s="657"/>
      <c r="V58" s="657"/>
      <c r="W58" s="657"/>
      <c r="X58" s="657"/>
      <c r="Y58" s="657"/>
      <c r="Z58" s="657"/>
      <c r="AA58" s="657"/>
      <c r="AB58" s="657"/>
      <c r="AC58" s="657"/>
      <c r="AD58" s="657"/>
      <c r="AE58" s="657"/>
      <c r="AF58" s="657"/>
      <c r="AG58" s="657"/>
      <c r="AH58" s="657"/>
      <c r="AI58" s="657"/>
      <c r="AJ58" s="657"/>
      <c r="AK58" s="657"/>
      <c r="AL58" s="657"/>
      <c r="AM58" s="657"/>
      <c r="AN58" s="657"/>
      <c r="AO58" s="657"/>
      <c r="AP58" s="657"/>
      <c r="AQ58" s="657"/>
      <c r="AR58" s="657"/>
      <c r="AS58" s="657"/>
      <c r="AT58" s="657"/>
      <c r="AU58" s="657"/>
      <c r="AV58" s="657"/>
      <c r="AW58" s="657"/>
      <c r="AX58" s="657"/>
      <c r="AY58" s="657"/>
      <c r="AZ58" s="657"/>
      <c r="BA58" s="657"/>
      <c r="BB58" s="657"/>
      <c r="BC58" s="657"/>
      <c r="BD58" s="657"/>
      <c r="BE58" s="657"/>
      <c r="BF58" s="657"/>
      <c r="BG58" s="657"/>
      <c r="BH58" s="657"/>
      <c r="BI58" s="657"/>
      <c r="BJ58" s="657"/>
      <c r="BK58" s="657"/>
      <c r="BL58" s="657"/>
      <c r="BM58" s="657"/>
      <c r="BN58" s="657"/>
      <c r="BO58" s="657"/>
      <c r="BP58" s="657"/>
      <c r="BQ58" s="657"/>
      <c r="BR58" s="657"/>
      <c r="BS58" s="657"/>
      <c r="BT58" s="657"/>
      <c r="BU58" s="657"/>
      <c r="BV58" s="657"/>
      <c r="BW58" s="657"/>
      <c r="BX58" s="657"/>
      <c r="BY58" s="657"/>
    </row>
    <row r="59" spans="2:77" s="649" customFormat="1" x14ac:dyDescent="0.15">
      <c r="B59" s="656"/>
      <c r="C59" s="657"/>
      <c r="D59" s="657"/>
      <c r="E59" s="657"/>
      <c r="F59" s="657"/>
      <c r="G59" s="657"/>
      <c r="H59" s="657"/>
      <c r="I59" s="657"/>
      <c r="J59" s="657"/>
      <c r="K59" s="657"/>
      <c r="L59" s="657"/>
      <c r="M59" s="657"/>
      <c r="N59" s="657"/>
      <c r="O59" s="657"/>
      <c r="P59" s="657"/>
      <c r="Q59" s="657"/>
      <c r="R59" s="657"/>
      <c r="S59" s="657"/>
      <c r="T59" s="657"/>
      <c r="U59" s="657"/>
      <c r="V59" s="657"/>
      <c r="W59" s="657"/>
      <c r="X59" s="657"/>
      <c r="Y59" s="657"/>
      <c r="Z59" s="657"/>
      <c r="AA59" s="657"/>
      <c r="AB59" s="657"/>
      <c r="AC59" s="657"/>
      <c r="AD59" s="657"/>
      <c r="AE59" s="657"/>
      <c r="AF59" s="657"/>
      <c r="AG59" s="657"/>
      <c r="AH59" s="657"/>
      <c r="AI59" s="657"/>
      <c r="AJ59" s="657"/>
      <c r="AK59" s="657"/>
      <c r="AL59" s="657"/>
      <c r="AM59" s="657"/>
      <c r="AN59" s="657"/>
      <c r="AO59" s="657"/>
      <c r="AP59" s="657"/>
      <c r="AQ59" s="657"/>
      <c r="AR59" s="657"/>
      <c r="AS59" s="657"/>
      <c r="AT59" s="657"/>
      <c r="AU59" s="657"/>
      <c r="AV59" s="657"/>
      <c r="AW59" s="657"/>
      <c r="AX59" s="657"/>
      <c r="AY59" s="657"/>
      <c r="AZ59" s="657"/>
      <c r="BA59" s="657"/>
      <c r="BB59" s="657"/>
      <c r="BC59" s="657"/>
      <c r="BD59" s="657"/>
      <c r="BE59" s="657"/>
      <c r="BF59" s="657"/>
      <c r="BG59" s="657"/>
      <c r="BH59" s="657"/>
      <c r="BI59" s="657"/>
      <c r="BJ59" s="657"/>
      <c r="BK59" s="657"/>
      <c r="BL59" s="657"/>
      <c r="BM59" s="657"/>
      <c r="BN59" s="657"/>
      <c r="BO59" s="657"/>
      <c r="BP59" s="657"/>
      <c r="BQ59" s="657"/>
      <c r="BR59" s="657"/>
      <c r="BS59" s="657"/>
      <c r="BT59" s="657"/>
      <c r="BU59" s="657"/>
      <c r="BV59" s="657"/>
      <c r="BW59" s="657"/>
      <c r="BX59" s="657"/>
      <c r="BY59" s="657"/>
    </row>
    <row r="60" spans="2:77" s="649" customFormat="1" x14ac:dyDescent="0.15">
      <c r="B60" s="656"/>
      <c r="C60" s="657"/>
      <c r="D60" s="657"/>
      <c r="E60" s="657"/>
      <c r="F60" s="657"/>
      <c r="G60" s="657"/>
      <c r="H60" s="657"/>
      <c r="I60" s="657"/>
      <c r="J60" s="657"/>
      <c r="K60" s="657"/>
      <c r="L60" s="657"/>
      <c r="M60" s="657"/>
      <c r="N60" s="657"/>
      <c r="O60" s="657"/>
      <c r="P60" s="657"/>
      <c r="Q60" s="657"/>
      <c r="R60" s="657"/>
      <c r="S60" s="657"/>
      <c r="T60" s="657"/>
      <c r="U60" s="657"/>
      <c r="V60" s="657"/>
      <c r="W60" s="657"/>
      <c r="X60" s="657"/>
      <c r="Y60" s="657"/>
      <c r="Z60" s="657"/>
      <c r="AA60" s="657"/>
      <c r="AB60" s="657"/>
      <c r="AC60" s="657"/>
      <c r="AD60" s="657"/>
      <c r="AE60" s="657"/>
      <c r="AF60" s="657"/>
      <c r="AG60" s="657"/>
      <c r="AH60" s="657"/>
      <c r="AI60" s="657"/>
      <c r="AJ60" s="657"/>
      <c r="AK60" s="657"/>
      <c r="AL60" s="657"/>
      <c r="AM60" s="657"/>
      <c r="AN60" s="657"/>
      <c r="AO60" s="657"/>
      <c r="AP60" s="657"/>
      <c r="AQ60" s="657"/>
      <c r="AR60" s="657"/>
      <c r="AS60" s="657"/>
      <c r="AT60" s="657"/>
      <c r="AU60" s="657"/>
      <c r="AV60" s="657"/>
      <c r="AW60" s="657"/>
      <c r="AX60" s="657"/>
      <c r="AY60" s="657"/>
      <c r="AZ60" s="657"/>
      <c r="BA60" s="657"/>
      <c r="BB60" s="657"/>
      <c r="BC60" s="657"/>
      <c r="BD60" s="657"/>
      <c r="BE60" s="657"/>
      <c r="BF60" s="657"/>
      <c r="BG60" s="657"/>
      <c r="BH60" s="657"/>
      <c r="BI60" s="657"/>
      <c r="BJ60" s="657"/>
      <c r="BK60" s="657"/>
      <c r="BL60" s="657"/>
      <c r="BM60" s="657"/>
      <c r="BN60" s="657"/>
      <c r="BO60" s="657"/>
      <c r="BP60" s="657"/>
      <c r="BQ60" s="657"/>
      <c r="BR60" s="657"/>
      <c r="BS60" s="657"/>
      <c r="BT60" s="657"/>
      <c r="BU60" s="657"/>
      <c r="BV60" s="657"/>
      <c r="BW60" s="657"/>
      <c r="BX60" s="657"/>
      <c r="BY60" s="657"/>
    </row>
    <row r="61" spans="2:77" s="649" customFormat="1" x14ac:dyDescent="0.15">
      <c r="B61" s="656"/>
      <c r="C61" s="657"/>
      <c r="D61" s="657"/>
      <c r="E61" s="657"/>
      <c r="F61" s="657"/>
      <c r="G61" s="657"/>
      <c r="H61" s="657"/>
      <c r="I61" s="657"/>
      <c r="J61" s="657"/>
      <c r="K61" s="657"/>
      <c r="L61" s="657"/>
      <c r="M61" s="657"/>
      <c r="N61" s="657"/>
      <c r="O61" s="657"/>
      <c r="P61" s="657"/>
      <c r="Q61" s="657"/>
      <c r="R61" s="657"/>
      <c r="S61" s="657"/>
      <c r="T61" s="657"/>
      <c r="U61" s="657"/>
      <c r="V61" s="657"/>
      <c r="W61" s="657"/>
      <c r="X61" s="657"/>
      <c r="Y61" s="657"/>
      <c r="Z61" s="657"/>
      <c r="AA61" s="657"/>
      <c r="AB61" s="657"/>
      <c r="AC61" s="657"/>
      <c r="AD61" s="657"/>
      <c r="AE61" s="657"/>
      <c r="AF61" s="657"/>
      <c r="AG61" s="657"/>
      <c r="AH61" s="657"/>
      <c r="AI61" s="657"/>
      <c r="AJ61" s="657"/>
      <c r="AK61" s="657"/>
      <c r="AL61" s="657"/>
      <c r="AM61" s="657"/>
      <c r="AN61" s="657"/>
      <c r="AO61" s="657"/>
      <c r="AP61" s="657"/>
      <c r="AQ61" s="657"/>
      <c r="AR61" s="657"/>
      <c r="AS61" s="657"/>
      <c r="AT61" s="657"/>
      <c r="AU61" s="657"/>
      <c r="AV61" s="657"/>
      <c r="AW61" s="657"/>
      <c r="AX61" s="657"/>
      <c r="AY61" s="657"/>
      <c r="AZ61" s="657"/>
      <c r="BA61" s="657"/>
      <c r="BB61" s="657"/>
      <c r="BC61" s="657"/>
      <c r="BD61" s="657"/>
      <c r="BE61" s="657"/>
      <c r="BF61" s="657"/>
      <c r="BG61" s="657"/>
      <c r="BH61" s="657"/>
      <c r="BI61" s="657"/>
      <c r="BJ61" s="657"/>
      <c r="BK61" s="657"/>
      <c r="BL61" s="657"/>
      <c r="BM61" s="657"/>
      <c r="BN61" s="657"/>
      <c r="BO61" s="657"/>
      <c r="BP61" s="657"/>
      <c r="BQ61" s="657"/>
      <c r="BR61" s="657"/>
      <c r="BS61" s="657"/>
      <c r="BT61" s="657"/>
      <c r="BU61" s="657"/>
      <c r="BV61" s="657"/>
      <c r="BW61" s="657"/>
      <c r="BX61" s="657"/>
      <c r="BY61" s="657"/>
    </row>
    <row r="62" spans="2:77" s="649" customFormat="1" x14ac:dyDescent="0.15">
      <c r="B62" s="656"/>
      <c r="C62" s="657"/>
      <c r="D62" s="657"/>
      <c r="E62" s="657"/>
      <c r="F62" s="657"/>
      <c r="G62" s="657"/>
      <c r="H62" s="657"/>
      <c r="I62" s="657"/>
      <c r="J62" s="657"/>
      <c r="K62" s="657"/>
      <c r="L62" s="657"/>
      <c r="M62" s="657"/>
      <c r="N62" s="657"/>
      <c r="O62" s="657"/>
      <c r="P62" s="657"/>
      <c r="Q62" s="657"/>
      <c r="R62" s="657"/>
      <c r="S62" s="657"/>
      <c r="T62" s="657"/>
      <c r="U62" s="657"/>
      <c r="V62" s="657"/>
      <c r="W62" s="657"/>
      <c r="X62" s="657"/>
      <c r="Y62" s="657"/>
      <c r="Z62" s="657"/>
      <c r="AA62" s="657"/>
      <c r="AB62" s="657"/>
      <c r="AC62" s="657"/>
      <c r="AD62" s="657"/>
      <c r="AE62" s="657"/>
      <c r="AF62" s="657"/>
      <c r="AG62" s="657"/>
      <c r="AH62" s="657"/>
      <c r="AI62" s="657"/>
      <c r="AJ62" s="657"/>
      <c r="AK62" s="657"/>
      <c r="AL62" s="657"/>
      <c r="AM62" s="657"/>
      <c r="AN62" s="657"/>
      <c r="AO62" s="657"/>
      <c r="AP62" s="657"/>
      <c r="AQ62" s="657"/>
      <c r="AR62" s="657"/>
      <c r="AS62" s="657"/>
      <c r="AT62" s="657"/>
      <c r="AU62" s="657"/>
      <c r="AV62" s="657"/>
      <c r="AW62" s="657"/>
      <c r="AX62" s="657"/>
      <c r="AY62" s="657"/>
      <c r="AZ62" s="657"/>
      <c r="BA62" s="657"/>
      <c r="BB62" s="657"/>
      <c r="BC62" s="657"/>
      <c r="BD62" s="657"/>
      <c r="BE62" s="657"/>
      <c r="BF62" s="657"/>
      <c r="BG62" s="657"/>
      <c r="BH62" s="657"/>
      <c r="BI62" s="657"/>
      <c r="BJ62" s="657"/>
      <c r="BK62" s="657"/>
      <c r="BL62" s="657"/>
      <c r="BM62" s="657"/>
      <c r="BN62" s="657"/>
      <c r="BO62" s="657"/>
      <c r="BP62" s="657"/>
      <c r="BQ62" s="657"/>
      <c r="BR62" s="657"/>
      <c r="BS62" s="657"/>
      <c r="BT62" s="657"/>
      <c r="BU62" s="657"/>
      <c r="BV62" s="657"/>
      <c r="BW62" s="657"/>
      <c r="BX62" s="657"/>
      <c r="BY62" s="657"/>
    </row>
    <row r="63" spans="2:77" s="649" customFormat="1" x14ac:dyDescent="0.15">
      <c r="B63" s="656"/>
      <c r="C63" s="657"/>
      <c r="D63" s="657"/>
      <c r="E63" s="657"/>
      <c r="F63" s="657"/>
      <c r="G63" s="657"/>
      <c r="H63" s="657"/>
      <c r="I63" s="657"/>
      <c r="J63" s="657"/>
      <c r="K63" s="657"/>
      <c r="L63" s="657"/>
      <c r="M63" s="657"/>
      <c r="N63" s="657"/>
      <c r="O63" s="657"/>
      <c r="P63" s="657"/>
      <c r="Q63" s="657"/>
      <c r="R63" s="657"/>
      <c r="S63" s="657"/>
      <c r="T63" s="657"/>
      <c r="U63" s="657"/>
      <c r="V63" s="657"/>
      <c r="W63" s="657"/>
      <c r="X63" s="657"/>
      <c r="Y63" s="657"/>
      <c r="Z63" s="657"/>
      <c r="AA63" s="657"/>
      <c r="AB63" s="657"/>
      <c r="AC63" s="657"/>
      <c r="AD63" s="657"/>
      <c r="AE63" s="657"/>
      <c r="AF63" s="657"/>
      <c r="AG63" s="657"/>
      <c r="AH63" s="657"/>
      <c r="AI63" s="657"/>
      <c r="AJ63" s="657"/>
      <c r="AK63" s="657"/>
      <c r="AL63" s="657"/>
      <c r="AM63" s="657"/>
      <c r="AN63" s="657"/>
      <c r="AO63" s="657"/>
      <c r="AP63" s="657"/>
      <c r="AQ63" s="657"/>
      <c r="AR63" s="657"/>
      <c r="AS63" s="657"/>
      <c r="AT63" s="657"/>
      <c r="AU63" s="657"/>
      <c r="AV63" s="657"/>
      <c r="AW63" s="657"/>
      <c r="AX63" s="657"/>
      <c r="AY63" s="657"/>
      <c r="AZ63" s="657"/>
      <c r="BA63" s="657"/>
      <c r="BB63" s="657"/>
      <c r="BC63" s="657"/>
      <c r="BD63" s="657"/>
      <c r="BE63" s="657"/>
      <c r="BF63" s="657"/>
      <c r="BG63" s="657"/>
      <c r="BH63" s="657"/>
      <c r="BI63" s="657"/>
      <c r="BJ63" s="657"/>
      <c r="BK63" s="657"/>
      <c r="BL63" s="657"/>
      <c r="BM63" s="657"/>
      <c r="BN63" s="657"/>
      <c r="BO63" s="657"/>
      <c r="BP63" s="657"/>
      <c r="BQ63" s="657"/>
      <c r="BR63" s="657"/>
      <c r="BS63" s="657"/>
      <c r="BT63" s="657"/>
      <c r="BU63" s="657"/>
      <c r="BV63" s="657"/>
      <c r="BW63" s="657"/>
      <c r="BX63" s="657"/>
      <c r="BY63" s="657"/>
    </row>
    <row r="64" spans="2:77" s="649" customFormat="1" x14ac:dyDescent="0.15">
      <c r="B64" s="656"/>
      <c r="C64" s="657"/>
      <c r="D64" s="657"/>
      <c r="E64" s="657"/>
      <c r="F64" s="657"/>
      <c r="G64" s="657"/>
      <c r="H64" s="657"/>
      <c r="I64" s="657"/>
      <c r="J64" s="657"/>
      <c r="K64" s="657"/>
      <c r="L64" s="657"/>
      <c r="M64" s="657"/>
      <c r="N64" s="657"/>
      <c r="O64" s="657"/>
      <c r="P64" s="657"/>
      <c r="Q64" s="657"/>
      <c r="R64" s="657"/>
      <c r="S64" s="657"/>
      <c r="T64" s="657"/>
      <c r="U64" s="657"/>
      <c r="V64" s="657"/>
      <c r="W64" s="657"/>
      <c r="X64" s="657"/>
      <c r="Y64" s="657"/>
      <c r="Z64" s="657"/>
      <c r="AA64" s="657"/>
      <c r="AB64" s="657"/>
      <c r="AC64" s="657"/>
      <c r="AD64" s="657"/>
      <c r="AE64" s="657"/>
      <c r="AF64" s="657"/>
      <c r="AG64" s="657"/>
      <c r="AH64" s="657"/>
      <c r="AI64" s="657"/>
      <c r="AJ64" s="657"/>
      <c r="AK64" s="657"/>
      <c r="AL64" s="657"/>
      <c r="AM64" s="657"/>
      <c r="AN64" s="657"/>
      <c r="AO64" s="657"/>
      <c r="AP64" s="657"/>
      <c r="AQ64" s="657"/>
      <c r="AR64" s="657"/>
      <c r="AS64" s="657"/>
      <c r="AT64" s="657"/>
      <c r="AU64" s="657"/>
      <c r="AV64" s="657"/>
      <c r="AW64" s="657"/>
      <c r="AX64" s="657"/>
      <c r="AY64" s="657"/>
      <c r="AZ64" s="657"/>
      <c r="BA64" s="657"/>
      <c r="BB64" s="657"/>
      <c r="BC64" s="657"/>
      <c r="BD64" s="657"/>
      <c r="BE64" s="657"/>
      <c r="BF64" s="657"/>
      <c r="BG64" s="657"/>
      <c r="BH64" s="657"/>
      <c r="BI64" s="657"/>
      <c r="BJ64" s="657"/>
      <c r="BK64" s="657"/>
      <c r="BL64" s="657"/>
      <c r="BM64" s="657"/>
      <c r="BN64" s="657"/>
      <c r="BO64" s="657"/>
      <c r="BP64" s="657"/>
      <c r="BQ64" s="657"/>
      <c r="BR64" s="657"/>
      <c r="BS64" s="657"/>
      <c r="BT64" s="657"/>
      <c r="BU64" s="657"/>
      <c r="BV64" s="657"/>
      <c r="BW64" s="657"/>
      <c r="BX64" s="657"/>
      <c r="BY64" s="657"/>
    </row>
    <row r="65" spans="2:77" s="649" customFormat="1" x14ac:dyDescent="0.15">
      <c r="B65" s="656"/>
      <c r="C65" s="657"/>
      <c r="D65" s="657"/>
      <c r="E65" s="657"/>
      <c r="F65" s="657"/>
      <c r="G65" s="657"/>
      <c r="H65" s="657"/>
      <c r="I65" s="657"/>
      <c r="J65" s="657"/>
      <c r="K65" s="657"/>
      <c r="L65" s="657"/>
      <c r="M65" s="657"/>
      <c r="N65" s="657"/>
      <c r="O65" s="657"/>
      <c r="P65" s="657"/>
      <c r="Q65" s="657"/>
      <c r="R65" s="657"/>
      <c r="S65" s="657"/>
      <c r="T65" s="657"/>
      <c r="U65" s="657"/>
      <c r="V65" s="657"/>
      <c r="W65" s="657"/>
      <c r="X65" s="657"/>
      <c r="Y65" s="657"/>
      <c r="Z65" s="657"/>
      <c r="AA65" s="657"/>
      <c r="AB65" s="657"/>
      <c r="AC65" s="657"/>
      <c r="AD65" s="657"/>
      <c r="AE65" s="657"/>
      <c r="AF65" s="657"/>
      <c r="AG65" s="657"/>
      <c r="AH65" s="657"/>
      <c r="AI65" s="657"/>
      <c r="AJ65" s="657"/>
      <c r="AK65" s="657"/>
      <c r="AL65" s="657"/>
      <c r="AM65" s="657"/>
      <c r="AN65" s="657"/>
      <c r="AO65" s="657"/>
      <c r="AP65" s="657"/>
      <c r="AQ65" s="657"/>
      <c r="AR65" s="657"/>
      <c r="AS65" s="657"/>
      <c r="AT65" s="657"/>
      <c r="AU65" s="657"/>
      <c r="AV65" s="657"/>
      <c r="AW65" s="657"/>
      <c r="AX65" s="657"/>
      <c r="AY65" s="657"/>
      <c r="AZ65" s="657"/>
      <c r="BA65" s="657"/>
      <c r="BB65" s="657"/>
      <c r="BC65" s="657"/>
      <c r="BD65" s="657"/>
      <c r="BE65" s="657"/>
      <c r="BF65" s="657"/>
      <c r="BG65" s="657"/>
      <c r="BH65" s="657"/>
      <c r="BI65" s="657"/>
      <c r="BJ65" s="657"/>
      <c r="BK65" s="657"/>
      <c r="BL65" s="657"/>
      <c r="BM65" s="657"/>
      <c r="BN65" s="657"/>
      <c r="BO65" s="657"/>
      <c r="BP65" s="657"/>
      <c r="BQ65" s="657"/>
      <c r="BR65" s="657"/>
      <c r="BS65" s="657"/>
      <c r="BT65" s="657"/>
      <c r="BU65" s="657"/>
      <c r="BV65" s="657"/>
      <c r="BW65" s="657"/>
      <c r="BX65" s="657"/>
      <c r="BY65" s="657"/>
    </row>
    <row r="66" spans="2:77" s="649" customFormat="1" x14ac:dyDescent="0.15">
      <c r="B66" s="656"/>
      <c r="C66" s="657"/>
      <c r="D66" s="657"/>
      <c r="E66" s="657"/>
      <c r="F66" s="657"/>
      <c r="G66" s="657"/>
      <c r="H66" s="657"/>
      <c r="I66" s="657"/>
      <c r="J66" s="657"/>
      <c r="K66" s="657"/>
      <c r="L66" s="657"/>
      <c r="M66" s="657"/>
      <c r="N66" s="657"/>
      <c r="O66" s="657"/>
      <c r="P66" s="657"/>
      <c r="Q66" s="657"/>
      <c r="R66" s="657"/>
      <c r="S66" s="657"/>
      <c r="T66" s="657"/>
      <c r="U66" s="657"/>
      <c r="V66" s="657"/>
      <c r="W66" s="657"/>
      <c r="X66" s="657"/>
      <c r="Y66" s="657"/>
      <c r="Z66" s="657"/>
      <c r="AA66" s="657"/>
      <c r="AB66" s="657"/>
      <c r="AC66" s="657"/>
      <c r="AD66" s="657"/>
      <c r="AE66" s="657"/>
      <c r="AF66" s="657"/>
      <c r="AG66" s="657"/>
      <c r="AH66" s="657"/>
      <c r="AI66" s="657"/>
      <c r="AJ66" s="657"/>
      <c r="AK66" s="657"/>
      <c r="AL66" s="657"/>
      <c r="AM66" s="657"/>
      <c r="AN66" s="657"/>
      <c r="AO66" s="657"/>
      <c r="AP66" s="657"/>
      <c r="AQ66" s="657"/>
      <c r="AR66" s="657"/>
      <c r="AS66" s="657"/>
      <c r="AT66" s="657"/>
      <c r="AU66" s="657"/>
      <c r="AV66" s="657"/>
      <c r="AW66" s="657"/>
      <c r="AX66" s="657"/>
      <c r="AY66" s="657"/>
      <c r="AZ66" s="657"/>
      <c r="BA66" s="657"/>
      <c r="BB66" s="657"/>
      <c r="BC66" s="657"/>
      <c r="BD66" s="657"/>
      <c r="BE66" s="657"/>
      <c r="BF66" s="657"/>
      <c r="BG66" s="657"/>
      <c r="BH66" s="657"/>
      <c r="BI66" s="657"/>
      <c r="BJ66" s="657"/>
      <c r="BK66" s="657"/>
      <c r="BL66" s="657"/>
      <c r="BM66" s="657"/>
      <c r="BN66" s="657"/>
      <c r="BO66" s="657"/>
      <c r="BP66" s="657"/>
      <c r="BQ66" s="657"/>
      <c r="BR66" s="657"/>
      <c r="BS66" s="657"/>
      <c r="BT66" s="657"/>
      <c r="BU66" s="657"/>
      <c r="BV66" s="657"/>
      <c r="BW66" s="657"/>
      <c r="BX66" s="657"/>
      <c r="BY66" s="657"/>
    </row>
    <row r="67" spans="2:77" s="649" customFormat="1" x14ac:dyDescent="0.15">
      <c r="B67" s="656"/>
      <c r="C67" s="657"/>
      <c r="D67" s="657"/>
      <c r="E67" s="657"/>
      <c r="F67" s="657"/>
      <c r="G67" s="657"/>
      <c r="H67" s="657"/>
      <c r="I67" s="657"/>
      <c r="J67" s="657"/>
      <c r="K67" s="657"/>
      <c r="L67" s="657"/>
      <c r="M67" s="657"/>
      <c r="N67" s="657"/>
      <c r="O67" s="657"/>
      <c r="P67" s="657"/>
      <c r="Q67" s="657"/>
      <c r="R67" s="657"/>
      <c r="S67" s="657"/>
      <c r="T67" s="657"/>
      <c r="U67" s="657"/>
      <c r="V67" s="657"/>
      <c r="W67" s="657"/>
      <c r="X67" s="657"/>
      <c r="Y67" s="657"/>
      <c r="Z67" s="657"/>
      <c r="AA67" s="657"/>
      <c r="AB67" s="657"/>
      <c r="AC67" s="657"/>
      <c r="AD67" s="657"/>
      <c r="AE67" s="657"/>
      <c r="AF67" s="657"/>
      <c r="AG67" s="657"/>
      <c r="AH67" s="657"/>
      <c r="AI67" s="657"/>
      <c r="AJ67" s="657"/>
      <c r="AK67" s="657"/>
      <c r="AL67" s="657"/>
      <c r="AM67" s="657"/>
      <c r="AN67" s="657"/>
      <c r="AO67" s="657"/>
      <c r="AP67" s="657"/>
      <c r="AQ67" s="657"/>
      <c r="AR67" s="657"/>
      <c r="AS67" s="657"/>
      <c r="AT67" s="657"/>
      <c r="AU67" s="657"/>
      <c r="AV67" s="657"/>
      <c r="AW67" s="657"/>
      <c r="AX67" s="657"/>
      <c r="AY67" s="657"/>
      <c r="AZ67" s="657"/>
      <c r="BA67" s="657"/>
      <c r="BB67" s="657"/>
      <c r="BC67" s="657"/>
      <c r="BD67" s="657"/>
      <c r="BE67" s="657"/>
      <c r="BF67" s="657"/>
      <c r="BG67" s="657"/>
      <c r="BH67" s="657"/>
      <c r="BI67" s="657"/>
      <c r="BJ67" s="657"/>
      <c r="BK67" s="657"/>
      <c r="BL67" s="657"/>
      <c r="BM67" s="657"/>
      <c r="BN67" s="657"/>
      <c r="BO67" s="657"/>
      <c r="BP67" s="657"/>
      <c r="BQ67" s="657"/>
      <c r="BR67" s="657"/>
      <c r="BS67" s="657"/>
      <c r="BT67" s="657"/>
      <c r="BU67" s="657"/>
      <c r="BV67" s="657"/>
      <c r="BW67" s="657"/>
      <c r="BX67" s="657"/>
      <c r="BY67" s="657"/>
    </row>
    <row r="68" spans="2:77" s="649" customFormat="1" x14ac:dyDescent="0.15">
      <c r="B68" s="656"/>
      <c r="C68" s="657"/>
      <c r="D68" s="657"/>
      <c r="E68" s="657"/>
      <c r="F68" s="657"/>
      <c r="G68" s="657"/>
      <c r="H68" s="657"/>
      <c r="I68" s="657"/>
      <c r="J68" s="657"/>
      <c r="K68" s="657"/>
      <c r="L68" s="657"/>
      <c r="M68" s="657"/>
      <c r="N68" s="657"/>
      <c r="O68" s="657"/>
      <c r="P68" s="657"/>
      <c r="Q68" s="657"/>
      <c r="R68" s="657"/>
      <c r="S68" s="657"/>
      <c r="T68" s="657"/>
      <c r="U68" s="657"/>
      <c r="V68" s="657"/>
      <c r="W68" s="657"/>
      <c r="X68" s="657"/>
      <c r="Y68" s="657"/>
      <c r="Z68" s="657"/>
      <c r="AA68" s="657"/>
      <c r="AB68" s="657"/>
      <c r="AC68" s="657"/>
      <c r="AD68" s="657"/>
      <c r="AE68" s="657"/>
      <c r="AF68" s="657"/>
      <c r="AG68" s="657"/>
      <c r="AH68" s="657"/>
      <c r="AI68" s="657"/>
      <c r="AJ68" s="657"/>
      <c r="AK68" s="657"/>
      <c r="AL68" s="657"/>
      <c r="AM68" s="657"/>
      <c r="AN68" s="657"/>
      <c r="AO68" s="657"/>
      <c r="AP68" s="657"/>
      <c r="AQ68" s="657"/>
      <c r="AR68" s="657"/>
      <c r="AS68" s="657"/>
      <c r="AT68" s="657"/>
      <c r="AU68" s="657"/>
      <c r="AV68" s="657"/>
      <c r="AW68" s="657"/>
      <c r="AX68" s="657"/>
      <c r="AY68" s="657"/>
      <c r="AZ68" s="657"/>
      <c r="BA68" s="657"/>
      <c r="BB68" s="657"/>
      <c r="BC68" s="657"/>
      <c r="BD68" s="657"/>
      <c r="BE68" s="657"/>
      <c r="BF68" s="657"/>
      <c r="BG68" s="657"/>
      <c r="BH68" s="657"/>
      <c r="BI68" s="657"/>
      <c r="BJ68" s="657"/>
      <c r="BK68" s="657"/>
      <c r="BL68" s="657"/>
      <c r="BM68" s="657"/>
      <c r="BN68" s="657"/>
      <c r="BO68" s="657"/>
      <c r="BP68" s="657"/>
      <c r="BQ68" s="657"/>
      <c r="BR68" s="657"/>
      <c r="BS68" s="657"/>
      <c r="BT68" s="657"/>
      <c r="BU68" s="657"/>
      <c r="BV68" s="657"/>
      <c r="BW68" s="657"/>
      <c r="BX68" s="657"/>
      <c r="BY68" s="657"/>
    </row>
    <row r="69" spans="2:77" s="649" customFormat="1" x14ac:dyDescent="0.15">
      <c r="B69" s="656"/>
      <c r="C69" s="657"/>
      <c r="D69" s="657"/>
      <c r="E69" s="657"/>
      <c r="F69" s="657"/>
      <c r="G69" s="657"/>
      <c r="H69" s="657"/>
      <c r="I69" s="657"/>
      <c r="J69" s="657"/>
      <c r="K69" s="657"/>
      <c r="L69" s="657"/>
      <c r="M69" s="657"/>
      <c r="N69" s="657"/>
      <c r="O69" s="657"/>
      <c r="P69" s="657"/>
      <c r="Q69" s="657"/>
      <c r="R69" s="657"/>
      <c r="S69" s="657"/>
      <c r="T69" s="657"/>
      <c r="U69" s="657"/>
      <c r="V69" s="657"/>
      <c r="W69" s="657"/>
      <c r="X69" s="657"/>
      <c r="Y69" s="657"/>
      <c r="Z69" s="657"/>
      <c r="AA69" s="657"/>
      <c r="AB69" s="657"/>
      <c r="AC69" s="657"/>
      <c r="AD69" s="657"/>
      <c r="AE69" s="657"/>
      <c r="AF69" s="657"/>
      <c r="AG69" s="657"/>
      <c r="AH69" s="657"/>
      <c r="AI69" s="657"/>
      <c r="AJ69" s="657"/>
      <c r="AK69" s="657"/>
      <c r="AL69" s="657"/>
      <c r="AM69" s="657"/>
      <c r="AN69" s="657"/>
      <c r="AO69" s="657"/>
      <c r="AP69" s="657"/>
      <c r="AQ69" s="657"/>
      <c r="AR69" s="657"/>
      <c r="AS69" s="657"/>
      <c r="AT69" s="657"/>
      <c r="AU69" s="657"/>
      <c r="AV69" s="657"/>
      <c r="AW69" s="657"/>
      <c r="AX69" s="657"/>
      <c r="AY69" s="657"/>
      <c r="AZ69" s="657"/>
      <c r="BA69" s="657"/>
      <c r="BB69" s="657"/>
      <c r="BC69" s="657"/>
      <c r="BD69" s="657"/>
      <c r="BE69" s="657"/>
      <c r="BF69" s="657"/>
      <c r="BG69" s="657"/>
      <c r="BH69" s="657"/>
      <c r="BI69" s="657"/>
      <c r="BJ69" s="657"/>
      <c r="BK69" s="657"/>
      <c r="BL69" s="657"/>
      <c r="BM69" s="657"/>
      <c r="BN69" s="657"/>
      <c r="BO69" s="657"/>
      <c r="BP69" s="657"/>
      <c r="BQ69" s="657"/>
      <c r="BR69" s="657"/>
      <c r="BS69" s="657"/>
      <c r="BT69" s="657"/>
      <c r="BU69" s="657"/>
      <c r="BV69" s="657"/>
      <c r="BW69" s="657"/>
      <c r="BX69" s="657"/>
      <c r="BY69" s="657"/>
    </row>
    <row r="70" spans="2:77" s="649" customFormat="1" x14ac:dyDescent="0.15">
      <c r="B70" s="656"/>
      <c r="C70" s="657"/>
      <c r="D70" s="657"/>
      <c r="E70" s="657"/>
      <c r="F70" s="657"/>
      <c r="G70" s="657"/>
      <c r="H70" s="657"/>
      <c r="I70" s="657"/>
      <c r="J70" s="657"/>
      <c r="K70" s="657"/>
      <c r="L70" s="657"/>
      <c r="M70" s="657"/>
      <c r="N70" s="657"/>
      <c r="O70" s="657"/>
      <c r="P70" s="657"/>
      <c r="Q70" s="657"/>
      <c r="R70" s="657"/>
      <c r="S70" s="657"/>
      <c r="T70" s="657"/>
      <c r="U70" s="657"/>
      <c r="V70" s="657"/>
      <c r="W70" s="657"/>
      <c r="X70" s="657"/>
      <c r="Y70" s="657"/>
      <c r="Z70" s="657"/>
      <c r="AA70" s="657"/>
      <c r="AB70" s="657"/>
      <c r="AC70" s="657"/>
      <c r="AD70" s="657"/>
      <c r="AE70" s="657"/>
      <c r="AF70" s="657"/>
      <c r="AG70" s="657"/>
      <c r="AH70" s="657"/>
      <c r="AI70" s="657"/>
      <c r="AJ70" s="657"/>
      <c r="AK70" s="657"/>
      <c r="AL70" s="657"/>
      <c r="AM70" s="657"/>
      <c r="AN70" s="657"/>
      <c r="AO70" s="657"/>
      <c r="AP70" s="657"/>
      <c r="AQ70" s="657"/>
      <c r="AR70" s="657"/>
      <c r="AS70" s="657"/>
      <c r="AT70" s="657"/>
      <c r="AU70" s="657"/>
      <c r="AV70" s="657"/>
      <c r="AW70" s="657"/>
      <c r="AX70" s="657"/>
      <c r="AY70" s="657"/>
      <c r="AZ70" s="657"/>
      <c r="BA70" s="657"/>
      <c r="BB70" s="657"/>
      <c r="BC70" s="657"/>
      <c r="BD70" s="657"/>
      <c r="BE70" s="657"/>
      <c r="BF70" s="657"/>
      <c r="BG70" s="657"/>
      <c r="BH70" s="657"/>
      <c r="BI70" s="657"/>
      <c r="BJ70" s="657"/>
      <c r="BK70" s="657"/>
      <c r="BL70" s="657"/>
      <c r="BM70" s="657"/>
      <c r="BN70" s="657"/>
      <c r="BO70" s="657"/>
      <c r="BP70" s="657"/>
      <c r="BQ70" s="657"/>
      <c r="BR70" s="657"/>
      <c r="BS70" s="657"/>
      <c r="BT70" s="657"/>
      <c r="BU70" s="657"/>
      <c r="BV70" s="657"/>
      <c r="BW70" s="657"/>
      <c r="BX70" s="657"/>
      <c r="BY70" s="657"/>
    </row>
    <row r="71" spans="2:77" s="649" customFormat="1" x14ac:dyDescent="0.15">
      <c r="B71" s="656"/>
      <c r="C71" s="657"/>
      <c r="D71" s="657"/>
      <c r="E71" s="657"/>
      <c r="F71" s="657"/>
      <c r="G71" s="657"/>
      <c r="H71" s="657"/>
      <c r="I71" s="657"/>
      <c r="J71" s="657"/>
      <c r="K71" s="657"/>
      <c r="L71" s="657"/>
      <c r="M71" s="657"/>
      <c r="N71" s="657"/>
      <c r="O71" s="657"/>
      <c r="P71" s="657"/>
      <c r="Q71" s="657"/>
      <c r="R71" s="657"/>
      <c r="S71" s="657"/>
      <c r="T71" s="657"/>
      <c r="U71" s="657"/>
      <c r="V71" s="657"/>
      <c r="W71" s="657"/>
      <c r="X71" s="657"/>
      <c r="Y71" s="657"/>
      <c r="Z71" s="657"/>
      <c r="AA71" s="657"/>
      <c r="AB71" s="657"/>
      <c r="AC71" s="657"/>
      <c r="AD71" s="657"/>
      <c r="AE71" s="657"/>
      <c r="AF71" s="657"/>
      <c r="AG71" s="657"/>
      <c r="AH71" s="657"/>
      <c r="AI71" s="657"/>
      <c r="AJ71" s="657"/>
      <c r="AK71" s="657"/>
      <c r="AL71" s="657"/>
      <c r="AM71" s="657"/>
      <c r="AN71" s="657"/>
      <c r="AO71" s="657"/>
      <c r="AP71" s="657"/>
      <c r="AQ71" s="657"/>
      <c r="AR71" s="657"/>
      <c r="AS71" s="657"/>
      <c r="AT71" s="657"/>
      <c r="AU71" s="657"/>
      <c r="AV71" s="657"/>
      <c r="AW71" s="657"/>
      <c r="AX71" s="657"/>
      <c r="AY71" s="657"/>
      <c r="AZ71" s="657"/>
      <c r="BA71" s="657"/>
      <c r="BB71" s="657"/>
      <c r="BC71" s="657"/>
      <c r="BD71" s="657"/>
      <c r="BE71" s="657"/>
      <c r="BF71" s="657"/>
      <c r="BG71" s="657"/>
      <c r="BH71" s="657"/>
      <c r="BI71" s="657"/>
      <c r="BJ71" s="657"/>
      <c r="BK71" s="657"/>
      <c r="BL71" s="657"/>
      <c r="BM71" s="657"/>
      <c r="BN71" s="657"/>
      <c r="BO71" s="657"/>
      <c r="BP71" s="657"/>
      <c r="BQ71" s="657"/>
      <c r="BR71" s="657"/>
      <c r="BS71" s="657"/>
      <c r="BT71" s="657"/>
      <c r="BU71" s="657"/>
      <c r="BV71" s="657"/>
      <c r="BW71" s="657"/>
      <c r="BX71" s="657"/>
      <c r="BY71" s="657"/>
    </row>
    <row r="72" spans="2:77" s="649" customFormat="1" x14ac:dyDescent="0.15">
      <c r="B72" s="656"/>
      <c r="C72" s="657"/>
      <c r="D72" s="657"/>
      <c r="E72" s="657"/>
      <c r="F72" s="657"/>
      <c r="G72" s="657"/>
      <c r="H72" s="657"/>
      <c r="I72" s="657"/>
      <c r="J72" s="657"/>
      <c r="K72" s="657"/>
      <c r="L72" s="657"/>
      <c r="M72" s="657"/>
      <c r="N72" s="657"/>
      <c r="O72" s="657"/>
      <c r="P72" s="657"/>
      <c r="Q72" s="657"/>
      <c r="R72" s="657"/>
      <c r="S72" s="657"/>
      <c r="T72" s="657"/>
      <c r="U72" s="657"/>
      <c r="V72" s="657"/>
      <c r="W72" s="657"/>
      <c r="X72" s="657"/>
      <c r="Y72" s="657"/>
      <c r="Z72" s="657"/>
      <c r="AA72" s="657"/>
      <c r="AB72" s="657"/>
      <c r="AC72" s="657"/>
      <c r="AD72" s="657"/>
      <c r="AE72" s="657"/>
      <c r="AF72" s="657"/>
      <c r="AG72" s="657"/>
      <c r="AH72" s="657"/>
      <c r="AI72" s="657"/>
      <c r="AJ72" s="657"/>
      <c r="AK72" s="657"/>
      <c r="AL72" s="657"/>
      <c r="AM72" s="657"/>
      <c r="AN72" s="657"/>
      <c r="AO72" s="657"/>
      <c r="AP72" s="657"/>
      <c r="AQ72" s="657"/>
      <c r="AR72" s="657"/>
      <c r="AS72" s="657"/>
      <c r="AT72" s="657"/>
      <c r="AU72" s="657"/>
      <c r="AV72" s="657"/>
      <c r="AW72" s="657"/>
      <c r="AX72" s="657"/>
      <c r="AY72" s="657"/>
      <c r="AZ72" s="657"/>
      <c r="BA72" s="657"/>
      <c r="BB72" s="657"/>
      <c r="BC72" s="657"/>
      <c r="BD72" s="657"/>
      <c r="BE72" s="657"/>
      <c r="BF72" s="657"/>
      <c r="BG72" s="657"/>
      <c r="BH72" s="657"/>
      <c r="BI72" s="657"/>
      <c r="BJ72" s="657"/>
      <c r="BK72" s="657"/>
      <c r="BL72" s="657"/>
      <c r="BM72" s="657"/>
      <c r="BN72" s="657"/>
      <c r="BO72" s="657"/>
      <c r="BP72" s="657"/>
      <c r="BQ72" s="657"/>
      <c r="BR72" s="657"/>
      <c r="BS72" s="657"/>
      <c r="BT72" s="657"/>
      <c r="BU72" s="657"/>
      <c r="BV72" s="657"/>
      <c r="BW72" s="657"/>
      <c r="BX72" s="657"/>
      <c r="BY72" s="657"/>
    </row>
    <row r="73" spans="2:77" s="649" customFormat="1" x14ac:dyDescent="0.15">
      <c r="B73" s="656"/>
      <c r="C73" s="657"/>
      <c r="D73" s="657"/>
      <c r="E73" s="657"/>
      <c r="F73" s="657"/>
      <c r="G73" s="657"/>
      <c r="H73" s="657"/>
      <c r="I73" s="657"/>
      <c r="J73" s="657"/>
      <c r="K73" s="657"/>
      <c r="L73" s="657"/>
      <c r="M73" s="657"/>
      <c r="N73" s="657"/>
      <c r="O73" s="657"/>
      <c r="P73" s="657"/>
      <c r="Q73" s="657"/>
      <c r="R73" s="657"/>
      <c r="S73" s="657"/>
      <c r="T73" s="657"/>
      <c r="U73" s="657"/>
      <c r="V73" s="657"/>
      <c r="W73" s="657"/>
      <c r="X73" s="657"/>
      <c r="Y73" s="657"/>
      <c r="Z73" s="657"/>
      <c r="AA73" s="657"/>
      <c r="AB73" s="657"/>
      <c r="AC73" s="657"/>
      <c r="AD73" s="657"/>
      <c r="AE73" s="657"/>
      <c r="AF73" s="657"/>
      <c r="AG73" s="657"/>
      <c r="AH73" s="657"/>
      <c r="AI73" s="657"/>
      <c r="AJ73" s="657"/>
      <c r="AK73" s="657"/>
      <c r="AL73" s="657"/>
      <c r="AM73" s="657"/>
      <c r="AN73" s="657"/>
      <c r="AO73" s="657"/>
      <c r="AP73" s="657"/>
      <c r="AQ73" s="657"/>
      <c r="AR73" s="657"/>
      <c r="AS73" s="657"/>
      <c r="AT73" s="657"/>
      <c r="AU73" s="657"/>
      <c r="AV73" s="657"/>
      <c r="AW73" s="657"/>
      <c r="AX73" s="657"/>
      <c r="AY73" s="657"/>
      <c r="AZ73" s="657"/>
      <c r="BA73" s="657"/>
      <c r="BB73" s="657"/>
      <c r="BC73" s="657"/>
      <c r="BD73" s="657"/>
      <c r="BE73" s="657"/>
      <c r="BF73" s="657"/>
      <c r="BG73" s="657"/>
      <c r="BH73" s="657"/>
      <c r="BI73" s="657"/>
      <c r="BJ73" s="657"/>
      <c r="BK73" s="657"/>
      <c r="BL73" s="657"/>
      <c r="BM73" s="657"/>
      <c r="BN73" s="657"/>
      <c r="BO73" s="657"/>
      <c r="BP73" s="657"/>
      <c r="BQ73" s="657"/>
      <c r="BR73" s="657"/>
      <c r="BS73" s="657"/>
      <c r="BT73" s="657"/>
      <c r="BU73" s="657"/>
      <c r="BV73" s="657"/>
      <c r="BW73" s="657"/>
      <c r="BX73" s="657"/>
      <c r="BY73" s="657"/>
    </row>
    <row r="74" spans="2:77" s="649" customFormat="1" x14ac:dyDescent="0.15">
      <c r="B74" s="656"/>
      <c r="C74" s="657"/>
      <c r="D74" s="657"/>
      <c r="E74" s="657"/>
      <c r="F74" s="657"/>
      <c r="G74" s="657"/>
      <c r="H74" s="657"/>
      <c r="I74" s="657"/>
      <c r="J74" s="657"/>
      <c r="K74" s="657"/>
      <c r="L74" s="657"/>
      <c r="M74" s="657"/>
      <c r="N74" s="657"/>
      <c r="O74" s="657"/>
      <c r="P74" s="657"/>
      <c r="Q74" s="657"/>
      <c r="R74" s="657"/>
      <c r="S74" s="657"/>
      <c r="T74" s="657"/>
      <c r="U74" s="657"/>
      <c r="V74" s="657"/>
      <c r="W74" s="657"/>
      <c r="X74" s="657"/>
      <c r="Y74" s="657"/>
      <c r="Z74" s="657"/>
      <c r="AA74" s="657"/>
      <c r="AB74" s="657"/>
      <c r="AC74" s="657"/>
      <c r="AD74" s="657"/>
      <c r="AE74" s="657"/>
      <c r="AF74" s="657"/>
      <c r="AG74" s="657"/>
      <c r="AH74" s="657"/>
      <c r="AI74" s="657"/>
      <c r="AJ74" s="657"/>
      <c r="AK74" s="657"/>
      <c r="AL74" s="657"/>
      <c r="AM74" s="657"/>
      <c r="AN74" s="657"/>
      <c r="AO74" s="657"/>
      <c r="AP74" s="657"/>
      <c r="AQ74" s="657"/>
      <c r="AR74" s="657"/>
      <c r="AS74" s="657"/>
      <c r="AT74" s="657"/>
      <c r="AU74" s="657"/>
      <c r="AV74" s="657"/>
      <c r="AW74" s="657"/>
      <c r="AX74" s="657"/>
      <c r="AY74" s="657"/>
      <c r="AZ74" s="657"/>
      <c r="BA74" s="657"/>
      <c r="BB74" s="657"/>
      <c r="BC74" s="657"/>
      <c r="BD74" s="657"/>
      <c r="BE74" s="657"/>
      <c r="BF74" s="657"/>
      <c r="BG74" s="657"/>
      <c r="BH74" s="657"/>
      <c r="BI74" s="657"/>
      <c r="BJ74" s="657"/>
      <c r="BK74" s="657"/>
      <c r="BL74" s="657"/>
      <c r="BM74" s="657"/>
      <c r="BN74" s="657"/>
      <c r="BO74" s="657"/>
      <c r="BP74" s="657"/>
      <c r="BQ74" s="657"/>
      <c r="BR74" s="657"/>
      <c r="BS74" s="657"/>
      <c r="BT74" s="657"/>
      <c r="BU74" s="657"/>
      <c r="BV74" s="657"/>
      <c r="BW74" s="657"/>
      <c r="BX74" s="657"/>
      <c r="BY74" s="657"/>
    </row>
    <row r="75" spans="2:77" s="649" customFormat="1" x14ac:dyDescent="0.15">
      <c r="B75" s="656"/>
      <c r="C75" s="657"/>
      <c r="D75" s="657"/>
      <c r="E75" s="657"/>
      <c r="F75" s="657"/>
      <c r="G75" s="657"/>
      <c r="H75" s="657"/>
      <c r="I75" s="657"/>
      <c r="J75" s="657"/>
      <c r="K75" s="657"/>
      <c r="L75" s="657"/>
      <c r="M75" s="657"/>
      <c r="N75" s="657"/>
      <c r="O75" s="657"/>
      <c r="P75" s="657"/>
      <c r="Q75" s="657"/>
      <c r="R75" s="657"/>
      <c r="S75" s="657"/>
      <c r="T75" s="657"/>
      <c r="U75" s="657"/>
      <c r="V75" s="657"/>
      <c r="W75" s="657"/>
      <c r="X75" s="657"/>
      <c r="Y75" s="657"/>
      <c r="Z75" s="657"/>
      <c r="AA75" s="657"/>
      <c r="AB75" s="657"/>
      <c r="AC75" s="657"/>
      <c r="AD75" s="657"/>
      <c r="AE75" s="657"/>
      <c r="AF75" s="657"/>
      <c r="AG75" s="657"/>
      <c r="AH75" s="657"/>
      <c r="AI75" s="657"/>
      <c r="AJ75" s="657"/>
      <c r="AK75" s="657"/>
      <c r="AL75" s="657"/>
      <c r="AM75" s="657"/>
      <c r="AN75" s="657"/>
      <c r="AO75" s="657"/>
      <c r="AP75" s="657"/>
      <c r="AQ75" s="657"/>
      <c r="AR75" s="657"/>
      <c r="AS75" s="657"/>
      <c r="AT75" s="657"/>
      <c r="AU75" s="657"/>
      <c r="AV75" s="657"/>
      <c r="AW75" s="657"/>
      <c r="AX75" s="657"/>
      <c r="AY75" s="657"/>
      <c r="AZ75" s="657"/>
      <c r="BA75" s="657"/>
      <c r="BB75" s="657"/>
      <c r="BC75" s="657"/>
      <c r="BD75" s="657"/>
      <c r="BE75" s="657"/>
      <c r="BF75" s="657"/>
      <c r="BG75" s="657"/>
      <c r="BH75" s="657"/>
      <c r="BI75" s="657"/>
      <c r="BJ75" s="657"/>
      <c r="BK75" s="657"/>
      <c r="BL75" s="657"/>
      <c r="BM75" s="657"/>
      <c r="BN75" s="657"/>
      <c r="BO75" s="657"/>
      <c r="BP75" s="657"/>
      <c r="BQ75" s="657"/>
      <c r="BR75" s="657"/>
      <c r="BS75" s="657"/>
      <c r="BT75" s="657"/>
      <c r="BU75" s="657"/>
      <c r="BV75" s="657"/>
      <c r="BW75" s="657"/>
      <c r="BX75" s="657"/>
      <c r="BY75" s="657"/>
    </row>
    <row r="76" spans="2:77" s="649" customFormat="1" x14ac:dyDescent="0.15">
      <c r="B76" s="656"/>
      <c r="C76" s="657"/>
      <c r="D76" s="657"/>
      <c r="E76" s="657"/>
      <c r="F76" s="657"/>
      <c r="G76" s="657"/>
      <c r="H76" s="657"/>
      <c r="I76" s="657"/>
      <c r="J76" s="657"/>
      <c r="K76" s="657"/>
      <c r="L76" s="657"/>
      <c r="M76" s="657"/>
      <c r="N76" s="657"/>
      <c r="O76" s="657"/>
      <c r="P76" s="657"/>
      <c r="Q76" s="657"/>
      <c r="R76" s="657"/>
      <c r="S76" s="657"/>
      <c r="T76" s="657"/>
      <c r="U76" s="657"/>
      <c r="V76" s="657"/>
      <c r="W76" s="657"/>
      <c r="X76" s="657"/>
      <c r="Y76" s="657"/>
      <c r="Z76" s="657"/>
      <c r="AA76" s="657"/>
      <c r="AB76" s="657"/>
      <c r="AC76" s="657"/>
      <c r="AD76" s="657"/>
      <c r="AE76" s="657"/>
      <c r="AF76" s="657"/>
      <c r="AG76" s="657"/>
      <c r="AH76" s="657"/>
      <c r="AI76" s="657"/>
      <c r="AJ76" s="657"/>
      <c r="AK76" s="657"/>
      <c r="AL76" s="657"/>
      <c r="AM76" s="657"/>
      <c r="AN76" s="657"/>
      <c r="AO76" s="657"/>
      <c r="AP76" s="657"/>
      <c r="AQ76" s="657"/>
      <c r="AR76" s="657"/>
      <c r="AS76" s="657"/>
      <c r="AT76" s="657"/>
      <c r="AU76" s="657"/>
      <c r="AV76" s="657"/>
      <c r="AW76" s="657"/>
      <c r="AX76" s="657"/>
      <c r="AY76" s="657"/>
      <c r="AZ76" s="657"/>
      <c r="BA76" s="657"/>
      <c r="BB76" s="657"/>
      <c r="BC76" s="657"/>
      <c r="BD76" s="657"/>
      <c r="BE76" s="657"/>
      <c r="BF76" s="657"/>
      <c r="BG76" s="657"/>
      <c r="BH76" s="657"/>
      <c r="BI76" s="657"/>
      <c r="BJ76" s="657"/>
      <c r="BK76" s="657"/>
      <c r="BL76" s="657"/>
      <c r="BM76" s="657"/>
      <c r="BN76" s="657"/>
      <c r="BO76" s="657"/>
      <c r="BP76" s="657"/>
      <c r="BQ76" s="657"/>
      <c r="BR76" s="657"/>
      <c r="BS76" s="657"/>
      <c r="BT76" s="657"/>
      <c r="BU76" s="657"/>
      <c r="BV76" s="657"/>
      <c r="BW76" s="657"/>
      <c r="BX76" s="657"/>
      <c r="BY76" s="657"/>
    </row>
    <row r="77" spans="2:77" s="649" customFormat="1" x14ac:dyDescent="0.15">
      <c r="B77" s="656"/>
      <c r="C77" s="657"/>
      <c r="D77" s="657"/>
      <c r="E77" s="657"/>
      <c r="F77" s="657"/>
      <c r="G77" s="657"/>
      <c r="H77" s="657"/>
      <c r="I77" s="657"/>
      <c r="J77" s="657"/>
      <c r="K77" s="657"/>
      <c r="L77" s="657"/>
      <c r="M77" s="657"/>
      <c r="N77" s="657"/>
      <c r="O77" s="657"/>
      <c r="P77" s="657"/>
      <c r="Q77" s="657"/>
      <c r="R77" s="657"/>
      <c r="S77" s="657"/>
      <c r="T77" s="657"/>
      <c r="U77" s="657"/>
      <c r="V77" s="657"/>
      <c r="W77" s="657"/>
      <c r="X77" s="657"/>
      <c r="Y77" s="657"/>
      <c r="Z77" s="657"/>
      <c r="AA77" s="657"/>
      <c r="AB77" s="657"/>
      <c r="AC77" s="657"/>
      <c r="AD77" s="657"/>
      <c r="AE77" s="657"/>
      <c r="AF77" s="657"/>
      <c r="AG77" s="657"/>
      <c r="AH77" s="657"/>
      <c r="AI77" s="657"/>
      <c r="AJ77" s="657"/>
      <c r="AK77" s="657"/>
      <c r="AL77" s="657"/>
      <c r="AM77" s="657"/>
      <c r="AN77" s="657"/>
      <c r="AO77" s="657"/>
      <c r="AP77" s="657"/>
      <c r="AQ77" s="657"/>
      <c r="AR77" s="657"/>
      <c r="AS77" s="657"/>
      <c r="AT77" s="657"/>
      <c r="AU77" s="657"/>
      <c r="AV77" s="657"/>
      <c r="AW77" s="657"/>
      <c r="AX77" s="657"/>
      <c r="AY77" s="657"/>
      <c r="AZ77" s="657"/>
      <c r="BA77" s="657"/>
      <c r="BB77" s="657"/>
      <c r="BC77" s="657"/>
      <c r="BD77" s="657"/>
      <c r="BE77" s="657"/>
      <c r="BF77" s="657"/>
      <c r="BG77" s="657"/>
      <c r="BH77" s="657"/>
      <c r="BI77" s="657"/>
      <c r="BJ77" s="657"/>
      <c r="BK77" s="657"/>
      <c r="BL77" s="657"/>
      <c r="BM77" s="657"/>
      <c r="BN77" s="657"/>
      <c r="BO77" s="657"/>
      <c r="BP77" s="657"/>
      <c r="BQ77" s="657"/>
      <c r="BR77" s="657"/>
      <c r="BS77" s="657"/>
      <c r="BT77" s="657"/>
      <c r="BU77" s="657"/>
      <c r="BV77" s="657"/>
      <c r="BW77" s="657"/>
      <c r="BX77" s="657"/>
      <c r="BY77" s="657"/>
    </row>
    <row r="78" spans="2:77" s="649" customFormat="1" x14ac:dyDescent="0.15">
      <c r="B78" s="656"/>
      <c r="C78" s="657"/>
      <c r="D78" s="657"/>
      <c r="E78" s="657"/>
      <c r="F78" s="657"/>
      <c r="G78" s="657"/>
      <c r="H78" s="657"/>
      <c r="I78" s="657"/>
      <c r="J78" s="657"/>
      <c r="K78" s="657"/>
      <c r="L78" s="657"/>
      <c r="M78" s="657"/>
      <c r="N78" s="657"/>
      <c r="O78" s="657"/>
      <c r="P78" s="657"/>
      <c r="Q78" s="657"/>
      <c r="R78" s="657"/>
      <c r="S78" s="657"/>
      <c r="T78" s="657"/>
      <c r="U78" s="657"/>
      <c r="V78" s="657"/>
      <c r="W78" s="657"/>
      <c r="X78" s="657"/>
      <c r="Y78" s="657"/>
      <c r="Z78" s="657"/>
      <c r="AA78" s="657"/>
      <c r="AB78" s="657"/>
      <c r="AC78" s="657"/>
      <c r="AD78" s="657"/>
      <c r="AE78" s="657"/>
      <c r="AF78" s="657"/>
      <c r="AG78" s="657"/>
      <c r="AH78" s="657"/>
      <c r="AI78" s="657"/>
      <c r="AJ78" s="657"/>
      <c r="AK78" s="657"/>
      <c r="AL78" s="657"/>
      <c r="AM78" s="657"/>
      <c r="AN78" s="657"/>
      <c r="AO78" s="657"/>
      <c r="AP78" s="657"/>
      <c r="AQ78" s="657"/>
      <c r="AR78" s="657"/>
      <c r="AS78" s="657"/>
      <c r="AT78" s="657"/>
      <c r="AU78" s="657"/>
      <c r="AV78" s="657"/>
      <c r="AW78" s="657"/>
      <c r="AX78" s="657"/>
      <c r="AY78" s="657"/>
      <c r="AZ78" s="657"/>
      <c r="BA78" s="657"/>
      <c r="BB78" s="657"/>
      <c r="BC78" s="657"/>
      <c r="BD78" s="657"/>
      <c r="BE78" s="657"/>
      <c r="BF78" s="657"/>
      <c r="BG78" s="657"/>
      <c r="BH78" s="657"/>
      <c r="BI78" s="657"/>
      <c r="BJ78" s="657"/>
      <c r="BK78" s="657"/>
      <c r="BL78" s="657"/>
      <c r="BM78" s="657"/>
      <c r="BN78" s="657"/>
      <c r="BO78" s="657"/>
      <c r="BP78" s="657"/>
      <c r="BQ78" s="657"/>
      <c r="BR78" s="657"/>
      <c r="BS78" s="657"/>
      <c r="BT78" s="657"/>
      <c r="BU78" s="657"/>
      <c r="BV78" s="657"/>
      <c r="BW78" s="657"/>
      <c r="BX78" s="657"/>
      <c r="BY78" s="657"/>
    </row>
    <row r="79" spans="2:77" s="649" customFormat="1" x14ac:dyDescent="0.15">
      <c r="B79" s="656"/>
      <c r="C79" s="657"/>
      <c r="D79" s="657"/>
      <c r="E79" s="657"/>
      <c r="F79" s="657"/>
      <c r="G79" s="657"/>
      <c r="H79" s="657"/>
      <c r="I79" s="657"/>
      <c r="J79" s="657"/>
      <c r="K79" s="657"/>
      <c r="L79" s="657"/>
      <c r="M79" s="657"/>
      <c r="N79" s="657"/>
      <c r="O79" s="657"/>
      <c r="P79" s="657"/>
      <c r="Q79" s="657"/>
      <c r="R79" s="657"/>
      <c r="S79" s="657"/>
      <c r="T79" s="657"/>
      <c r="U79" s="657"/>
      <c r="V79" s="657"/>
      <c r="W79" s="657"/>
      <c r="X79" s="657"/>
      <c r="Y79" s="657"/>
      <c r="Z79" s="657"/>
      <c r="AA79" s="657"/>
      <c r="AB79" s="657"/>
      <c r="AC79" s="657"/>
      <c r="AD79" s="657"/>
      <c r="AE79" s="657"/>
      <c r="AF79" s="657"/>
      <c r="AG79" s="657"/>
      <c r="AH79" s="657"/>
      <c r="AI79" s="657"/>
      <c r="AJ79" s="657"/>
      <c r="AK79" s="657"/>
      <c r="AL79" s="657"/>
      <c r="AM79" s="657"/>
      <c r="AN79" s="657"/>
      <c r="AO79" s="657"/>
      <c r="AP79" s="657"/>
      <c r="AQ79" s="657"/>
      <c r="AR79" s="657"/>
      <c r="AS79" s="657"/>
      <c r="AT79" s="657"/>
      <c r="AU79" s="657"/>
      <c r="AV79" s="657"/>
      <c r="AW79" s="657"/>
      <c r="AX79" s="657"/>
      <c r="AY79" s="657"/>
      <c r="AZ79" s="657"/>
      <c r="BA79" s="657"/>
      <c r="BB79" s="657"/>
      <c r="BC79" s="657"/>
      <c r="BD79" s="657"/>
      <c r="BE79" s="657"/>
      <c r="BF79" s="657"/>
      <c r="BG79" s="657"/>
      <c r="BH79" s="657"/>
      <c r="BI79" s="657"/>
      <c r="BJ79" s="657"/>
      <c r="BK79" s="657"/>
      <c r="BL79" s="657"/>
      <c r="BM79" s="657"/>
      <c r="BN79" s="657"/>
      <c r="BO79" s="657"/>
      <c r="BP79" s="657"/>
      <c r="BQ79" s="657"/>
      <c r="BR79" s="657"/>
      <c r="BS79" s="657"/>
      <c r="BT79" s="657"/>
      <c r="BU79" s="657"/>
      <c r="BV79" s="657"/>
      <c r="BW79" s="657"/>
      <c r="BX79" s="657"/>
      <c r="BY79" s="657"/>
    </row>
    <row r="80" spans="2:77" s="649" customFormat="1" x14ac:dyDescent="0.15">
      <c r="B80" s="656"/>
      <c r="C80" s="657"/>
      <c r="D80" s="657"/>
      <c r="E80" s="657"/>
      <c r="F80" s="657"/>
      <c r="G80" s="657"/>
      <c r="H80" s="657"/>
      <c r="I80" s="657"/>
      <c r="J80" s="657"/>
      <c r="K80" s="657"/>
      <c r="L80" s="657"/>
      <c r="M80" s="657"/>
      <c r="N80" s="657"/>
      <c r="O80" s="657"/>
      <c r="P80" s="657"/>
      <c r="Q80" s="657"/>
      <c r="R80" s="657"/>
      <c r="S80" s="657"/>
      <c r="T80" s="657"/>
      <c r="U80" s="657"/>
      <c r="V80" s="657"/>
      <c r="W80" s="657"/>
      <c r="X80" s="657"/>
      <c r="Y80" s="657"/>
      <c r="Z80" s="657"/>
      <c r="AA80" s="657"/>
      <c r="AB80" s="657"/>
      <c r="AC80" s="657"/>
      <c r="AD80" s="657"/>
      <c r="AE80" s="657"/>
      <c r="AF80" s="657"/>
      <c r="AG80" s="657"/>
      <c r="AH80" s="657"/>
      <c r="AI80" s="657"/>
      <c r="AJ80" s="657"/>
      <c r="AK80" s="657"/>
      <c r="AL80" s="657"/>
      <c r="AM80" s="657"/>
      <c r="AN80" s="657"/>
      <c r="AO80" s="657"/>
      <c r="AP80" s="657"/>
      <c r="AQ80" s="657"/>
      <c r="AR80" s="657"/>
      <c r="AS80" s="657"/>
      <c r="AT80" s="657"/>
      <c r="AU80" s="657"/>
      <c r="AV80" s="657"/>
      <c r="AW80" s="657"/>
      <c r="AX80" s="657"/>
      <c r="AY80" s="657"/>
      <c r="AZ80" s="657"/>
      <c r="BA80" s="657"/>
      <c r="BB80" s="657"/>
      <c r="BC80" s="657"/>
      <c r="BD80" s="657"/>
      <c r="BE80" s="657"/>
      <c r="BF80" s="657"/>
      <c r="BG80" s="657"/>
      <c r="BH80" s="657"/>
      <c r="BI80" s="657"/>
      <c r="BJ80" s="657"/>
      <c r="BK80" s="657"/>
      <c r="BL80" s="657"/>
      <c r="BM80" s="657"/>
      <c r="BN80" s="657"/>
      <c r="BO80" s="657"/>
      <c r="BP80" s="657"/>
      <c r="BQ80" s="657"/>
      <c r="BR80" s="657"/>
      <c r="BS80" s="657"/>
      <c r="BT80" s="657"/>
      <c r="BU80" s="657"/>
      <c r="BV80" s="657"/>
      <c r="BW80" s="657"/>
      <c r="BX80" s="657"/>
      <c r="BY80" s="657"/>
    </row>
    <row r="81" spans="2:77" s="649" customFormat="1" x14ac:dyDescent="0.15">
      <c r="B81" s="656"/>
      <c r="C81" s="657"/>
      <c r="D81" s="657"/>
      <c r="E81" s="657"/>
      <c r="F81" s="657"/>
      <c r="G81" s="657"/>
      <c r="H81" s="657"/>
      <c r="I81" s="657"/>
      <c r="J81" s="657"/>
      <c r="K81" s="657"/>
      <c r="L81" s="657"/>
      <c r="M81" s="657"/>
      <c r="N81" s="657"/>
      <c r="O81" s="657"/>
      <c r="P81" s="657"/>
      <c r="Q81" s="657"/>
      <c r="R81" s="657"/>
      <c r="S81" s="657"/>
      <c r="T81" s="657"/>
      <c r="U81" s="657"/>
      <c r="V81" s="657"/>
      <c r="W81" s="657"/>
      <c r="X81" s="657"/>
      <c r="Y81" s="657"/>
      <c r="Z81" s="657"/>
      <c r="AA81" s="657"/>
      <c r="AB81" s="657"/>
      <c r="AC81" s="657"/>
      <c r="AD81" s="657"/>
      <c r="AE81" s="657"/>
      <c r="AF81" s="657"/>
      <c r="AG81" s="657"/>
      <c r="AH81" s="657"/>
      <c r="AI81" s="657"/>
      <c r="AJ81" s="657"/>
      <c r="AK81" s="657"/>
      <c r="AL81" s="657"/>
      <c r="AM81" s="657"/>
      <c r="AN81" s="657"/>
      <c r="AO81" s="657"/>
      <c r="AP81" s="657"/>
      <c r="AQ81" s="657"/>
      <c r="AR81" s="657"/>
      <c r="AS81" s="657"/>
      <c r="AT81" s="657"/>
      <c r="AU81" s="657"/>
      <c r="AV81" s="657"/>
      <c r="AW81" s="657"/>
      <c r="AX81" s="657"/>
      <c r="AY81" s="657"/>
      <c r="AZ81" s="657"/>
      <c r="BA81" s="657"/>
      <c r="BB81" s="657"/>
      <c r="BC81" s="657"/>
      <c r="BD81" s="657"/>
      <c r="BE81" s="657"/>
      <c r="BF81" s="657"/>
      <c r="BG81" s="657"/>
      <c r="BH81" s="657"/>
      <c r="BI81" s="657"/>
      <c r="BJ81" s="657"/>
      <c r="BK81" s="657"/>
      <c r="BL81" s="657"/>
      <c r="BM81" s="657"/>
      <c r="BN81" s="657"/>
      <c r="BO81" s="657"/>
      <c r="BP81" s="657"/>
      <c r="BQ81" s="657"/>
      <c r="BR81" s="657"/>
      <c r="BS81" s="657"/>
      <c r="BT81" s="657"/>
      <c r="BU81" s="657"/>
      <c r="BV81" s="657"/>
      <c r="BW81" s="657"/>
      <c r="BX81" s="657"/>
      <c r="BY81" s="657"/>
    </row>
    <row r="82" spans="2:77" s="649" customFormat="1" x14ac:dyDescent="0.15">
      <c r="B82" s="656"/>
      <c r="C82" s="657"/>
      <c r="D82" s="657"/>
      <c r="E82" s="657"/>
      <c r="F82" s="657"/>
      <c r="G82" s="657"/>
      <c r="H82" s="657"/>
      <c r="I82" s="657"/>
      <c r="J82" s="657"/>
      <c r="K82" s="657"/>
      <c r="L82" s="657"/>
      <c r="M82" s="657"/>
      <c r="N82" s="657"/>
      <c r="O82" s="657"/>
      <c r="P82" s="657"/>
      <c r="Q82" s="657"/>
      <c r="R82" s="657"/>
      <c r="S82" s="657"/>
      <c r="T82" s="657"/>
      <c r="U82" s="657"/>
      <c r="V82" s="657"/>
      <c r="W82" s="657"/>
      <c r="X82" s="657"/>
      <c r="Y82" s="657"/>
      <c r="Z82" s="657"/>
      <c r="AA82" s="657"/>
      <c r="AB82" s="657"/>
      <c r="AC82" s="657"/>
      <c r="AD82" s="657"/>
      <c r="AE82" s="657"/>
      <c r="AF82" s="657"/>
      <c r="AG82" s="657"/>
      <c r="AH82" s="657"/>
      <c r="AI82" s="657"/>
      <c r="AJ82" s="657"/>
      <c r="AK82" s="657"/>
      <c r="AL82" s="657"/>
      <c r="AM82" s="657"/>
      <c r="AN82" s="657"/>
      <c r="AO82" s="657"/>
      <c r="AP82" s="657"/>
      <c r="AQ82" s="657"/>
      <c r="AR82" s="657"/>
      <c r="AS82" s="657"/>
      <c r="AT82" s="657"/>
      <c r="AU82" s="657"/>
      <c r="AV82" s="657"/>
      <c r="AW82" s="657"/>
      <c r="AX82" s="657"/>
      <c r="AY82" s="657"/>
      <c r="AZ82" s="657"/>
      <c r="BA82" s="657"/>
      <c r="BB82" s="657"/>
      <c r="BC82" s="657"/>
      <c r="BD82" s="657"/>
      <c r="BE82" s="657"/>
      <c r="BF82" s="657"/>
      <c r="BG82" s="657"/>
      <c r="BH82" s="657"/>
      <c r="BI82" s="657"/>
      <c r="BJ82" s="657"/>
      <c r="BK82" s="657"/>
      <c r="BL82" s="657"/>
      <c r="BM82" s="657"/>
      <c r="BN82" s="657"/>
      <c r="BO82" s="657"/>
      <c r="BP82" s="657"/>
      <c r="BQ82" s="657"/>
      <c r="BR82" s="657"/>
      <c r="BS82" s="657"/>
      <c r="BT82" s="657"/>
      <c r="BU82" s="657"/>
      <c r="BV82" s="657"/>
      <c r="BW82" s="657"/>
      <c r="BX82" s="657"/>
      <c r="BY82" s="657"/>
    </row>
    <row r="83" spans="2:77" s="649" customFormat="1" x14ac:dyDescent="0.15">
      <c r="B83" s="656"/>
      <c r="C83" s="657"/>
      <c r="D83" s="657"/>
      <c r="E83" s="657"/>
      <c r="F83" s="657"/>
      <c r="G83" s="657"/>
      <c r="H83" s="657"/>
      <c r="I83" s="657"/>
      <c r="J83" s="657"/>
      <c r="K83" s="657"/>
      <c r="L83" s="657"/>
      <c r="M83" s="657"/>
      <c r="N83" s="657"/>
      <c r="O83" s="657"/>
      <c r="P83" s="657"/>
      <c r="Q83" s="657"/>
      <c r="R83" s="657"/>
      <c r="S83" s="657"/>
      <c r="T83" s="657"/>
      <c r="U83" s="657"/>
      <c r="V83" s="657"/>
      <c r="W83" s="657"/>
      <c r="X83" s="657"/>
      <c r="Y83" s="657"/>
      <c r="Z83" s="657"/>
      <c r="AA83" s="657"/>
      <c r="AB83" s="657"/>
      <c r="AC83" s="657"/>
      <c r="AD83" s="657"/>
      <c r="AE83" s="657"/>
      <c r="AF83" s="657"/>
      <c r="AG83" s="657"/>
      <c r="AH83" s="657"/>
      <c r="AI83" s="657"/>
      <c r="AJ83" s="657"/>
      <c r="AK83" s="657"/>
      <c r="AL83" s="657"/>
      <c r="AM83" s="657"/>
      <c r="AN83" s="657"/>
      <c r="AO83" s="657"/>
      <c r="AP83" s="657"/>
      <c r="AQ83" s="657"/>
      <c r="AR83" s="657"/>
      <c r="AS83" s="657"/>
      <c r="AT83" s="657"/>
      <c r="AU83" s="657"/>
      <c r="AV83" s="657"/>
      <c r="AW83" s="657"/>
      <c r="AX83" s="657"/>
      <c r="AY83" s="657"/>
      <c r="AZ83" s="657"/>
      <c r="BA83" s="657"/>
      <c r="BB83" s="657"/>
      <c r="BC83" s="657"/>
      <c r="BD83" s="657"/>
      <c r="BE83" s="657"/>
      <c r="BF83" s="657"/>
      <c r="BG83" s="657"/>
      <c r="BH83" s="657"/>
      <c r="BI83" s="657"/>
      <c r="BJ83" s="657"/>
      <c r="BK83" s="657"/>
      <c r="BL83" s="657"/>
      <c r="BM83" s="657"/>
      <c r="BN83" s="657"/>
      <c r="BO83" s="657"/>
      <c r="BP83" s="657"/>
      <c r="BQ83" s="657"/>
      <c r="BR83" s="657"/>
      <c r="BS83" s="657"/>
      <c r="BT83" s="657"/>
      <c r="BU83" s="657"/>
      <c r="BV83" s="657"/>
      <c r="BW83" s="657"/>
      <c r="BX83" s="657"/>
      <c r="BY83" s="657"/>
    </row>
    <row r="84" spans="2:77" s="649" customFormat="1" x14ac:dyDescent="0.15">
      <c r="B84" s="656"/>
      <c r="C84" s="657"/>
      <c r="D84" s="657"/>
      <c r="E84" s="657"/>
      <c r="F84" s="657"/>
      <c r="G84" s="657"/>
      <c r="H84" s="657"/>
      <c r="I84" s="657"/>
      <c r="J84" s="657"/>
      <c r="K84" s="657"/>
      <c r="L84" s="657"/>
      <c r="M84" s="657"/>
      <c r="N84" s="657"/>
      <c r="O84" s="657"/>
      <c r="P84" s="657"/>
      <c r="Q84" s="657"/>
      <c r="R84" s="657"/>
      <c r="S84" s="657"/>
      <c r="T84" s="657"/>
      <c r="U84" s="657"/>
      <c r="V84" s="657"/>
      <c r="W84" s="657"/>
      <c r="X84" s="657"/>
      <c r="Y84" s="657"/>
      <c r="Z84" s="657"/>
      <c r="AA84" s="657"/>
      <c r="AB84" s="657"/>
      <c r="AC84" s="657"/>
      <c r="AD84" s="657"/>
      <c r="AE84" s="657"/>
      <c r="AF84" s="657"/>
      <c r="AG84" s="657"/>
      <c r="AH84" s="657"/>
      <c r="AI84" s="657"/>
      <c r="AJ84" s="657"/>
      <c r="AK84" s="657"/>
      <c r="AL84" s="657"/>
      <c r="AM84" s="657"/>
      <c r="AN84" s="657"/>
      <c r="AO84" s="657"/>
      <c r="AP84" s="657"/>
      <c r="AQ84" s="657"/>
      <c r="AR84" s="657"/>
      <c r="AS84" s="657"/>
      <c r="AT84" s="657"/>
      <c r="AU84" s="657"/>
      <c r="AV84" s="657"/>
      <c r="AW84" s="657"/>
      <c r="AX84" s="657"/>
      <c r="AY84" s="657"/>
      <c r="AZ84" s="657"/>
      <c r="BA84" s="657"/>
      <c r="BB84" s="657"/>
      <c r="BC84" s="657"/>
      <c r="BD84" s="657"/>
      <c r="BE84" s="657"/>
      <c r="BF84" s="657"/>
      <c r="BG84" s="657"/>
      <c r="BH84" s="657"/>
      <c r="BI84" s="657"/>
      <c r="BJ84" s="657"/>
      <c r="BK84" s="657"/>
      <c r="BL84" s="657"/>
      <c r="BM84" s="657"/>
      <c r="BN84" s="657"/>
      <c r="BO84" s="657"/>
      <c r="BP84" s="657"/>
      <c r="BQ84" s="657"/>
      <c r="BR84" s="657"/>
      <c r="BS84" s="657"/>
      <c r="BT84" s="657"/>
      <c r="BU84" s="657"/>
      <c r="BV84" s="657"/>
      <c r="BW84" s="657"/>
      <c r="BX84" s="657"/>
      <c r="BY84" s="657"/>
    </row>
    <row r="85" spans="2:77" s="649" customFormat="1" x14ac:dyDescent="0.15">
      <c r="B85" s="656"/>
      <c r="C85" s="657"/>
      <c r="D85" s="657"/>
      <c r="E85" s="657"/>
      <c r="F85" s="657"/>
      <c r="G85" s="657"/>
      <c r="H85" s="657"/>
      <c r="I85" s="657"/>
      <c r="J85" s="657"/>
      <c r="K85" s="657"/>
      <c r="L85" s="657"/>
      <c r="M85" s="657"/>
      <c r="N85" s="657"/>
      <c r="O85" s="657"/>
      <c r="P85" s="657"/>
      <c r="Q85" s="657"/>
      <c r="R85" s="657"/>
      <c r="S85" s="657"/>
      <c r="T85" s="657"/>
      <c r="U85" s="657"/>
      <c r="V85" s="657"/>
      <c r="W85" s="657"/>
      <c r="X85" s="657"/>
      <c r="Y85" s="657"/>
      <c r="Z85" s="657"/>
      <c r="AA85" s="657"/>
      <c r="AB85" s="657"/>
      <c r="AC85" s="657"/>
      <c r="AD85" s="657"/>
      <c r="AE85" s="657"/>
      <c r="AF85" s="657"/>
      <c r="AG85" s="657"/>
      <c r="AH85" s="657"/>
      <c r="AI85" s="657"/>
      <c r="AJ85" s="657"/>
      <c r="AK85" s="657"/>
      <c r="AL85" s="657"/>
      <c r="AM85" s="657"/>
      <c r="AN85" s="657"/>
      <c r="AO85" s="657"/>
      <c r="AP85" s="657"/>
      <c r="AQ85" s="657"/>
      <c r="AR85" s="657"/>
      <c r="AS85" s="657"/>
      <c r="AT85" s="657"/>
      <c r="AU85" s="657"/>
      <c r="AV85" s="657"/>
      <c r="AW85" s="657"/>
      <c r="AX85" s="657"/>
      <c r="AY85" s="657"/>
      <c r="AZ85" s="657"/>
      <c r="BA85" s="657"/>
      <c r="BB85" s="657"/>
      <c r="BC85" s="657"/>
      <c r="BD85" s="657"/>
      <c r="BE85" s="657"/>
      <c r="BF85" s="657"/>
      <c r="BG85" s="657"/>
      <c r="BH85" s="657"/>
      <c r="BI85" s="657"/>
      <c r="BJ85" s="657"/>
      <c r="BK85" s="657"/>
      <c r="BL85" s="657"/>
      <c r="BM85" s="657"/>
      <c r="BN85" s="657"/>
      <c r="BO85" s="657"/>
      <c r="BP85" s="657"/>
      <c r="BQ85" s="657"/>
      <c r="BR85" s="657"/>
      <c r="BS85" s="657"/>
      <c r="BT85" s="657"/>
      <c r="BU85" s="657"/>
      <c r="BV85" s="657"/>
      <c r="BW85" s="657"/>
      <c r="BX85" s="657"/>
      <c r="BY85" s="657"/>
    </row>
    <row r="86" spans="2:77" s="649" customFormat="1" x14ac:dyDescent="0.15">
      <c r="B86" s="656"/>
      <c r="C86" s="657"/>
      <c r="D86" s="657"/>
      <c r="E86" s="657"/>
      <c r="F86" s="657"/>
      <c r="G86" s="657"/>
      <c r="H86" s="657"/>
      <c r="I86" s="657"/>
      <c r="J86" s="657"/>
      <c r="K86" s="657"/>
      <c r="L86" s="657"/>
      <c r="M86" s="657"/>
      <c r="N86" s="657"/>
      <c r="O86" s="657"/>
      <c r="P86" s="657"/>
      <c r="Q86" s="657"/>
      <c r="R86" s="657"/>
      <c r="S86" s="657"/>
      <c r="T86" s="657"/>
      <c r="U86" s="657"/>
      <c r="V86" s="657"/>
      <c r="W86" s="657"/>
      <c r="X86" s="657"/>
      <c r="Y86" s="657"/>
      <c r="Z86" s="657"/>
      <c r="AA86" s="657"/>
      <c r="AB86" s="657"/>
      <c r="AC86" s="657"/>
      <c r="AD86" s="657"/>
      <c r="AE86" s="657"/>
      <c r="AF86" s="657"/>
      <c r="AG86" s="657"/>
      <c r="AH86" s="657"/>
      <c r="AI86" s="657"/>
      <c r="AJ86" s="657"/>
      <c r="AK86" s="657"/>
      <c r="AL86" s="657"/>
      <c r="AM86" s="657"/>
      <c r="AN86" s="657"/>
      <c r="AO86" s="657"/>
      <c r="AP86" s="657"/>
      <c r="AQ86" s="657"/>
      <c r="AR86" s="657"/>
      <c r="AS86" s="657"/>
      <c r="AT86" s="657"/>
      <c r="AU86" s="657"/>
      <c r="AV86" s="657"/>
      <c r="AW86" s="657"/>
      <c r="AX86" s="657"/>
      <c r="AY86" s="657"/>
      <c r="AZ86" s="657"/>
      <c r="BA86" s="657"/>
      <c r="BB86" s="657"/>
      <c r="BC86" s="657"/>
      <c r="BD86" s="657"/>
      <c r="BE86" s="657"/>
      <c r="BF86" s="657"/>
      <c r="BG86" s="657"/>
      <c r="BH86" s="657"/>
      <c r="BI86" s="657"/>
      <c r="BJ86" s="657"/>
      <c r="BK86" s="657"/>
      <c r="BL86" s="657"/>
      <c r="BM86" s="657"/>
      <c r="BN86" s="657"/>
      <c r="BO86" s="657"/>
      <c r="BP86" s="657"/>
      <c r="BQ86" s="657"/>
      <c r="BR86" s="657"/>
      <c r="BS86" s="657"/>
      <c r="BT86" s="657"/>
      <c r="BU86" s="657"/>
      <c r="BV86" s="657"/>
      <c r="BW86" s="657"/>
      <c r="BX86" s="657"/>
      <c r="BY86" s="657"/>
    </row>
    <row r="87" spans="2:77" s="649" customFormat="1" x14ac:dyDescent="0.15">
      <c r="B87" s="656"/>
      <c r="C87" s="657"/>
      <c r="D87" s="657"/>
      <c r="E87" s="657"/>
      <c r="F87" s="657"/>
      <c r="G87" s="657"/>
      <c r="H87" s="657"/>
      <c r="I87" s="657"/>
      <c r="J87" s="657"/>
      <c r="K87" s="657"/>
      <c r="L87" s="657"/>
      <c r="M87" s="657"/>
      <c r="N87" s="657"/>
      <c r="O87" s="657"/>
      <c r="P87" s="657"/>
      <c r="Q87" s="657"/>
      <c r="R87" s="657"/>
      <c r="S87" s="657"/>
      <c r="T87" s="657"/>
      <c r="U87" s="657"/>
      <c r="V87" s="657"/>
      <c r="W87" s="657"/>
      <c r="X87" s="657"/>
      <c r="Y87" s="657"/>
      <c r="Z87" s="657"/>
      <c r="AA87" s="657"/>
      <c r="AB87" s="657"/>
      <c r="AC87" s="657"/>
      <c r="AD87" s="657"/>
      <c r="AE87" s="657"/>
      <c r="AF87" s="657"/>
      <c r="AG87" s="657"/>
      <c r="AH87" s="657"/>
      <c r="AI87" s="657"/>
      <c r="AJ87" s="657"/>
      <c r="AK87" s="657"/>
      <c r="AL87" s="657"/>
      <c r="AM87" s="657"/>
      <c r="AN87" s="657"/>
      <c r="AO87" s="657"/>
      <c r="AP87" s="657"/>
      <c r="AQ87" s="657"/>
      <c r="AR87" s="657"/>
      <c r="AS87" s="657"/>
      <c r="AT87" s="657"/>
      <c r="AU87" s="657"/>
      <c r="AV87" s="657"/>
      <c r="AW87" s="657"/>
      <c r="AX87" s="657"/>
      <c r="AY87" s="657"/>
      <c r="AZ87" s="657"/>
      <c r="BA87" s="657"/>
      <c r="BB87" s="657"/>
      <c r="BC87" s="657"/>
      <c r="BD87" s="657"/>
      <c r="BE87" s="657"/>
      <c r="BF87" s="657"/>
      <c r="BG87" s="657"/>
      <c r="BH87" s="657"/>
      <c r="BI87" s="657"/>
      <c r="BJ87" s="657"/>
      <c r="BK87" s="657"/>
      <c r="BL87" s="657"/>
      <c r="BM87" s="657"/>
      <c r="BN87" s="657"/>
      <c r="BO87" s="657"/>
      <c r="BP87" s="657"/>
      <c r="BQ87" s="657"/>
      <c r="BR87" s="657"/>
      <c r="BS87" s="657"/>
      <c r="BT87" s="657"/>
      <c r="BU87" s="657"/>
      <c r="BV87" s="657"/>
      <c r="BW87" s="657"/>
      <c r="BX87" s="657"/>
      <c r="BY87" s="657"/>
    </row>
    <row r="88" spans="2:77" s="649" customFormat="1" x14ac:dyDescent="0.15">
      <c r="B88" s="656"/>
      <c r="C88" s="657"/>
      <c r="D88" s="657"/>
      <c r="E88" s="657"/>
      <c r="F88" s="657"/>
      <c r="G88" s="657"/>
      <c r="H88" s="657"/>
      <c r="I88" s="657"/>
      <c r="J88" s="657"/>
      <c r="K88" s="657"/>
      <c r="L88" s="657"/>
      <c r="M88" s="657"/>
      <c r="N88" s="657"/>
      <c r="O88" s="657"/>
      <c r="P88" s="657"/>
      <c r="Q88" s="657"/>
      <c r="R88" s="657"/>
      <c r="S88" s="657"/>
      <c r="T88" s="657"/>
      <c r="U88" s="657"/>
      <c r="V88" s="657"/>
      <c r="W88" s="657"/>
      <c r="X88" s="657"/>
      <c r="Y88" s="657"/>
      <c r="Z88" s="657"/>
      <c r="AA88" s="657"/>
      <c r="AB88" s="657"/>
      <c r="AC88" s="657"/>
      <c r="AD88" s="657"/>
      <c r="AE88" s="657"/>
      <c r="AF88" s="657"/>
      <c r="AG88" s="657"/>
      <c r="AH88" s="657"/>
      <c r="AI88" s="657"/>
      <c r="AJ88" s="657"/>
      <c r="AK88" s="657"/>
      <c r="AL88" s="657"/>
      <c r="AM88" s="657"/>
      <c r="AN88" s="657"/>
      <c r="AO88" s="657"/>
      <c r="AP88" s="657"/>
      <c r="AQ88" s="657"/>
      <c r="AR88" s="657"/>
      <c r="AS88" s="657"/>
      <c r="AT88" s="657"/>
      <c r="AU88" s="657"/>
      <c r="AV88" s="657"/>
      <c r="AW88" s="657"/>
      <c r="AX88" s="657"/>
      <c r="AY88" s="657"/>
      <c r="AZ88" s="657"/>
      <c r="BA88" s="657"/>
      <c r="BB88" s="657"/>
      <c r="BC88" s="657"/>
      <c r="BD88" s="657"/>
      <c r="BE88" s="657"/>
      <c r="BF88" s="657"/>
      <c r="BG88" s="657"/>
      <c r="BH88" s="657"/>
      <c r="BI88" s="657"/>
      <c r="BJ88" s="657"/>
      <c r="BK88" s="657"/>
      <c r="BL88" s="657"/>
      <c r="BM88" s="657"/>
      <c r="BN88" s="657"/>
      <c r="BO88" s="657"/>
      <c r="BP88" s="657"/>
      <c r="BQ88" s="657"/>
      <c r="BR88" s="657"/>
      <c r="BS88" s="657"/>
      <c r="BT88" s="657"/>
      <c r="BU88" s="657"/>
      <c r="BV88" s="657"/>
      <c r="BW88" s="657"/>
      <c r="BX88" s="657"/>
      <c r="BY88" s="657"/>
    </row>
    <row r="89" spans="2:77" s="649" customFormat="1" x14ac:dyDescent="0.15">
      <c r="B89" s="656"/>
      <c r="C89" s="657"/>
      <c r="D89" s="657"/>
      <c r="E89" s="657"/>
      <c r="F89" s="657"/>
      <c r="G89" s="657"/>
      <c r="H89" s="657"/>
      <c r="I89" s="657"/>
      <c r="J89" s="657"/>
      <c r="K89" s="657"/>
      <c r="L89" s="657"/>
      <c r="M89" s="657"/>
      <c r="N89" s="657"/>
      <c r="O89" s="657"/>
      <c r="P89" s="657"/>
      <c r="Q89" s="657"/>
      <c r="R89" s="657"/>
      <c r="S89" s="657"/>
      <c r="T89" s="657"/>
      <c r="U89" s="657"/>
      <c r="V89" s="657"/>
      <c r="W89" s="657"/>
      <c r="X89" s="657"/>
      <c r="Y89" s="657"/>
      <c r="Z89" s="657"/>
      <c r="AA89" s="657"/>
      <c r="AB89" s="657"/>
      <c r="AC89" s="657"/>
      <c r="AD89" s="657"/>
      <c r="AE89" s="657"/>
      <c r="AF89" s="657"/>
      <c r="AG89" s="657"/>
      <c r="AH89" s="657"/>
      <c r="AI89" s="657"/>
      <c r="AJ89" s="657"/>
      <c r="AK89" s="657"/>
      <c r="AL89" s="657"/>
      <c r="AM89" s="657"/>
      <c r="AN89" s="657"/>
      <c r="AO89" s="657"/>
      <c r="AP89" s="657"/>
      <c r="AQ89" s="657"/>
      <c r="AR89" s="657"/>
      <c r="AS89" s="657"/>
      <c r="AT89" s="657"/>
      <c r="AU89" s="657"/>
      <c r="AV89" s="657"/>
      <c r="AW89" s="657"/>
      <c r="AX89" s="657"/>
      <c r="AY89" s="657"/>
      <c r="AZ89" s="657"/>
      <c r="BA89" s="657"/>
      <c r="BB89" s="657"/>
      <c r="BC89" s="657"/>
      <c r="BD89" s="657"/>
      <c r="BE89" s="657"/>
      <c r="BF89" s="657"/>
      <c r="BG89" s="657"/>
      <c r="BH89" s="657"/>
      <c r="BI89" s="657"/>
      <c r="BJ89" s="657"/>
      <c r="BK89" s="657"/>
      <c r="BL89" s="657"/>
      <c r="BM89" s="657"/>
      <c r="BN89" s="657"/>
      <c r="BO89" s="657"/>
      <c r="BP89" s="657"/>
      <c r="BQ89" s="657"/>
      <c r="BR89" s="657"/>
      <c r="BS89" s="657"/>
      <c r="BT89" s="657"/>
      <c r="BU89" s="657"/>
      <c r="BV89" s="657"/>
      <c r="BW89" s="657"/>
      <c r="BX89" s="657"/>
      <c r="BY89" s="657"/>
    </row>
    <row r="90" spans="2:77" s="649" customFormat="1" x14ac:dyDescent="0.15">
      <c r="B90" s="656"/>
      <c r="C90" s="657"/>
      <c r="D90" s="657"/>
      <c r="E90" s="657"/>
      <c r="F90" s="657"/>
      <c r="G90" s="657"/>
      <c r="H90" s="657"/>
      <c r="I90" s="657"/>
      <c r="J90" s="657"/>
      <c r="K90" s="657"/>
      <c r="L90" s="657"/>
      <c r="M90" s="657"/>
      <c r="N90" s="657"/>
      <c r="O90" s="657"/>
      <c r="P90" s="657"/>
      <c r="Q90" s="657"/>
      <c r="R90" s="657"/>
      <c r="S90" s="657"/>
      <c r="T90" s="657"/>
      <c r="U90" s="657"/>
      <c r="V90" s="657"/>
      <c r="W90" s="657"/>
      <c r="X90" s="657"/>
      <c r="Y90" s="657"/>
      <c r="Z90" s="657"/>
      <c r="AA90" s="657"/>
      <c r="AB90" s="657"/>
      <c r="AC90" s="657"/>
      <c r="AD90" s="657"/>
      <c r="AE90" s="657"/>
      <c r="AF90" s="657"/>
      <c r="AG90" s="657"/>
      <c r="AH90" s="657"/>
      <c r="AI90" s="657"/>
      <c r="AJ90" s="657"/>
      <c r="AK90" s="657"/>
      <c r="AL90" s="657"/>
      <c r="AM90" s="657"/>
      <c r="AN90" s="657"/>
      <c r="AO90" s="657"/>
      <c r="AP90" s="657"/>
      <c r="AQ90" s="657"/>
      <c r="AR90" s="657"/>
      <c r="AS90" s="657"/>
      <c r="AT90" s="657"/>
      <c r="AU90" s="657"/>
      <c r="AV90" s="657"/>
      <c r="AW90" s="657"/>
      <c r="AX90" s="657"/>
      <c r="AY90" s="657"/>
      <c r="AZ90" s="657"/>
      <c r="BA90" s="657"/>
      <c r="BB90" s="657"/>
      <c r="BC90" s="657"/>
      <c r="BD90" s="657"/>
      <c r="BE90" s="657"/>
      <c r="BF90" s="657"/>
      <c r="BG90" s="657"/>
      <c r="BH90" s="657"/>
      <c r="BI90" s="657"/>
      <c r="BJ90" s="657"/>
      <c r="BK90" s="657"/>
      <c r="BL90" s="657"/>
      <c r="BM90" s="657"/>
      <c r="BN90" s="657"/>
      <c r="BO90" s="657"/>
      <c r="BP90" s="657"/>
      <c r="BQ90" s="657"/>
      <c r="BR90" s="657"/>
      <c r="BS90" s="657"/>
      <c r="BT90" s="657"/>
      <c r="BU90" s="657"/>
      <c r="BV90" s="657"/>
      <c r="BW90" s="657"/>
      <c r="BX90" s="657"/>
      <c r="BY90" s="657"/>
    </row>
    <row r="91" spans="2:77" s="649" customFormat="1" x14ac:dyDescent="0.15">
      <c r="B91" s="656"/>
      <c r="C91" s="657"/>
      <c r="D91" s="657"/>
      <c r="E91" s="657"/>
      <c r="F91" s="657"/>
      <c r="G91" s="657"/>
      <c r="H91" s="657"/>
      <c r="I91" s="657"/>
      <c r="J91" s="657"/>
      <c r="K91" s="657"/>
      <c r="L91" s="657"/>
      <c r="M91" s="657"/>
      <c r="N91" s="657"/>
      <c r="O91" s="657"/>
      <c r="P91" s="657"/>
      <c r="Q91" s="657"/>
      <c r="R91" s="657"/>
      <c r="S91" s="657"/>
      <c r="T91" s="657"/>
      <c r="U91" s="657"/>
      <c r="V91" s="657"/>
      <c r="W91" s="657"/>
      <c r="X91" s="657"/>
      <c r="Y91" s="657"/>
      <c r="Z91" s="657"/>
      <c r="AA91" s="657"/>
      <c r="AB91" s="657"/>
      <c r="AC91" s="657"/>
      <c r="AD91" s="657"/>
      <c r="AE91" s="657"/>
      <c r="AF91" s="657"/>
      <c r="AG91" s="657"/>
      <c r="AH91" s="657"/>
      <c r="AI91" s="657"/>
      <c r="AJ91" s="657"/>
      <c r="AK91" s="657"/>
      <c r="AL91" s="657"/>
      <c r="AM91" s="657"/>
      <c r="AN91" s="657"/>
      <c r="AO91" s="657"/>
      <c r="AP91" s="657"/>
      <c r="AQ91" s="657"/>
      <c r="AR91" s="657"/>
      <c r="AS91" s="657"/>
      <c r="AT91" s="657"/>
      <c r="AU91" s="657"/>
      <c r="AV91" s="657"/>
      <c r="AW91" s="657"/>
      <c r="AX91" s="657"/>
      <c r="AY91" s="657"/>
      <c r="AZ91" s="657"/>
      <c r="BA91" s="657"/>
      <c r="BB91" s="657"/>
      <c r="BC91" s="657"/>
      <c r="BD91" s="657"/>
      <c r="BE91" s="657"/>
      <c r="BF91" s="657"/>
      <c r="BG91" s="657"/>
      <c r="BH91" s="657"/>
      <c r="BI91" s="657"/>
      <c r="BJ91" s="657"/>
      <c r="BK91" s="657"/>
      <c r="BL91" s="657"/>
      <c r="BM91" s="657"/>
      <c r="BN91" s="657"/>
      <c r="BO91" s="657"/>
      <c r="BP91" s="657"/>
      <c r="BQ91" s="657"/>
      <c r="BR91" s="657"/>
      <c r="BS91" s="657"/>
      <c r="BT91" s="657"/>
      <c r="BU91" s="657"/>
      <c r="BV91" s="657"/>
      <c r="BW91" s="657"/>
      <c r="BX91" s="657"/>
      <c r="BY91" s="657"/>
    </row>
    <row r="92" spans="2:77" x14ac:dyDescent="0.15">
      <c r="B92" s="656"/>
      <c r="C92" s="657"/>
      <c r="D92" s="657"/>
      <c r="E92" s="657"/>
      <c r="F92" s="657"/>
      <c r="G92" s="657"/>
      <c r="H92" s="657"/>
      <c r="I92" s="657"/>
      <c r="J92" s="657"/>
      <c r="K92" s="657"/>
      <c r="L92" s="657"/>
      <c r="M92" s="657"/>
      <c r="N92" s="657"/>
      <c r="O92" s="657"/>
      <c r="P92" s="657"/>
      <c r="Q92" s="657"/>
      <c r="R92" s="657"/>
      <c r="S92" s="657"/>
      <c r="T92" s="657"/>
      <c r="U92" s="657"/>
      <c r="V92" s="657"/>
      <c r="W92" s="657"/>
      <c r="X92" s="657"/>
      <c r="Y92" s="657"/>
      <c r="Z92" s="657"/>
      <c r="AA92" s="657"/>
      <c r="AB92" s="657"/>
      <c r="AC92" s="657"/>
      <c r="AD92" s="657"/>
      <c r="AE92" s="657"/>
      <c r="AF92" s="657"/>
      <c r="AG92" s="657"/>
      <c r="AH92" s="657"/>
      <c r="AI92" s="657"/>
      <c r="AJ92" s="657"/>
      <c r="AK92" s="657"/>
      <c r="AL92" s="657"/>
      <c r="AM92" s="657"/>
      <c r="AN92" s="657"/>
      <c r="AO92" s="657"/>
      <c r="AP92" s="657"/>
      <c r="AQ92" s="657"/>
      <c r="AR92" s="657"/>
      <c r="AS92" s="657"/>
      <c r="AT92" s="657"/>
      <c r="AU92" s="657"/>
      <c r="AV92" s="657"/>
      <c r="AW92" s="657"/>
      <c r="AX92" s="657"/>
      <c r="AY92" s="657"/>
      <c r="AZ92" s="657"/>
      <c r="BA92" s="657"/>
      <c r="BB92" s="657"/>
      <c r="BC92" s="657"/>
      <c r="BD92" s="657"/>
      <c r="BE92" s="657"/>
      <c r="BF92" s="657"/>
      <c r="BG92" s="657"/>
      <c r="BH92" s="657"/>
      <c r="BI92" s="657"/>
      <c r="BJ92" s="657"/>
      <c r="BK92" s="657"/>
      <c r="BL92" s="657"/>
      <c r="BM92" s="657"/>
      <c r="BN92" s="657"/>
      <c r="BO92" s="657"/>
      <c r="BP92" s="657"/>
      <c r="BQ92" s="657"/>
      <c r="BR92" s="657"/>
      <c r="BS92" s="657"/>
      <c r="BT92" s="657"/>
      <c r="BU92" s="657"/>
      <c r="BV92" s="657"/>
      <c r="BW92" s="657"/>
      <c r="BX92" s="657"/>
      <c r="BY92" s="657"/>
    </row>
    <row r="93" spans="2:77" x14ac:dyDescent="0.15">
      <c r="B93" s="656"/>
      <c r="C93" s="657"/>
      <c r="D93" s="657"/>
      <c r="E93" s="657"/>
      <c r="F93" s="657"/>
      <c r="G93" s="657"/>
      <c r="H93" s="657"/>
      <c r="I93" s="657"/>
      <c r="J93" s="657"/>
      <c r="K93" s="657"/>
      <c r="L93" s="657"/>
      <c r="M93" s="657"/>
      <c r="N93" s="657"/>
      <c r="O93" s="657"/>
      <c r="P93" s="657"/>
      <c r="Q93" s="657"/>
      <c r="R93" s="657"/>
      <c r="S93" s="657"/>
      <c r="T93" s="657"/>
      <c r="U93" s="657"/>
      <c r="V93" s="657"/>
      <c r="W93" s="657"/>
      <c r="X93" s="657"/>
      <c r="Y93" s="657"/>
      <c r="Z93" s="657"/>
      <c r="AA93" s="657"/>
      <c r="AB93" s="657"/>
      <c r="AC93" s="657"/>
      <c r="AD93" s="657"/>
      <c r="AE93" s="657"/>
      <c r="AF93" s="657"/>
      <c r="AG93" s="657"/>
      <c r="AH93" s="657"/>
      <c r="AI93" s="657"/>
      <c r="AJ93" s="657"/>
      <c r="AK93" s="657"/>
      <c r="AL93" s="657"/>
      <c r="AM93" s="657"/>
      <c r="AN93" s="657"/>
      <c r="AO93" s="657"/>
      <c r="AP93" s="657"/>
      <c r="AQ93" s="657"/>
      <c r="AR93" s="657"/>
      <c r="AS93" s="657"/>
      <c r="AT93" s="657"/>
      <c r="AU93" s="657"/>
      <c r="AV93" s="657"/>
      <c r="AW93" s="657"/>
      <c r="AX93" s="657"/>
      <c r="AY93" s="657"/>
      <c r="AZ93" s="657"/>
      <c r="BA93" s="657"/>
      <c r="BB93" s="657"/>
      <c r="BC93" s="657"/>
      <c r="BD93" s="657"/>
      <c r="BE93" s="657"/>
      <c r="BF93" s="657"/>
      <c r="BG93" s="657"/>
      <c r="BH93" s="657"/>
      <c r="BI93" s="657"/>
      <c r="BJ93" s="657"/>
      <c r="BK93" s="657"/>
      <c r="BL93" s="657"/>
      <c r="BM93" s="657"/>
      <c r="BN93" s="657"/>
      <c r="BO93" s="657"/>
      <c r="BP93" s="657"/>
      <c r="BQ93" s="657"/>
      <c r="BR93" s="657"/>
      <c r="BS93" s="657"/>
      <c r="BT93" s="657"/>
      <c r="BU93" s="657"/>
      <c r="BV93" s="657"/>
      <c r="BW93" s="657"/>
      <c r="BX93" s="657"/>
      <c r="BY93" s="657"/>
    </row>
    <row r="94" spans="2:77" x14ac:dyDescent="0.15">
      <c r="B94" s="656"/>
      <c r="C94" s="657"/>
      <c r="D94" s="657"/>
      <c r="E94" s="657"/>
      <c r="F94" s="657"/>
      <c r="G94" s="657"/>
      <c r="H94" s="657"/>
      <c r="I94" s="657"/>
      <c r="J94" s="657"/>
      <c r="K94" s="657"/>
      <c r="L94" s="657"/>
      <c r="M94" s="657"/>
      <c r="N94" s="657"/>
      <c r="O94" s="657"/>
      <c r="P94" s="657"/>
      <c r="Q94" s="657"/>
      <c r="R94" s="657"/>
      <c r="S94" s="657"/>
      <c r="T94" s="657"/>
      <c r="U94" s="657"/>
      <c r="V94" s="657"/>
      <c r="W94" s="657"/>
      <c r="X94" s="657"/>
      <c r="Y94" s="657"/>
      <c r="Z94" s="657"/>
      <c r="AA94" s="657"/>
      <c r="AB94" s="657"/>
      <c r="AC94" s="657"/>
      <c r="AD94" s="657"/>
      <c r="AE94" s="657"/>
      <c r="AF94" s="657"/>
      <c r="AG94" s="657"/>
      <c r="AH94" s="657"/>
      <c r="AI94" s="657"/>
      <c r="AJ94" s="657"/>
      <c r="AK94" s="657"/>
      <c r="AL94" s="657"/>
      <c r="AM94" s="657"/>
      <c r="AN94" s="657"/>
      <c r="AO94" s="657"/>
      <c r="AP94" s="657"/>
      <c r="AQ94" s="657"/>
      <c r="AR94" s="657"/>
      <c r="AS94" s="657"/>
      <c r="AT94" s="657"/>
      <c r="AU94" s="657"/>
      <c r="AV94" s="657"/>
      <c r="AW94" s="657"/>
      <c r="AX94" s="657"/>
      <c r="AY94" s="657"/>
      <c r="AZ94" s="657"/>
      <c r="BA94" s="657"/>
      <c r="BB94" s="657"/>
      <c r="BC94" s="657"/>
      <c r="BD94" s="657"/>
      <c r="BE94" s="657"/>
      <c r="BF94" s="657"/>
      <c r="BG94" s="657"/>
      <c r="BH94" s="657"/>
      <c r="BI94" s="657"/>
      <c r="BJ94" s="657"/>
      <c r="BK94" s="657"/>
      <c r="BL94" s="657"/>
      <c r="BM94" s="657"/>
      <c r="BN94" s="657"/>
      <c r="BO94" s="657"/>
      <c r="BP94" s="657"/>
      <c r="BQ94" s="657"/>
      <c r="BR94" s="657"/>
      <c r="BS94" s="657"/>
      <c r="BT94" s="657"/>
      <c r="BU94" s="657"/>
      <c r="BV94" s="657"/>
      <c r="BW94" s="657"/>
      <c r="BX94" s="657"/>
      <c r="BY94" s="657"/>
    </row>
    <row r="95" spans="2:77" x14ac:dyDescent="0.15">
      <c r="B95" s="656"/>
      <c r="C95" s="657"/>
      <c r="D95" s="657"/>
      <c r="E95" s="657"/>
      <c r="F95" s="657"/>
      <c r="G95" s="657"/>
      <c r="H95" s="657"/>
      <c r="I95" s="657"/>
      <c r="J95" s="657"/>
      <c r="K95" s="657"/>
      <c r="L95" s="657"/>
      <c r="M95" s="657"/>
      <c r="N95" s="657"/>
      <c r="O95" s="657"/>
      <c r="P95" s="657"/>
      <c r="Q95" s="657"/>
      <c r="R95" s="657"/>
      <c r="S95" s="657"/>
      <c r="T95" s="657"/>
      <c r="U95" s="657"/>
      <c r="V95" s="657"/>
      <c r="W95" s="657"/>
      <c r="X95" s="657"/>
      <c r="Y95" s="657"/>
      <c r="Z95" s="657"/>
      <c r="AA95" s="657"/>
      <c r="AB95" s="657"/>
      <c r="AC95" s="657"/>
      <c r="AD95" s="657"/>
      <c r="AE95" s="657"/>
      <c r="AF95" s="657"/>
      <c r="AG95" s="657"/>
      <c r="AH95" s="657"/>
      <c r="AI95" s="657"/>
      <c r="AJ95" s="657"/>
      <c r="AK95" s="657"/>
      <c r="AL95" s="657"/>
      <c r="AM95" s="657"/>
      <c r="AN95" s="657"/>
      <c r="AO95" s="657"/>
      <c r="AP95" s="657"/>
      <c r="AQ95" s="657"/>
      <c r="AR95" s="657"/>
      <c r="AS95" s="657"/>
      <c r="AT95" s="657"/>
      <c r="AU95" s="657"/>
      <c r="AV95" s="657"/>
      <c r="AW95" s="657"/>
      <c r="AX95" s="657"/>
      <c r="AY95" s="657"/>
      <c r="AZ95" s="657"/>
      <c r="BA95" s="657"/>
      <c r="BB95" s="657"/>
      <c r="BC95" s="657"/>
      <c r="BD95" s="657"/>
      <c r="BE95" s="657"/>
      <c r="BF95" s="657"/>
      <c r="BG95" s="657"/>
      <c r="BH95" s="657"/>
      <c r="BI95" s="657"/>
      <c r="BJ95" s="657"/>
      <c r="BK95" s="657"/>
      <c r="BL95" s="657"/>
      <c r="BM95" s="657"/>
      <c r="BN95" s="657"/>
      <c r="BO95" s="657"/>
      <c r="BP95" s="657"/>
      <c r="BQ95" s="657"/>
      <c r="BR95" s="657"/>
      <c r="BS95" s="657"/>
      <c r="BT95" s="657"/>
      <c r="BU95" s="657"/>
      <c r="BV95" s="657"/>
      <c r="BW95" s="657"/>
      <c r="BX95" s="657"/>
      <c r="BY95" s="657"/>
    </row>
    <row r="96" spans="2:77" x14ac:dyDescent="0.15">
      <c r="B96" s="656"/>
      <c r="C96" s="657"/>
      <c r="D96" s="657"/>
      <c r="E96" s="657"/>
      <c r="F96" s="657"/>
      <c r="G96" s="657"/>
      <c r="H96" s="657"/>
      <c r="I96" s="657"/>
      <c r="J96" s="657"/>
      <c r="K96" s="657"/>
      <c r="L96" s="657"/>
      <c r="M96" s="657"/>
      <c r="N96" s="657"/>
      <c r="O96" s="657"/>
      <c r="P96" s="657"/>
      <c r="Q96" s="657"/>
      <c r="R96" s="657"/>
      <c r="S96" s="657"/>
      <c r="T96" s="657"/>
      <c r="U96" s="657"/>
      <c r="V96" s="657"/>
      <c r="W96" s="657"/>
      <c r="X96" s="657"/>
      <c r="Y96" s="657"/>
      <c r="Z96" s="657"/>
      <c r="AA96" s="657"/>
      <c r="AB96" s="657"/>
      <c r="AC96" s="657"/>
      <c r="AD96" s="657"/>
      <c r="AE96" s="657"/>
      <c r="AF96" s="657"/>
      <c r="AG96" s="657"/>
      <c r="AH96" s="657"/>
      <c r="AI96" s="657"/>
      <c r="AJ96" s="657"/>
      <c r="AK96" s="657"/>
      <c r="AL96" s="657"/>
      <c r="AM96" s="657"/>
      <c r="AN96" s="657"/>
      <c r="AO96" s="657"/>
      <c r="AP96" s="657"/>
      <c r="AQ96" s="657"/>
      <c r="AR96" s="657"/>
      <c r="AS96" s="657"/>
      <c r="AT96" s="657"/>
      <c r="AU96" s="657"/>
      <c r="AV96" s="657"/>
      <c r="AW96" s="657"/>
      <c r="AX96" s="657"/>
      <c r="AY96" s="657"/>
      <c r="AZ96" s="657"/>
      <c r="BA96" s="657"/>
      <c r="BB96" s="657"/>
      <c r="BC96" s="657"/>
      <c r="BD96" s="657"/>
      <c r="BE96" s="657"/>
      <c r="BF96" s="657"/>
      <c r="BG96" s="657"/>
      <c r="BH96" s="657"/>
      <c r="BI96" s="657"/>
      <c r="BJ96" s="657"/>
      <c r="BK96" s="657"/>
      <c r="BL96" s="657"/>
      <c r="BM96" s="657"/>
      <c r="BN96" s="657"/>
      <c r="BO96" s="657"/>
      <c r="BP96" s="657"/>
      <c r="BQ96" s="657"/>
      <c r="BR96" s="657"/>
      <c r="BS96" s="657"/>
      <c r="BT96" s="657"/>
      <c r="BU96" s="657"/>
      <c r="BV96" s="657"/>
      <c r="BW96" s="657"/>
      <c r="BX96" s="657"/>
      <c r="BY96" s="657"/>
    </row>
    <row r="97" spans="2:77" x14ac:dyDescent="0.15">
      <c r="B97" s="656"/>
      <c r="C97" s="657"/>
      <c r="D97" s="657"/>
      <c r="E97" s="657"/>
      <c r="F97" s="657"/>
      <c r="G97" s="657"/>
      <c r="H97" s="657"/>
      <c r="I97" s="657"/>
      <c r="J97" s="657"/>
      <c r="K97" s="657"/>
      <c r="L97" s="657"/>
      <c r="M97" s="657"/>
      <c r="N97" s="657"/>
      <c r="O97" s="657"/>
      <c r="P97" s="657"/>
      <c r="Q97" s="657"/>
      <c r="R97" s="657"/>
      <c r="S97" s="657"/>
      <c r="T97" s="657"/>
      <c r="U97" s="657"/>
      <c r="V97" s="657"/>
      <c r="W97" s="657"/>
      <c r="X97" s="657"/>
      <c r="Y97" s="657"/>
      <c r="Z97" s="657"/>
      <c r="AA97" s="657"/>
      <c r="AB97" s="657"/>
      <c r="AC97" s="657"/>
      <c r="AD97" s="657"/>
      <c r="AE97" s="657"/>
      <c r="AF97" s="657"/>
      <c r="AG97" s="657"/>
      <c r="AH97" s="657"/>
      <c r="AI97" s="657"/>
      <c r="AJ97" s="657"/>
      <c r="AK97" s="657"/>
      <c r="AL97" s="657"/>
      <c r="AM97" s="657"/>
      <c r="AN97" s="657"/>
      <c r="AO97" s="657"/>
      <c r="AP97" s="657"/>
      <c r="AQ97" s="657"/>
      <c r="AR97" s="657"/>
      <c r="AS97" s="657"/>
      <c r="AT97" s="657"/>
      <c r="AU97" s="657"/>
      <c r="AV97" s="657"/>
      <c r="AW97" s="657"/>
      <c r="AX97" s="657"/>
      <c r="AY97" s="657"/>
      <c r="AZ97" s="657"/>
      <c r="BA97" s="657"/>
      <c r="BB97" s="657"/>
      <c r="BC97" s="657"/>
      <c r="BD97" s="657"/>
      <c r="BE97" s="657"/>
      <c r="BF97" s="657"/>
      <c r="BG97" s="657"/>
      <c r="BH97" s="657"/>
      <c r="BI97" s="657"/>
      <c r="BJ97" s="657"/>
      <c r="BK97" s="657"/>
      <c r="BL97" s="657"/>
      <c r="BM97" s="657"/>
      <c r="BN97" s="657"/>
      <c r="BO97" s="657"/>
      <c r="BP97" s="657"/>
      <c r="BQ97" s="657"/>
      <c r="BR97" s="657"/>
      <c r="BS97" s="657"/>
      <c r="BT97" s="657"/>
      <c r="BU97" s="657"/>
      <c r="BV97" s="657"/>
      <c r="BW97" s="657"/>
      <c r="BX97" s="657"/>
      <c r="BY97" s="657"/>
    </row>
    <row r="98" spans="2:77" x14ac:dyDescent="0.15">
      <c r="B98" s="656"/>
      <c r="C98" s="657"/>
      <c r="D98" s="657"/>
      <c r="E98" s="657"/>
      <c r="F98" s="657"/>
      <c r="G98" s="657"/>
      <c r="H98" s="657"/>
      <c r="I98" s="657"/>
      <c r="J98" s="657"/>
      <c r="K98" s="657"/>
      <c r="L98" s="657"/>
      <c r="M98" s="657"/>
      <c r="N98" s="657"/>
      <c r="O98" s="657"/>
      <c r="P98" s="657"/>
      <c r="Q98" s="657"/>
      <c r="R98" s="657"/>
      <c r="S98" s="657"/>
      <c r="T98" s="657"/>
      <c r="U98" s="657"/>
      <c r="V98" s="657"/>
      <c r="W98" s="657"/>
      <c r="X98" s="657"/>
      <c r="Y98" s="657"/>
      <c r="Z98" s="657"/>
      <c r="AA98" s="657"/>
      <c r="AB98" s="657"/>
      <c r="AC98" s="657"/>
      <c r="AD98" s="657"/>
      <c r="AE98" s="657"/>
      <c r="AF98" s="657"/>
      <c r="AG98" s="657"/>
      <c r="AH98" s="657"/>
      <c r="AI98" s="657"/>
      <c r="AJ98" s="657"/>
      <c r="AK98" s="657"/>
      <c r="AL98" s="657"/>
      <c r="AM98" s="657"/>
      <c r="AN98" s="657"/>
      <c r="AO98" s="657"/>
      <c r="AP98" s="657"/>
      <c r="AQ98" s="657"/>
      <c r="AR98" s="657"/>
      <c r="AS98" s="657"/>
      <c r="AT98" s="657"/>
      <c r="AU98" s="657"/>
      <c r="AV98" s="657"/>
      <c r="AW98" s="657"/>
      <c r="AX98" s="657"/>
      <c r="AY98" s="657"/>
      <c r="AZ98" s="657"/>
      <c r="BA98" s="657"/>
      <c r="BB98" s="657"/>
      <c r="BC98" s="657"/>
      <c r="BD98" s="657"/>
      <c r="BE98" s="657"/>
      <c r="BF98" s="657"/>
      <c r="BG98" s="657"/>
      <c r="BH98" s="657"/>
      <c r="BI98" s="657"/>
      <c r="BJ98" s="657"/>
      <c r="BK98" s="657"/>
      <c r="BL98" s="657"/>
      <c r="BM98" s="657"/>
      <c r="BN98" s="657"/>
      <c r="BO98" s="657"/>
      <c r="BP98" s="657"/>
      <c r="BQ98" s="657"/>
      <c r="BR98" s="657"/>
      <c r="BS98" s="657"/>
      <c r="BT98" s="657"/>
      <c r="BU98" s="657"/>
      <c r="BV98" s="657"/>
      <c r="BW98" s="657"/>
      <c r="BX98" s="657"/>
      <c r="BY98" s="657"/>
    </row>
    <row r="99" spans="2:77" x14ac:dyDescent="0.15">
      <c r="B99" s="656"/>
      <c r="C99" s="657"/>
      <c r="D99" s="657"/>
      <c r="E99" s="657"/>
      <c r="F99" s="657"/>
      <c r="G99" s="657"/>
      <c r="H99" s="657"/>
      <c r="I99" s="657"/>
      <c r="J99" s="657"/>
      <c r="K99" s="657"/>
      <c r="L99" s="657"/>
      <c r="M99" s="657"/>
      <c r="N99" s="657"/>
      <c r="O99" s="657"/>
      <c r="P99" s="657"/>
      <c r="Q99" s="657"/>
      <c r="R99" s="657"/>
      <c r="S99" s="657"/>
      <c r="T99" s="657"/>
      <c r="U99" s="657"/>
      <c r="V99" s="657"/>
      <c r="W99" s="657"/>
      <c r="X99" s="657"/>
      <c r="Y99" s="657"/>
      <c r="Z99" s="657"/>
      <c r="AA99" s="657"/>
      <c r="AB99" s="657"/>
      <c r="AC99" s="657"/>
      <c r="AD99" s="657"/>
      <c r="AE99" s="657"/>
      <c r="AF99" s="657"/>
      <c r="AG99" s="657"/>
      <c r="AH99" s="657"/>
      <c r="AI99" s="657"/>
      <c r="AJ99" s="657"/>
      <c r="AK99" s="657"/>
      <c r="AL99" s="657"/>
      <c r="AM99" s="657"/>
      <c r="AN99" s="657"/>
      <c r="AO99" s="657"/>
      <c r="AP99" s="657"/>
      <c r="AQ99" s="657"/>
      <c r="AR99" s="657"/>
      <c r="AS99" s="657"/>
      <c r="AT99" s="657"/>
      <c r="AU99" s="657"/>
      <c r="AV99" s="657"/>
      <c r="AW99" s="657"/>
      <c r="AX99" s="657"/>
      <c r="AY99" s="657"/>
      <c r="AZ99" s="657"/>
      <c r="BA99" s="657"/>
      <c r="BB99" s="657"/>
      <c r="BC99" s="657"/>
      <c r="BD99" s="657"/>
      <c r="BE99" s="657"/>
      <c r="BF99" s="657"/>
      <c r="BG99" s="657"/>
      <c r="BH99" s="657"/>
      <c r="BI99" s="657"/>
      <c r="BJ99" s="657"/>
      <c r="BK99" s="657"/>
      <c r="BL99" s="657"/>
      <c r="BM99" s="657"/>
      <c r="BN99" s="657"/>
      <c r="BO99" s="657"/>
      <c r="BP99" s="657"/>
      <c r="BQ99" s="657"/>
      <c r="BR99" s="657"/>
      <c r="BS99" s="657"/>
      <c r="BT99" s="657"/>
      <c r="BU99" s="657"/>
      <c r="BV99" s="657"/>
      <c r="BW99" s="657"/>
      <c r="BX99" s="657"/>
      <c r="BY99" s="657"/>
    </row>
    <row r="100" spans="2:77" x14ac:dyDescent="0.15">
      <c r="B100" s="656"/>
      <c r="C100" s="657"/>
      <c r="D100" s="657"/>
      <c r="E100" s="657"/>
      <c r="F100" s="657"/>
      <c r="G100" s="657"/>
      <c r="H100" s="657"/>
      <c r="I100" s="657"/>
      <c r="J100" s="657"/>
      <c r="K100" s="657"/>
      <c r="L100" s="657"/>
      <c r="M100" s="657"/>
      <c r="N100" s="657"/>
      <c r="O100" s="657"/>
      <c r="P100" s="657"/>
      <c r="Q100" s="657"/>
      <c r="R100" s="657"/>
      <c r="S100" s="657"/>
      <c r="T100" s="657"/>
      <c r="U100" s="657"/>
      <c r="V100" s="657"/>
      <c r="W100" s="657"/>
      <c r="X100" s="657"/>
      <c r="Y100" s="657"/>
      <c r="Z100" s="657"/>
      <c r="AA100" s="657"/>
      <c r="AB100" s="657"/>
      <c r="AC100" s="657"/>
      <c r="AD100" s="657"/>
      <c r="AE100" s="657"/>
      <c r="AF100" s="657"/>
      <c r="AG100" s="657"/>
      <c r="AH100" s="657"/>
      <c r="AI100" s="657"/>
      <c r="AJ100" s="657"/>
      <c r="AK100" s="657"/>
      <c r="AL100" s="657"/>
      <c r="AM100" s="657"/>
      <c r="AN100" s="657"/>
      <c r="AO100" s="657"/>
      <c r="AP100" s="657"/>
      <c r="AQ100" s="657"/>
      <c r="AR100" s="657"/>
      <c r="AS100" s="657"/>
      <c r="AT100" s="657"/>
      <c r="AU100" s="657"/>
      <c r="AV100" s="657"/>
      <c r="AW100" s="657"/>
      <c r="AX100" s="657"/>
      <c r="AY100" s="657"/>
      <c r="AZ100" s="657"/>
      <c r="BA100" s="657"/>
      <c r="BB100" s="657"/>
      <c r="BC100" s="657"/>
      <c r="BD100" s="657"/>
      <c r="BE100" s="657"/>
      <c r="BF100" s="657"/>
      <c r="BG100" s="657"/>
      <c r="BH100" s="657"/>
      <c r="BI100" s="657"/>
      <c r="BJ100" s="657"/>
      <c r="BK100" s="657"/>
      <c r="BL100" s="657"/>
      <c r="BM100" s="657"/>
      <c r="BN100" s="657"/>
      <c r="BO100" s="657"/>
      <c r="BP100" s="657"/>
      <c r="BQ100" s="657"/>
      <c r="BR100" s="657"/>
      <c r="BS100" s="657"/>
      <c r="BT100" s="657"/>
      <c r="BU100" s="657"/>
      <c r="BV100" s="657"/>
      <c r="BW100" s="657"/>
      <c r="BX100" s="657"/>
      <c r="BY100" s="657"/>
    </row>
    <row r="101" spans="2:77" x14ac:dyDescent="0.15">
      <c r="B101" s="656"/>
      <c r="C101" s="657"/>
      <c r="D101" s="657"/>
      <c r="E101" s="657"/>
      <c r="F101" s="657"/>
      <c r="G101" s="657"/>
      <c r="H101" s="657"/>
      <c r="I101" s="657"/>
      <c r="J101" s="657"/>
      <c r="K101" s="657"/>
      <c r="L101" s="657"/>
      <c r="M101" s="657"/>
      <c r="N101" s="657"/>
      <c r="O101" s="657"/>
      <c r="P101" s="657"/>
      <c r="Q101" s="657"/>
      <c r="R101" s="657"/>
      <c r="S101" s="657"/>
      <c r="T101" s="657"/>
      <c r="U101" s="657"/>
      <c r="V101" s="657"/>
      <c r="W101" s="657"/>
      <c r="X101" s="657"/>
      <c r="Y101" s="657"/>
      <c r="Z101" s="657"/>
      <c r="AA101" s="657"/>
      <c r="AB101" s="657"/>
      <c r="AC101" s="657"/>
      <c r="AD101" s="657"/>
      <c r="AE101" s="657"/>
      <c r="AF101" s="657"/>
      <c r="AG101" s="657"/>
      <c r="AH101" s="657"/>
      <c r="AI101" s="657"/>
      <c r="AJ101" s="657"/>
      <c r="AK101" s="657"/>
      <c r="AL101" s="657"/>
      <c r="AM101" s="657"/>
      <c r="AN101" s="657"/>
      <c r="AO101" s="657"/>
      <c r="AP101" s="657"/>
      <c r="AQ101" s="657"/>
      <c r="AR101" s="657"/>
      <c r="AS101" s="657"/>
      <c r="AT101" s="657"/>
      <c r="AU101" s="657"/>
      <c r="AV101" s="657"/>
      <c r="AW101" s="657"/>
      <c r="AX101" s="657"/>
      <c r="AY101" s="657"/>
      <c r="AZ101" s="657"/>
      <c r="BA101" s="657"/>
      <c r="BB101" s="657"/>
      <c r="BC101" s="657"/>
      <c r="BD101" s="657"/>
      <c r="BE101" s="657"/>
      <c r="BF101" s="657"/>
      <c r="BG101" s="657"/>
      <c r="BH101" s="657"/>
      <c r="BI101" s="657"/>
      <c r="BJ101" s="657"/>
      <c r="BK101" s="657"/>
      <c r="BL101" s="657"/>
      <c r="BM101" s="657"/>
      <c r="BN101" s="657"/>
      <c r="BO101" s="657"/>
      <c r="BP101" s="657"/>
      <c r="BQ101" s="657"/>
      <c r="BR101" s="657"/>
      <c r="BS101" s="657"/>
      <c r="BT101" s="657"/>
      <c r="BU101" s="657"/>
      <c r="BV101" s="657"/>
      <c r="BW101" s="657"/>
      <c r="BX101" s="657"/>
      <c r="BY101" s="657"/>
    </row>
    <row r="102" spans="2:77" x14ac:dyDescent="0.15">
      <c r="B102" s="656"/>
      <c r="C102" s="657"/>
      <c r="D102" s="657"/>
      <c r="E102" s="657"/>
      <c r="F102" s="657"/>
      <c r="G102" s="657"/>
      <c r="H102" s="657"/>
      <c r="I102" s="657"/>
      <c r="J102" s="657"/>
      <c r="K102" s="657"/>
      <c r="L102" s="657"/>
      <c r="M102" s="657"/>
      <c r="N102" s="657"/>
      <c r="O102" s="657"/>
      <c r="P102" s="657"/>
      <c r="Q102" s="657"/>
      <c r="R102" s="657"/>
      <c r="S102" s="657"/>
      <c r="T102" s="657"/>
      <c r="U102" s="657"/>
      <c r="V102" s="657"/>
      <c r="W102" s="657"/>
      <c r="X102" s="657"/>
      <c r="Y102" s="657"/>
      <c r="Z102" s="657"/>
      <c r="AA102" s="657"/>
      <c r="AB102" s="657"/>
      <c r="AC102" s="657"/>
      <c r="AD102" s="657"/>
      <c r="AE102" s="657"/>
      <c r="AF102" s="657"/>
      <c r="AG102" s="657"/>
      <c r="AH102" s="657"/>
      <c r="AI102" s="657"/>
      <c r="AJ102" s="657"/>
      <c r="AK102" s="657"/>
      <c r="AL102" s="657"/>
      <c r="AM102" s="657"/>
      <c r="AN102" s="657"/>
      <c r="AO102" s="657"/>
      <c r="AP102" s="657"/>
      <c r="AQ102" s="657"/>
      <c r="AR102" s="657"/>
      <c r="AS102" s="657"/>
      <c r="AT102" s="657"/>
      <c r="AU102" s="657"/>
      <c r="AV102" s="657"/>
      <c r="AW102" s="657"/>
      <c r="AX102" s="657"/>
      <c r="AY102" s="657"/>
      <c r="AZ102" s="657"/>
      <c r="BA102" s="657"/>
      <c r="BB102" s="657"/>
      <c r="BC102" s="657"/>
      <c r="BD102" s="657"/>
      <c r="BE102" s="657"/>
      <c r="BF102" s="657"/>
      <c r="BG102" s="657"/>
      <c r="BH102" s="657"/>
      <c r="BI102" s="657"/>
      <c r="BJ102" s="657"/>
      <c r="BK102" s="657"/>
      <c r="BL102" s="657"/>
      <c r="BM102" s="657"/>
      <c r="BN102" s="657"/>
      <c r="BO102" s="657"/>
      <c r="BP102" s="657"/>
      <c r="BQ102" s="657"/>
      <c r="BR102" s="657"/>
      <c r="BS102" s="657"/>
      <c r="BT102" s="657"/>
      <c r="BU102" s="657"/>
      <c r="BV102" s="657"/>
      <c r="BW102" s="657"/>
      <c r="BX102" s="657"/>
      <c r="BY102" s="657"/>
    </row>
    <row r="103" spans="2:77" x14ac:dyDescent="0.15">
      <c r="B103" s="656"/>
      <c r="C103" s="657"/>
      <c r="D103" s="657"/>
      <c r="E103" s="657"/>
      <c r="F103" s="657"/>
      <c r="G103" s="657"/>
      <c r="H103" s="657"/>
      <c r="I103" s="657"/>
      <c r="J103" s="657"/>
      <c r="K103" s="657"/>
      <c r="L103" s="657"/>
      <c r="M103" s="657"/>
      <c r="N103" s="657"/>
      <c r="O103" s="657"/>
      <c r="P103" s="657"/>
      <c r="Q103" s="657"/>
      <c r="R103" s="657"/>
      <c r="S103" s="657"/>
      <c r="T103" s="657"/>
      <c r="U103" s="657"/>
      <c r="V103" s="657"/>
      <c r="W103" s="657"/>
      <c r="X103" s="657"/>
      <c r="Y103" s="657"/>
      <c r="Z103" s="657"/>
      <c r="AA103" s="657"/>
      <c r="AB103" s="657"/>
      <c r="AC103" s="657"/>
      <c r="AD103" s="657"/>
      <c r="AE103" s="657"/>
      <c r="AF103" s="657"/>
      <c r="AG103" s="657"/>
      <c r="AH103" s="657"/>
      <c r="AI103" s="657"/>
      <c r="AJ103" s="657"/>
      <c r="AK103" s="657"/>
      <c r="AL103" s="657"/>
      <c r="AM103" s="657"/>
      <c r="AN103" s="657"/>
      <c r="AO103" s="657"/>
      <c r="AP103" s="657"/>
      <c r="AQ103" s="657"/>
      <c r="AR103" s="657"/>
      <c r="AS103" s="657"/>
      <c r="AT103" s="657"/>
      <c r="AU103" s="657"/>
      <c r="AV103" s="657"/>
      <c r="AW103" s="657"/>
      <c r="AX103" s="657"/>
      <c r="AY103" s="657"/>
      <c r="AZ103" s="657"/>
      <c r="BA103" s="657"/>
      <c r="BB103" s="657"/>
      <c r="BC103" s="657"/>
      <c r="BD103" s="657"/>
      <c r="BE103" s="657"/>
      <c r="BF103" s="657"/>
      <c r="BG103" s="657"/>
      <c r="BH103" s="657"/>
      <c r="BI103" s="657"/>
      <c r="BJ103" s="657"/>
      <c r="BK103" s="657"/>
      <c r="BL103" s="657"/>
      <c r="BM103" s="657"/>
      <c r="BN103" s="657"/>
      <c r="BO103" s="657"/>
      <c r="BP103" s="657"/>
      <c r="BQ103" s="657"/>
      <c r="BR103" s="657"/>
      <c r="BS103" s="657"/>
      <c r="BT103" s="657"/>
      <c r="BU103" s="657"/>
      <c r="BV103" s="657"/>
      <c r="BW103" s="657"/>
      <c r="BX103" s="657"/>
      <c r="BY103" s="657"/>
    </row>
    <row r="104" spans="2:77" x14ac:dyDescent="0.15">
      <c r="B104" s="656"/>
      <c r="C104" s="657"/>
      <c r="D104" s="657"/>
      <c r="E104" s="657"/>
      <c r="F104" s="657"/>
      <c r="G104" s="657"/>
      <c r="H104" s="657"/>
      <c r="I104" s="657"/>
      <c r="J104" s="657"/>
      <c r="K104" s="657"/>
      <c r="L104" s="657"/>
      <c r="M104" s="657"/>
      <c r="N104" s="657"/>
      <c r="O104" s="657"/>
      <c r="P104" s="657"/>
      <c r="Q104" s="657"/>
      <c r="R104" s="657"/>
      <c r="S104" s="657"/>
      <c r="T104" s="657"/>
      <c r="U104" s="657"/>
      <c r="V104" s="657"/>
      <c r="W104" s="657"/>
      <c r="X104" s="657"/>
      <c r="Y104" s="657"/>
      <c r="Z104" s="657"/>
      <c r="AA104" s="657"/>
      <c r="AB104" s="657"/>
      <c r="AC104" s="657"/>
      <c r="AD104" s="657"/>
      <c r="AE104" s="657"/>
      <c r="AF104" s="657"/>
      <c r="AG104" s="657"/>
      <c r="AH104" s="657"/>
      <c r="AI104" s="657"/>
      <c r="AJ104" s="657"/>
      <c r="AK104" s="657"/>
      <c r="AL104" s="657"/>
      <c r="AM104" s="657"/>
      <c r="AN104" s="657"/>
      <c r="AO104" s="657"/>
      <c r="AP104" s="657"/>
      <c r="AQ104" s="657"/>
      <c r="AR104" s="657"/>
      <c r="AS104" s="657"/>
      <c r="AT104" s="657"/>
      <c r="AU104" s="657"/>
      <c r="AV104" s="657"/>
      <c r="AW104" s="657"/>
      <c r="AX104" s="657"/>
      <c r="AY104" s="657"/>
      <c r="AZ104" s="657"/>
      <c r="BA104" s="657"/>
      <c r="BB104" s="657"/>
      <c r="BC104" s="657"/>
      <c r="BD104" s="657"/>
      <c r="BE104" s="657"/>
      <c r="BF104" s="657"/>
      <c r="BG104" s="657"/>
      <c r="BH104" s="657"/>
      <c r="BI104" s="657"/>
      <c r="BJ104" s="657"/>
      <c r="BK104" s="657"/>
      <c r="BL104" s="657"/>
      <c r="BM104" s="657"/>
      <c r="BN104" s="657"/>
      <c r="BO104" s="657"/>
      <c r="BP104" s="657"/>
      <c r="BQ104" s="657"/>
      <c r="BR104" s="657"/>
      <c r="BS104" s="657"/>
      <c r="BT104" s="657"/>
      <c r="BU104" s="657"/>
      <c r="BV104" s="657"/>
      <c r="BW104" s="657"/>
      <c r="BX104" s="657"/>
      <c r="BY104" s="657"/>
    </row>
    <row r="105" spans="2:77" x14ac:dyDescent="0.15">
      <c r="B105" s="656"/>
      <c r="C105" s="657"/>
      <c r="D105" s="657"/>
      <c r="E105" s="657"/>
      <c r="F105" s="657"/>
      <c r="G105" s="657"/>
      <c r="H105" s="657"/>
      <c r="I105" s="657"/>
      <c r="J105" s="657"/>
      <c r="K105" s="657"/>
      <c r="L105" s="657"/>
      <c r="M105" s="657"/>
      <c r="N105" s="657"/>
      <c r="O105" s="657"/>
      <c r="P105" s="657"/>
      <c r="Q105" s="657"/>
      <c r="R105" s="657"/>
      <c r="S105" s="657"/>
      <c r="T105" s="657"/>
      <c r="U105" s="657"/>
      <c r="V105" s="657"/>
      <c r="W105" s="657"/>
      <c r="X105" s="657"/>
      <c r="Y105" s="657"/>
      <c r="Z105" s="657"/>
      <c r="AA105" s="657"/>
      <c r="AB105" s="657"/>
      <c r="AC105" s="657"/>
      <c r="AD105" s="657"/>
      <c r="AE105" s="657"/>
      <c r="AF105" s="657"/>
      <c r="AG105" s="657"/>
      <c r="AH105" s="657"/>
      <c r="AI105" s="657"/>
      <c r="AJ105" s="657"/>
      <c r="AK105" s="657"/>
      <c r="AL105" s="657"/>
      <c r="AM105" s="657"/>
      <c r="AN105" s="657"/>
      <c r="AO105" s="657"/>
      <c r="AP105" s="657"/>
      <c r="AQ105" s="657"/>
      <c r="AR105" s="657"/>
      <c r="AS105" s="657"/>
      <c r="AT105" s="657"/>
      <c r="AU105" s="657"/>
      <c r="AV105" s="657"/>
      <c r="AW105" s="657"/>
      <c r="AX105" s="657"/>
      <c r="AY105" s="657"/>
      <c r="AZ105" s="657"/>
      <c r="BA105" s="657"/>
      <c r="BB105" s="657"/>
      <c r="BC105" s="657"/>
      <c r="BD105" s="657"/>
      <c r="BE105" s="657"/>
      <c r="BF105" s="657"/>
      <c r="BG105" s="657"/>
      <c r="BH105" s="657"/>
      <c r="BI105" s="657"/>
      <c r="BJ105" s="657"/>
      <c r="BK105" s="657"/>
      <c r="BL105" s="657"/>
      <c r="BM105" s="657"/>
      <c r="BN105" s="657"/>
      <c r="BO105" s="657"/>
      <c r="BP105" s="657"/>
      <c r="BQ105" s="657"/>
      <c r="BR105" s="657"/>
      <c r="BS105" s="657"/>
      <c r="BT105" s="657"/>
      <c r="BU105" s="657"/>
      <c r="BV105" s="657"/>
      <c r="BW105" s="657"/>
      <c r="BX105" s="657"/>
      <c r="BY105" s="657"/>
    </row>
    <row r="106" spans="2:77" x14ac:dyDescent="0.15">
      <c r="B106" s="656"/>
      <c r="C106" s="657"/>
      <c r="D106" s="657"/>
      <c r="E106" s="657"/>
      <c r="F106" s="657"/>
      <c r="G106" s="657"/>
      <c r="H106" s="657"/>
      <c r="I106" s="657"/>
      <c r="J106" s="657"/>
      <c r="K106" s="657"/>
      <c r="L106" s="657"/>
      <c r="M106" s="657"/>
      <c r="N106" s="657"/>
      <c r="O106" s="657"/>
      <c r="P106" s="657"/>
      <c r="Q106" s="657"/>
      <c r="R106" s="657"/>
      <c r="S106" s="657"/>
      <c r="T106" s="657"/>
      <c r="U106" s="657"/>
      <c r="V106" s="657"/>
      <c r="W106" s="657"/>
      <c r="X106" s="657"/>
      <c r="Y106" s="657"/>
      <c r="Z106" s="657"/>
      <c r="AA106" s="657"/>
      <c r="AB106" s="657"/>
      <c r="AC106" s="657"/>
      <c r="AD106" s="657"/>
      <c r="AE106" s="657"/>
      <c r="AF106" s="657"/>
      <c r="AG106" s="657"/>
      <c r="AH106" s="657"/>
      <c r="AI106" s="657"/>
      <c r="AJ106" s="657"/>
      <c r="AK106" s="657"/>
      <c r="AL106" s="657"/>
      <c r="AM106" s="657"/>
      <c r="AN106" s="657"/>
      <c r="AO106" s="657"/>
      <c r="AP106" s="657"/>
      <c r="AQ106" s="657"/>
      <c r="AR106" s="657"/>
      <c r="AS106" s="657"/>
      <c r="AT106" s="657"/>
      <c r="AU106" s="657"/>
      <c r="AV106" s="657"/>
      <c r="AW106" s="657"/>
      <c r="AX106" s="657"/>
      <c r="AY106" s="657"/>
      <c r="AZ106" s="657"/>
      <c r="BA106" s="657"/>
      <c r="BB106" s="657"/>
      <c r="BC106" s="657"/>
      <c r="BD106" s="657"/>
      <c r="BE106" s="657"/>
      <c r="BF106" s="657"/>
      <c r="BG106" s="657"/>
      <c r="BH106" s="657"/>
      <c r="BI106" s="657"/>
      <c r="BJ106" s="657"/>
      <c r="BK106" s="657"/>
      <c r="BL106" s="657"/>
      <c r="BM106" s="657"/>
      <c r="BN106" s="657"/>
      <c r="BO106" s="657"/>
      <c r="BP106" s="657"/>
      <c r="BQ106" s="657"/>
      <c r="BR106" s="657"/>
      <c r="BS106" s="657"/>
      <c r="BT106" s="657"/>
      <c r="BU106" s="657"/>
      <c r="BV106" s="657"/>
      <c r="BW106" s="657"/>
      <c r="BX106" s="657"/>
      <c r="BY106" s="657"/>
    </row>
    <row r="107" spans="2:77" x14ac:dyDescent="0.15">
      <c r="B107" s="656"/>
      <c r="C107" s="657"/>
      <c r="D107" s="657"/>
      <c r="E107" s="657"/>
      <c r="F107" s="657"/>
      <c r="G107" s="657"/>
      <c r="H107" s="657"/>
      <c r="I107" s="657"/>
      <c r="J107" s="657"/>
      <c r="K107" s="657"/>
      <c r="L107" s="657"/>
      <c r="M107" s="657"/>
      <c r="N107" s="657"/>
      <c r="O107" s="657"/>
      <c r="P107" s="657"/>
      <c r="Q107" s="657"/>
      <c r="R107" s="657"/>
      <c r="S107" s="657"/>
      <c r="T107" s="657"/>
      <c r="U107" s="657"/>
      <c r="V107" s="657"/>
      <c r="W107" s="657"/>
      <c r="X107" s="657"/>
      <c r="Y107" s="657"/>
      <c r="Z107" s="657"/>
      <c r="AA107" s="657"/>
      <c r="AB107" s="657"/>
      <c r="AC107" s="657"/>
      <c r="AD107" s="657"/>
      <c r="AE107" s="657"/>
      <c r="AF107" s="657"/>
      <c r="AG107" s="657"/>
      <c r="AH107" s="657"/>
      <c r="AI107" s="657"/>
      <c r="AJ107" s="657"/>
      <c r="AK107" s="657"/>
      <c r="AL107" s="657"/>
      <c r="AM107" s="657"/>
      <c r="AN107" s="657"/>
      <c r="AO107" s="657"/>
      <c r="AP107" s="657"/>
      <c r="AQ107" s="657"/>
      <c r="AR107" s="657"/>
      <c r="AS107" s="657"/>
      <c r="AT107" s="657"/>
      <c r="AU107" s="657"/>
      <c r="AV107" s="657"/>
      <c r="AW107" s="657"/>
      <c r="AX107" s="657"/>
      <c r="AY107" s="657"/>
      <c r="AZ107" s="657"/>
      <c r="BA107" s="657"/>
      <c r="BB107" s="657"/>
      <c r="BC107" s="657"/>
      <c r="BD107" s="657"/>
      <c r="BE107" s="657"/>
      <c r="BF107" s="657"/>
      <c r="BG107" s="657"/>
      <c r="BH107" s="657"/>
      <c r="BI107" s="657"/>
      <c r="BJ107" s="657"/>
      <c r="BK107" s="657"/>
      <c r="BL107" s="657"/>
      <c r="BM107" s="657"/>
      <c r="BN107" s="657"/>
      <c r="BO107" s="657"/>
      <c r="BP107" s="657"/>
      <c r="BQ107" s="657"/>
      <c r="BR107" s="657"/>
      <c r="BS107" s="657"/>
      <c r="BT107" s="657"/>
      <c r="BU107" s="657"/>
      <c r="BV107" s="657"/>
      <c r="BW107" s="657"/>
      <c r="BX107" s="657"/>
      <c r="BY107" s="657"/>
    </row>
    <row r="108" spans="2:77" x14ac:dyDescent="0.15">
      <c r="B108" s="656"/>
      <c r="C108" s="657"/>
      <c r="D108" s="657"/>
      <c r="E108" s="657"/>
      <c r="F108" s="657"/>
      <c r="G108" s="657"/>
      <c r="H108" s="657"/>
      <c r="I108" s="657"/>
      <c r="J108" s="657"/>
      <c r="K108" s="657"/>
      <c r="L108" s="657"/>
      <c r="M108" s="657"/>
      <c r="N108" s="657"/>
      <c r="O108" s="657"/>
      <c r="P108" s="657"/>
      <c r="Q108" s="657"/>
      <c r="R108" s="657"/>
      <c r="S108" s="657"/>
      <c r="T108" s="657"/>
      <c r="U108" s="657"/>
      <c r="V108" s="657"/>
      <c r="W108" s="657"/>
      <c r="X108" s="657"/>
      <c r="Y108" s="657"/>
      <c r="Z108" s="657"/>
      <c r="AA108" s="657"/>
      <c r="AB108" s="657"/>
      <c r="AC108" s="657"/>
      <c r="AD108" s="657"/>
      <c r="AE108" s="657"/>
      <c r="AF108" s="657"/>
      <c r="AG108" s="657"/>
      <c r="AH108" s="657"/>
      <c r="AI108" s="657"/>
      <c r="AJ108" s="657"/>
      <c r="AK108" s="657"/>
      <c r="AL108" s="657"/>
      <c r="AM108" s="657"/>
      <c r="AN108" s="657"/>
      <c r="AO108" s="657"/>
      <c r="AP108" s="657"/>
      <c r="AQ108" s="657"/>
      <c r="AR108" s="657"/>
      <c r="AS108" s="657"/>
      <c r="AT108" s="657"/>
      <c r="AU108" s="657"/>
      <c r="AV108" s="657"/>
      <c r="AW108" s="657"/>
      <c r="AX108" s="657"/>
      <c r="AY108" s="657"/>
      <c r="AZ108" s="657"/>
      <c r="BA108" s="657"/>
      <c r="BB108" s="657"/>
      <c r="BC108" s="657"/>
      <c r="BD108" s="657"/>
      <c r="BE108" s="657"/>
      <c r="BF108" s="657"/>
      <c r="BG108" s="657"/>
      <c r="BH108" s="657"/>
      <c r="BI108" s="657"/>
      <c r="BJ108" s="657"/>
      <c r="BK108" s="657"/>
      <c r="BL108" s="657"/>
      <c r="BM108" s="657"/>
      <c r="BN108" s="657"/>
      <c r="BO108" s="657"/>
      <c r="BP108" s="657"/>
      <c r="BQ108" s="657"/>
      <c r="BR108" s="657"/>
      <c r="BS108" s="657"/>
      <c r="BT108" s="657"/>
      <c r="BU108" s="657"/>
      <c r="BV108" s="657"/>
      <c r="BW108" s="657"/>
      <c r="BX108" s="657"/>
      <c r="BY108" s="657"/>
    </row>
    <row r="109" spans="2:77" x14ac:dyDescent="0.15">
      <c r="B109" s="656"/>
      <c r="C109" s="657"/>
      <c r="D109" s="657"/>
      <c r="E109" s="657"/>
      <c r="F109" s="657"/>
      <c r="G109" s="657"/>
      <c r="H109" s="657"/>
      <c r="I109" s="657"/>
      <c r="J109" s="657"/>
      <c r="K109" s="657"/>
      <c r="L109" s="657"/>
      <c r="M109" s="657"/>
      <c r="N109" s="657"/>
      <c r="O109" s="657"/>
      <c r="P109" s="657"/>
      <c r="Q109" s="657"/>
      <c r="R109" s="657"/>
      <c r="S109" s="657"/>
      <c r="T109" s="657"/>
      <c r="U109" s="657"/>
      <c r="V109" s="657"/>
      <c r="W109" s="657"/>
      <c r="X109" s="657"/>
      <c r="Y109" s="657"/>
      <c r="Z109" s="657"/>
      <c r="AA109" s="657"/>
      <c r="AB109" s="657"/>
      <c r="AC109" s="657"/>
      <c r="AD109" s="657"/>
      <c r="AE109" s="657"/>
      <c r="AF109" s="657"/>
      <c r="AG109" s="657"/>
      <c r="AH109" s="657"/>
      <c r="AI109" s="657"/>
      <c r="AJ109" s="657"/>
      <c r="AK109" s="657"/>
      <c r="AL109" s="657"/>
      <c r="AM109" s="657"/>
      <c r="AN109" s="657"/>
      <c r="AO109" s="657"/>
      <c r="AP109" s="657"/>
      <c r="AQ109" s="657"/>
      <c r="AR109" s="657"/>
      <c r="AS109" s="657"/>
      <c r="AT109" s="657"/>
      <c r="AU109" s="657"/>
      <c r="AV109" s="657"/>
      <c r="AW109" s="657"/>
      <c r="AX109" s="657"/>
      <c r="AY109" s="657"/>
      <c r="AZ109" s="657"/>
      <c r="BA109" s="657"/>
      <c r="BB109" s="657"/>
      <c r="BC109" s="657"/>
      <c r="BD109" s="657"/>
      <c r="BE109" s="657"/>
      <c r="BF109" s="657"/>
      <c r="BG109" s="657"/>
      <c r="BH109" s="657"/>
      <c r="BI109" s="657"/>
      <c r="BJ109" s="657"/>
      <c r="BK109" s="657"/>
      <c r="BL109" s="657"/>
      <c r="BM109" s="657"/>
      <c r="BN109" s="657"/>
      <c r="BO109" s="657"/>
      <c r="BP109" s="657"/>
      <c r="BQ109" s="657"/>
      <c r="BR109" s="657"/>
      <c r="BS109" s="657"/>
      <c r="BT109" s="657"/>
      <c r="BU109" s="657"/>
      <c r="BV109" s="657"/>
      <c r="BW109" s="657"/>
      <c r="BX109" s="657"/>
      <c r="BY109" s="657"/>
    </row>
    <row r="110" spans="2:77" x14ac:dyDescent="0.15">
      <c r="B110" s="656"/>
      <c r="C110" s="657"/>
      <c r="D110" s="657"/>
      <c r="E110" s="657"/>
      <c r="F110" s="657"/>
      <c r="G110" s="657"/>
      <c r="H110" s="657"/>
      <c r="I110" s="657"/>
      <c r="J110" s="657"/>
      <c r="K110" s="657"/>
      <c r="L110" s="657"/>
      <c r="M110" s="657"/>
      <c r="N110" s="657"/>
      <c r="O110" s="657"/>
      <c r="P110" s="657"/>
      <c r="Q110" s="657"/>
      <c r="R110" s="657"/>
      <c r="S110" s="657"/>
      <c r="T110" s="657"/>
      <c r="U110" s="657"/>
      <c r="V110" s="657"/>
      <c r="W110" s="657"/>
      <c r="X110" s="657"/>
      <c r="Y110" s="657"/>
      <c r="Z110" s="657"/>
      <c r="AA110" s="657"/>
      <c r="AB110" s="657"/>
      <c r="AC110" s="657"/>
      <c r="AD110" s="657"/>
      <c r="AE110" s="657"/>
      <c r="AF110" s="657"/>
      <c r="AG110" s="657"/>
      <c r="AH110" s="657"/>
      <c r="AI110" s="657"/>
      <c r="AJ110" s="657"/>
      <c r="AK110" s="657"/>
      <c r="AL110" s="657"/>
      <c r="AM110" s="657"/>
      <c r="AN110" s="657"/>
      <c r="AO110" s="657"/>
      <c r="AP110" s="657"/>
      <c r="AQ110" s="657"/>
      <c r="AR110" s="657"/>
      <c r="AS110" s="657"/>
      <c r="AT110" s="657"/>
      <c r="AU110" s="657"/>
      <c r="AV110" s="657"/>
      <c r="AW110" s="657"/>
      <c r="AX110" s="657"/>
      <c r="AY110" s="657"/>
      <c r="AZ110" s="657"/>
      <c r="BA110" s="657"/>
      <c r="BB110" s="657"/>
      <c r="BC110" s="657"/>
      <c r="BD110" s="657"/>
      <c r="BE110" s="657"/>
      <c r="BF110" s="657"/>
      <c r="BG110" s="657"/>
      <c r="BH110" s="657"/>
      <c r="BI110" s="657"/>
      <c r="BJ110" s="657"/>
      <c r="BK110" s="657"/>
      <c r="BL110" s="657"/>
      <c r="BM110" s="657"/>
      <c r="BN110" s="657"/>
      <c r="BO110" s="657"/>
      <c r="BP110" s="657"/>
      <c r="BQ110" s="657"/>
      <c r="BR110" s="657"/>
      <c r="BS110" s="657"/>
      <c r="BT110" s="657"/>
      <c r="BU110" s="657"/>
      <c r="BV110" s="657"/>
      <c r="BW110" s="657"/>
      <c r="BX110" s="657"/>
      <c r="BY110" s="657"/>
    </row>
    <row r="111" spans="2:77" x14ac:dyDescent="0.15">
      <c r="B111" s="656"/>
      <c r="C111" s="657"/>
      <c r="D111" s="657"/>
      <c r="E111" s="657"/>
      <c r="F111" s="657"/>
      <c r="G111" s="657"/>
      <c r="H111" s="657"/>
      <c r="I111" s="657"/>
      <c r="J111" s="657"/>
      <c r="K111" s="657"/>
      <c r="L111" s="657"/>
      <c r="M111" s="657"/>
      <c r="N111" s="657"/>
      <c r="O111" s="657"/>
      <c r="P111" s="657"/>
      <c r="Q111" s="657"/>
      <c r="R111" s="657"/>
      <c r="S111" s="657"/>
      <c r="T111" s="657"/>
      <c r="U111" s="657"/>
      <c r="V111" s="657"/>
      <c r="W111" s="657"/>
      <c r="X111" s="657"/>
      <c r="Y111" s="657"/>
      <c r="Z111" s="657"/>
      <c r="AA111" s="657"/>
      <c r="AB111" s="657"/>
      <c r="AC111" s="657"/>
      <c r="AD111" s="657"/>
      <c r="AE111" s="657"/>
      <c r="AF111" s="657"/>
      <c r="AG111" s="657"/>
      <c r="AH111" s="657"/>
      <c r="AI111" s="657"/>
      <c r="AJ111" s="657"/>
      <c r="AK111" s="657"/>
      <c r="AL111" s="657"/>
      <c r="AM111" s="657"/>
      <c r="AN111" s="657"/>
      <c r="AO111" s="657"/>
      <c r="AP111" s="657"/>
      <c r="AQ111" s="657"/>
      <c r="AR111" s="657"/>
      <c r="AS111" s="657"/>
      <c r="AT111" s="657"/>
      <c r="AU111" s="657"/>
      <c r="AV111" s="657"/>
      <c r="AW111" s="657"/>
      <c r="AX111" s="657"/>
      <c r="AY111" s="657"/>
      <c r="AZ111" s="657"/>
      <c r="BA111" s="657"/>
      <c r="BB111" s="657"/>
      <c r="BC111" s="657"/>
      <c r="BD111" s="657"/>
      <c r="BE111" s="657"/>
      <c r="BF111" s="657"/>
      <c r="BG111" s="657"/>
      <c r="BH111" s="657"/>
      <c r="BI111" s="657"/>
      <c r="BJ111" s="657"/>
      <c r="BK111" s="657"/>
      <c r="BL111" s="657"/>
      <c r="BM111" s="657"/>
      <c r="BN111" s="657"/>
      <c r="BO111" s="657"/>
      <c r="BP111" s="657"/>
      <c r="BQ111" s="657"/>
      <c r="BR111" s="657"/>
      <c r="BS111" s="657"/>
      <c r="BT111" s="657"/>
      <c r="BU111" s="657"/>
      <c r="BV111" s="657"/>
      <c r="BW111" s="657"/>
      <c r="BX111" s="657"/>
      <c r="BY111" s="657"/>
    </row>
    <row r="112" spans="2:77" x14ac:dyDescent="0.15">
      <c r="B112" s="656"/>
      <c r="C112" s="657"/>
      <c r="D112" s="657"/>
      <c r="E112" s="657"/>
      <c r="F112" s="657"/>
      <c r="G112" s="657"/>
      <c r="H112" s="657"/>
      <c r="I112" s="657"/>
      <c r="J112" s="657"/>
      <c r="K112" s="657"/>
      <c r="L112" s="657"/>
      <c r="M112" s="657"/>
      <c r="N112" s="657"/>
      <c r="O112" s="657"/>
      <c r="P112" s="657"/>
      <c r="Q112" s="657"/>
      <c r="R112" s="657"/>
      <c r="S112" s="657"/>
      <c r="T112" s="657"/>
      <c r="U112" s="657"/>
      <c r="V112" s="657"/>
      <c r="W112" s="657"/>
      <c r="X112" s="657"/>
      <c r="Y112" s="657"/>
      <c r="Z112" s="657"/>
      <c r="AA112" s="657"/>
      <c r="AB112" s="657"/>
      <c r="AC112" s="657"/>
      <c r="AD112" s="657"/>
      <c r="AE112" s="657"/>
      <c r="AF112" s="657"/>
      <c r="AG112" s="657"/>
      <c r="AH112" s="657"/>
      <c r="AI112" s="657"/>
      <c r="AJ112" s="657"/>
      <c r="AK112" s="657"/>
      <c r="AL112" s="657"/>
      <c r="AM112" s="657"/>
      <c r="AN112" s="657"/>
      <c r="AO112" s="657"/>
      <c r="AP112" s="657"/>
      <c r="AQ112" s="657"/>
      <c r="AR112" s="657"/>
      <c r="AS112" s="657"/>
      <c r="AT112" s="657"/>
      <c r="AU112" s="657"/>
      <c r="AV112" s="657"/>
      <c r="AW112" s="657"/>
      <c r="AX112" s="657"/>
      <c r="AY112" s="657"/>
      <c r="AZ112" s="657"/>
      <c r="BA112" s="657"/>
      <c r="BB112" s="657"/>
      <c r="BC112" s="657"/>
      <c r="BD112" s="657"/>
      <c r="BE112" s="657"/>
      <c r="BF112" s="657"/>
      <c r="BG112" s="657"/>
      <c r="BH112" s="657"/>
      <c r="BI112" s="657"/>
      <c r="BJ112" s="657"/>
      <c r="BK112" s="657"/>
      <c r="BL112" s="657"/>
      <c r="BM112" s="657"/>
      <c r="BN112" s="657"/>
      <c r="BO112" s="657"/>
      <c r="BP112" s="657"/>
      <c r="BQ112" s="657"/>
      <c r="BR112" s="657"/>
      <c r="BS112" s="657"/>
      <c r="BT112" s="657"/>
      <c r="BU112" s="657"/>
      <c r="BV112" s="657"/>
      <c r="BW112" s="657"/>
      <c r="BX112" s="657"/>
      <c r="BY112" s="657"/>
    </row>
    <row r="113" spans="2:77" x14ac:dyDescent="0.15">
      <c r="B113" s="656"/>
      <c r="C113" s="657"/>
      <c r="D113" s="657"/>
      <c r="E113" s="657"/>
      <c r="F113" s="657"/>
      <c r="G113" s="657"/>
      <c r="H113" s="657"/>
      <c r="I113" s="657"/>
      <c r="J113" s="657"/>
      <c r="K113" s="657"/>
      <c r="L113" s="657"/>
      <c r="M113" s="657"/>
      <c r="N113" s="657"/>
      <c r="O113" s="657"/>
      <c r="P113" s="657"/>
      <c r="Q113" s="657"/>
      <c r="R113" s="657"/>
      <c r="S113" s="657"/>
      <c r="T113" s="657"/>
      <c r="U113" s="657"/>
      <c r="V113" s="657"/>
      <c r="W113" s="657"/>
      <c r="X113" s="657"/>
      <c r="Y113" s="657"/>
      <c r="Z113" s="657"/>
      <c r="AA113" s="657"/>
      <c r="AB113" s="657"/>
      <c r="AC113" s="657"/>
      <c r="AD113" s="657"/>
      <c r="AE113" s="657"/>
      <c r="AF113" s="657"/>
      <c r="AG113" s="657"/>
      <c r="AH113" s="657"/>
      <c r="AI113" s="657"/>
      <c r="AJ113" s="657"/>
      <c r="AK113" s="657"/>
      <c r="AL113" s="657"/>
      <c r="AM113" s="657"/>
      <c r="AN113" s="657"/>
      <c r="AO113" s="657"/>
      <c r="AP113" s="657"/>
      <c r="AQ113" s="657"/>
      <c r="AR113" s="657"/>
      <c r="AS113" s="657"/>
      <c r="AT113" s="657"/>
      <c r="AU113" s="657"/>
      <c r="AV113" s="657"/>
      <c r="AW113" s="657"/>
      <c r="AX113" s="657"/>
      <c r="AY113" s="657"/>
      <c r="AZ113" s="657"/>
      <c r="BA113" s="657"/>
      <c r="BB113" s="657"/>
      <c r="BC113" s="657"/>
      <c r="BD113" s="657"/>
      <c r="BE113" s="657"/>
      <c r="BF113" s="657"/>
      <c r="BG113" s="657"/>
      <c r="BH113" s="657"/>
      <c r="BI113" s="657"/>
      <c r="BJ113" s="657"/>
      <c r="BK113" s="657"/>
      <c r="BL113" s="657"/>
      <c r="BM113" s="657"/>
      <c r="BN113" s="657"/>
      <c r="BO113" s="657"/>
      <c r="BP113" s="657"/>
      <c r="BQ113" s="657"/>
      <c r="BR113" s="657"/>
      <c r="BS113" s="657"/>
      <c r="BT113" s="657"/>
      <c r="BU113" s="657"/>
      <c r="BV113" s="657"/>
      <c r="BW113" s="657"/>
      <c r="BX113" s="657"/>
      <c r="BY113" s="657"/>
    </row>
    <row r="114" spans="2:77" x14ac:dyDescent="0.15">
      <c r="B114" s="656"/>
      <c r="C114" s="657"/>
      <c r="D114" s="657"/>
      <c r="E114" s="657"/>
      <c r="F114" s="657"/>
      <c r="G114" s="657"/>
      <c r="H114" s="657"/>
      <c r="I114" s="657"/>
      <c r="J114" s="657"/>
      <c r="K114" s="657"/>
      <c r="L114" s="657"/>
      <c r="M114" s="657"/>
      <c r="N114" s="657"/>
      <c r="O114" s="657"/>
      <c r="P114" s="657"/>
      <c r="Q114" s="657"/>
      <c r="R114" s="657"/>
      <c r="S114" s="657"/>
      <c r="T114" s="657"/>
      <c r="U114" s="657"/>
      <c r="V114" s="657"/>
      <c r="W114" s="657"/>
      <c r="X114" s="657"/>
      <c r="Y114" s="657"/>
      <c r="Z114" s="657"/>
      <c r="AA114" s="657"/>
      <c r="AB114" s="657"/>
      <c r="AC114" s="657"/>
      <c r="AD114" s="657"/>
      <c r="AE114" s="657"/>
      <c r="AF114" s="657"/>
      <c r="AG114" s="657"/>
      <c r="AH114" s="657"/>
      <c r="AI114" s="657"/>
      <c r="AJ114" s="657"/>
      <c r="AK114" s="657"/>
      <c r="AL114" s="657"/>
      <c r="AM114" s="657"/>
      <c r="AN114" s="657"/>
      <c r="AO114" s="657"/>
      <c r="AP114" s="657"/>
      <c r="AQ114" s="657"/>
      <c r="AR114" s="657"/>
      <c r="AS114" s="657"/>
      <c r="AT114" s="657"/>
      <c r="AU114" s="657"/>
      <c r="AV114" s="657"/>
      <c r="AW114" s="657"/>
      <c r="AX114" s="657"/>
      <c r="AY114" s="657"/>
      <c r="AZ114" s="657"/>
      <c r="BA114" s="657"/>
      <c r="BB114" s="657"/>
      <c r="BC114" s="657"/>
      <c r="BD114" s="657"/>
      <c r="BE114" s="657"/>
      <c r="BF114" s="657"/>
      <c r="BG114" s="657"/>
      <c r="BH114" s="657"/>
      <c r="BI114" s="657"/>
      <c r="BJ114" s="657"/>
      <c r="BK114" s="657"/>
      <c r="BL114" s="657"/>
      <c r="BM114" s="657"/>
      <c r="BN114" s="657"/>
      <c r="BO114" s="657"/>
      <c r="BP114" s="657"/>
      <c r="BQ114" s="657"/>
      <c r="BR114" s="657"/>
      <c r="BS114" s="657"/>
      <c r="BT114" s="657"/>
      <c r="BU114" s="657"/>
      <c r="BV114" s="657"/>
      <c r="BW114" s="657"/>
      <c r="BX114" s="657"/>
      <c r="BY114" s="657"/>
    </row>
    <row r="115" spans="2:77" x14ac:dyDescent="0.15">
      <c r="B115" s="656"/>
      <c r="C115" s="657"/>
      <c r="D115" s="657"/>
      <c r="E115" s="657"/>
      <c r="F115" s="657"/>
      <c r="G115" s="657"/>
      <c r="H115" s="657"/>
      <c r="I115" s="657"/>
      <c r="J115" s="657"/>
      <c r="K115" s="657"/>
      <c r="L115" s="657"/>
      <c r="M115" s="657"/>
      <c r="N115" s="657"/>
      <c r="O115" s="657"/>
      <c r="P115" s="657"/>
      <c r="Q115" s="657"/>
      <c r="R115" s="657"/>
      <c r="S115" s="657"/>
      <c r="T115" s="657"/>
      <c r="U115" s="657"/>
      <c r="V115" s="657"/>
      <c r="W115" s="657"/>
      <c r="X115" s="657"/>
      <c r="Y115" s="657"/>
      <c r="Z115" s="657"/>
      <c r="AA115" s="657"/>
      <c r="AB115" s="657"/>
      <c r="AC115" s="657"/>
      <c r="AD115" s="657"/>
      <c r="AE115" s="657"/>
      <c r="AF115" s="657"/>
      <c r="AG115" s="657"/>
      <c r="AH115" s="657"/>
      <c r="AI115" s="657"/>
      <c r="AJ115" s="657"/>
      <c r="AK115" s="657"/>
      <c r="AL115" s="657"/>
      <c r="AM115" s="657"/>
      <c r="AN115" s="657"/>
      <c r="AO115" s="657"/>
      <c r="AP115" s="657"/>
      <c r="AQ115" s="657"/>
      <c r="AR115" s="657"/>
      <c r="AS115" s="657"/>
      <c r="AT115" s="657"/>
      <c r="AU115" s="657"/>
      <c r="AV115" s="657"/>
      <c r="AW115" s="657"/>
      <c r="AX115" s="657"/>
      <c r="AY115" s="657"/>
      <c r="AZ115" s="657"/>
      <c r="BA115" s="657"/>
      <c r="BB115" s="657"/>
      <c r="BC115" s="657"/>
      <c r="BD115" s="657"/>
      <c r="BE115" s="657"/>
      <c r="BF115" s="657"/>
      <c r="BG115" s="657"/>
      <c r="BH115" s="657"/>
      <c r="BI115" s="657"/>
      <c r="BJ115" s="657"/>
      <c r="BK115" s="657"/>
      <c r="BL115" s="657"/>
      <c r="BM115" s="657"/>
      <c r="BN115" s="657"/>
      <c r="BO115" s="657"/>
      <c r="BP115" s="657"/>
      <c r="BQ115" s="657"/>
      <c r="BR115" s="657"/>
      <c r="BS115" s="657"/>
      <c r="BT115" s="657"/>
      <c r="BU115" s="657"/>
      <c r="BV115" s="657"/>
      <c r="BW115" s="657"/>
      <c r="BX115" s="657"/>
      <c r="BY115" s="657"/>
    </row>
    <row r="116" spans="2:77" x14ac:dyDescent="0.15">
      <c r="B116" s="656"/>
      <c r="C116" s="657"/>
      <c r="D116" s="657"/>
      <c r="E116" s="657"/>
      <c r="F116" s="657"/>
      <c r="G116" s="657"/>
      <c r="H116" s="657"/>
      <c r="I116" s="657"/>
      <c r="J116" s="657"/>
      <c r="K116" s="657"/>
      <c r="L116" s="657"/>
      <c r="M116" s="657"/>
      <c r="N116" s="657"/>
      <c r="O116" s="657"/>
      <c r="P116" s="657"/>
      <c r="Q116" s="657"/>
      <c r="R116" s="657"/>
      <c r="S116" s="657"/>
      <c r="T116" s="657"/>
      <c r="U116" s="657"/>
      <c r="V116" s="657"/>
      <c r="W116" s="657"/>
      <c r="X116" s="657"/>
      <c r="Y116" s="657"/>
      <c r="Z116" s="657"/>
      <c r="AA116" s="657"/>
      <c r="AB116" s="657"/>
      <c r="AC116" s="657"/>
      <c r="AD116" s="657"/>
      <c r="AE116" s="657"/>
      <c r="AF116" s="657"/>
      <c r="AG116" s="657"/>
      <c r="AH116" s="657"/>
      <c r="AI116" s="657"/>
      <c r="AJ116" s="657"/>
      <c r="AK116" s="657"/>
      <c r="AL116" s="657"/>
      <c r="AM116" s="657"/>
      <c r="AN116" s="657"/>
      <c r="AO116" s="657"/>
      <c r="AP116" s="657"/>
      <c r="AQ116" s="657"/>
      <c r="AR116" s="657"/>
      <c r="AS116" s="657"/>
      <c r="AT116" s="657"/>
      <c r="AU116" s="657"/>
      <c r="AV116" s="657"/>
      <c r="AW116" s="657"/>
      <c r="AX116" s="657"/>
      <c r="AY116" s="657"/>
      <c r="AZ116" s="657"/>
      <c r="BA116" s="657"/>
      <c r="BB116" s="657"/>
      <c r="BC116" s="657"/>
      <c r="BD116" s="657"/>
      <c r="BE116" s="657"/>
      <c r="BF116" s="657"/>
      <c r="BG116" s="657"/>
      <c r="BH116" s="657"/>
      <c r="BI116" s="657"/>
      <c r="BJ116" s="657"/>
      <c r="BK116" s="657"/>
      <c r="BL116" s="657"/>
      <c r="BM116" s="657"/>
      <c r="BN116" s="657"/>
      <c r="BO116" s="657"/>
      <c r="BP116" s="657"/>
      <c r="BQ116" s="657"/>
      <c r="BR116" s="657"/>
      <c r="BS116" s="657"/>
      <c r="BT116" s="657"/>
      <c r="BU116" s="657"/>
      <c r="BV116" s="657"/>
      <c r="BW116" s="657"/>
      <c r="BX116" s="657"/>
      <c r="BY116" s="657"/>
    </row>
    <row r="117" spans="2:77" x14ac:dyDescent="0.15">
      <c r="B117" s="656"/>
      <c r="C117" s="657"/>
      <c r="D117" s="657"/>
      <c r="E117" s="657"/>
      <c r="F117" s="657"/>
      <c r="G117" s="657"/>
      <c r="H117" s="657"/>
      <c r="I117" s="657"/>
      <c r="J117" s="657"/>
      <c r="K117" s="657"/>
      <c r="L117" s="657"/>
      <c r="M117" s="657"/>
      <c r="N117" s="657"/>
      <c r="O117" s="657"/>
      <c r="P117" s="657"/>
      <c r="Q117" s="657"/>
      <c r="R117" s="657"/>
      <c r="S117" s="657"/>
      <c r="T117" s="657"/>
      <c r="U117" s="657"/>
      <c r="V117" s="657"/>
      <c r="W117" s="657"/>
      <c r="X117" s="657"/>
      <c r="Y117" s="657"/>
      <c r="Z117" s="657"/>
      <c r="AA117" s="657"/>
      <c r="AB117" s="657"/>
      <c r="AC117" s="657"/>
      <c r="AD117" s="657"/>
      <c r="AE117" s="657"/>
      <c r="AF117" s="657"/>
      <c r="AG117" s="657"/>
      <c r="AH117" s="657"/>
      <c r="AI117" s="657"/>
      <c r="AJ117" s="657"/>
      <c r="AK117" s="657"/>
      <c r="AL117" s="657"/>
      <c r="AM117" s="657"/>
      <c r="AN117" s="657"/>
      <c r="AO117" s="657"/>
      <c r="AP117" s="657"/>
      <c r="AQ117" s="657"/>
      <c r="AR117" s="657"/>
      <c r="AS117" s="657"/>
      <c r="AT117" s="657"/>
      <c r="AU117" s="657"/>
      <c r="AV117" s="657"/>
      <c r="AW117" s="657"/>
      <c r="AX117" s="657"/>
      <c r="AY117" s="657"/>
      <c r="AZ117" s="657"/>
      <c r="BA117" s="657"/>
      <c r="BB117" s="657"/>
      <c r="BC117" s="657"/>
      <c r="BD117" s="657"/>
      <c r="BE117" s="657"/>
      <c r="BF117" s="657"/>
      <c r="BG117" s="657"/>
      <c r="BH117" s="657"/>
      <c r="BI117" s="657"/>
      <c r="BJ117" s="657"/>
      <c r="BK117" s="657"/>
      <c r="BL117" s="657"/>
      <c r="BM117" s="657"/>
      <c r="BN117" s="657"/>
      <c r="BO117" s="657"/>
      <c r="BP117" s="657"/>
      <c r="BQ117" s="657"/>
      <c r="BR117" s="657"/>
      <c r="BS117" s="657"/>
      <c r="BT117" s="657"/>
      <c r="BU117" s="657"/>
      <c r="BV117" s="657"/>
      <c r="BW117" s="657"/>
      <c r="BX117" s="657"/>
      <c r="BY117" s="657"/>
    </row>
    <row r="118" spans="2:77" x14ac:dyDescent="0.15">
      <c r="B118" s="656"/>
      <c r="C118" s="657"/>
      <c r="D118" s="657"/>
      <c r="E118" s="657"/>
      <c r="F118" s="657"/>
      <c r="G118" s="657"/>
      <c r="H118" s="657"/>
      <c r="I118" s="657"/>
      <c r="J118" s="657"/>
      <c r="K118" s="657"/>
      <c r="L118" s="657"/>
      <c r="M118" s="657"/>
      <c r="N118" s="657"/>
      <c r="O118" s="657"/>
      <c r="P118" s="657"/>
      <c r="Q118" s="657"/>
      <c r="R118" s="657"/>
      <c r="S118" s="657"/>
      <c r="T118" s="657"/>
      <c r="U118" s="657"/>
      <c r="V118" s="657"/>
      <c r="W118" s="657"/>
      <c r="X118" s="657"/>
      <c r="Y118" s="657"/>
      <c r="Z118" s="657"/>
      <c r="AA118" s="657"/>
      <c r="AB118" s="657"/>
      <c r="AC118" s="657"/>
      <c r="AD118" s="657"/>
      <c r="AE118" s="657"/>
      <c r="AF118" s="657"/>
      <c r="AG118" s="657"/>
      <c r="AH118" s="657"/>
      <c r="AI118" s="657"/>
      <c r="AJ118" s="657"/>
      <c r="AK118" s="657"/>
      <c r="AL118" s="657"/>
      <c r="AM118" s="657"/>
      <c r="AN118" s="657"/>
      <c r="AO118" s="657"/>
      <c r="AP118" s="657"/>
      <c r="AQ118" s="657"/>
      <c r="AR118" s="657"/>
      <c r="AS118" s="657"/>
      <c r="AT118" s="657"/>
      <c r="AU118" s="657"/>
      <c r="AV118" s="657"/>
      <c r="AW118" s="657"/>
      <c r="AX118" s="657"/>
      <c r="AY118" s="657"/>
      <c r="AZ118" s="657"/>
      <c r="BA118" s="657"/>
      <c r="BB118" s="657"/>
      <c r="BC118" s="657"/>
      <c r="BD118" s="657"/>
      <c r="BE118" s="657"/>
      <c r="BF118" s="657"/>
      <c r="BG118" s="657"/>
      <c r="BH118" s="657"/>
      <c r="BI118" s="657"/>
      <c r="BJ118" s="657"/>
      <c r="BK118" s="657"/>
      <c r="BL118" s="657"/>
      <c r="BM118" s="657"/>
      <c r="BN118" s="657"/>
      <c r="BO118" s="657"/>
      <c r="BP118" s="657"/>
      <c r="BQ118" s="657"/>
      <c r="BR118" s="657"/>
      <c r="BS118" s="657"/>
      <c r="BT118" s="657"/>
      <c r="BU118" s="657"/>
      <c r="BV118" s="657"/>
      <c r="BW118" s="657"/>
      <c r="BX118" s="657"/>
      <c r="BY118" s="657"/>
    </row>
    <row r="119" spans="2:77" x14ac:dyDescent="0.15">
      <c r="B119" s="656"/>
      <c r="C119" s="657"/>
      <c r="D119" s="657"/>
      <c r="E119" s="657"/>
      <c r="F119" s="657"/>
      <c r="G119" s="657"/>
      <c r="H119" s="657"/>
      <c r="I119" s="657"/>
      <c r="J119" s="657"/>
      <c r="K119" s="657"/>
      <c r="L119" s="657"/>
      <c r="M119" s="657"/>
      <c r="N119" s="657"/>
      <c r="O119" s="657"/>
      <c r="P119" s="657"/>
      <c r="Q119" s="657"/>
      <c r="R119" s="657"/>
      <c r="S119" s="657"/>
      <c r="T119" s="657"/>
      <c r="U119" s="657"/>
      <c r="V119" s="657"/>
      <c r="W119" s="657"/>
      <c r="X119" s="657"/>
      <c r="Y119" s="657"/>
      <c r="Z119" s="657"/>
      <c r="AA119" s="657"/>
      <c r="AB119" s="657"/>
      <c r="AC119" s="657"/>
      <c r="AD119" s="657"/>
      <c r="AE119" s="657"/>
      <c r="AF119" s="657"/>
      <c r="AG119" s="657"/>
      <c r="AH119" s="657"/>
      <c r="AI119" s="657"/>
      <c r="AJ119" s="657"/>
      <c r="AK119" s="657"/>
      <c r="AL119" s="657"/>
      <c r="AM119" s="657"/>
      <c r="AN119" s="657"/>
      <c r="AO119" s="657"/>
      <c r="AP119" s="657"/>
      <c r="AQ119" s="657"/>
      <c r="AR119" s="657"/>
      <c r="AS119" s="657"/>
      <c r="AT119" s="657"/>
      <c r="AU119" s="657"/>
      <c r="AV119" s="657"/>
      <c r="AW119" s="657"/>
      <c r="AX119" s="657"/>
      <c r="AY119" s="657"/>
      <c r="AZ119" s="657"/>
      <c r="BA119" s="657"/>
      <c r="BB119" s="657"/>
      <c r="BC119" s="657"/>
      <c r="BD119" s="657"/>
      <c r="BE119" s="657"/>
      <c r="BF119" s="657"/>
      <c r="BG119" s="657"/>
      <c r="BH119" s="657"/>
      <c r="BI119" s="657"/>
      <c r="BJ119" s="657"/>
      <c r="BK119" s="657"/>
      <c r="BL119" s="657"/>
      <c r="BM119" s="657"/>
      <c r="BN119" s="657"/>
      <c r="BO119" s="657"/>
      <c r="BP119" s="657"/>
      <c r="BQ119" s="657"/>
      <c r="BR119" s="657"/>
      <c r="BS119" s="657"/>
      <c r="BT119" s="657"/>
      <c r="BU119" s="657"/>
      <c r="BV119" s="657"/>
      <c r="BW119" s="657"/>
      <c r="BX119" s="657"/>
      <c r="BY119" s="657"/>
    </row>
    <row r="120" spans="2:77" x14ac:dyDescent="0.15">
      <c r="B120" s="656"/>
      <c r="C120" s="657"/>
      <c r="D120" s="657"/>
      <c r="E120" s="657"/>
      <c r="F120" s="657"/>
      <c r="G120" s="657"/>
      <c r="H120" s="657"/>
      <c r="I120" s="657"/>
      <c r="J120" s="657"/>
      <c r="K120" s="657"/>
      <c r="L120" s="657"/>
      <c r="M120" s="657"/>
      <c r="N120" s="657"/>
      <c r="O120" s="657"/>
      <c r="P120" s="657"/>
      <c r="Q120" s="657"/>
      <c r="R120" s="657"/>
      <c r="S120" s="657"/>
      <c r="T120" s="657"/>
      <c r="U120" s="657"/>
      <c r="V120" s="657"/>
      <c r="W120" s="657"/>
      <c r="X120" s="657"/>
      <c r="Y120" s="657"/>
      <c r="Z120" s="657"/>
      <c r="AA120" s="657"/>
      <c r="AB120" s="657"/>
      <c r="AC120" s="657"/>
      <c r="AD120" s="657"/>
      <c r="AE120" s="657"/>
      <c r="AF120" s="657"/>
      <c r="AG120" s="657"/>
      <c r="AH120" s="657"/>
      <c r="AI120" s="657"/>
      <c r="AJ120" s="657"/>
      <c r="AK120" s="657"/>
      <c r="AL120" s="657"/>
      <c r="AM120" s="657"/>
      <c r="AN120" s="657"/>
      <c r="AO120" s="657"/>
      <c r="AP120" s="657"/>
      <c r="AQ120" s="657"/>
      <c r="AR120" s="657"/>
      <c r="AS120" s="657"/>
      <c r="AT120" s="657"/>
      <c r="AU120" s="657"/>
      <c r="AV120" s="657"/>
      <c r="AW120" s="657"/>
      <c r="AX120" s="657"/>
      <c r="AY120" s="657"/>
      <c r="AZ120" s="657"/>
      <c r="BA120" s="657"/>
      <c r="BB120" s="657"/>
      <c r="BC120" s="657"/>
      <c r="BD120" s="657"/>
      <c r="BE120" s="657"/>
      <c r="BF120" s="657"/>
      <c r="BG120" s="657"/>
      <c r="BH120" s="657"/>
      <c r="BI120" s="657"/>
      <c r="BJ120" s="657"/>
      <c r="BK120" s="657"/>
      <c r="BL120" s="657"/>
      <c r="BM120" s="657"/>
      <c r="BN120" s="657"/>
      <c r="BO120" s="657"/>
      <c r="BP120" s="657"/>
      <c r="BQ120" s="657"/>
      <c r="BR120" s="657"/>
      <c r="BS120" s="657"/>
      <c r="BT120" s="657"/>
      <c r="BU120" s="657"/>
      <c r="BV120" s="657"/>
      <c r="BW120" s="657"/>
      <c r="BX120" s="657"/>
      <c r="BY120" s="657"/>
    </row>
    <row r="121" spans="2:77" x14ac:dyDescent="0.15">
      <c r="B121" s="656"/>
      <c r="C121" s="657"/>
      <c r="D121" s="657"/>
      <c r="E121" s="657"/>
      <c r="F121" s="657"/>
      <c r="G121" s="657"/>
      <c r="H121" s="657"/>
      <c r="I121" s="657"/>
      <c r="J121" s="657"/>
      <c r="K121" s="657"/>
      <c r="L121" s="657"/>
      <c r="M121" s="657"/>
      <c r="N121" s="657"/>
      <c r="O121" s="657"/>
      <c r="P121" s="657"/>
      <c r="Q121" s="657"/>
      <c r="R121" s="657"/>
      <c r="S121" s="657"/>
      <c r="T121" s="657"/>
      <c r="U121" s="657"/>
      <c r="V121" s="657"/>
      <c r="W121" s="657"/>
      <c r="X121" s="657"/>
      <c r="Y121" s="657"/>
      <c r="Z121" s="657"/>
      <c r="AA121" s="657"/>
      <c r="AB121" s="657"/>
      <c r="AC121" s="657"/>
      <c r="AD121" s="657"/>
      <c r="AE121" s="657"/>
      <c r="AF121" s="657"/>
      <c r="AG121" s="657"/>
      <c r="AH121" s="657"/>
      <c r="AI121" s="657"/>
      <c r="AJ121" s="657"/>
      <c r="AK121" s="657"/>
      <c r="AL121" s="657"/>
      <c r="AM121" s="657"/>
      <c r="AN121" s="657"/>
      <c r="AO121" s="657"/>
      <c r="AP121" s="657"/>
      <c r="AQ121" s="657"/>
      <c r="AR121" s="657"/>
      <c r="AS121" s="657"/>
      <c r="AT121" s="657"/>
      <c r="AU121" s="657"/>
      <c r="AV121" s="657"/>
      <c r="AW121" s="657"/>
      <c r="AX121" s="657"/>
      <c r="AY121" s="657"/>
      <c r="AZ121" s="657"/>
      <c r="BA121" s="657"/>
      <c r="BB121" s="657"/>
      <c r="BC121" s="657"/>
      <c r="BD121" s="657"/>
      <c r="BE121" s="657"/>
      <c r="BF121" s="657"/>
      <c r="BG121" s="657"/>
      <c r="BH121" s="657"/>
      <c r="BI121" s="657"/>
      <c r="BJ121" s="657"/>
      <c r="BK121" s="657"/>
      <c r="BL121" s="657"/>
      <c r="BM121" s="657"/>
      <c r="BN121" s="657"/>
      <c r="BO121" s="657"/>
      <c r="BP121" s="657"/>
      <c r="BQ121" s="657"/>
      <c r="BR121" s="657"/>
      <c r="BS121" s="657"/>
      <c r="BT121" s="657"/>
      <c r="BU121" s="657"/>
      <c r="BV121" s="657"/>
      <c r="BW121" s="657"/>
      <c r="BX121" s="657"/>
      <c r="BY121" s="657"/>
    </row>
    <row r="122" spans="2:77" x14ac:dyDescent="0.15">
      <c r="B122" s="656"/>
      <c r="C122" s="657"/>
      <c r="D122" s="657"/>
      <c r="E122" s="657"/>
      <c r="F122" s="657"/>
      <c r="G122" s="657"/>
      <c r="H122" s="657"/>
      <c r="I122" s="657"/>
      <c r="J122" s="657"/>
      <c r="K122" s="657"/>
      <c r="L122" s="657"/>
      <c r="M122" s="657"/>
      <c r="N122" s="657"/>
      <c r="O122" s="657"/>
      <c r="P122" s="657"/>
      <c r="Q122" s="657"/>
      <c r="R122" s="657"/>
      <c r="S122" s="657"/>
      <c r="T122" s="657"/>
      <c r="U122" s="657"/>
      <c r="V122" s="657"/>
      <c r="W122" s="657"/>
      <c r="X122" s="657"/>
      <c r="Y122" s="657"/>
      <c r="Z122" s="657"/>
      <c r="AA122" s="657"/>
      <c r="AB122" s="657"/>
      <c r="AC122" s="657"/>
      <c r="AD122" s="657"/>
      <c r="AE122" s="657"/>
      <c r="AF122" s="657"/>
      <c r="AG122" s="657"/>
      <c r="AH122" s="657"/>
      <c r="AI122" s="657"/>
      <c r="AJ122" s="657"/>
      <c r="AK122" s="657"/>
      <c r="AL122" s="657"/>
      <c r="AM122" s="657"/>
      <c r="AN122" s="657"/>
      <c r="AO122" s="657"/>
      <c r="AP122" s="657"/>
      <c r="AQ122" s="657"/>
      <c r="AR122" s="657"/>
      <c r="AS122" s="657"/>
      <c r="AT122" s="657"/>
      <c r="AU122" s="657"/>
      <c r="AV122" s="657"/>
      <c r="AW122" s="657"/>
      <c r="AX122" s="657"/>
      <c r="AY122" s="657"/>
      <c r="AZ122" s="657"/>
      <c r="BA122" s="657"/>
      <c r="BB122" s="657"/>
      <c r="BC122" s="657"/>
      <c r="BD122" s="657"/>
      <c r="BE122" s="657"/>
      <c r="BF122" s="657"/>
      <c r="BG122" s="657"/>
      <c r="BH122" s="657"/>
      <c r="BI122" s="657"/>
      <c r="BJ122" s="657"/>
      <c r="BK122" s="657"/>
      <c r="BL122" s="657"/>
      <c r="BM122" s="657"/>
      <c r="BN122" s="657"/>
      <c r="BO122" s="657"/>
      <c r="BP122" s="657"/>
      <c r="BQ122" s="657"/>
      <c r="BR122" s="657"/>
      <c r="BS122" s="657"/>
      <c r="BT122" s="657"/>
      <c r="BU122" s="657"/>
      <c r="BV122" s="657"/>
      <c r="BW122" s="657"/>
      <c r="BX122" s="657"/>
      <c r="BY122" s="657"/>
    </row>
    <row r="123" spans="2:77" x14ac:dyDescent="0.15">
      <c r="B123" s="656"/>
      <c r="C123" s="657"/>
      <c r="D123" s="657"/>
      <c r="E123" s="657"/>
      <c r="F123" s="657"/>
      <c r="G123" s="657"/>
      <c r="H123" s="657"/>
      <c r="I123" s="657"/>
      <c r="J123" s="657"/>
      <c r="K123" s="657"/>
      <c r="L123" s="657"/>
      <c r="M123" s="657"/>
      <c r="N123" s="657"/>
      <c r="O123" s="657"/>
      <c r="P123" s="657"/>
      <c r="Q123" s="657"/>
      <c r="R123" s="657"/>
      <c r="S123" s="657"/>
      <c r="T123" s="657"/>
      <c r="U123" s="657"/>
      <c r="V123" s="657"/>
      <c r="W123" s="657"/>
      <c r="X123" s="657"/>
      <c r="Y123" s="657"/>
      <c r="Z123" s="657"/>
      <c r="AA123" s="657"/>
      <c r="AB123" s="657"/>
      <c r="AC123" s="657"/>
      <c r="AD123" s="657"/>
      <c r="AE123" s="657"/>
      <c r="AF123" s="657"/>
      <c r="AG123" s="657"/>
      <c r="AH123" s="657"/>
      <c r="AI123" s="657"/>
      <c r="AJ123" s="657"/>
      <c r="AK123" s="657"/>
      <c r="AL123" s="657"/>
      <c r="AM123" s="657"/>
      <c r="AN123" s="657"/>
      <c r="AO123" s="657"/>
      <c r="AP123" s="657"/>
      <c r="AQ123" s="657"/>
      <c r="AR123" s="657"/>
      <c r="AS123" s="657"/>
      <c r="AT123" s="657"/>
      <c r="AU123" s="657"/>
      <c r="AV123" s="657"/>
      <c r="AW123" s="657"/>
      <c r="AX123" s="657"/>
      <c r="AY123" s="657"/>
      <c r="AZ123" s="657"/>
      <c r="BA123" s="657"/>
      <c r="BB123" s="657"/>
      <c r="BC123" s="657"/>
      <c r="BD123" s="657"/>
      <c r="BE123" s="657"/>
      <c r="BF123" s="657"/>
      <c r="BG123" s="657"/>
      <c r="BH123" s="657"/>
      <c r="BI123" s="657"/>
      <c r="BJ123" s="657"/>
      <c r="BK123" s="657"/>
      <c r="BL123" s="657"/>
      <c r="BM123" s="657"/>
      <c r="BN123" s="657"/>
      <c r="BO123" s="657"/>
      <c r="BP123" s="657"/>
      <c r="BQ123" s="657"/>
      <c r="BR123" s="657"/>
      <c r="BS123" s="657"/>
      <c r="BT123" s="657"/>
      <c r="BU123" s="657"/>
      <c r="BV123" s="657"/>
      <c r="BW123" s="657"/>
      <c r="BX123" s="657"/>
      <c r="BY123" s="657"/>
    </row>
    <row r="124" spans="2:77" x14ac:dyDescent="0.15">
      <c r="B124" s="656"/>
      <c r="C124" s="657"/>
      <c r="D124" s="657"/>
      <c r="E124" s="657"/>
      <c r="F124" s="657"/>
      <c r="G124" s="657"/>
      <c r="H124" s="657"/>
      <c r="I124" s="657"/>
      <c r="J124" s="657"/>
      <c r="K124" s="657"/>
      <c r="L124" s="657"/>
      <c r="M124" s="657"/>
      <c r="N124" s="657"/>
      <c r="O124" s="657"/>
      <c r="P124" s="657"/>
      <c r="Q124" s="657"/>
      <c r="R124" s="657"/>
      <c r="S124" s="657"/>
      <c r="T124" s="657"/>
      <c r="U124" s="657"/>
      <c r="V124" s="657"/>
      <c r="W124" s="657"/>
      <c r="X124" s="657"/>
      <c r="Y124" s="657"/>
      <c r="Z124" s="657"/>
      <c r="AA124" s="657"/>
      <c r="AB124" s="657"/>
      <c r="AC124" s="657"/>
      <c r="AD124" s="657"/>
      <c r="AE124" s="657"/>
      <c r="AF124" s="657"/>
      <c r="AG124" s="657"/>
      <c r="AH124" s="657"/>
      <c r="AI124" s="657"/>
      <c r="AJ124" s="657"/>
      <c r="AK124" s="657"/>
      <c r="AL124" s="657"/>
      <c r="AM124" s="657"/>
      <c r="AN124" s="657"/>
      <c r="AO124" s="657"/>
      <c r="AP124" s="657"/>
      <c r="AQ124" s="657"/>
      <c r="AR124" s="657"/>
      <c r="AS124" s="657"/>
      <c r="AT124" s="657"/>
      <c r="AU124" s="657"/>
      <c r="AV124" s="657"/>
      <c r="AW124" s="657"/>
      <c r="AX124" s="657"/>
      <c r="AY124" s="657"/>
      <c r="AZ124" s="657"/>
      <c r="BA124" s="657"/>
      <c r="BB124" s="657"/>
      <c r="BC124" s="657"/>
      <c r="BD124" s="657"/>
      <c r="BE124" s="657"/>
      <c r="BF124" s="657"/>
      <c r="BG124" s="657"/>
      <c r="BH124" s="657"/>
      <c r="BI124" s="657"/>
      <c r="BJ124" s="657"/>
      <c r="BK124" s="657"/>
      <c r="BL124" s="657"/>
      <c r="BM124" s="657"/>
      <c r="BN124" s="657"/>
      <c r="BO124" s="657"/>
      <c r="BP124" s="657"/>
      <c r="BQ124" s="657"/>
      <c r="BR124" s="657"/>
      <c r="BS124" s="657"/>
      <c r="BT124" s="657"/>
      <c r="BU124" s="657"/>
      <c r="BV124" s="657"/>
      <c r="BW124" s="657"/>
      <c r="BX124" s="657"/>
      <c r="BY124" s="657"/>
    </row>
    <row r="125" spans="2:77" x14ac:dyDescent="0.15">
      <c r="B125" s="656"/>
      <c r="C125" s="657"/>
      <c r="D125" s="657"/>
      <c r="E125" s="657"/>
      <c r="F125" s="657"/>
      <c r="G125" s="657"/>
      <c r="H125" s="657"/>
      <c r="I125" s="657"/>
      <c r="J125" s="657"/>
      <c r="K125" s="657"/>
      <c r="L125" s="657"/>
      <c r="M125" s="657"/>
      <c r="N125" s="657"/>
      <c r="O125" s="657"/>
      <c r="P125" s="657"/>
      <c r="Q125" s="657"/>
      <c r="R125" s="657"/>
      <c r="S125" s="657"/>
      <c r="T125" s="657"/>
      <c r="U125" s="657"/>
      <c r="V125" s="657"/>
      <c r="W125" s="657"/>
      <c r="X125" s="657"/>
      <c r="Y125" s="657"/>
      <c r="Z125" s="657"/>
      <c r="AA125" s="657"/>
      <c r="AB125" s="657"/>
      <c r="AC125" s="657"/>
      <c r="AD125" s="657"/>
      <c r="AE125" s="657"/>
      <c r="AF125" s="657"/>
      <c r="AG125" s="657"/>
      <c r="AH125" s="657"/>
      <c r="AI125" s="657"/>
      <c r="AJ125" s="657"/>
      <c r="AK125" s="657"/>
      <c r="AL125" s="657"/>
      <c r="AM125" s="657"/>
      <c r="AN125" s="657"/>
      <c r="AO125" s="657"/>
      <c r="AP125" s="657"/>
      <c r="AQ125" s="657"/>
      <c r="AR125" s="657"/>
      <c r="AS125" s="657"/>
      <c r="AT125" s="657"/>
      <c r="AU125" s="657"/>
      <c r="AV125" s="657"/>
      <c r="AW125" s="657"/>
      <c r="AX125" s="657"/>
      <c r="AY125" s="657"/>
      <c r="AZ125" s="657"/>
      <c r="BA125" s="657"/>
      <c r="BB125" s="657"/>
      <c r="BC125" s="657"/>
      <c r="BD125" s="657"/>
      <c r="BE125" s="657"/>
      <c r="BF125" s="657"/>
      <c r="BG125" s="657"/>
      <c r="BH125" s="657"/>
      <c r="BI125" s="657"/>
      <c r="BJ125" s="657"/>
      <c r="BK125" s="657"/>
      <c r="BL125" s="657"/>
      <c r="BM125" s="657"/>
      <c r="BN125" s="657"/>
      <c r="BO125" s="657"/>
      <c r="BP125" s="657"/>
      <c r="BQ125" s="657"/>
      <c r="BR125" s="657"/>
      <c r="BS125" s="657"/>
      <c r="BT125" s="657"/>
      <c r="BU125" s="657"/>
      <c r="BV125" s="657"/>
      <c r="BW125" s="657"/>
      <c r="BX125" s="657"/>
      <c r="BY125" s="657"/>
    </row>
    <row r="126" spans="2:77" x14ac:dyDescent="0.15">
      <c r="B126" s="656"/>
      <c r="C126" s="657"/>
      <c r="D126" s="657"/>
      <c r="E126" s="657"/>
      <c r="F126" s="657"/>
      <c r="G126" s="657"/>
      <c r="H126" s="657"/>
      <c r="I126" s="657"/>
      <c r="J126" s="657"/>
      <c r="K126" s="657"/>
      <c r="L126" s="657"/>
      <c r="M126" s="657"/>
      <c r="N126" s="657"/>
      <c r="O126" s="657"/>
      <c r="P126" s="657"/>
      <c r="Q126" s="657"/>
      <c r="R126" s="657"/>
      <c r="S126" s="657"/>
      <c r="T126" s="657"/>
      <c r="U126" s="657"/>
      <c r="V126" s="657"/>
      <c r="W126" s="657"/>
      <c r="X126" s="657"/>
      <c r="Y126" s="657"/>
      <c r="Z126" s="657"/>
      <c r="AA126" s="657"/>
      <c r="AB126" s="657"/>
      <c r="AC126" s="657"/>
      <c r="AD126" s="657"/>
      <c r="AE126" s="657"/>
      <c r="AF126" s="657"/>
      <c r="AG126" s="657"/>
      <c r="AH126" s="657"/>
      <c r="AI126" s="657"/>
      <c r="AJ126" s="657"/>
      <c r="AK126" s="657"/>
      <c r="AL126" s="657"/>
      <c r="AM126" s="657"/>
      <c r="AN126" s="657"/>
      <c r="AO126" s="657"/>
      <c r="AP126" s="657"/>
      <c r="AQ126" s="657"/>
      <c r="AR126" s="657"/>
      <c r="AS126" s="657"/>
      <c r="AT126" s="657"/>
      <c r="AU126" s="657"/>
      <c r="AV126" s="657"/>
      <c r="AW126" s="657"/>
      <c r="AX126" s="657"/>
      <c r="AY126" s="657"/>
      <c r="AZ126" s="657"/>
      <c r="BA126" s="657"/>
      <c r="BB126" s="657"/>
      <c r="BC126" s="657"/>
      <c r="BD126" s="657"/>
      <c r="BE126" s="657"/>
      <c r="BF126" s="657"/>
      <c r="BG126" s="657"/>
      <c r="BH126" s="657"/>
      <c r="BI126" s="657"/>
      <c r="BJ126" s="657"/>
      <c r="BK126" s="657"/>
      <c r="BL126" s="657"/>
      <c r="BM126" s="657"/>
      <c r="BN126" s="657"/>
      <c r="BO126" s="657"/>
      <c r="BP126" s="657"/>
      <c r="BQ126" s="657"/>
      <c r="BR126" s="657"/>
      <c r="BS126" s="657"/>
      <c r="BT126" s="657"/>
      <c r="BU126" s="657"/>
      <c r="BV126" s="657"/>
      <c r="BW126" s="657"/>
      <c r="BX126" s="657"/>
      <c r="BY126" s="657"/>
    </row>
    <row r="127" spans="2:77" x14ac:dyDescent="0.15">
      <c r="B127" s="656"/>
      <c r="C127" s="657"/>
      <c r="D127" s="657"/>
      <c r="E127" s="657"/>
      <c r="F127" s="657"/>
      <c r="G127" s="657"/>
      <c r="H127" s="657"/>
      <c r="I127" s="657"/>
      <c r="J127" s="657"/>
      <c r="K127" s="657"/>
      <c r="L127" s="657"/>
      <c r="M127" s="657"/>
      <c r="N127" s="657"/>
      <c r="O127" s="657"/>
      <c r="P127" s="657"/>
      <c r="Q127" s="657"/>
      <c r="R127" s="657"/>
      <c r="S127" s="657"/>
      <c r="T127" s="657"/>
      <c r="U127" s="657"/>
      <c r="V127" s="657"/>
      <c r="W127" s="657"/>
      <c r="X127" s="657"/>
      <c r="Y127" s="657"/>
      <c r="Z127" s="657"/>
      <c r="AA127" s="657"/>
      <c r="AB127" s="657"/>
      <c r="AC127" s="657"/>
      <c r="AD127" s="657"/>
      <c r="AE127" s="657"/>
      <c r="AF127" s="657"/>
      <c r="AG127" s="657"/>
      <c r="AH127" s="657"/>
      <c r="AI127" s="657"/>
      <c r="AJ127" s="657"/>
      <c r="AK127" s="657"/>
      <c r="AL127" s="657"/>
      <c r="AM127" s="657"/>
      <c r="AN127" s="657"/>
      <c r="AO127" s="657"/>
      <c r="AP127" s="657"/>
      <c r="AQ127" s="657"/>
      <c r="AR127" s="657"/>
      <c r="AS127" s="657"/>
      <c r="AT127" s="657"/>
      <c r="AU127" s="657"/>
      <c r="AV127" s="657"/>
      <c r="AW127" s="657"/>
      <c r="AX127" s="657"/>
      <c r="AY127" s="657"/>
      <c r="AZ127" s="657"/>
      <c r="BA127" s="657"/>
      <c r="BB127" s="657"/>
      <c r="BC127" s="657"/>
      <c r="BD127" s="657"/>
      <c r="BE127" s="657"/>
      <c r="BF127" s="657"/>
      <c r="BG127" s="657"/>
      <c r="BH127" s="657"/>
      <c r="BI127" s="657"/>
      <c r="BJ127" s="657"/>
      <c r="BK127" s="657"/>
      <c r="BL127" s="657"/>
      <c r="BM127" s="657"/>
      <c r="BN127" s="657"/>
      <c r="BO127" s="657"/>
      <c r="BP127" s="657"/>
      <c r="BQ127" s="657"/>
      <c r="BR127" s="657"/>
      <c r="BS127" s="657"/>
      <c r="BT127" s="657"/>
      <c r="BU127" s="657"/>
      <c r="BV127" s="657"/>
      <c r="BW127" s="657"/>
      <c r="BX127" s="657"/>
      <c r="BY127" s="657"/>
    </row>
    <row r="128" spans="2:77" x14ac:dyDescent="0.15">
      <c r="B128" s="656"/>
      <c r="C128" s="657"/>
      <c r="D128" s="657"/>
      <c r="E128" s="657"/>
      <c r="F128" s="657"/>
      <c r="G128" s="657"/>
      <c r="H128" s="657"/>
      <c r="I128" s="657"/>
      <c r="J128" s="657"/>
      <c r="K128" s="657"/>
      <c r="L128" s="657"/>
      <c r="M128" s="657"/>
      <c r="N128" s="657"/>
      <c r="O128" s="657"/>
      <c r="P128" s="657"/>
      <c r="Q128" s="657"/>
      <c r="R128" s="657"/>
      <c r="S128" s="657"/>
      <c r="T128" s="657"/>
      <c r="U128" s="657"/>
      <c r="V128" s="657"/>
      <c r="W128" s="657"/>
      <c r="X128" s="657"/>
      <c r="Y128" s="657"/>
      <c r="Z128" s="657"/>
      <c r="AA128" s="657"/>
      <c r="AB128" s="657"/>
      <c r="AC128" s="657"/>
      <c r="AD128" s="657"/>
      <c r="AE128" s="657"/>
      <c r="AF128" s="657"/>
      <c r="AG128" s="657"/>
      <c r="AH128" s="657"/>
      <c r="AI128" s="657"/>
      <c r="AJ128" s="657"/>
      <c r="AK128" s="657"/>
      <c r="AL128" s="657"/>
      <c r="AM128" s="657"/>
      <c r="AN128" s="657"/>
      <c r="AO128" s="657"/>
      <c r="AP128" s="657"/>
      <c r="AQ128" s="657"/>
      <c r="AR128" s="657"/>
      <c r="AS128" s="657"/>
      <c r="AT128" s="657"/>
      <c r="AU128" s="657"/>
      <c r="AV128" s="657"/>
      <c r="AW128" s="657"/>
      <c r="AX128" s="657"/>
      <c r="AY128" s="657"/>
      <c r="AZ128" s="657"/>
      <c r="BA128" s="657"/>
      <c r="BB128" s="657"/>
      <c r="BC128" s="657"/>
      <c r="BD128" s="657"/>
      <c r="BE128" s="657"/>
      <c r="BF128" s="657"/>
      <c r="BG128" s="657"/>
      <c r="BH128" s="657"/>
      <c r="BI128" s="657"/>
      <c r="BJ128" s="657"/>
      <c r="BK128" s="657"/>
      <c r="BL128" s="657"/>
      <c r="BM128" s="657"/>
      <c r="BN128" s="657"/>
      <c r="BO128" s="657"/>
      <c r="BP128" s="657"/>
      <c r="BQ128" s="657"/>
      <c r="BR128" s="657"/>
      <c r="BS128" s="657"/>
      <c r="BT128" s="657"/>
      <c r="BU128" s="657"/>
      <c r="BV128" s="657"/>
      <c r="BW128" s="657"/>
      <c r="BX128" s="657"/>
      <c r="BY128" s="657"/>
    </row>
    <row r="129" spans="2:77" x14ac:dyDescent="0.15">
      <c r="B129" s="656"/>
      <c r="C129" s="657"/>
      <c r="D129" s="657"/>
      <c r="E129" s="657"/>
      <c r="F129" s="657"/>
      <c r="G129" s="657"/>
      <c r="H129" s="657"/>
      <c r="I129" s="657"/>
      <c r="J129" s="657"/>
      <c r="K129" s="657"/>
      <c r="L129" s="657"/>
      <c r="M129" s="657"/>
      <c r="N129" s="657"/>
      <c r="O129" s="657"/>
      <c r="P129" s="657"/>
      <c r="Q129" s="657"/>
      <c r="R129" s="657"/>
      <c r="S129" s="657"/>
      <c r="T129" s="657"/>
      <c r="U129" s="657"/>
      <c r="V129" s="657"/>
      <c r="W129" s="657"/>
      <c r="X129" s="657"/>
      <c r="Y129" s="657"/>
      <c r="Z129" s="657"/>
      <c r="AA129" s="657"/>
      <c r="AB129" s="657"/>
      <c r="AC129" s="657"/>
      <c r="AD129" s="657"/>
      <c r="AE129" s="657"/>
      <c r="AF129" s="657"/>
      <c r="AG129" s="657"/>
      <c r="AH129" s="657"/>
      <c r="AI129" s="657"/>
      <c r="AJ129" s="657"/>
      <c r="AK129" s="657"/>
      <c r="AL129" s="657"/>
      <c r="AM129" s="657"/>
      <c r="AN129" s="657"/>
      <c r="AO129" s="657"/>
      <c r="AP129" s="657"/>
      <c r="AQ129" s="657"/>
      <c r="AR129" s="657"/>
      <c r="AS129" s="657"/>
      <c r="AT129" s="657"/>
      <c r="AU129" s="657"/>
      <c r="AV129" s="657"/>
      <c r="AW129" s="657"/>
      <c r="AX129" s="657"/>
      <c r="AY129" s="657"/>
      <c r="AZ129" s="657"/>
      <c r="BA129" s="657"/>
      <c r="BB129" s="657"/>
      <c r="BC129" s="657"/>
      <c r="BD129" s="657"/>
      <c r="BE129" s="657"/>
      <c r="BF129" s="657"/>
      <c r="BG129" s="657"/>
      <c r="BH129" s="657"/>
      <c r="BI129" s="657"/>
      <c r="BJ129" s="657"/>
      <c r="BK129" s="657"/>
      <c r="BL129" s="657"/>
      <c r="BM129" s="657"/>
      <c r="BN129" s="657"/>
      <c r="BO129" s="657"/>
      <c r="BP129" s="657"/>
      <c r="BQ129" s="657"/>
      <c r="BR129" s="657"/>
      <c r="BS129" s="657"/>
      <c r="BT129" s="657"/>
      <c r="BU129" s="657"/>
      <c r="BV129" s="657"/>
      <c r="BW129" s="657"/>
      <c r="BX129" s="657"/>
      <c r="BY129" s="657"/>
    </row>
    <row r="130" spans="2:77" x14ac:dyDescent="0.15">
      <c r="B130" s="656"/>
      <c r="C130" s="657"/>
      <c r="D130" s="657"/>
      <c r="E130" s="657"/>
      <c r="F130" s="657"/>
      <c r="G130" s="657"/>
      <c r="H130" s="657"/>
      <c r="I130" s="657"/>
      <c r="J130" s="657"/>
      <c r="K130" s="657"/>
      <c r="L130" s="657"/>
      <c r="M130" s="657"/>
      <c r="N130" s="657"/>
      <c r="O130" s="657"/>
      <c r="P130" s="657"/>
      <c r="Q130" s="657"/>
      <c r="R130" s="657"/>
      <c r="S130" s="657"/>
      <c r="T130" s="657"/>
      <c r="U130" s="657"/>
      <c r="V130" s="657"/>
      <c r="W130" s="657"/>
      <c r="X130" s="657"/>
      <c r="Y130" s="657"/>
      <c r="Z130" s="657"/>
      <c r="AA130" s="657"/>
      <c r="AB130" s="657"/>
      <c r="AC130" s="657"/>
      <c r="AD130" s="657"/>
      <c r="AE130" s="657"/>
      <c r="AF130" s="657"/>
      <c r="AG130" s="657"/>
      <c r="AH130" s="657"/>
      <c r="AI130" s="657"/>
      <c r="AJ130" s="657"/>
      <c r="AK130" s="657"/>
      <c r="AL130" s="657"/>
      <c r="AM130" s="657"/>
      <c r="AN130" s="657"/>
      <c r="AO130" s="657"/>
      <c r="AP130" s="657"/>
      <c r="AQ130" s="657"/>
      <c r="AR130" s="657"/>
      <c r="AS130" s="657"/>
      <c r="AT130" s="657"/>
      <c r="AU130" s="657"/>
      <c r="AV130" s="657"/>
      <c r="AW130" s="657"/>
      <c r="AX130" s="657"/>
      <c r="AY130" s="657"/>
      <c r="AZ130" s="657"/>
      <c r="BA130" s="657"/>
      <c r="BB130" s="657"/>
      <c r="BC130" s="657"/>
      <c r="BD130" s="657"/>
      <c r="BE130" s="657"/>
      <c r="BF130" s="657"/>
      <c r="BG130" s="657"/>
      <c r="BH130" s="657"/>
      <c r="BI130" s="657"/>
      <c r="BJ130" s="657"/>
      <c r="BK130" s="657"/>
      <c r="BL130" s="657"/>
      <c r="BM130" s="657"/>
      <c r="BN130" s="657"/>
      <c r="BO130" s="657"/>
      <c r="BP130" s="657"/>
      <c r="BQ130" s="657"/>
      <c r="BR130" s="657"/>
      <c r="BS130" s="657"/>
      <c r="BT130" s="657"/>
      <c r="BU130" s="657"/>
      <c r="BV130" s="657"/>
      <c r="BW130" s="657"/>
      <c r="BX130" s="657"/>
      <c r="BY130" s="657"/>
    </row>
    <row r="131" spans="2:77" x14ac:dyDescent="0.15">
      <c r="B131" s="656"/>
      <c r="C131" s="657"/>
      <c r="D131" s="657"/>
      <c r="E131" s="657"/>
      <c r="F131" s="657"/>
      <c r="G131" s="657"/>
      <c r="H131" s="657"/>
      <c r="I131" s="657"/>
      <c r="J131" s="657"/>
      <c r="K131" s="657"/>
      <c r="L131" s="657"/>
      <c r="M131" s="657"/>
      <c r="N131" s="657"/>
      <c r="O131" s="657"/>
      <c r="P131" s="657"/>
      <c r="Q131" s="657"/>
      <c r="R131" s="657"/>
      <c r="S131" s="657"/>
      <c r="T131" s="657"/>
      <c r="U131" s="657"/>
      <c r="V131" s="657"/>
      <c r="W131" s="657"/>
      <c r="X131" s="657"/>
      <c r="Y131" s="657"/>
      <c r="Z131" s="657"/>
      <c r="AA131" s="657"/>
      <c r="AB131" s="657"/>
      <c r="AC131" s="657"/>
      <c r="AD131" s="657"/>
      <c r="AE131" s="657"/>
      <c r="AF131" s="657"/>
      <c r="AG131" s="657"/>
      <c r="AH131" s="657"/>
      <c r="AI131" s="657"/>
      <c r="AJ131" s="657"/>
      <c r="AK131" s="657"/>
      <c r="AL131" s="657"/>
      <c r="AM131" s="657"/>
      <c r="AN131" s="657"/>
      <c r="AO131" s="657"/>
      <c r="AP131" s="657"/>
      <c r="AQ131" s="657"/>
      <c r="AR131" s="657"/>
      <c r="AS131" s="657"/>
      <c r="AT131" s="657"/>
      <c r="AU131" s="657"/>
      <c r="AV131" s="657"/>
      <c r="AW131" s="657"/>
      <c r="AX131" s="657"/>
      <c r="AY131" s="657"/>
      <c r="AZ131" s="657"/>
      <c r="BA131" s="657"/>
      <c r="BB131" s="657"/>
      <c r="BC131" s="657"/>
      <c r="BD131" s="657"/>
      <c r="BE131" s="657"/>
      <c r="BF131" s="657"/>
      <c r="BG131" s="657"/>
      <c r="BH131" s="657"/>
      <c r="BI131" s="657"/>
      <c r="BJ131" s="657"/>
      <c r="BK131" s="657"/>
      <c r="BL131" s="657"/>
      <c r="BM131" s="657"/>
      <c r="BN131" s="657"/>
      <c r="BO131" s="657"/>
      <c r="BP131" s="657"/>
      <c r="BQ131" s="657"/>
      <c r="BR131" s="657"/>
      <c r="BS131" s="657"/>
      <c r="BT131" s="657"/>
      <c r="BU131" s="657"/>
      <c r="BV131" s="657"/>
      <c r="BW131" s="657"/>
      <c r="BX131" s="657"/>
      <c r="BY131" s="657"/>
    </row>
    <row r="132" spans="2:77" x14ac:dyDescent="0.15">
      <c r="B132" s="656"/>
      <c r="C132" s="657"/>
      <c r="D132" s="657"/>
      <c r="E132" s="657"/>
      <c r="F132" s="657"/>
      <c r="G132" s="657"/>
      <c r="H132" s="657"/>
      <c r="I132" s="657"/>
      <c r="J132" s="657"/>
      <c r="K132" s="657"/>
      <c r="L132" s="657"/>
      <c r="M132" s="657"/>
      <c r="N132" s="657"/>
      <c r="O132" s="657"/>
      <c r="P132" s="657"/>
      <c r="Q132" s="657"/>
      <c r="R132" s="657"/>
      <c r="S132" s="657"/>
      <c r="T132" s="657"/>
      <c r="U132" s="657"/>
      <c r="V132" s="657"/>
      <c r="W132" s="657"/>
      <c r="X132" s="657"/>
      <c r="Y132" s="657"/>
      <c r="Z132" s="657"/>
      <c r="AA132" s="657"/>
      <c r="AB132" s="657"/>
      <c r="AC132" s="657"/>
      <c r="AD132" s="657"/>
      <c r="AE132" s="657"/>
      <c r="AF132" s="657"/>
      <c r="AG132" s="657"/>
      <c r="AH132" s="657"/>
      <c r="AI132" s="657"/>
      <c r="AJ132" s="657"/>
      <c r="AK132" s="657"/>
      <c r="AL132" s="657"/>
      <c r="AM132" s="657"/>
      <c r="AN132" s="657"/>
      <c r="AO132" s="657"/>
      <c r="AP132" s="657"/>
      <c r="AQ132" s="657"/>
      <c r="AR132" s="657"/>
      <c r="AS132" s="657"/>
      <c r="AT132" s="657"/>
      <c r="AU132" s="657"/>
      <c r="AV132" s="657"/>
      <c r="AW132" s="657"/>
      <c r="AX132" s="657"/>
      <c r="AY132" s="657"/>
      <c r="AZ132" s="657"/>
      <c r="BA132" s="657"/>
      <c r="BB132" s="657"/>
      <c r="BC132" s="657"/>
      <c r="BD132" s="657"/>
      <c r="BE132" s="657"/>
      <c r="BF132" s="657"/>
      <c r="BG132" s="657"/>
      <c r="BH132" s="657"/>
      <c r="BI132" s="657"/>
      <c r="BJ132" s="657"/>
      <c r="BK132" s="657"/>
      <c r="BL132" s="657"/>
      <c r="BM132" s="657"/>
      <c r="BN132" s="657"/>
      <c r="BO132" s="657"/>
      <c r="BP132" s="657"/>
      <c r="BQ132" s="657"/>
      <c r="BR132" s="657"/>
      <c r="BS132" s="657"/>
      <c r="BT132" s="657"/>
      <c r="BU132" s="657"/>
      <c r="BV132" s="657"/>
      <c r="BW132" s="657"/>
      <c r="BX132" s="657"/>
      <c r="BY132" s="657"/>
    </row>
    <row r="133" spans="2:77" x14ac:dyDescent="0.15">
      <c r="B133" s="656"/>
      <c r="C133" s="657"/>
      <c r="D133" s="657"/>
      <c r="E133" s="657"/>
      <c r="F133" s="657"/>
      <c r="G133" s="657"/>
      <c r="H133" s="657"/>
      <c r="I133" s="657"/>
      <c r="J133" s="657"/>
      <c r="K133" s="657"/>
      <c r="L133" s="657"/>
      <c r="M133" s="657"/>
      <c r="N133" s="657"/>
      <c r="O133" s="657"/>
      <c r="P133" s="657"/>
      <c r="Q133" s="657"/>
      <c r="R133" s="657"/>
      <c r="S133" s="657"/>
      <c r="T133" s="657"/>
      <c r="U133" s="657"/>
      <c r="V133" s="657"/>
      <c r="W133" s="657"/>
      <c r="X133" s="657"/>
      <c r="Y133" s="657"/>
      <c r="Z133" s="657"/>
      <c r="AA133" s="657"/>
      <c r="AB133" s="657"/>
      <c r="AC133" s="657"/>
      <c r="AD133" s="657"/>
      <c r="AE133" s="657"/>
      <c r="AF133" s="657"/>
      <c r="AG133" s="657"/>
      <c r="AH133" s="657"/>
      <c r="AI133" s="657"/>
      <c r="AJ133" s="657"/>
      <c r="AK133" s="657"/>
      <c r="AL133" s="657"/>
      <c r="AM133" s="657"/>
      <c r="AN133" s="657"/>
      <c r="AO133" s="657"/>
      <c r="AP133" s="657"/>
      <c r="AQ133" s="657"/>
      <c r="AR133" s="657"/>
      <c r="AS133" s="657"/>
      <c r="AT133" s="657"/>
      <c r="AU133" s="657"/>
      <c r="AV133" s="657"/>
      <c r="AW133" s="657"/>
      <c r="AX133" s="657"/>
      <c r="AY133" s="657"/>
      <c r="AZ133" s="657"/>
      <c r="BA133" s="657"/>
      <c r="BB133" s="657"/>
      <c r="BC133" s="657"/>
      <c r="BD133" s="657"/>
      <c r="BE133" s="657"/>
      <c r="BF133" s="657"/>
      <c r="BG133" s="657"/>
      <c r="BH133" s="657"/>
      <c r="BI133" s="657"/>
      <c r="BJ133" s="657"/>
      <c r="BK133" s="657"/>
      <c r="BL133" s="657"/>
      <c r="BM133" s="657"/>
      <c r="BN133" s="657"/>
      <c r="BO133" s="657"/>
      <c r="BP133" s="657"/>
      <c r="BQ133" s="657"/>
      <c r="BR133" s="657"/>
      <c r="BS133" s="657"/>
      <c r="BT133" s="657"/>
      <c r="BU133" s="657"/>
      <c r="BV133" s="657"/>
      <c r="BW133" s="657"/>
      <c r="BX133" s="657"/>
      <c r="BY133" s="657"/>
    </row>
    <row r="134" spans="2:77" x14ac:dyDescent="0.15">
      <c r="B134" s="656"/>
      <c r="C134" s="657"/>
      <c r="D134" s="657"/>
      <c r="E134" s="657"/>
      <c r="F134" s="657"/>
      <c r="G134" s="657"/>
      <c r="H134" s="657"/>
      <c r="I134" s="657"/>
      <c r="J134" s="657"/>
      <c r="K134" s="657"/>
      <c r="L134" s="657"/>
      <c r="M134" s="657"/>
      <c r="N134" s="657"/>
      <c r="O134" s="657"/>
      <c r="P134" s="657"/>
      <c r="Q134" s="657"/>
      <c r="R134" s="657"/>
      <c r="S134" s="657"/>
      <c r="T134" s="657"/>
      <c r="U134" s="657"/>
      <c r="V134" s="657"/>
      <c r="W134" s="657"/>
      <c r="X134" s="657"/>
      <c r="Y134" s="657"/>
      <c r="Z134" s="657"/>
      <c r="AA134" s="657"/>
      <c r="AB134" s="657"/>
      <c r="AC134" s="657"/>
      <c r="AD134" s="657"/>
      <c r="AE134" s="657"/>
      <c r="AF134" s="657"/>
      <c r="AG134" s="657"/>
      <c r="AH134" s="657"/>
      <c r="AI134" s="657"/>
      <c r="AJ134" s="657"/>
      <c r="AK134" s="657"/>
      <c r="AL134" s="657"/>
      <c r="AM134" s="657"/>
      <c r="AN134" s="657"/>
      <c r="AO134" s="657"/>
      <c r="AP134" s="657"/>
      <c r="AQ134" s="657"/>
      <c r="AR134" s="657"/>
      <c r="AS134" s="657"/>
      <c r="AT134" s="657"/>
      <c r="AU134" s="657"/>
      <c r="AV134" s="657"/>
      <c r="AW134" s="657"/>
      <c r="AX134" s="657"/>
      <c r="AY134" s="657"/>
      <c r="AZ134" s="657"/>
      <c r="BA134" s="657"/>
      <c r="BB134" s="657"/>
      <c r="BC134" s="657"/>
      <c r="BD134" s="657"/>
      <c r="BE134" s="657"/>
      <c r="BF134" s="657"/>
      <c r="BG134" s="657"/>
      <c r="BH134" s="657"/>
      <c r="BI134" s="657"/>
      <c r="BJ134" s="657"/>
      <c r="BK134" s="657"/>
      <c r="BL134" s="657"/>
      <c r="BM134" s="657"/>
      <c r="BN134" s="657"/>
      <c r="BO134" s="657"/>
      <c r="BP134" s="657"/>
      <c r="BQ134" s="657"/>
      <c r="BR134" s="657"/>
      <c r="BS134" s="657"/>
      <c r="BT134" s="657"/>
      <c r="BU134" s="657"/>
      <c r="BV134" s="657"/>
      <c r="BW134" s="657"/>
      <c r="BX134" s="657"/>
      <c r="BY134" s="657"/>
    </row>
    <row r="135" spans="2:77" x14ac:dyDescent="0.15">
      <c r="B135" s="656"/>
      <c r="C135" s="657"/>
      <c r="D135" s="657"/>
      <c r="E135" s="657"/>
      <c r="F135" s="657"/>
      <c r="G135" s="657"/>
      <c r="H135" s="657"/>
      <c r="I135" s="657"/>
      <c r="J135" s="657"/>
      <c r="K135" s="657"/>
      <c r="L135" s="657"/>
      <c r="M135" s="657"/>
      <c r="N135" s="657"/>
      <c r="O135" s="657"/>
      <c r="P135" s="657"/>
      <c r="Q135" s="657"/>
      <c r="R135" s="657"/>
      <c r="S135" s="657"/>
      <c r="T135" s="657"/>
      <c r="U135" s="657"/>
      <c r="V135" s="657"/>
      <c r="W135" s="657"/>
      <c r="X135" s="657"/>
      <c r="Y135" s="657"/>
      <c r="Z135" s="657"/>
      <c r="AA135" s="657"/>
      <c r="AB135" s="657"/>
      <c r="AC135" s="657"/>
      <c r="AD135" s="657"/>
      <c r="AE135" s="657"/>
      <c r="AF135" s="657"/>
      <c r="AG135" s="657"/>
      <c r="AH135" s="657"/>
      <c r="AI135" s="657"/>
      <c r="AJ135" s="657"/>
      <c r="AK135" s="657"/>
      <c r="AL135" s="657"/>
      <c r="AM135" s="657"/>
      <c r="AN135" s="657"/>
      <c r="AO135" s="657"/>
      <c r="AP135" s="657"/>
      <c r="AQ135" s="657"/>
      <c r="AR135" s="657"/>
      <c r="AS135" s="657"/>
      <c r="AT135" s="657"/>
      <c r="AU135" s="657"/>
      <c r="AV135" s="657"/>
      <c r="AW135" s="657"/>
      <c r="AX135" s="657"/>
      <c r="AY135" s="657"/>
      <c r="AZ135" s="657"/>
      <c r="BA135" s="657"/>
      <c r="BB135" s="657"/>
      <c r="BC135" s="657"/>
      <c r="BD135" s="657"/>
      <c r="BE135" s="657"/>
      <c r="BF135" s="657"/>
      <c r="BG135" s="657"/>
      <c r="BH135" s="657"/>
      <c r="BI135" s="657"/>
      <c r="BJ135" s="657"/>
      <c r="BK135" s="657"/>
      <c r="BL135" s="657"/>
      <c r="BM135" s="657"/>
      <c r="BN135" s="657"/>
      <c r="BO135" s="657"/>
      <c r="BP135" s="657"/>
      <c r="BQ135" s="657"/>
      <c r="BR135" s="657"/>
      <c r="BS135" s="657"/>
      <c r="BT135" s="657"/>
      <c r="BU135" s="657"/>
      <c r="BV135" s="657"/>
      <c r="BW135" s="657"/>
      <c r="BX135" s="657"/>
      <c r="BY135" s="657"/>
    </row>
    <row r="136" spans="2:77" x14ac:dyDescent="0.15">
      <c r="B136" s="656"/>
      <c r="C136" s="657"/>
      <c r="D136" s="657"/>
      <c r="E136" s="657"/>
      <c r="F136" s="657"/>
      <c r="G136" s="657"/>
      <c r="H136" s="657"/>
      <c r="I136" s="657"/>
      <c r="J136" s="657"/>
      <c r="K136" s="657"/>
      <c r="L136" s="657"/>
      <c r="M136" s="657"/>
      <c r="N136" s="657"/>
      <c r="O136" s="657"/>
      <c r="P136" s="657"/>
      <c r="Q136" s="657"/>
      <c r="R136" s="657"/>
      <c r="S136" s="657"/>
      <c r="T136" s="657"/>
      <c r="U136" s="657"/>
      <c r="V136" s="657"/>
      <c r="W136" s="657"/>
      <c r="X136" s="657"/>
      <c r="Y136" s="657"/>
      <c r="Z136" s="657"/>
      <c r="AA136" s="657"/>
      <c r="AB136" s="657"/>
      <c r="AC136" s="657"/>
      <c r="AD136" s="657"/>
      <c r="AE136" s="657"/>
      <c r="AF136" s="657"/>
      <c r="AG136" s="657"/>
      <c r="AH136" s="657"/>
      <c r="AI136" s="657"/>
      <c r="AJ136" s="657"/>
      <c r="AK136" s="657"/>
      <c r="AL136" s="657"/>
      <c r="AM136" s="657"/>
      <c r="AN136" s="657"/>
      <c r="AO136" s="657"/>
      <c r="AP136" s="657"/>
      <c r="AQ136" s="657"/>
      <c r="AR136" s="657"/>
      <c r="AS136" s="657"/>
      <c r="AT136" s="657"/>
      <c r="AU136" s="657"/>
      <c r="AV136" s="657"/>
      <c r="AW136" s="657"/>
      <c r="AX136" s="657"/>
      <c r="AY136" s="657"/>
      <c r="AZ136" s="657"/>
      <c r="BA136" s="657"/>
      <c r="BB136" s="657"/>
      <c r="BC136" s="657"/>
      <c r="BD136" s="657"/>
      <c r="BE136" s="657"/>
      <c r="BF136" s="657"/>
      <c r="BG136" s="657"/>
      <c r="BH136" s="657"/>
      <c r="BI136" s="657"/>
      <c r="BJ136" s="657"/>
      <c r="BK136" s="657"/>
      <c r="BL136" s="657"/>
      <c r="BM136" s="657"/>
      <c r="BN136" s="657"/>
      <c r="BO136" s="657"/>
      <c r="BP136" s="657"/>
      <c r="BQ136" s="657"/>
      <c r="BR136" s="657"/>
      <c r="BS136" s="657"/>
      <c r="BT136" s="657"/>
      <c r="BU136" s="657"/>
      <c r="BV136" s="657"/>
      <c r="BW136" s="657"/>
      <c r="BX136" s="657"/>
      <c r="BY136" s="657"/>
    </row>
    <row r="137" spans="2:77" x14ac:dyDescent="0.15">
      <c r="B137" s="656"/>
      <c r="C137" s="657"/>
      <c r="D137" s="657"/>
      <c r="E137" s="657"/>
      <c r="F137" s="657"/>
      <c r="G137" s="657"/>
      <c r="H137" s="657"/>
      <c r="I137" s="657"/>
      <c r="J137" s="657"/>
      <c r="K137" s="657"/>
      <c r="L137" s="657"/>
      <c r="M137" s="657"/>
      <c r="N137" s="657"/>
      <c r="O137" s="657"/>
      <c r="P137" s="657"/>
      <c r="Q137" s="657"/>
      <c r="R137" s="657"/>
      <c r="S137" s="657"/>
      <c r="T137" s="657"/>
      <c r="U137" s="657"/>
      <c r="V137" s="657"/>
      <c r="W137" s="657"/>
      <c r="X137" s="657"/>
      <c r="Y137" s="657"/>
      <c r="Z137" s="657"/>
      <c r="AA137" s="657"/>
      <c r="AB137" s="657"/>
      <c r="AC137" s="657"/>
      <c r="AD137" s="657"/>
      <c r="AE137" s="657"/>
      <c r="AF137" s="657"/>
      <c r="AG137" s="657"/>
      <c r="AH137" s="657"/>
      <c r="AI137" s="657"/>
      <c r="AJ137" s="657"/>
      <c r="AK137" s="657"/>
      <c r="AL137" s="657"/>
      <c r="AM137" s="657"/>
      <c r="AN137" s="657"/>
      <c r="AO137" s="657"/>
      <c r="AP137" s="657"/>
      <c r="AQ137" s="657"/>
      <c r="AR137" s="657"/>
      <c r="AS137" s="657"/>
      <c r="AT137" s="657"/>
      <c r="AU137" s="657"/>
      <c r="AV137" s="657"/>
      <c r="AW137" s="657"/>
      <c r="AX137" s="657"/>
      <c r="AY137" s="657"/>
      <c r="AZ137" s="657"/>
      <c r="BA137" s="657"/>
      <c r="BB137" s="657"/>
      <c r="BC137" s="657"/>
      <c r="BD137" s="657"/>
      <c r="BE137" s="657"/>
      <c r="BF137" s="657"/>
      <c r="BG137" s="657"/>
      <c r="BH137" s="657"/>
      <c r="BI137" s="657"/>
      <c r="BJ137" s="657"/>
      <c r="BK137" s="657"/>
      <c r="BL137" s="657"/>
      <c r="BM137" s="657"/>
      <c r="BN137" s="657"/>
      <c r="BO137" s="657"/>
      <c r="BP137" s="657"/>
      <c r="BQ137" s="657"/>
      <c r="BR137" s="657"/>
      <c r="BS137" s="657"/>
      <c r="BT137" s="657"/>
      <c r="BU137" s="657"/>
      <c r="BV137" s="657"/>
      <c r="BW137" s="657"/>
      <c r="BX137" s="657"/>
      <c r="BY137" s="657"/>
    </row>
    <row r="138" spans="2:77" x14ac:dyDescent="0.15">
      <c r="B138" s="656"/>
      <c r="C138" s="657"/>
      <c r="D138" s="657"/>
      <c r="E138" s="657"/>
      <c r="F138" s="657"/>
      <c r="G138" s="657"/>
      <c r="H138" s="657"/>
      <c r="I138" s="657"/>
      <c r="J138" s="657"/>
      <c r="K138" s="657"/>
      <c r="L138" s="657"/>
      <c r="M138" s="657"/>
      <c r="N138" s="657"/>
      <c r="O138" s="657"/>
      <c r="P138" s="657"/>
      <c r="Q138" s="657"/>
      <c r="R138" s="657"/>
      <c r="S138" s="657"/>
      <c r="T138" s="657"/>
      <c r="U138" s="657"/>
      <c r="V138" s="657"/>
      <c r="W138" s="657"/>
      <c r="X138" s="657"/>
      <c r="Y138" s="657"/>
      <c r="Z138" s="657"/>
      <c r="AA138" s="657"/>
      <c r="AB138" s="657"/>
      <c r="AC138" s="657"/>
      <c r="AD138" s="657"/>
      <c r="AE138" s="657"/>
      <c r="AF138" s="657"/>
      <c r="AG138" s="657"/>
      <c r="AH138" s="657"/>
      <c r="AI138" s="657"/>
      <c r="AJ138" s="657"/>
      <c r="AK138" s="657"/>
      <c r="AL138" s="657"/>
      <c r="AM138" s="657"/>
      <c r="AN138" s="657"/>
      <c r="AO138" s="657"/>
      <c r="AP138" s="657"/>
      <c r="AQ138" s="657"/>
      <c r="AR138" s="657"/>
      <c r="AS138" s="657"/>
      <c r="AT138" s="657"/>
      <c r="AU138" s="657"/>
      <c r="AV138" s="657"/>
      <c r="AW138" s="657"/>
      <c r="AX138" s="657"/>
      <c r="AY138" s="657"/>
      <c r="AZ138" s="657"/>
      <c r="BA138" s="657"/>
      <c r="BB138" s="657"/>
      <c r="BC138" s="657"/>
      <c r="BD138" s="657"/>
      <c r="BE138" s="657"/>
      <c r="BF138" s="657"/>
      <c r="BG138" s="657"/>
      <c r="BH138" s="657"/>
      <c r="BI138" s="657"/>
      <c r="BJ138" s="657"/>
      <c r="BK138" s="657"/>
      <c r="BL138" s="657"/>
      <c r="BM138" s="657"/>
      <c r="BN138" s="657"/>
      <c r="BO138" s="657"/>
      <c r="BP138" s="657"/>
      <c r="BQ138" s="657"/>
      <c r="BR138" s="657"/>
      <c r="BS138" s="657"/>
      <c r="BT138" s="657"/>
      <c r="BU138" s="657"/>
      <c r="BV138" s="657"/>
      <c r="BW138" s="657"/>
      <c r="BX138" s="657"/>
      <c r="BY138" s="657"/>
    </row>
    <row r="139" spans="2:77" x14ac:dyDescent="0.15">
      <c r="B139" s="656"/>
      <c r="C139" s="657"/>
      <c r="D139" s="657"/>
      <c r="E139" s="657"/>
      <c r="F139" s="657"/>
      <c r="G139" s="657"/>
      <c r="H139" s="657"/>
      <c r="I139" s="657"/>
      <c r="J139" s="657"/>
      <c r="K139" s="657"/>
      <c r="L139" s="657"/>
      <c r="M139" s="657"/>
      <c r="N139" s="657"/>
      <c r="O139" s="657"/>
      <c r="P139" s="657"/>
      <c r="Q139" s="657"/>
      <c r="R139" s="657"/>
      <c r="S139" s="657"/>
      <c r="T139" s="657"/>
      <c r="U139" s="657"/>
      <c r="V139" s="657"/>
      <c r="W139" s="657"/>
      <c r="X139" s="657"/>
      <c r="Y139" s="657"/>
      <c r="Z139" s="657"/>
      <c r="AA139" s="657"/>
      <c r="AB139" s="657"/>
      <c r="AC139" s="657"/>
      <c r="AD139" s="657"/>
      <c r="AE139" s="657"/>
      <c r="AF139" s="657"/>
      <c r="AG139" s="657"/>
      <c r="AH139" s="657"/>
      <c r="AI139" s="657"/>
      <c r="AJ139" s="657"/>
      <c r="AK139" s="657"/>
      <c r="AL139" s="657"/>
      <c r="AM139" s="657"/>
      <c r="AN139" s="657"/>
      <c r="AO139" s="657"/>
      <c r="AP139" s="657"/>
      <c r="AQ139" s="657"/>
      <c r="AR139" s="657"/>
      <c r="AS139" s="657"/>
      <c r="AT139" s="657"/>
      <c r="AU139" s="657"/>
      <c r="AV139" s="657"/>
      <c r="AW139" s="657"/>
      <c r="AX139" s="657"/>
      <c r="AY139" s="657"/>
      <c r="AZ139" s="657"/>
      <c r="BA139" s="657"/>
      <c r="BB139" s="657"/>
      <c r="BC139" s="657"/>
      <c r="BD139" s="657"/>
      <c r="BE139" s="657"/>
      <c r="BF139" s="657"/>
      <c r="BG139" s="657"/>
      <c r="BH139" s="657"/>
      <c r="BI139" s="657"/>
      <c r="BJ139" s="657"/>
      <c r="BK139" s="657"/>
      <c r="BL139" s="657"/>
      <c r="BM139" s="657"/>
      <c r="BN139" s="657"/>
      <c r="BO139" s="657"/>
      <c r="BP139" s="657"/>
      <c r="BQ139" s="657"/>
      <c r="BR139" s="657"/>
      <c r="BS139" s="657"/>
      <c r="BT139" s="657"/>
      <c r="BU139" s="657"/>
      <c r="BV139" s="657"/>
      <c r="BW139" s="657"/>
      <c r="BX139" s="657"/>
      <c r="BY139" s="657"/>
    </row>
    <row r="140" spans="2:77" x14ac:dyDescent="0.15">
      <c r="B140" s="656"/>
      <c r="C140" s="657"/>
      <c r="D140" s="657"/>
      <c r="E140" s="657"/>
      <c r="F140" s="657"/>
      <c r="G140" s="657"/>
      <c r="H140" s="657"/>
      <c r="I140" s="657"/>
      <c r="J140" s="657"/>
      <c r="K140" s="657"/>
      <c r="L140" s="657"/>
      <c r="M140" s="657"/>
      <c r="N140" s="657"/>
      <c r="O140" s="657"/>
      <c r="P140" s="657"/>
      <c r="Q140" s="657"/>
      <c r="R140" s="657"/>
      <c r="S140" s="657"/>
      <c r="T140" s="657"/>
      <c r="U140" s="657"/>
      <c r="V140" s="657"/>
      <c r="W140" s="657"/>
      <c r="X140" s="657"/>
      <c r="Y140" s="657"/>
      <c r="Z140" s="657"/>
      <c r="AA140" s="657"/>
      <c r="AB140" s="657"/>
      <c r="AC140" s="657"/>
      <c r="AD140" s="657"/>
      <c r="AE140" s="657"/>
      <c r="AF140" s="657"/>
      <c r="AG140" s="657"/>
      <c r="AH140" s="657"/>
      <c r="AI140" s="657"/>
      <c r="AJ140" s="657"/>
      <c r="AK140" s="657"/>
      <c r="AL140" s="657"/>
      <c r="AM140" s="657"/>
      <c r="AN140" s="657"/>
      <c r="AO140" s="657"/>
      <c r="AP140" s="657"/>
      <c r="AQ140" s="657"/>
      <c r="AR140" s="657"/>
      <c r="AS140" s="657"/>
      <c r="AT140" s="657"/>
      <c r="AU140" s="657"/>
      <c r="AV140" s="657"/>
      <c r="AW140" s="657"/>
      <c r="AX140" s="657"/>
      <c r="AY140" s="657"/>
      <c r="AZ140" s="657"/>
      <c r="BA140" s="657"/>
      <c r="BB140" s="657"/>
      <c r="BC140" s="657"/>
      <c r="BD140" s="657"/>
      <c r="BE140" s="657"/>
      <c r="BF140" s="657"/>
      <c r="BG140" s="657"/>
      <c r="BH140" s="657"/>
      <c r="BI140" s="657"/>
      <c r="BJ140" s="657"/>
      <c r="BK140" s="657"/>
      <c r="BL140" s="657"/>
      <c r="BM140" s="657"/>
      <c r="BN140" s="657"/>
      <c r="BO140" s="657"/>
      <c r="BP140" s="657"/>
      <c r="BQ140" s="657"/>
      <c r="BR140" s="657"/>
      <c r="BS140" s="657"/>
      <c r="BT140" s="657"/>
      <c r="BU140" s="657"/>
      <c r="BV140" s="657"/>
      <c r="BW140" s="657"/>
      <c r="BX140" s="657"/>
      <c r="BY140" s="657"/>
    </row>
    <row r="141" spans="2:77" x14ac:dyDescent="0.15">
      <c r="B141" s="656"/>
      <c r="C141" s="657"/>
      <c r="D141" s="657"/>
      <c r="E141" s="657"/>
      <c r="F141" s="657"/>
      <c r="G141" s="657"/>
      <c r="H141" s="657"/>
      <c r="I141" s="657"/>
      <c r="J141" s="657"/>
      <c r="K141" s="657"/>
      <c r="L141" s="657"/>
      <c r="M141" s="657"/>
      <c r="N141" s="657"/>
      <c r="O141" s="657"/>
      <c r="P141" s="657"/>
      <c r="Q141" s="657"/>
      <c r="R141" s="657"/>
      <c r="S141" s="657"/>
      <c r="T141" s="657"/>
      <c r="U141" s="657"/>
      <c r="V141" s="657"/>
      <c r="W141" s="657"/>
      <c r="X141" s="657"/>
      <c r="Y141" s="657"/>
      <c r="Z141" s="657"/>
      <c r="AA141" s="657"/>
      <c r="AB141" s="657"/>
      <c r="AC141" s="657"/>
      <c r="AD141" s="657"/>
      <c r="AE141" s="657"/>
      <c r="AF141" s="657"/>
      <c r="AG141" s="657"/>
      <c r="AH141" s="657"/>
      <c r="AI141" s="657"/>
      <c r="AJ141" s="657"/>
      <c r="AK141" s="657"/>
      <c r="AL141" s="657"/>
      <c r="AM141" s="657"/>
      <c r="AN141" s="657"/>
      <c r="AO141" s="657"/>
      <c r="AP141" s="657"/>
      <c r="AQ141" s="657"/>
      <c r="AR141" s="657"/>
      <c r="AS141" s="657"/>
      <c r="AT141" s="657"/>
      <c r="AU141" s="657"/>
      <c r="AV141" s="657"/>
      <c r="AW141" s="657"/>
      <c r="AX141" s="657"/>
      <c r="AY141" s="657"/>
      <c r="AZ141" s="657"/>
      <c r="BA141" s="657"/>
      <c r="BB141" s="657"/>
      <c r="BC141" s="657"/>
      <c r="BD141" s="657"/>
      <c r="BE141" s="657"/>
      <c r="BF141" s="657"/>
      <c r="BG141" s="657"/>
      <c r="BH141" s="657"/>
      <c r="BI141" s="657"/>
      <c r="BJ141" s="657"/>
      <c r="BK141" s="657"/>
      <c r="BL141" s="657"/>
      <c r="BM141" s="657"/>
      <c r="BN141" s="657"/>
      <c r="BO141" s="657"/>
      <c r="BP141" s="657"/>
      <c r="BQ141" s="657"/>
      <c r="BR141" s="657"/>
      <c r="BS141" s="657"/>
      <c r="BT141" s="657"/>
      <c r="BU141" s="657"/>
      <c r="BV141" s="657"/>
      <c r="BW141" s="657"/>
      <c r="BX141" s="657"/>
      <c r="BY141" s="657"/>
    </row>
    <row r="142" spans="2:77" x14ac:dyDescent="0.15">
      <c r="B142" s="656"/>
      <c r="C142" s="657"/>
      <c r="D142" s="657"/>
      <c r="E142" s="657"/>
      <c r="F142" s="657"/>
      <c r="G142" s="657"/>
      <c r="H142" s="657"/>
      <c r="I142" s="657"/>
      <c r="J142" s="657"/>
      <c r="K142" s="657"/>
      <c r="L142" s="657"/>
      <c r="M142" s="657"/>
      <c r="N142" s="657"/>
      <c r="O142" s="657"/>
      <c r="P142" s="657"/>
      <c r="Q142" s="657"/>
      <c r="R142" s="657"/>
      <c r="S142" s="657"/>
      <c r="T142" s="657"/>
      <c r="U142" s="657"/>
      <c r="V142" s="657"/>
      <c r="W142" s="657"/>
      <c r="X142" s="657"/>
      <c r="Y142" s="657"/>
      <c r="Z142" s="657"/>
      <c r="AA142" s="657"/>
      <c r="AB142" s="657"/>
      <c r="AC142" s="657"/>
      <c r="AD142" s="657"/>
      <c r="AE142" s="657"/>
      <c r="AF142" s="657"/>
      <c r="AG142" s="657"/>
      <c r="AH142" s="657"/>
      <c r="AI142" s="657"/>
      <c r="AJ142" s="657"/>
      <c r="AK142" s="657"/>
      <c r="AL142" s="657"/>
      <c r="AM142" s="657"/>
      <c r="AN142" s="657"/>
      <c r="AO142" s="657"/>
      <c r="AP142" s="657"/>
      <c r="AQ142" s="657"/>
      <c r="AR142" s="657"/>
      <c r="AS142" s="657"/>
      <c r="AT142" s="657"/>
      <c r="AU142" s="657"/>
      <c r="AV142" s="657"/>
      <c r="AW142" s="657"/>
      <c r="AX142" s="657"/>
      <c r="AY142" s="657"/>
      <c r="AZ142" s="657"/>
      <c r="BA142" s="657"/>
      <c r="BB142" s="657"/>
      <c r="BC142" s="657"/>
      <c r="BD142" s="657"/>
      <c r="BE142" s="657"/>
      <c r="BF142" s="657"/>
      <c r="BG142" s="657"/>
      <c r="BH142" s="657"/>
      <c r="BI142" s="657"/>
      <c r="BJ142" s="657"/>
      <c r="BK142" s="657"/>
      <c r="BL142" s="657"/>
      <c r="BM142" s="657"/>
      <c r="BN142" s="657"/>
      <c r="BO142" s="657"/>
      <c r="BP142" s="657"/>
      <c r="BQ142" s="657"/>
      <c r="BR142" s="657"/>
      <c r="BS142" s="657"/>
      <c r="BT142" s="657"/>
      <c r="BU142" s="657"/>
      <c r="BV142" s="657"/>
      <c r="BW142" s="657"/>
      <c r="BX142" s="657"/>
      <c r="BY142" s="657"/>
    </row>
    <row r="143" spans="2:77" x14ac:dyDescent="0.15">
      <c r="B143" s="656"/>
      <c r="C143" s="657"/>
      <c r="D143" s="657"/>
      <c r="E143" s="657"/>
      <c r="F143" s="657"/>
      <c r="G143" s="657"/>
      <c r="H143" s="657"/>
      <c r="I143" s="657"/>
      <c r="J143" s="657"/>
      <c r="K143" s="657"/>
      <c r="L143" s="657"/>
      <c r="M143" s="657"/>
      <c r="N143" s="657"/>
      <c r="O143" s="657"/>
      <c r="P143" s="657"/>
      <c r="Q143" s="657"/>
      <c r="R143" s="657"/>
      <c r="S143" s="657"/>
      <c r="T143" s="657"/>
      <c r="U143" s="657"/>
      <c r="V143" s="657"/>
      <c r="W143" s="657"/>
      <c r="X143" s="657"/>
      <c r="Y143" s="657"/>
      <c r="Z143" s="657"/>
      <c r="AA143" s="657"/>
      <c r="AB143" s="657"/>
      <c r="AC143" s="657"/>
      <c r="AD143" s="657"/>
      <c r="AE143" s="657"/>
      <c r="AF143" s="657"/>
      <c r="AG143" s="657"/>
      <c r="AH143" s="657"/>
      <c r="AI143" s="657"/>
      <c r="AJ143" s="657"/>
      <c r="AK143" s="657"/>
      <c r="AL143" s="657"/>
      <c r="AM143" s="657"/>
      <c r="AN143" s="657"/>
      <c r="AO143" s="657"/>
      <c r="AP143" s="657"/>
      <c r="AQ143" s="657"/>
      <c r="AR143" s="657"/>
      <c r="AS143" s="657"/>
      <c r="AT143" s="657"/>
      <c r="AU143" s="657"/>
      <c r="AV143" s="657"/>
      <c r="AW143" s="657"/>
      <c r="AX143" s="657"/>
      <c r="AY143" s="657"/>
      <c r="AZ143" s="657"/>
      <c r="BA143" s="657"/>
      <c r="BB143" s="657"/>
      <c r="BC143" s="657"/>
      <c r="BD143" s="657"/>
      <c r="BE143" s="657"/>
      <c r="BF143" s="657"/>
      <c r="BG143" s="657"/>
      <c r="BH143" s="657"/>
      <c r="BI143" s="657"/>
      <c r="BJ143" s="657"/>
      <c r="BK143" s="657"/>
      <c r="BL143" s="657"/>
      <c r="BM143" s="657"/>
      <c r="BN143" s="657"/>
      <c r="BO143" s="657"/>
      <c r="BP143" s="657"/>
      <c r="BQ143" s="657"/>
      <c r="BR143" s="657"/>
      <c r="BS143" s="657"/>
      <c r="BT143" s="657"/>
      <c r="BU143" s="657"/>
      <c r="BV143" s="657"/>
      <c r="BW143" s="657"/>
      <c r="BX143" s="657"/>
      <c r="BY143" s="657"/>
    </row>
    <row r="144" spans="2:77" x14ac:dyDescent="0.15">
      <c r="B144" s="656"/>
      <c r="C144" s="657"/>
      <c r="D144" s="657"/>
      <c r="E144" s="657"/>
      <c r="F144" s="657"/>
      <c r="G144" s="657"/>
      <c r="H144" s="657"/>
      <c r="I144" s="657"/>
      <c r="J144" s="657"/>
      <c r="K144" s="657"/>
      <c r="L144" s="657"/>
      <c r="M144" s="657"/>
      <c r="N144" s="657"/>
      <c r="O144" s="657"/>
      <c r="P144" s="657"/>
      <c r="Q144" s="657"/>
      <c r="R144" s="657"/>
      <c r="S144" s="657"/>
      <c r="T144" s="657"/>
      <c r="U144" s="657"/>
      <c r="V144" s="657"/>
      <c r="W144" s="657"/>
      <c r="X144" s="657"/>
      <c r="Y144" s="657"/>
      <c r="Z144" s="657"/>
      <c r="AA144" s="657"/>
      <c r="AB144" s="657"/>
      <c r="AC144" s="657"/>
      <c r="AD144" s="657"/>
      <c r="AE144" s="657"/>
      <c r="AF144" s="657"/>
      <c r="AG144" s="657"/>
      <c r="AH144" s="657"/>
      <c r="AI144" s="657"/>
      <c r="AJ144" s="657"/>
      <c r="AK144" s="657"/>
      <c r="AL144" s="657"/>
      <c r="AM144" s="657"/>
      <c r="AN144" s="657"/>
      <c r="AO144" s="657"/>
      <c r="AP144" s="657"/>
      <c r="AQ144" s="657"/>
      <c r="AR144" s="657"/>
      <c r="AS144" s="657"/>
      <c r="AT144" s="657"/>
      <c r="AU144" s="657"/>
      <c r="AV144" s="657"/>
      <c r="AW144" s="657"/>
      <c r="AX144" s="657"/>
      <c r="AY144" s="657"/>
      <c r="AZ144" s="657"/>
      <c r="BA144" s="657"/>
      <c r="BB144" s="657"/>
      <c r="BC144" s="657"/>
      <c r="BD144" s="657"/>
      <c r="BE144" s="657"/>
      <c r="BF144" s="657"/>
      <c r="BG144" s="657"/>
      <c r="BH144" s="657"/>
      <c r="BI144" s="657"/>
      <c r="BJ144" s="657"/>
      <c r="BK144" s="657"/>
      <c r="BL144" s="657"/>
      <c r="BM144" s="657"/>
      <c r="BN144" s="657"/>
      <c r="BO144" s="657"/>
      <c r="BP144" s="657"/>
      <c r="BQ144" s="657"/>
      <c r="BR144" s="657"/>
      <c r="BS144" s="657"/>
      <c r="BT144" s="657"/>
      <c r="BU144" s="657"/>
      <c r="BV144" s="657"/>
      <c r="BW144" s="657"/>
      <c r="BX144" s="657"/>
      <c r="BY144" s="657"/>
    </row>
    <row r="145" spans="2:77" x14ac:dyDescent="0.15">
      <c r="B145" s="656"/>
      <c r="C145" s="657"/>
      <c r="D145" s="657"/>
      <c r="E145" s="657"/>
      <c r="F145" s="657"/>
      <c r="G145" s="657"/>
      <c r="H145" s="657"/>
      <c r="I145" s="657"/>
      <c r="J145" s="657"/>
      <c r="K145" s="657"/>
      <c r="L145" s="657"/>
      <c r="M145" s="657"/>
      <c r="N145" s="657"/>
      <c r="O145" s="657"/>
      <c r="P145" s="657"/>
      <c r="Q145" s="657"/>
      <c r="R145" s="657"/>
      <c r="S145" s="657"/>
      <c r="T145" s="657"/>
      <c r="U145" s="657"/>
      <c r="V145" s="657"/>
      <c r="W145" s="657"/>
      <c r="X145" s="657"/>
      <c r="Y145" s="657"/>
      <c r="Z145" s="657"/>
      <c r="AA145" s="657"/>
      <c r="AB145" s="657"/>
      <c r="AC145" s="657"/>
      <c r="AD145" s="657"/>
      <c r="AE145" s="657"/>
      <c r="AF145" s="657"/>
      <c r="AG145" s="657"/>
      <c r="AH145" s="657"/>
      <c r="AI145" s="657"/>
      <c r="AJ145" s="657"/>
      <c r="AK145" s="657"/>
      <c r="AL145" s="657"/>
      <c r="AM145" s="657"/>
      <c r="AN145" s="657"/>
      <c r="AO145" s="657"/>
      <c r="AP145" s="657"/>
      <c r="AQ145" s="657"/>
      <c r="AR145" s="657"/>
      <c r="AS145" s="657"/>
      <c r="AT145" s="657"/>
      <c r="AU145" s="657"/>
      <c r="AV145" s="657"/>
      <c r="AW145" s="657"/>
      <c r="AX145" s="657"/>
      <c r="AY145" s="657"/>
      <c r="AZ145" s="657"/>
      <c r="BA145" s="657"/>
      <c r="BB145" s="657"/>
      <c r="BC145" s="657"/>
      <c r="BD145" s="657"/>
      <c r="BE145" s="657"/>
      <c r="BF145" s="657"/>
      <c r="BG145" s="657"/>
      <c r="BH145" s="657"/>
      <c r="BI145" s="657"/>
      <c r="BJ145" s="657"/>
      <c r="BK145" s="657"/>
      <c r="BL145" s="657"/>
      <c r="BM145" s="657"/>
      <c r="BN145" s="657"/>
      <c r="BO145" s="657"/>
      <c r="BP145" s="657"/>
      <c r="BQ145" s="657"/>
      <c r="BR145" s="657"/>
      <c r="BS145" s="657"/>
      <c r="BT145" s="657"/>
      <c r="BU145" s="657"/>
      <c r="BV145" s="657"/>
      <c r="BW145" s="657"/>
      <c r="BX145" s="657"/>
      <c r="BY145" s="657"/>
    </row>
    <row r="146" spans="2:77" x14ac:dyDescent="0.15">
      <c r="B146" s="656"/>
      <c r="C146" s="657"/>
      <c r="D146" s="657"/>
      <c r="E146" s="657"/>
      <c r="F146" s="657"/>
      <c r="G146" s="657"/>
      <c r="H146" s="657"/>
      <c r="I146" s="657"/>
      <c r="J146" s="657"/>
      <c r="K146" s="657"/>
      <c r="L146" s="657"/>
      <c r="M146" s="657"/>
      <c r="N146" s="657"/>
      <c r="O146" s="657"/>
      <c r="P146" s="657"/>
      <c r="Q146" s="657"/>
      <c r="R146" s="657"/>
      <c r="S146" s="657"/>
      <c r="T146" s="657"/>
      <c r="U146" s="657"/>
      <c r="V146" s="657"/>
      <c r="W146" s="657"/>
      <c r="X146" s="657"/>
      <c r="Y146" s="657"/>
      <c r="Z146" s="657"/>
      <c r="AA146" s="657"/>
      <c r="AB146" s="657"/>
      <c r="AC146" s="657"/>
      <c r="AD146" s="657"/>
      <c r="AE146" s="657"/>
      <c r="AF146" s="657"/>
      <c r="AG146" s="657"/>
      <c r="AH146" s="657"/>
      <c r="AI146" s="657"/>
      <c r="AJ146" s="657"/>
      <c r="AK146" s="657"/>
      <c r="AL146" s="657"/>
      <c r="AM146" s="657"/>
      <c r="AN146" s="657"/>
      <c r="AO146" s="657"/>
      <c r="AP146" s="657"/>
      <c r="AQ146" s="657"/>
      <c r="AR146" s="657"/>
      <c r="AS146" s="657"/>
      <c r="AT146" s="657"/>
      <c r="AU146" s="657"/>
      <c r="AV146" s="657"/>
      <c r="AW146" s="657"/>
      <c r="AX146" s="657"/>
      <c r="AY146" s="657"/>
      <c r="AZ146" s="657"/>
      <c r="BA146" s="657"/>
      <c r="BB146" s="657"/>
      <c r="BC146" s="657"/>
      <c r="BD146" s="657"/>
      <c r="BE146" s="657"/>
      <c r="BF146" s="657"/>
      <c r="BG146" s="657"/>
      <c r="BH146" s="657"/>
      <c r="BI146" s="657"/>
      <c r="BJ146" s="657"/>
      <c r="BK146" s="657"/>
      <c r="BL146" s="657"/>
      <c r="BM146" s="657"/>
      <c r="BN146" s="657"/>
      <c r="BO146" s="657"/>
      <c r="BP146" s="657"/>
      <c r="BQ146" s="657"/>
      <c r="BR146" s="657"/>
      <c r="BS146" s="657"/>
      <c r="BT146" s="657"/>
      <c r="BU146" s="657"/>
      <c r="BV146" s="657"/>
      <c r="BW146" s="657"/>
      <c r="BX146" s="657"/>
      <c r="BY146" s="657"/>
    </row>
    <row r="147" spans="2:77" x14ac:dyDescent="0.15">
      <c r="B147" s="656"/>
      <c r="C147" s="657"/>
      <c r="D147" s="657"/>
      <c r="E147" s="657"/>
      <c r="F147" s="657"/>
      <c r="G147" s="657"/>
      <c r="H147" s="657"/>
      <c r="I147" s="657"/>
      <c r="J147" s="657"/>
      <c r="K147" s="657"/>
      <c r="L147" s="657"/>
      <c r="M147" s="657"/>
      <c r="N147" s="657"/>
      <c r="O147" s="657"/>
      <c r="P147" s="657"/>
      <c r="Q147" s="657"/>
      <c r="R147" s="657"/>
      <c r="S147" s="657"/>
      <c r="T147" s="657"/>
      <c r="U147" s="657"/>
      <c r="V147" s="657"/>
      <c r="W147" s="657"/>
      <c r="X147" s="657"/>
      <c r="Y147" s="657"/>
      <c r="Z147" s="657"/>
      <c r="AA147" s="657"/>
      <c r="AB147" s="657"/>
      <c r="AC147" s="657"/>
      <c r="AD147" s="657"/>
      <c r="AE147" s="657"/>
      <c r="AF147" s="657"/>
      <c r="AG147" s="657"/>
      <c r="AH147" s="657"/>
      <c r="AI147" s="657"/>
      <c r="AJ147" s="657"/>
      <c r="AK147" s="657"/>
      <c r="AL147" s="657"/>
      <c r="AM147" s="657"/>
      <c r="AN147" s="657"/>
      <c r="AO147" s="657"/>
      <c r="AP147" s="657"/>
      <c r="AQ147" s="657"/>
      <c r="AR147" s="657"/>
      <c r="AS147" s="657"/>
      <c r="AT147" s="657"/>
      <c r="AU147" s="657"/>
      <c r="AV147" s="657"/>
      <c r="AW147" s="657"/>
      <c r="AX147" s="657"/>
      <c r="AY147" s="657"/>
      <c r="AZ147" s="657"/>
      <c r="BA147" s="657"/>
      <c r="BB147" s="657"/>
      <c r="BC147" s="657"/>
      <c r="BD147" s="657"/>
      <c r="BE147" s="657"/>
      <c r="BF147" s="657"/>
      <c r="BG147" s="657"/>
      <c r="BH147" s="657"/>
      <c r="BI147" s="657"/>
      <c r="BJ147" s="657"/>
      <c r="BK147" s="657"/>
      <c r="BL147" s="657"/>
      <c r="BM147" s="657"/>
      <c r="BN147" s="657"/>
      <c r="BO147" s="657"/>
      <c r="BP147" s="657"/>
      <c r="BQ147" s="657"/>
      <c r="BR147" s="657"/>
      <c r="BS147" s="657"/>
      <c r="BT147" s="657"/>
      <c r="BU147" s="657"/>
      <c r="BV147" s="657"/>
      <c r="BW147" s="657"/>
      <c r="BX147" s="657"/>
      <c r="BY147" s="657"/>
    </row>
    <row r="148" spans="2:77" x14ac:dyDescent="0.15">
      <c r="B148" s="656"/>
      <c r="C148" s="657"/>
      <c r="D148" s="657"/>
      <c r="E148" s="657"/>
      <c r="F148" s="657"/>
      <c r="G148" s="657"/>
      <c r="H148" s="657"/>
      <c r="I148" s="657"/>
      <c r="J148" s="657"/>
      <c r="K148" s="657"/>
      <c r="L148" s="657"/>
      <c r="M148" s="657"/>
      <c r="N148" s="657"/>
      <c r="O148" s="657"/>
      <c r="P148" s="657"/>
      <c r="Q148" s="657"/>
      <c r="R148" s="657"/>
      <c r="S148" s="657"/>
      <c r="T148" s="657"/>
      <c r="U148" s="657"/>
      <c r="V148" s="657"/>
      <c r="W148" s="657"/>
      <c r="X148" s="657"/>
      <c r="Y148" s="657"/>
      <c r="Z148" s="657"/>
      <c r="AA148" s="657"/>
      <c r="AB148" s="657"/>
      <c r="AC148" s="657"/>
      <c r="AD148" s="657"/>
      <c r="AE148" s="657"/>
      <c r="AF148" s="657"/>
      <c r="AG148" s="657"/>
      <c r="AH148" s="657"/>
      <c r="AI148" s="657"/>
      <c r="AJ148" s="657"/>
      <c r="AK148" s="657"/>
      <c r="AL148" s="657"/>
      <c r="AM148" s="657"/>
      <c r="AN148" s="657"/>
      <c r="AO148" s="657"/>
      <c r="AP148" s="657"/>
      <c r="AQ148" s="657"/>
      <c r="AR148" s="657"/>
      <c r="AS148" s="657"/>
      <c r="AT148" s="657"/>
      <c r="AU148" s="657"/>
      <c r="AV148" s="657"/>
      <c r="AW148" s="657"/>
      <c r="AX148" s="657"/>
      <c r="AY148" s="657"/>
      <c r="AZ148" s="657"/>
      <c r="BA148" s="657"/>
      <c r="BB148" s="657"/>
      <c r="BC148" s="657"/>
      <c r="BD148" s="657"/>
      <c r="BE148" s="657"/>
      <c r="BF148" s="657"/>
      <c r="BG148" s="657"/>
      <c r="BH148" s="657"/>
      <c r="BI148" s="657"/>
      <c r="BJ148" s="657"/>
      <c r="BK148" s="657"/>
      <c r="BL148" s="657"/>
      <c r="BM148" s="657"/>
      <c r="BN148" s="657"/>
      <c r="BO148" s="657"/>
      <c r="BP148" s="657"/>
      <c r="BQ148" s="657"/>
      <c r="BR148" s="657"/>
      <c r="BS148" s="657"/>
      <c r="BT148" s="657"/>
      <c r="BU148" s="657"/>
      <c r="BV148" s="657"/>
      <c r="BW148" s="657"/>
      <c r="BX148" s="657"/>
      <c r="BY148" s="657"/>
    </row>
    <row r="149" spans="2:77" x14ac:dyDescent="0.15">
      <c r="B149" s="656"/>
      <c r="C149" s="657"/>
      <c r="D149" s="657"/>
      <c r="E149" s="657"/>
      <c r="F149" s="657"/>
      <c r="G149" s="657"/>
      <c r="H149" s="657"/>
      <c r="I149" s="657"/>
      <c r="J149" s="657"/>
      <c r="K149" s="657"/>
      <c r="L149" s="657"/>
      <c r="M149" s="657"/>
      <c r="N149" s="657"/>
      <c r="O149" s="657"/>
      <c r="P149" s="657"/>
      <c r="Q149" s="657"/>
      <c r="R149" s="657"/>
      <c r="S149" s="657"/>
      <c r="T149" s="657"/>
      <c r="U149" s="657"/>
      <c r="V149" s="657"/>
      <c r="W149" s="657"/>
      <c r="X149" s="657"/>
      <c r="Y149" s="657"/>
      <c r="Z149" s="657"/>
      <c r="AA149" s="657"/>
      <c r="AB149" s="657"/>
      <c r="AC149" s="657"/>
      <c r="AD149" s="657"/>
      <c r="AE149" s="657"/>
      <c r="AF149" s="657"/>
      <c r="AG149" s="657"/>
      <c r="AH149" s="657"/>
      <c r="AI149" s="657"/>
      <c r="AJ149" s="657"/>
      <c r="AK149" s="657"/>
      <c r="AL149" s="657"/>
      <c r="AM149" s="657"/>
      <c r="AN149" s="657"/>
      <c r="AO149" s="657"/>
      <c r="AP149" s="657"/>
      <c r="AQ149" s="657"/>
      <c r="AR149" s="657"/>
      <c r="AS149" s="657"/>
      <c r="AT149" s="657"/>
      <c r="AU149" s="657"/>
      <c r="AV149" s="657"/>
      <c r="AW149" s="657"/>
      <c r="AX149" s="657"/>
      <c r="AY149" s="657"/>
      <c r="AZ149" s="657"/>
      <c r="BA149" s="657"/>
      <c r="BB149" s="657"/>
      <c r="BC149" s="657"/>
      <c r="BD149" s="657"/>
      <c r="BE149" s="657"/>
      <c r="BF149" s="657"/>
      <c r="BG149" s="657"/>
      <c r="BH149" s="657"/>
      <c r="BI149" s="657"/>
      <c r="BJ149" s="657"/>
      <c r="BK149" s="657"/>
      <c r="BL149" s="657"/>
      <c r="BM149" s="657"/>
      <c r="BN149" s="657"/>
      <c r="BO149" s="657"/>
      <c r="BP149" s="657"/>
      <c r="BQ149" s="657"/>
      <c r="BR149" s="657"/>
      <c r="BS149" s="657"/>
      <c r="BT149" s="657"/>
      <c r="BU149" s="657"/>
      <c r="BV149" s="657"/>
      <c r="BW149" s="657"/>
      <c r="BX149" s="657"/>
      <c r="BY149" s="657"/>
    </row>
    <row r="150" spans="2:77" x14ac:dyDescent="0.15">
      <c r="B150" s="656"/>
      <c r="C150" s="657"/>
      <c r="D150" s="657"/>
      <c r="E150" s="657"/>
      <c r="F150" s="657"/>
      <c r="G150" s="657"/>
      <c r="H150" s="657"/>
      <c r="I150" s="657"/>
      <c r="J150" s="657"/>
      <c r="K150" s="657"/>
      <c r="L150" s="657"/>
      <c r="M150" s="657"/>
      <c r="N150" s="657"/>
      <c r="O150" s="657"/>
      <c r="P150" s="657"/>
      <c r="Q150" s="657"/>
      <c r="R150" s="657"/>
      <c r="S150" s="657"/>
      <c r="T150" s="657"/>
      <c r="U150" s="657"/>
      <c r="V150" s="657"/>
      <c r="W150" s="657"/>
      <c r="X150" s="657"/>
      <c r="Y150" s="657"/>
      <c r="Z150" s="657"/>
      <c r="AA150" s="657"/>
      <c r="AB150" s="657"/>
      <c r="AC150" s="657"/>
      <c r="AD150" s="657"/>
      <c r="AE150" s="657"/>
      <c r="AF150" s="657"/>
      <c r="AG150" s="657"/>
      <c r="AH150" s="657"/>
      <c r="AI150" s="657"/>
      <c r="AJ150" s="657"/>
      <c r="AK150" s="657"/>
      <c r="AL150" s="657"/>
      <c r="AM150" s="657"/>
      <c r="AN150" s="657"/>
      <c r="AO150" s="657"/>
      <c r="AP150" s="657"/>
      <c r="AQ150" s="657"/>
      <c r="AR150" s="657"/>
      <c r="AS150" s="657"/>
      <c r="AT150" s="657"/>
      <c r="AU150" s="657"/>
      <c r="AV150" s="657"/>
      <c r="AW150" s="657"/>
      <c r="AX150" s="657"/>
      <c r="AY150" s="657"/>
      <c r="AZ150" s="657"/>
      <c r="BA150" s="657"/>
      <c r="BB150" s="657"/>
      <c r="BC150" s="657"/>
      <c r="BD150" s="657"/>
      <c r="BE150" s="657"/>
      <c r="BF150" s="657"/>
      <c r="BG150" s="657"/>
      <c r="BH150" s="657"/>
      <c r="BI150" s="657"/>
      <c r="BJ150" s="657"/>
      <c r="BK150" s="657"/>
      <c r="BL150" s="657"/>
      <c r="BM150" s="657"/>
      <c r="BN150" s="657"/>
      <c r="BO150" s="657"/>
      <c r="BP150" s="657"/>
      <c r="BQ150" s="657"/>
      <c r="BR150" s="657"/>
      <c r="BS150" s="657"/>
      <c r="BT150" s="657"/>
      <c r="BU150" s="657"/>
      <c r="BV150" s="657"/>
      <c r="BW150" s="657"/>
      <c r="BX150" s="657"/>
      <c r="BY150" s="657"/>
    </row>
    <row r="151" spans="2:77" x14ac:dyDescent="0.15">
      <c r="B151" s="656"/>
      <c r="C151" s="657"/>
      <c r="D151" s="657"/>
      <c r="E151" s="657"/>
      <c r="F151" s="657"/>
      <c r="G151" s="657"/>
      <c r="H151" s="657"/>
      <c r="I151" s="657"/>
      <c r="J151" s="657"/>
      <c r="K151" s="657"/>
      <c r="L151" s="657"/>
      <c r="M151" s="657"/>
      <c r="N151" s="657"/>
      <c r="O151" s="657"/>
      <c r="P151" s="657"/>
      <c r="Q151" s="657"/>
      <c r="R151" s="657"/>
      <c r="S151" s="657"/>
      <c r="T151" s="657"/>
      <c r="U151" s="657"/>
      <c r="V151" s="657"/>
      <c r="W151" s="657"/>
      <c r="X151" s="657"/>
      <c r="Y151" s="657"/>
      <c r="Z151" s="657"/>
      <c r="AA151" s="657"/>
      <c r="AB151" s="657"/>
      <c r="AC151" s="657"/>
      <c r="AD151" s="657"/>
      <c r="AE151" s="657"/>
      <c r="AF151" s="657"/>
      <c r="AG151" s="657"/>
      <c r="AH151" s="657"/>
      <c r="AI151" s="657"/>
      <c r="AJ151" s="657"/>
      <c r="AK151" s="657"/>
      <c r="AL151" s="657"/>
      <c r="AM151" s="657"/>
      <c r="AN151" s="657"/>
      <c r="AO151" s="657"/>
      <c r="AP151" s="657"/>
      <c r="AQ151" s="657"/>
      <c r="AR151" s="657"/>
      <c r="AS151" s="657"/>
      <c r="AT151" s="657"/>
      <c r="AU151" s="657"/>
      <c r="AV151" s="657"/>
      <c r="AW151" s="657"/>
      <c r="AX151" s="657"/>
      <c r="AY151" s="657"/>
      <c r="AZ151" s="657"/>
      <c r="BA151" s="657"/>
      <c r="BB151" s="657"/>
      <c r="BC151" s="657"/>
      <c r="BD151" s="657"/>
      <c r="BE151" s="657"/>
      <c r="BF151" s="657"/>
      <c r="BG151" s="657"/>
      <c r="BH151" s="657"/>
      <c r="BI151" s="657"/>
      <c r="BJ151" s="657"/>
      <c r="BK151" s="657"/>
      <c r="BL151" s="657"/>
      <c r="BM151" s="657"/>
      <c r="BN151" s="657"/>
      <c r="BO151" s="657"/>
      <c r="BP151" s="657"/>
      <c r="BQ151" s="657"/>
      <c r="BR151" s="657"/>
      <c r="BS151" s="657"/>
      <c r="BT151" s="657"/>
      <c r="BU151" s="657"/>
      <c r="BV151" s="657"/>
      <c r="BW151" s="657"/>
      <c r="BX151" s="657"/>
      <c r="BY151" s="657"/>
    </row>
    <row r="152" spans="2:77" x14ac:dyDescent="0.15">
      <c r="B152" s="656"/>
      <c r="C152" s="657"/>
      <c r="D152" s="657"/>
      <c r="E152" s="657"/>
      <c r="F152" s="657"/>
      <c r="G152" s="657"/>
      <c r="H152" s="657"/>
      <c r="I152" s="657"/>
      <c r="J152" s="657"/>
      <c r="K152" s="657"/>
      <c r="L152" s="657"/>
      <c r="M152" s="657"/>
      <c r="N152" s="657"/>
      <c r="O152" s="657"/>
      <c r="P152" s="657"/>
      <c r="Q152" s="657"/>
      <c r="R152" s="657"/>
      <c r="S152" s="657"/>
      <c r="T152" s="657"/>
      <c r="U152" s="657"/>
      <c r="V152" s="657"/>
      <c r="W152" s="657"/>
      <c r="X152" s="657"/>
      <c r="Y152" s="657"/>
      <c r="Z152" s="657"/>
      <c r="AA152" s="657"/>
      <c r="AB152" s="657"/>
      <c r="AC152" s="657"/>
      <c r="AD152" s="657"/>
      <c r="AE152" s="657"/>
      <c r="AF152" s="657"/>
      <c r="AG152" s="657"/>
      <c r="AH152" s="657"/>
      <c r="AI152" s="657"/>
      <c r="AJ152" s="657"/>
      <c r="AK152" s="657"/>
      <c r="AL152" s="657"/>
      <c r="AM152" s="657"/>
      <c r="AN152" s="657"/>
      <c r="AO152" s="657"/>
      <c r="AP152" s="657"/>
      <c r="AQ152" s="657"/>
      <c r="AR152" s="657"/>
      <c r="AS152" s="657"/>
      <c r="AT152" s="657"/>
      <c r="AU152" s="657"/>
      <c r="AV152" s="657"/>
      <c r="AW152" s="657"/>
      <c r="AX152" s="657"/>
      <c r="AY152" s="657"/>
      <c r="AZ152" s="657"/>
      <c r="BA152" s="657"/>
      <c r="BB152" s="657"/>
      <c r="BC152" s="657"/>
      <c r="BD152" s="657"/>
      <c r="BE152" s="657"/>
      <c r="BF152" s="657"/>
      <c r="BG152" s="657"/>
      <c r="BH152" s="657"/>
      <c r="BI152" s="657"/>
      <c r="BJ152" s="657"/>
      <c r="BK152" s="657"/>
      <c r="BL152" s="657"/>
      <c r="BM152" s="657"/>
      <c r="BN152" s="657"/>
      <c r="BO152" s="657"/>
      <c r="BP152" s="657"/>
      <c r="BQ152" s="657"/>
      <c r="BR152" s="657"/>
      <c r="BS152" s="657"/>
      <c r="BT152" s="657"/>
      <c r="BU152" s="657"/>
      <c r="BV152" s="657"/>
      <c r="BW152" s="657"/>
      <c r="BX152" s="657"/>
      <c r="BY152" s="657"/>
    </row>
    <row r="153" spans="2:77" x14ac:dyDescent="0.15">
      <c r="B153" s="656"/>
      <c r="C153" s="657"/>
      <c r="D153" s="657"/>
      <c r="E153" s="657"/>
      <c r="F153" s="657"/>
      <c r="G153" s="657"/>
      <c r="H153" s="657"/>
      <c r="I153" s="657"/>
      <c r="J153" s="657"/>
      <c r="K153" s="657"/>
      <c r="L153" s="657"/>
      <c r="M153" s="657"/>
      <c r="N153" s="657"/>
      <c r="O153" s="657"/>
      <c r="P153" s="657"/>
      <c r="Q153" s="657"/>
      <c r="R153" s="657"/>
      <c r="S153" s="657"/>
      <c r="T153" s="657"/>
      <c r="U153" s="657"/>
      <c r="V153" s="657"/>
      <c r="W153" s="657"/>
      <c r="X153" s="657"/>
      <c r="Y153" s="657"/>
      <c r="Z153" s="657"/>
      <c r="AA153" s="657"/>
      <c r="AB153" s="657"/>
      <c r="AC153" s="657"/>
      <c r="AD153" s="657"/>
      <c r="AE153" s="657"/>
      <c r="AF153" s="657"/>
      <c r="AG153" s="657"/>
      <c r="AH153" s="657"/>
      <c r="AI153" s="657"/>
      <c r="AJ153" s="657"/>
      <c r="AK153" s="657"/>
      <c r="AL153" s="657"/>
      <c r="AM153" s="657"/>
      <c r="AN153" s="657"/>
      <c r="AO153" s="657"/>
      <c r="AP153" s="657"/>
      <c r="AQ153" s="657"/>
      <c r="AR153" s="657"/>
      <c r="AS153" s="657"/>
      <c r="AT153" s="657"/>
      <c r="AU153" s="657"/>
      <c r="AV153" s="657"/>
      <c r="AW153" s="657"/>
      <c r="AX153" s="657"/>
      <c r="AY153" s="657"/>
      <c r="AZ153" s="657"/>
      <c r="BA153" s="657"/>
      <c r="BB153" s="657"/>
      <c r="BC153" s="657"/>
      <c r="BD153" s="657"/>
      <c r="BE153" s="657"/>
      <c r="BF153" s="657"/>
      <c r="BG153" s="657"/>
      <c r="BH153" s="657"/>
      <c r="BI153" s="657"/>
      <c r="BJ153" s="657"/>
      <c r="BK153" s="657"/>
      <c r="BL153" s="657"/>
      <c r="BM153" s="657"/>
      <c r="BN153" s="657"/>
      <c r="BO153" s="657"/>
      <c r="BP153" s="657"/>
      <c r="BQ153" s="657"/>
      <c r="BR153" s="657"/>
      <c r="BS153" s="657"/>
      <c r="BT153" s="657"/>
      <c r="BU153" s="657"/>
      <c r="BV153" s="657"/>
      <c r="BW153" s="657"/>
      <c r="BX153" s="657"/>
      <c r="BY153" s="657"/>
    </row>
    <row r="154" spans="2:77" x14ac:dyDescent="0.15">
      <c r="B154" s="656"/>
      <c r="C154" s="657"/>
      <c r="D154" s="657"/>
      <c r="E154" s="657"/>
      <c r="F154" s="657"/>
      <c r="G154" s="657"/>
      <c r="H154" s="657"/>
      <c r="I154" s="657"/>
      <c r="J154" s="657"/>
      <c r="K154" s="657"/>
      <c r="L154" s="657"/>
      <c r="M154" s="657"/>
      <c r="N154" s="657"/>
      <c r="O154" s="657"/>
      <c r="P154" s="657"/>
      <c r="Q154" s="657"/>
      <c r="R154" s="657"/>
      <c r="S154" s="657"/>
      <c r="T154" s="657"/>
      <c r="U154" s="657"/>
      <c r="V154" s="657"/>
      <c r="W154" s="657"/>
      <c r="X154" s="657"/>
      <c r="Y154" s="657"/>
      <c r="Z154" s="657"/>
      <c r="AA154" s="657"/>
      <c r="AB154" s="657"/>
      <c r="AC154" s="657"/>
      <c r="AD154" s="657"/>
      <c r="AE154" s="657"/>
      <c r="AF154" s="657"/>
      <c r="AG154" s="657"/>
      <c r="AH154" s="657"/>
      <c r="AI154" s="657"/>
      <c r="AJ154" s="657"/>
      <c r="AK154" s="657"/>
      <c r="AL154" s="657"/>
      <c r="AM154" s="657"/>
      <c r="AN154" s="657"/>
      <c r="AO154" s="657"/>
      <c r="AP154" s="657"/>
      <c r="AQ154" s="657"/>
      <c r="AR154" s="657"/>
      <c r="AS154" s="657"/>
      <c r="AT154" s="657"/>
      <c r="AU154" s="657"/>
      <c r="AV154" s="657"/>
      <c r="AW154" s="657"/>
      <c r="AX154" s="657"/>
      <c r="AY154" s="657"/>
      <c r="AZ154" s="657"/>
      <c r="BA154" s="657"/>
      <c r="BB154" s="657"/>
      <c r="BC154" s="657"/>
      <c r="BD154" s="657"/>
      <c r="BE154" s="657"/>
      <c r="BF154" s="657"/>
      <c r="BG154" s="657"/>
      <c r="BH154" s="657"/>
      <c r="BI154" s="657"/>
      <c r="BJ154" s="657"/>
      <c r="BK154" s="657"/>
      <c r="BL154" s="657"/>
      <c r="BM154" s="657"/>
      <c r="BN154" s="657"/>
      <c r="BO154" s="657"/>
      <c r="BP154" s="657"/>
      <c r="BQ154" s="657"/>
      <c r="BR154" s="657"/>
      <c r="BS154" s="657"/>
      <c r="BT154" s="657"/>
      <c r="BU154" s="657"/>
      <c r="BV154" s="657"/>
      <c r="BW154" s="657"/>
      <c r="BX154" s="657"/>
      <c r="BY154" s="657"/>
    </row>
    <row r="155" spans="2:77" x14ac:dyDescent="0.15">
      <c r="B155" s="656"/>
      <c r="C155" s="657"/>
      <c r="D155" s="657"/>
      <c r="E155" s="657"/>
      <c r="F155" s="657"/>
      <c r="G155" s="657"/>
      <c r="H155" s="657"/>
      <c r="I155" s="657"/>
      <c r="J155" s="657"/>
      <c r="K155" s="657"/>
      <c r="L155" s="657"/>
      <c r="M155" s="657"/>
      <c r="N155" s="657"/>
      <c r="O155" s="657"/>
      <c r="P155" s="657"/>
      <c r="Q155" s="657"/>
      <c r="R155" s="657"/>
      <c r="S155" s="657"/>
      <c r="T155" s="657"/>
      <c r="U155" s="657"/>
      <c r="V155" s="657"/>
      <c r="W155" s="657"/>
      <c r="X155" s="657"/>
      <c r="Y155" s="657"/>
      <c r="Z155" s="657"/>
      <c r="AA155" s="657"/>
      <c r="AB155" s="657"/>
      <c r="AC155" s="657"/>
      <c r="AD155" s="657"/>
      <c r="AE155" s="657"/>
      <c r="AF155" s="657"/>
      <c r="AG155" s="657"/>
      <c r="AH155" s="657"/>
      <c r="AI155" s="657"/>
      <c r="AJ155" s="657"/>
      <c r="AK155" s="657"/>
      <c r="AL155" s="657"/>
      <c r="AM155" s="657"/>
      <c r="AN155" s="657"/>
      <c r="AO155" s="657"/>
      <c r="AP155" s="657"/>
      <c r="AQ155" s="657"/>
      <c r="AR155" s="657"/>
      <c r="AS155" s="657"/>
      <c r="AT155" s="657"/>
      <c r="AU155" s="657"/>
      <c r="AV155" s="657"/>
      <c r="AW155" s="657"/>
      <c r="AX155" s="657"/>
      <c r="AY155" s="657"/>
      <c r="AZ155" s="657"/>
      <c r="BA155" s="657"/>
      <c r="BB155" s="657"/>
      <c r="BC155" s="657"/>
      <c r="BD155" s="657"/>
      <c r="BE155" s="657"/>
      <c r="BF155" s="657"/>
      <c r="BG155" s="657"/>
      <c r="BH155" s="657"/>
      <c r="BI155" s="657"/>
      <c r="BJ155" s="657"/>
      <c r="BK155" s="657"/>
      <c r="BL155" s="657"/>
      <c r="BM155" s="657"/>
      <c r="BN155" s="657"/>
      <c r="BO155" s="657"/>
      <c r="BP155" s="657"/>
      <c r="BQ155" s="657"/>
      <c r="BR155" s="657"/>
      <c r="BS155" s="657"/>
      <c r="BT155" s="657"/>
      <c r="BU155" s="657"/>
      <c r="BV155" s="657"/>
      <c r="BW155" s="657"/>
      <c r="BX155" s="657"/>
      <c r="BY155" s="657"/>
    </row>
    <row r="156" spans="2:77" x14ac:dyDescent="0.15">
      <c r="B156" s="656"/>
      <c r="C156" s="657"/>
      <c r="D156" s="657"/>
      <c r="E156" s="657"/>
      <c r="F156" s="657"/>
      <c r="G156" s="657"/>
      <c r="H156" s="657"/>
      <c r="I156" s="657"/>
      <c r="J156" s="657"/>
      <c r="K156" s="657"/>
      <c r="L156" s="657"/>
      <c r="M156" s="657"/>
      <c r="N156" s="657"/>
      <c r="O156" s="657"/>
      <c r="P156" s="657"/>
      <c r="Q156" s="657"/>
      <c r="R156" s="657"/>
      <c r="S156" s="657"/>
      <c r="T156" s="657"/>
      <c r="U156" s="657"/>
      <c r="V156" s="657"/>
      <c r="W156" s="657"/>
      <c r="X156" s="657"/>
      <c r="Y156" s="657"/>
      <c r="Z156" s="657"/>
      <c r="AA156" s="657"/>
      <c r="AB156" s="657"/>
      <c r="AC156" s="657"/>
      <c r="AD156" s="657"/>
      <c r="AE156" s="657"/>
      <c r="AF156" s="657"/>
      <c r="AG156" s="657"/>
      <c r="AH156" s="657"/>
      <c r="AI156" s="657"/>
      <c r="AJ156" s="657"/>
      <c r="AK156" s="657"/>
      <c r="AL156" s="657"/>
      <c r="AM156" s="657"/>
      <c r="AN156" s="657"/>
      <c r="AO156" s="657"/>
      <c r="AP156" s="657"/>
      <c r="AQ156" s="657"/>
      <c r="AR156" s="657"/>
      <c r="AS156" s="657"/>
      <c r="AT156" s="657"/>
      <c r="AU156" s="657"/>
      <c r="AV156" s="657"/>
      <c r="AW156" s="657"/>
      <c r="AX156" s="657"/>
      <c r="AY156" s="657"/>
      <c r="AZ156" s="657"/>
      <c r="BA156" s="657"/>
      <c r="BB156" s="657"/>
      <c r="BC156" s="657"/>
      <c r="BD156" s="657"/>
      <c r="BE156" s="657"/>
      <c r="BF156" s="657"/>
      <c r="BG156" s="657"/>
      <c r="BH156" s="657"/>
      <c r="BI156" s="657"/>
      <c r="BJ156" s="657"/>
      <c r="BK156" s="657"/>
      <c r="BL156" s="657"/>
      <c r="BM156" s="657"/>
      <c r="BN156" s="657"/>
      <c r="BO156" s="657"/>
      <c r="BP156" s="657"/>
      <c r="BQ156" s="657"/>
      <c r="BR156" s="657"/>
      <c r="BS156" s="657"/>
      <c r="BT156" s="657"/>
      <c r="BU156" s="657"/>
      <c r="BV156" s="657"/>
      <c r="BW156" s="657"/>
      <c r="BX156" s="657"/>
      <c r="BY156" s="657"/>
    </row>
    <row r="157" spans="2:77" x14ac:dyDescent="0.15">
      <c r="B157" s="656"/>
      <c r="C157" s="657"/>
      <c r="D157" s="657"/>
      <c r="E157" s="657"/>
      <c r="F157" s="657"/>
      <c r="G157" s="657"/>
      <c r="H157" s="657"/>
      <c r="I157" s="657"/>
      <c r="J157" s="657"/>
      <c r="K157" s="657"/>
      <c r="L157" s="657"/>
      <c r="M157" s="657"/>
      <c r="N157" s="657"/>
      <c r="O157" s="657"/>
      <c r="P157" s="657"/>
      <c r="Q157" s="657"/>
      <c r="R157" s="657"/>
      <c r="S157" s="657"/>
      <c r="T157" s="657"/>
      <c r="U157" s="657"/>
      <c r="V157" s="657"/>
      <c r="W157" s="657"/>
      <c r="X157" s="657"/>
      <c r="Y157" s="657"/>
      <c r="Z157" s="657"/>
      <c r="AA157" s="657"/>
      <c r="AB157" s="657"/>
      <c r="AC157" s="657"/>
      <c r="AD157" s="657"/>
      <c r="AE157" s="657"/>
      <c r="AF157" s="657"/>
      <c r="AG157" s="657"/>
      <c r="AH157" s="657"/>
      <c r="AI157" s="657"/>
      <c r="AJ157" s="657"/>
      <c r="AK157" s="657"/>
      <c r="AL157" s="657"/>
      <c r="AM157" s="657"/>
      <c r="AN157" s="657"/>
      <c r="AO157" s="657"/>
      <c r="AP157" s="657"/>
      <c r="AQ157" s="657"/>
      <c r="AR157" s="657"/>
      <c r="AS157" s="657"/>
      <c r="AT157" s="657"/>
      <c r="AU157" s="657"/>
      <c r="AV157" s="657"/>
      <c r="AW157" s="657"/>
      <c r="AX157" s="657"/>
      <c r="AY157" s="657"/>
      <c r="AZ157" s="657"/>
      <c r="BA157" s="657"/>
      <c r="BB157" s="657"/>
      <c r="BC157" s="657"/>
      <c r="BD157" s="657"/>
      <c r="BE157" s="657"/>
      <c r="BF157" s="657"/>
      <c r="BG157" s="657"/>
      <c r="BH157" s="657"/>
      <c r="BI157" s="657"/>
      <c r="BJ157" s="657"/>
      <c r="BK157" s="657"/>
      <c r="BL157" s="657"/>
      <c r="BM157" s="657"/>
      <c r="BN157" s="657"/>
      <c r="BO157" s="657"/>
      <c r="BP157" s="657"/>
      <c r="BQ157" s="657"/>
      <c r="BR157" s="657"/>
      <c r="BS157" s="657"/>
      <c r="BT157" s="657"/>
      <c r="BU157" s="657"/>
      <c r="BV157" s="657"/>
      <c r="BW157" s="657"/>
      <c r="BX157" s="657"/>
      <c r="BY157" s="657"/>
    </row>
    <row r="158" spans="2:77" x14ac:dyDescent="0.15">
      <c r="B158" s="656"/>
      <c r="C158" s="657"/>
      <c r="D158" s="657"/>
      <c r="E158" s="657"/>
      <c r="F158" s="657"/>
      <c r="G158" s="657"/>
      <c r="H158" s="657"/>
      <c r="I158" s="657"/>
      <c r="J158" s="657"/>
      <c r="K158" s="657"/>
      <c r="L158" s="657"/>
      <c r="M158" s="657"/>
      <c r="N158" s="657"/>
      <c r="O158" s="657"/>
      <c r="P158" s="657"/>
      <c r="Q158" s="657"/>
      <c r="R158" s="657"/>
      <c r="S158" s="657"/>
      <c r="T158" s="657"/>
      <c r="U158" s="657"/>
      <c r="V158" s="657"/>
      <c r="W158" s="657"/>
      <c r="X158" s="657"/>
      <c r="Y158" s="657"/>
      <c r="Z158" s="657"/>
      <c r="AA158" s="657"/>
      <c r="AB158" s="657"/>
      <c r="AC158" s="657"/>
      <c r="AD158" s="657"/>
      <c r="AE158" s="657"/>
      <c r="AF158" s="657"/>
      <c r="AG158" s="657"/>
      <c r="AH158" s="657"/>
      <c r="AI158" s="657"/>
      <c r="AJ158" s="657"/>
      <c r="AK158" s="657"/>
      <c r="AL158" s="657"/>
      <c r="AM158" s="657"/>
      <c r="AN158" s="657"/>
      <c r="AO158" s="657"/>
      <c r="AP158" s="657"/>
      <c r="AQ158" s="657"/>
      <c r="AR158" s="657"/>
      <c r="AS158" s="657"/>
      <c r="AT158" s="657"/>
      <c r="AU158" s="657"/>
      <c r="AV158" s="657"/>
      <c r="AW158" s="657"/>
      <c r="AX158" s="657"/>
      <c r="AY158" s="657"/>
      <c r="AZ158" s="657"/>
      <c r="BA158" s="657"/>
      <c r="BB158" s="657"/>
      <c r="BC158" s="657"/>
      <c r="BD158" s="657"/>
      <c r="BE158" s="657"/>
      <c r="BF158" s="657"/>
      <c r="BG158" s="657"/>
      <c r="BH158" s="657"/>
      <c r="BI158" s="657"/>
      <c r="BJ158" s="657"/>
      <c r="BK158" s="657"/>
      <c r="BL158" s="657"/>
      <c r="BM158" s="657"/>
      <c r="BN158" s="657"/>
      <c r="BO158" s="657"/>
      <c r="BP158" s="657"/>
      <c r="BQ158" s="657"/>
      <c r="BR158" s="657"/>
      <c r="BS158" s="657"/>
      <c r="BT158" s="657"/>
      <c r="BU158" s="657"/>
      <c r="BV158" s="657"/>
      <c r="BW158" s="657"/>
      <c r="BX158" s="657"/>
      <c r="BY158" s="657"/>
    </row>
    <row r="159" spans="2:77" x14ac:dyDescent="0.15">
      <c r="B159" s="656"/>
      <c r="C159" s="657"/>
      <c r="D159" s="657"/>
      <c r="E159" s="657"/>
      <c r="F159" s="657"/>
      <c r="G159" s="657"/>
      <c r="H159" s="657"/>
      <c r="I159" s="657"/>
      <c r="J159" s="657"/>
      <c r="K159" s="657"/>
      <c r="L159" s="657"/>
      <c r="M159" s="657"/>
      <c r="N159" s="657"/>
      <c r="O159" s="657"/>
      <c r="P159" s="657"/>
      <c r="Q159" s="657"/>
      <c r="R159" s="657"/>
      <c r="S159" s="657"/>
      <c r="T159" s="657"/>
      <c r="U159" s="657"/>
      <c r="V159" s="657"/>
      <c r="W159" s="657"/>
      <c r="X159" s="657"/>
      <c r="Y159" s="657"/>
      <c r="Z159" s="657"/>
      <c r="AA159" s="657"/>
      <c r="AB159" s="657"/>
      <c r="AC159" s="657"/>
      <c r="AD159" s="657"/>
      <c r="AE159" s="657"/>
      <c r="AF159" s="657"/>
      <c r="AG159" s="657"/>
      <c r="AH159" s="657"/>
      <c r="AI159" s="657"/>
      <c r="AJ159" s="657"/>
      <c r="AK159" s="657"/>
      <c r="AL159" s="657"/>
      <c r="AM159" s="657"/>
      <c r="AN159" s="657"/>
      <c r="AO159" s="657"/>
      <c r="AP159" s="657"/>
      <c r="AQ159" s="657"/>
      <c r="AR159" s="657"/>
      <c r="AS159" s="657"/>
      <c r="AT159" s="657"/>
      <c r="AU159" s="657"/>
      <c r="AV159" s="657"/>
      <c r="AW159" s="657"/>
      <c r="AX159" s="657"/>
      <c r="AY159" s="657"/>
      <c r="AZ159" s="657"/>
      <c r="BA159" s="657"/>
      <c r="BB159" s="657"/>
      <c r="BC159" s="657"/>
      <c r="BD159" s="657"/>
      <c r="BE159" s="657"/>
      <c r="BF159" s="657"/>
      <c r="BG159" s="657"/>
      <c r="BH159" s="657"/>
      <c r="BI159" s="657"/>
      <c r="BJ159" s="657"/>
      <c r="BK159" s="657"/>
      <c r="BL159" s="657"/>
      <c r="BM159" s="657"/>
      <c r="BN159" s="657"/>
      <c r="BO159" s="657"/>
      <c r="BP159" s="657"/>
      <c r="BQ159" s="657"/>
      <c r="BR159" s="657"/>
      <c r="BS159" s="657"/>
      <c r="BT159" s="657"/>
      <c r="BU159" s="657"/>
      <c r="BV159" s="657"/>
      <c r="BW159" s="657"/>
      <c r="BX159" s="657"/>
      <c r="BY159" s="657"/>
    </row>
    <row r="160" spans="2:77" x14ac:dyDescent="0.15">
      <c r="B160" s="656"/>
      <c r="C160" s="657"/>
      <c r="D160" s="657"/>
      <c r="E160" s="657"/>
      <c r="F160" s="657"/>
      <c r="G160" s="657"/>
      <c r="H160" s="657"/>
      <c r="I160" s="657"/>
      <c r="J160" s="657"/>
      <c r="K160" s="657"/>
      <c r="L160" s="657"/>
      <c r="M160" s="657"/>
      <c r="N160" s="657"/>
      <c r="O160" s="657"/>
      <c r="P160" s="657"/>
      <c r="Q160" s="657"/>
      <c r="R160" s="657"/>
      <c r="S160" s="657"/>
      <c r="T160" s="657"/>
      <c r="U160" s="657"/>
      <c r="V160" s="657"/>
      <c r="W160" s="657"/>
      <c r="X160" s="657"/>
      <c r="Y160" s="657"/>
      <c r="Z160" s="657"/>
      <c r="AA160" s="657"/>
      <c r="AB160" s="657"/>
      <c r="AC160" s="657"/>
      <c r="AD160" s="657"/>
      <c r="AE160" s="657"/>
      <c r="AF160" s="657"/>
      <c r="AG160" s="657"/>
      <c r="AH160" s="657"/>
      <c r="AI160" s="657"/>
      <c r="AJ160" s="657"/>
      <c r="AK160" s="657"/>
      <c r="AL160" s="657"/>
      <c r="AM160" s="657"/>
      <c r="AN160" s="657"/>
      <c r="AO160" s="657"/>
      <c r="AP160" s="657"/>
      <c r="AQ160" s="657"/>
      <c r="AR160" s="657"/>
      <c r="AS160" s="657"/>
      <c r="AT160" s="657"/>
      <c r="AU160" s="657"/>
      <c r="AV160" s="657"/>
      <c r="AW160" s="657"/>
      <c r="AX160" s="657"/>
      <c r="AY160" s="657"/>
      <c r="AZ160" s="657"/>
      <c r="BA160" s="657"/>
      <c r="BB160" s="657"/>
      <c r="BC160" s="657"/>
      <c r="BD160" s="657"/>
      <c r="BE160" s="657"/>
      <c r="BF160" s="657"/>
      <c r="BG160" s="657"/>
      <c r="BH160" s="657"/>
      <c r="BI160" s="657"/>
      <c r="BJ160" s="657"/>
      <c r="BK160" s="657"/>
      <c r="BL160" s="657"/>
      <c r="BM160" s="657"/>
      <c r="BN160" s="657"/>
      <c r="BO160" s="657"/>
      <c r="BP160" s="657"/>
      <c r="BQ160" s="657"/>
      <c r="BR160" s="657"/>
      <c r="BS160" s="657"/>
      <c r="BT160" s="657"/>
      <c r="BU160" s="657"/>
      <c r="BV160" s="657"/>
      <c r="BW160" s="657"/>
      <c r="BX160" s="657"/>
      <c r="BY160" s="657"/>
    </row>
    <row r="161" spans="2:77" x14ac:dyDescent="0.15">
      <c r="B161" s="656"/>
      <c r="C161" s="657"/>
      <c r="D161" s="657"/>
      <c r="E161" s="657"/>
      <c r="F161" s="657"/>
      <c r="G161" s="657"/>
      <c r="H161" s="657"/>
      <c r="I161" s="657"/>
      <c r="J161" s="657"/>
      <c r="K161" s="657"/>
      <c r="L161" s="657"/>
      <c r="M161" s="657"/>
      <c r="N161" s="657"/>
      <c r="O161" s="657"/>
      <c r="P161" s="657"/>
      <c r="Q161" s="657"/>
      <c r="R161" s="657"/>
      <c r="S161" s="657"/>
      <c r="T161" s="657"/>
      <c r="U161" s="657"/>
      <c r="V161" s="657"/>
      <c r="W161" s="657"/>
      <c r="X161" s="657"/>
      <c r="Y161" s="657"/>
      <c r="Z161" s="657"/>
      <c r="AA161" s="657"/>
      <c r="AB161" s="657"/>
      <c r="AC161" s="657"/>
      <c r="AD161" s="657"/>
      <c r="AE161" s="657"/>
      <c r="AF161" s="657"/>
      <c r="AG161" s="657"/>
      <c r="AH161" s="657"/>
      <c r="AI161" s="657"/>
      <c r="AJ161" s="657"/>
      <c r="AK161" s="657"/>
      <c r="AL161" s="657"/>
      <c r="AM161" s="657"/>
      <c r="AN161" s="657"/>
      <c r="AO161" s="657"/>
      <c r="AP161" s="657"/>
      <c r="AQ161" s="657"/>
      <c r="AR161" s="657"/>
      <c r="AS161" s="657"/>
      <c r="AT161" s="657"/>
      <c r="AU161" s="657"/>
      <c r="AV161" s="657"/>
      <c r="AW161" s="657"/>
      <c r="AX161" s="657"/>
      <c r="AY161" s="657"/>
      <c r="AZ161" s="657"/>
      <c r="BA161" s="657"/>
      <c r="BB161" s="657"/>
      <c r="BC161" s="657"/>
      <c r="BD161" s="657"/>
      <c r="BE161" s="657"/>
      <c r="BF161" s="657"/>
      <c r="BG161" s="657"/>
      <c r="BH161" s="657"/>
      <c r="BI161" s="657"/>
      <c r="BJ161" s="657"/>
      <c r="BK161" s="657"/>
      <c r="BL161" s="657"/>
      <c r="BM161" s="657"/>
      <c r="BN161" s="657"/>
      <c r="BO161" s="657"/>
      <c r="BP161" s="657"/>
      <c r="BQ161" s="657"/>
      <c r="BR161" s="657"/>
      <c r="BS161" s="657"/>
      <c r="BT161" s="657"/>
      <c r="BU161" s="657"/>
      <c r="BV161" s="657"/>
      <c r="BW161" s="657"/>
      <c r="BX161" s="657"/>
      <c r="BY161" s="657"/>
    </row>
    <row r="162" spans="2:77" x14ac:dyDescent="0.15">
      <c r="B162" s="656"/>
      <c r="C162" s="657"/>
      <c r="D162" s="657"/>
      <c r="E162" s="657"/>
      <c r="F162" s="657"/>
      <c r="G162" s="657"/>
      <c r="H162" s="657"/>
      <c r="I162" s="657"/>
      <c r="J162" s="657"/>
      <c r="K162" s="657"/>
      <c r="L162" s="657"/>
      <c r="M162" s="657"/>
      <c r="N162" s="657"/>
      <c r="O162" s="657"/>
      <c r="P162" s="657"/>
      <c r="Q162" s="657"/>
      <c r="R162" s="657"/>
      <c r="S162" s="657"/>
      <c r="T162" s="657"/>
      <c r="U162" s="657"/>
      <c r="V162" s="657"/>
      <c r="W162" s="657"/>
      <c r="X162" s="657"/>
      <c r="Y162" s="657"/>
      <c r="Z162" s="657"/>
      <c r="AA162" s="657"/>
      <c r="AB162" s="657"/>
      <c r="AC162" s="657"/>
      <c r="AD162" s="657"/>
      <c r="AE162" s="657"/>
      <c r="AF162" s="657"/>
      <c r="AG162" s="657"/>
      <c r="AH162" s="657"/>
      <c r="AI162" s="657"/>
      <c r="AJ162" s="657"/>
      <c r="AK162" s="657"/>
      <c r="AL162" s="657"/>
      <c r="AM162" s="657"/>
      <c r="AN162" s="657"/>
      <c r="AO162" s="657"/>
      <c r="AP162" s="657"/>
      <c r="AQ162" s="657"/>
      <c r="AR162" s="657"/>
      <c r="AS162" s="657"/>
      <c r="AT162" s="657"/>
      <c r="AU162" s="657"/>
      <c r="AV162" s="657"/>
      <c r="AW162" s="657"/>
      <c r="AX162" s="657"/>
      <c r="AY162" s="657"/>
      <c r="AZ162" s="657"/>
      <c r="BA162" s="657"/>
      <c r="BB162" s="657"/>
      <c r="BC162" s="657"/>
      <c r="BD162" s="657"/>
      <c r="BE162" s="657"/>
      <c r="BF162" s="657"/>
      <c r="BG162" s="657"/>
      <c r="BH162" s="657"/>
      <c r="BI162" s="657"/>
      <c r="BJ162" s="657"/>
      <c r="BK162" s="657"/>
      <c r="BL162" s="657"/>
      <c r="BM162" s="657"/>
      <c r="BN162" s="657"/>
      <c r="BO162" s="657"/>
      <c r="BP162" s="657"/>
      <c r="BQ162" s="657"/>
      <c r="BR162" s="657"/>
      <c r="BS162" s="657"/>
      <c r="BT162" s="657"/>
      <c r="BU162" s="657"/>
      <c r="BV162" s="657"/>
      <c r="BW162" s="657"/>
      <c r="BX162" s="657"/>
      <c r="BY162" s="657"/>
    </row>
    <row r="163" spans="2:77" x14ac:dyDescent="0.15">
      <c r="B163" s="656"/>
      <c r="C163" s="657"/>
      <c r="D163" s="657"/>
      <c r="E163" s="657"/>
      <c r="F163" s="657"/>
      <c r="G163" s="657"/>
      <c r="H163" s="657"/>
      <c r="I163" s="657"/>
      <c r="J163" s="657"/>
      <c r="K163" s="657"/>
      <c r="L163" s="657"/>
      <c r="M163" s="657"/>
      <c r="N163" s="657"/>
      <c r="O163" s="657"/>
      <c r="P163" s="657"/>
      <c r="Q163" s="657"/>
      <c r="R163" s="657"/>
      <c r="S163" s="657"/>
      <c r="T163" s="657"/>
      <c r="U163" s="657"/>
      <c r="V163" s="657"/>
      <c r="W163" s="657"/>
      <c r="X163" s="657"/>
      <c r="Y163" s="657"/>
      <c r="Z163" s="657"/>
      <c r="AA163" s="657"/>
      <c r="AB163" s="657"/>
      <c r="AC163" s="657"/>
      <c r="AD163" s="657"/>
      <c r="AE163" s="657"/>
      <c r="AF163" s="657"/>
      <c r="AG163" s="657"/>
      <c r="AH163" s="657"/>
      <c r="AI163" s="657"/>
      <c r="AJ163" s="657"/>
      <c r="AK163" s="657"/>
      <c r="AL163" s="657"/>
      <c r="AM163" s="657"/>
      <c r="AN163" s="657"/>
      <c r="AO163" s="657"/>
      <c r="AP163" s="657"/>
      <c r="AQ163" s="657"/>
      <c r="AR163" s="657"/>
      <c r="AS163" s="657"/>
      <c r="AT163" s="657"/>
      <c r="AU163" s="657"/>
      <c r="AV163" s="657"/>
      <c r="AW163" s="657"/>
      <c r="AX163" s="657"/>
      <c r="AY163" s="657"/>
      <c r="AZ163" s="657"/>
      <c r="BA163" s="657"/>
      <c r="BB163" s="657"/>
      <c r="BC163" s="657"/>
      <c r="BD163" s="657"/>
      <c r="BE163" s="657"/>
      <c r="BF163" s="657"/>
      <c r="BG163" s="657"/>
      <c r="BH163" s="657"/>
      <c r="BI163" s="657"/>
      <c r="BJ163" s="657"/>
      <c r="BK163" s="657"/>
      <c r="BL163" s="657"/>
      <c r="BM163" s="657"/>
      <c r="BN163" s="657"/>
      <c r="BO163" s="657"/>
      <c r="BP163" s="657"/>
      <c r="BQ163" s="657"/>
      <c r="BR163" s="657"/>
      <c r="BS163" s="657"/>
      <c r="BT163" s="657"/>
      <c r="BU163" s="657"/>
      <c r="BV163" s="657"/>
      <c r="BW163" s="657"/>
      <c r="BX163" s="657"/>
      <c r="BY163" s="657"/>
    </row>
    <row r="164" spans="2:77" x14ac:dyDescent="0.15">
      <c r="B164" s="656"/>
      <c r="C164" s="657"/>
      <c r="D164" s="657"/>
      <c r="E164" s="657"/>
      <c r="F164" s="657"/>
      <c r="G164" s="657"/>
      <c r="H164" s="657"/>
      <c r="I164" s="657"/>
      <c r="J164" s="657"/>
      <c r="K164" s="657"/>
      <c r="L164" s="657"/>
      <c r="M164" s="657"/>
      <c r="N164" s="657"/>
      <c r="O164" s="657"/>
      <c r="P164" s="657"/>
      <c r="Q164" s="657"/>
      <c r="R164" s="657"/>
      <c r="S164" s="657"/>
      <c r="T164" s="657"/>
      <c r="U164" s="657"/>
      <c r="V164" s="657"/>
      <c r="W164" s="657"/>
      <c r="X164" s="657"/>
      <c r="Y164" s="657"/>
      <c r="Z164" s="657"/>
      <c r="AA164" s="657"/>
      <c r="AB164" s="657"/>
      <c r="AC164" s="657"/>
      <c r="AD164" s="657"/>
      <c r="AE164" s="657"/>
      <c r="AF164" s="657"/>
      <c r="AG164" s="657"/>
      <c r="AH164" s="657"/>
      <c r="AI164" s="657"/>
      <c r="AJ164" s="657"/>
      <c r="AK164" s="657"/>
      <c r="AL164" s="657"/>
      <c r="AM164" s="657"/>
      <c r="AN164" s="657"/>
      <c r="AO164" s="657"/>
      <c r="AP164" s="657"/>
      <c r="AQ164" s="657"/>
      <c r="AR164" s="657"/>
      <c r="AS164" s="657"/>
      <c r="AT164" s="657"/>
      <c r="AU164" s="657"/>
      <c r="AV164" s="657"/>
      <c r="AW164" s="657"/>
      <c r="AX164" s="657"/>
      <c r="AY164" s="657"/>
      <c r="AZ164" s="657"/>
      <c r="BA164" s="657"/>
      <c r="BB164" s="657"/>
      <c r="BC164" s="657"/>
      <c r="BD164" s="657"/>
      <c r="BE164" s="657"/>
      <c r="BF164" s="657"/>
      <c r="BG164" s="657"/>
      <c r="BH164" s="657"/>
      <c r="BI164" s="657"/>
      <c r="BJ164" s="657"/>
      <c r="BK164" s="657"/>
      <c r="BL164" s="657"/>
      <c r="BM164" s="657"/>
      <c r="BN164" s="657"/>
      <c r="BO164" s="657"/>
      <c r="BP164" s="657"/>
      <c r="BQ164" s="657"/>
      <c r="BR164" s="657"/>
      <c r="BS164" s="657"/>
      <c r="BT164" s="657"/>
      <c r="BU164" s="657"/>
      <c r="BV164" s="657"/>
      <c r="BW164" s="657"/>
      <c r="BX164" s="657"/>
      <c r="BY164" s="657"/>
    </row>
    <row r="165" spans="2:77" x14ac:dyDescent="0.15">
      <c r="B165" s="656"/>
      <c r="C165" s="657"/>
      <c r="D165" s="657"/>
      <c r="E165" s="657"/>
      <c r="F165" s="657"/>
      <c r="G165" s="657"/>
      <c r="H165" s="657"/>
      <c r="I165" s="657"/>
      <c r="J165" s="657"/>
      <c r="K165" s="657"/>
      <c r="L165" s="657"/>
      <c r="M165" s="657"/>
      <c r="N165" s="657"/>
      <c r="O165" s="657"/>
      <c r="P165" s="657"/>
      <c r="Q165" s="657"/>
      <c r="R165" s="657"/>
      <c r="S165" s="657"/>
      <c r="T165" s="657"/>
      <c r="U165" s="657"/>
      <c r="V165" s="657"/>
      <c r="W165" s="657"/>
      <c r="X165" s="657"/>
      <c r="Y165" s="657"/>
      <c r="Z165" s="657"/>
      <c r="AA165" s="657"/>
      <c r="AB165" s="657"/>
      <c r="AC165" s="657"/>
      <c r="AD165" s="657"/>
      <c r="AE165" s="657"/>
      <c r="AF165" s="657"/>
      <c r="AG165" s="657"/>
      <c r="AH165" s="657"/>
      <c r="AI165" s="657"/>
      <c r="AJ165" s="657"/>
      <c r="AK165" s="657"/>
      <c r="AL165" s="657"/>
      <c r="AM165" s="657"/>
      <c r="AN165" s="657"/>
      <c r="AO165" s="657"/>
      <c r="AP165" s="657"/>
      <c r="AQ165" s="657"/>
      <c r="AR165" s="657"/>
      <c r="AS165" s="657"/>
      <c r="AT165" s="657"/>
      <c r="AU165" s="657"/>
      <c r="AV165" s="657"/>
      <c r="AW165" s="657"/>
      <c r="AX165" s="657"/>
      <c r="AY165" s="657"/>
      <c r="AZ165" s="657"/>
      <c r="BA165" s="657"/>
      <c r="BB165" s="657"/>
      <c r="BC165" s="657"/>
      <c r="BD165" s="657"/>
      <c r="BE165" s="657"/>
      <c r="BF165" s="657"/>
      <c r="BG165" s="657"/>
      <c r="BH165" s="657"/>
      <c r="BI165" s="657"/>
      <c r="BJ165" s="657"/>
      <c r="BK165" s="657"/>
      <c r="BL165" s="657"/>
      <c r="BM165" s="657"/>
      <c r="BN165" s="657"/>
      <c r="BO165" s="657"/>
      <c r="BP165" s="657"/>
      <c r="BQ165" s="657"/>
      <c r="BR165" s="657"/>
      <c r="BS165" s="657"/>
      <c r="BT165" s="657"/>
      <c r="BU165" s="657"/>
      <c r="BV165" s="657"/>
      <c r="BW165" s="657"/>
      <c r="BX165" s="657"/>
      <c r="BY165" s="657"/>
    </row>
    <row r="166" spans="2:77" x14ac:dyDescent="0.15">
      <c r="B166" s="656"/>
      <c r="C166" s="657"/>
      <c r="D166" s="657"/>
      <c r="E166" s="657"/>
      <c r="F166" s="657"/>
      <c r="G166" s="657"/>
      <c r="H166" s="657"/>
      <c r="I166" s="657"/>
      <c r="J166" s="657"/>
      <c r="K166" s="657"/>
      <c r="L166" s="657"/>
      <c r="M166" s="657"/>
      <c r="N166" s="657"/>
      <c r="O166" s="657"/>
      <c r="P166" s="657"/>
      <c r="Q166" s="657"/>
      <c r="R166" s="657"/>
      <c r="S166" s="657"/>
      <c r="T166" s="657"/>
      <c r="U166" s="657"/>
      <c r="V166" s="657"/>
      <c r="W166" s="657"/>
      <c r="X166" s="657"/>
      <c r="Y166" s="657"/>
      <c r="Z166" s="657"/>
      <c r="AA166" s="657"/>
      <c r="AB166" s="657"/>
      <c r="AC166" s="657"/>
      <c r="AD166" s="657"/>
      <c r="AE166" s="657"/>
      <c r="AF166" s="657"/>
      <c r="AG166" s="657"/>
      <c r="AH166" s="657"/>
      <c r="AI166" s="657"/>
      <c r="AJ166" s="657"/>
      <c r="AK166" s="657"/>
      <c r="AL166" s="657"/>
      <c r="AM166" s="657"/>
      <c r="AN166" s="657"/>
      <c r="AO166" s="657"/>
      <c r="AP166" s="657"/>
      <c r="AQ166" s="657"/>
      <c r="AR166" s="657"/>
      <c r="AS166" s="657"/>
      <c r="AT166" s="657"/>
      <c r="AU166" s="657"/>
      <c r="AV166" s="657"/>
      <c r="AW166" s="657"/>
      <c r="AX166" s="657"/>
      <c r="AY166" s="657"/>
      <c r="AZ166" s="657"/>
      <c r="BA166" s="657"/>
      <c r="BB166" s="657"/>
      <c r="BC166" s="657"/>
      <c r="BD166" s="657"/>
      <c r="BE166" s="657"/>
      <c r="BF166" s="657"/>
      <c r="BG166" s="657"/>
      <c r="BH166" s="657"/>
      <c r="BI166" s="657"/>
      <c r="BJ166" s="657"/>
      <c r="BK166" s="657"/>
      <c r="BL166" s="657"/>
      <c r="BM166" s="657"/>
      <c r="BN166" s="657"/>
      <c r="BO166" s="657"/>
      <c r="BP166" s="657"/>
      <c r="BQ166" s="657"/>
      <c r="BR166" s="657"/>
      <c r="BS166" s="657"/>
      <c r="BT166" s="657"/>
      <c r="BU166" s="657"/>
      <c r="BV166" s="657"/>
      <c r="BW166" s="657"/>
      <c r="BX166" s="657"/>
      <c r="BY166" s="657"/>
    </row>
    <row r="167" spans="2:77" x14ac:dyDescent="0.15">
      <c r="B167" s="656"/>
      <c r="C167" s="657"/>
      <c r="D167" s="657"/>
      <c r="E167" s="657"/>
      <c r="F167" s="657"/>
      <c r="G167" s="657"/>
      <c r="H167" s="657"/>
      <c r="I167" s="657"/>
      <c r="J167" s="657"/>
      <c r="K167" s="657"/>
      <c r="L167" s="657"/>
      <c r="M167" s="657"/>
      <c r="N167" s="657"/>
      <c r="O167" s="657"/>
      <c r="P167" s="657"/>
      <c r="Q167" s="657"/>
      <c r="R167" s="657"/>
      <c r="S167" s="657"/>
      <c r="T167" s="657"/>
      <c r="U167" s="657"/>
      <c r="V167" s="657"/>
      <c r="W167" s="657"/>
      <c r="X167" s="657"/>
      <c r="Y167" s="657"/>
      <c r="Z167" s="657"/>
      <c r="AA167" s="657"/>
      <c r="AB167" s="657"/>
      <c r="AC167" s="657"/>
      <c r="AD167" s="657"/>
      <c r="AE167" s="657"/>
      <c r="AF167" s="657"/>
      <c r="AG167" s="657"/>
      <c r="AH167" s="657"/>
      <c r="AI167" s="657"/>
      <c r="AJ167" s="657"/>
      <c r="AK167" s="657"/>
      <c r="AL167" s="657"/>
      <c r="AM167" s="657"/>
      <c r="AN167" s="657"/>
      <c r="AO167" s="657"/>
      <c r="AP167" s="657"/>
      <c r="AQ167" s="657"/>
      <c r="AR167" s="657"/>
      <c r="AS167" s="657"/>
      <c r="AT167" s="657"/>
      <c r="AU167" s="657"/>
      <c r="AV167" s="657"/>
      <c r="AW167" s="657"/>
      <c r="AX167" s="657"/>
      <c r="AY167" s="657"/>
      <c r="AZ167" s="657"/>
      <c r="BA167" s="657"/>
      <c r="BB167" s="657"/>
      <c r="BC167" s="657"/>
      <c r="BD167" s="657"/>
      <c r="BE167" s="657"/>
      <c r="BF167" s="657"/>
      <c r="BG167" s="657"/>
      <c r="BH167" s="657"/>
      <c r="BI167" s="657"/>
      <c r="BJ167" s="657"/>
      <c r="BK167" s="657"/>
      <c r="BL167" s="657"/>
      <c r="BM167" s="657"/>
      <c r="BN167" s="657"/>
      <c r="BO167" s="657"/>
      <c r="BP167" s="657"/>
      <c r="BQ167" s="657"/>
      <c r="BR167" s="657"/>
      <c r="BS167" s="657"/>
      <c r="BT167" s="657"/>
      <c r="BU167" s="657"/>
      <c r="BV167" s="657"/>
      <c r="BW167" s="657"/>
      <c r="BX167" s="657"/>
      <c r="BY167" s="657"/>
    </row>
    <row r="168" spans="2:77" x14ac:dyDescent="0.15">
      <c r="B168" s="656"/>
      <c r="C168" s="657"/>
      <c r="D168" s="657"/>
      <c r="E168" s="657"/>
      <c r="F168" s="657"/>
      <c r="G168" s="657"/>
      <c r="H168" s="657"/>
      <c r="I168" s="657"/>
      <c r="J168" s="657"/>
      <c r="K168" s="657"/>
      <c r="L168" s="657"/>
      <c r="M168" s="657"/>
      <c r="N168" s="657"/>
      <c r="O168" s="657"/>
      <c r="P168" s="657"/>
      <c r="Q168" s="657"/>
      <c r="R168" s="657"/>
      <c r="S168" s="657"/>
      <c r="T168" s="657"/>
      <c r="U168" s="657"/>
      <c r="V168" s="657"/>
      <c r="W168" s="657"/>
      <c r="X168" s="657"/>
      <c r="Y168" s="657"/>
      <c r="Z168" s="657"/>
      <c r="AA168" s="657"/>
      <c r="AB168" s="657"/>
      <c r="AC168" s="657"/>
      <c r="AD168" s="657"/>
      <c r="AE168" s="657"/>
      <c r="AF168" s="657"/>
      <c r="AG168" s="657"/>
      <c r="AH168" s="657"/>
      <c r="AI168" s="657"/>
      <c r="AJ168" s="657"/>
      <c r="AK168" s="657"/>
      <c r="AL168" s="657"/>
      <c r="AM168" s="657"/>
      <c r="AN168" s="657"/>
      <c r="AO168" s="657"/>
      <c r="AP168" s="657"/>
      <c r="AQ168" s="657"/>
      <c r="AR168" s="657"/>
      <c r="AS168" s="657"/>
      <c r="AT168" s="657"/>
      <c r="AU168" s="657"/>
      <c r="AV168" s="657"/>
      <c r="AW168" s="657"/>
      <c r="AX168" s="657"/>
      <c r="AY168" s="657"/>
      <c r="AZ168" s="657"/>
      <c r="BA168" s="657"/>
      <c r="BB168" s="657"/>
      <c r="BC168" s="657"/>
      <c r="BD168" s="657"/>
      <c r="BE168" s="657"/>
      <c r="BF168" s="657"/>
      <c r="BG168" s="657"/>
      <c r="BH168" s="657"/>
      <c r="BI168" s="657"/>
      <c r="BJ168" s="657"/>
      <c r="BK168" s="657"/>
      <c r="BL168" s="657"/>
      <c r="BM168" s="657"/>
      <c r="BN168" s="657"/>
      <c r="BO168" s="657"/>
      <c r="BP168" s="657"/>
      <c r="BQ168" s="657"/>
      <c r="BR168" s="657"/>
      <c r="BS168" s="657"/>
      <c r="BT168" s="657"/>
      <c r="BU168" s="657"/>
      <c r="BV168" s="657"/>
      <c r="BW168" s="657"/>
      <c r="BX168" s="657"/>
      <c r="BY168" s="657"/>
    </row>
    <row r="169" spans="2:77" x14ac:dyDescent="0.15">
      <c r="B169" s="656"/>
      <c r="C169" s="657"/>
      <c r="D169" s="657"/>
      <c r="E169" s="657"/>
      <c r="F169" s="657"/>
      <c r="G169" s="657"/>
      <c r="H169" s="657"/>
      <c r="I169" s="657"/>
      <c r="J169" s="657"/>
      <c r="K169" s="657"/>
      <c r="L169" s="657"/>
      <c r="M169" s="657"/>
      <c r="N169" s="657"/>
      <c r="O169" s="657"/>
      <c r="P169" s="657"/>
      <c r="Q169" s="657"/>
      <c r="R169" s="657"/>
      <c r="S169" s="657"/>
      <c r="T169" s="657"/>
      <c r="U169" s="657"/>
      <c r="V169" s="657"/>
      <c r="W169" s="657"/>
      <c r="X169" s="657"/>
      <c r="Y169" s="657"/>
      <c r="Z169" s="657"/>
      <c r="AA169" s="657"/>
      <c r="AB169" s="657"/>
      <c r="AC169" s="657"/>
      <c r="AD169" s="657"/>
      <c r="AE169" s="657"/>
      <c r="AF169" s="657"/>
      <c r="AG169" s="657"/>
      <c r="AH169" s="657"/>
      <c r="AI169" s="657"/>
      <c r="AJ169" s="657"/>
      <c r="AK169" s="657"/>
      <c r="AL169" s="657"/>
      <c r="AM169" s="657"/>
      <c r="AN169" s="657"/>
      <c r="AO169" s="657"/>
      <c r="AP169" s="657"/>
      <c r="AQ169" s="657"/>
      <c r="AR169" s="657"/>
      <c r="AS169" s="657"/>
      <c r="AT169" s="657"/>
      <c r="AU169" s="657"/>
      <c r="AV169" s="657"/>
      <c r="AW169" s="657"/>
      <c r="AX169" s="657"/>
      <c r="AY169" s="657"/>
      <c r="AZ169" s="657"/>
      <c r="BA169" s="657"/>
      <c r="BB169" s="657"/>
      <c r="BC169" s="657"/>
      <c r="BD169" s="657"/>
      <c r="BE169" s="657"/>
      <c r="BF169" s="657"/>
      <c r="BG169" s="657"/>
      <c r="BH169" s="657"/>
      <c r="BI169" s="657"/>
      <c r="BJ169" s="657"/>
      <c r="BK169" s="657"/>
      <c r="BL169" s="657"/>
      <c r="BM169" s="657"/>
      <c r="BN169" s="657"/>
      <c r="BO169" s="657"/>
      <c r="BP169" s="657"/>
      <c r="BQ169" s="657"/>
      <c r="BR169" s="657"/>
      <c r="BS169" s="657"/>
      <c r="BT169" s="657"/>
      <c r="BU169" s="657"/>
      <c r="BV169" s="657"/>
      <c r="BW169" s="657"/>
      <c r="BX169" s="657"/>
      <c r="BY169" s="657"/>
    </row>
    <row r="170" spans="2:77" x14ac:dyDescent="0.15">
      <c r="B170" s="656"/>
      <c r="C170" s="657"/>
      <c r="D170" s="657"/>
      <c r="E170" s="657"/>
      <c r="F170" s="657"/>
      <c r="G170" s="657"/>
      <c r="H170" s="657"/>
      <c r="I170" s="657"/>
      <c r="J170" s="657"/>
      <c r="K170" s="657"/>
      <c r="L170" s="657"/>
      <c r="M170" s="657"/>
      <c r="N170" s="657"/>
      <c r="O170" s="657"/>
      <c r="P170" s="657"/>
      <c r="Q170" s="657"/>
      <c r="R170" s="657"/>
      <c r="S170" s="657"/>
      <c r="T170" s="657"/>
      <c r="U170" s="657"/>
      <c r="V170" s="657"/>
      <c r="W170" s="657"/>
      <c r="X170" s="657"/>
      <c r="Y170" s="657"/>
      <c r="Z170" s="657"/>
      <c r="AA170" s="657"/>
      <c r="AB170" s="657"/>
      <c r="AC170" s="657"/>
      <c r="AD170" s="657"/>
      <c r="AE170" s="657"/>
      <c r="AF170" s="657"/>
      <c r="AG170" s="657"/>
      <c r="AH170" s="657"/>
      <c r="AI170" s="657"/>
      <c r="AJ170" s="657"/>
      <c r="AK170" s="657"/>
      <c r="AL170" s="657"/>
      <c r="AM170" s="657"/>
      <c r="AN170" s="657"/>
      <c r="AO170" s="657"/>
      <c r="AP170" s="657"/>
      <c r="AQ170" s="657"/>
      <c r="AR170" s="657"/>
      <c r="AS170" s="657"/>
      <c r="AT170" s="657"/>
      <c r="AU170" s="657"/>
      <c r="AV170" s="657"/>
      <c r="AW170" s="657"/>
      <c r="AX170" s="657"/>
      <c r="AY170" s="657"/>
      <c r="AZ170" s="657"/>
      <c r="BA170" s="657"/>
      <c r="BB170" s="657"/>
      <c r="BC170" s="657"/>
      <c r="BD170" s="657"/>
      <c r="BE170" s="657"/>
      <c r="BF170" s="657"/>
      <c r="BG170" s="657"/>
      <c r="BH170" s="657"/>
      <c r="BI170" s="657"/>
      <c r="BJ170" s="657"/>
      <c r="BK170" s="657"/>
      <c r="BL170" s="657"/>
      <c r="BM170" s="657"/>
      <c r="BN170" s="657"/>
      <c r="BO170" s="657"/>
      <c r="BP170" s="657"/>
      <c r="BQ170" s="657"/>
      <c r="BR170" s="657"/>
      <c r="BS170" s="657"/>
      <c r="BT170" s="657"/>
      <c r="BU170" s="657"/>
      <c r="BV170" s="657"/>
      <c r="BW170" s="657"/>
      <c r="BX170" s="657"/>
      <c r="BY170" s="657"/>
    </row>
    <row r="171" spans="2:77" x14ac:dyDescent="0.15">
      <c r="B171" s="656"/>
      <c r="C171" s="657"/>
      <c r="D171" s="657"/>
      <c r="E171" s="657"/>
      <c r="F171" s="657"/>
      <c r="G171" s="657"/>
      <c r="H171" s="657"/>
      <c r="I171" s="657"/>
      <c r="J171" s="657"/>
      <c r="K171" s="657"/>
      <c r="L171" s="657"/>
      <c r="M171" s="657"/>
      <c r="N171" s="657"/>
      <c r="O171" s="657"/>
      <c r="P171" s="657"/>
      <c r="Q171" s="657"/>
      <c r="R171" s="657"/>
      <c r="S171" s="657"/>
      <c r="T171" s="657"/>
      <c r="U171" s="657"/>
      <c r="V171" s="657"/>
      <c r="W171" s="657"/>
      <c r="X171" s="657"/>
      <c r="Y171" s="657"/>
      <c r="Z171" s="657"/>
      <c r="AA171" s="657"/>
      <c r="AB171" s="657"/>
      <c r="AC171" s="657"/>
      <c r="AD171" s="657"/>
      <c r="AE171" s="657"/>
      <c r="AF171" s="657"/>
      <c r="AG171" s="657"/>
      <c r="AH171" s="657"/>
      <c r="AI171" s="657"/>
      <c r="AJ171" s="657"/>
      <c r="AK171" s="657"/>
      <c r="AL171" s="657"/>
      <c r="AM171" s="657"/>
      <c r="AN171" s="657"/>
      <c r="AO171" s="657"/>
      <c r="AP171" s="657"/>
      <c r="AQ171" s="657"/>
      <c r="AR171" s="657"/>
      <c r="AS171" s="657"/>
      <c r="AT171" s="657"/>
      <c r="AU171" s="657"/>
      <c r="AV171" s="657"/>
      <c r="AW171" s="657"/>
      <c r="AX171" s="657"/>
      <c r="AY171" s="657"/>
      <c r="AZ171" s="657"/>
      <c r="BA171" s="657"/>
      <c r="BB171" s="657"/>
      <c r="BC171" s="657"/>
      <c r="BD171" s="657"/>
      <c r="BE171" s="657"/>
      <c r="BF171" s="657"/>
      <c r="BG171" s="657"/>
      <c r="BH171" s="657"/>
      <c r="BI171" s="657"/>
      <c r="BJ171" s="657"/>
      <c r="BK171" s="657"/>
      <c r="BL171" s="657"/>
      <c r="BM171" s="657"/>
      <c r="BN171" s="657"/>
      <c r="BO171" s="657"/>
      <c r="BP171" s="657"/>
      <c r="BQ171" s="657"/>
      <c r="BR171" s="657"/>
      <c r="BS171" s="657"/>
      <c r="BT171" s="657"/>
      <c r="BU171" s="657"/>
      <c r="BV171" s="657"/>
      <c r="BW171" s="657"/>
      <c r="BX171" s="657"/>
      <c r="BY171" s="657"/>
    </row>
    <row r="172" spans="2:77" x14ac:dyDescent="0.15">
      <c r="B172" s="656"/>
      <c r="C172" s="657"/>
      <c r="D172" s="657"/>
      <c r="E172" s="657"/>
      <c r="F172" s="657"/>
      <c r="G172" s="657"/>
      <c r="H172" s="657"/>
      <c r="I172" s="657"/>
      <c r="J172" s="657"/>
      <c r="K172" s="657"/>
      <c r="L172" s="657"/>
      <c r="M172" s="657"/>
      <c r="N172" s="657"/>
      <c r="O172" s="657"/>
      <c r="P172" s="657"/>
      <c r="Q172" s="657"/>
      <c r="R172" s="657"/>
      <c r="S172" s="657"/>
      <c r="T172" s="657"/>
      <c r="U172" s="657"/>
      <c r="V172" s="657"/>
      <c r="W172" s="657"/>
      <c r="X172" s="657"/>
      <c r="Y172" s="657"/>
      <c r="Z172" s="657"/>
      <c r="AA172" s="657"/>
      <c r="AB172" s="657"/>
      <c r="AC172" s="657"/>
      <c r="AD172" s="657"/>
      <c r="AE172" s="657"/>
      <c r="AF172" s="657"/>
      <c r="AG172" s="657"/>
      <c r="AH172" s="657"/>
      <c r="AI172" s="657"/>
      <c r="AJ172" s="657"/>
      <c r="AK172" s="657"/>
      <c r="AL172" s="657"/>
      <c r="AM172" s="657"/>
      <c r="AN172" s="657"/>
      <c r="AO172" s="657"/>
      <c r="AP172" s="657"/>
      <c r="AQ172" s="657"/>
      <c r="AR172" s="657"/>
      <c r="AS172" s="657"/>
      <c r="AT172" s="657"/>
      <c r="AU172" s="657"/>
      <c r="AV172" s="657"/>
      <c r="AW172" s="657"/>
      <c r="AX172" s="657"/>
      <c r="AY172" s="657"/>
      <c r="AZ172" s="657"/>
      <c r="BA172" s="657"/>
      <c r="BB172" s="657"/>
      <c r="BC172" s="657"/>
      <c r="BD172" s="657"/>
      <c r="BE172" s="657"/>
      <c r="BF172" s="657"/>
      <c r="BG172" s="657"/>
      <c r="BH172" s="657"/>
      <c r="BI172" s="657"/>
      <c r="BJ172" s="657"/>
      <c r="BK172" s="657"/>
      <c r="BL172" s="657"/>
      <c r="BM172" s="657"/>
      <c r="BN172" s="657"/>
      <c r="BO172" s="657"/>
      <c r="BP172" s="657"/>
      <c r="BQ172" s="657"/>
      <c r="BR172" s="657"/>
      <c r="BS172" s="657"/>
      <c r="BT172" s="657"/>
      <c r="BU172" s="657"/>
      <c r="BV172" s="657"/>
      <c r="BW172" s="657"/>
      <c r="BX172" s="657"/>
      <c r="BY172" s="657"/>
    </row>
    <row r="173" spans="2:77" x14ac:dyDescent="0.15">
      <c r="B173" s="656"/>
      <c r="C173" s="657"/>
      <c r="D173" s="657"/>
      <c r="E173" s="657"/>
      <c r="F173" s="657"/>
      <c r="G173" s="657"/>
      <c r="H173" s="657"/>
      <c r="I173" s="657"/>
      <c r="J173" s="657"/>
      <c r="K173" s="657"/>
      <c r="L173" s="657"/>
      <c r="M173" s="657"/>
      <c r="N173" s="657"/>
      <c r="O173" s="657"/>
      <c r="P173" s="657"/>
      <c r="Q173" s="657"/>
      <c r="R173" s="657"/>
      <c r="S173" s="657"/>
      <c r="T173" s="657"/>
      <c r="U173" s="657"/>
      <c r="V173" s="657"/>
      <c r="W173" s="657"/>
      <c r="X173" s="657"/>
      <c r="Y173" s="657"/>
      <c r="Z173" s="657"/>
      <c r="AA173" s="657"/>
      <c r="AB173" s="657"/>
      <c r="AC173" s="657"/>
      <c r="AD173" s="657"/>
      <c r="AE173" s="657"/>
      <c r="AF173" s="657"/>
      <c r="AG173" s="657"/>
      <c r="AH173" s="657"/>
      <c r="AI173" s="657"/>
      <c r="AJ173" s="657"/>
      <c r="AK173" s="657"/>
      <c r="AL173" s="657"/>
      <c r="AM173" s="657"/>
      <c r="AN173" s="657"/>
      <c r="AO173" s="657"/>
      <c r="AP173" s="657"/>
      <c r="AQ173" s="657"/>
      <c r="AR173" s="657"/>
      <c r="AS173" s="657"/>
      <c r="AT173" s="657"/>
      <c r="AU173" s="657"/>
      <c r="AV173" s="657"/>
      <c r="AW173" s="657"/>
      <c r="AX173" s="657"/>
      <c r="AY173" s="657"/>
      <c r="AZ173" s="657"/>
      <c r="BA173" s="657"/>
      <c r="BB173" s="657"/>
      <c r="BC173" s="657"/>
      <c r="BD173" s="657"/>
      <c r="BE173" s="657"/>
      <c r="BF173" s="657"/>
      <c r="BG173" s="657"/>
      <c r="BH173" s="657"/>
      <c r="BI173" s="657"/>
      <c r="BJ173" s="657"/>
      <c r="BK173" s="657"/>
      <c r="BL173" s="657"/>
      <c r="BM173" s="657"/>
      <c r="BN173" s="657"/>
      <c r="BO173" s="657"/>
      <c r="BP173" s="657"/>
      <c r="BQ173" s="657"/>
      <c r="BR173" s="657"/>
      <c r="BS173" s="657"/>
      <c r="BT173" s="657"/>
      <c r="BU173" s="657"/>
      <c r="BV173" s="657"/>
      <c r="BW173" s="657"/>
      <c r="BX173" s="657"/>
      <c r="BY173" s="657"/>
    </row>
    <row r="174" spans="2:77" x14ac:dyDescent="0.15">
      <c r="B174" s="656"/>
      <c r="C174" s="657"/>
      <c r="D174" s="657"/>
      <c r="E174" s="657"/>
      <c r="F174" s="657"/>
      <c r="G174" s="657"/>
      <c r="H174" s="657"/>
      <c r="I174" s="657"/>
      <c r="J174" s="657"/>
      <c r="K174" s="657"/>
      <c r="L174" s="657"/>
      <c r="M174" s="657"/>
      <c r="N174" s="657"/>
      <c r="O174" s="657"/>
      <c r="P174" s="657"/>
      <c r="Q174" s="657"/>
      <c r="R174" s="657"/>
      <c r="S174" s="657"/>
      <c r="T174" s="657"/>
      <c r="U174" s="657"/>
      <c r="V174" s="657"/>
      <c r="W174" s="657"/>
      <c r="X174" s="657"/>
      <c r="Y174" s="657"/>
      <c r="Z174" s="657"/>
      <c r="AA174" s="657"/>
      <c r="AB174" s="657"/>
      <c r="AC174" s="657"/>
      <c r="AD174" s="657"/>
      <c r="AE174" s="657"/>
      <c r="AF174" s="657"/>
      <c r="AG174" s="657"/>
      <c r="AH174" s="657"/>
      <c r="AI174" s="657"/>
      <c r="AJ174" s="657"/>
      <c r="AK174" s="657"/>
      <c r="AL174" s="657"/>
      <c r="AM174" s="657"/>
      <c r="AN174" s="657"/>
      <c r="AO174" s="657"/>
      <c r="AP174" s="657"/>
      <c r="AQ174" s="657"/>
      <c r="AR174" s="657"/>
      <c r="AS174" s="657"/>
      <c r="AT174" s="657"/>
      <c r="AU174" s="657"/>
      <c r="AV174" s="657"/>
      <c r="AW174" s="657"/>
      <c r="AX174" s="657"/>
      <c r="AY174" s="657"/>
      <c r="AZ174" s="657"/>
      <c r="BA174" s="657"/>
      <c r="BB174" s="657"/>
      <c r="BC174" s="657"/>
      <c r="BD174" s="657"/>
      <c r="BE174" s="657"/>
      <c r="BF174" s="657"/>
      <c r="BG174" s="657"/>
      <c r="BH174" s="657"/>
      <c r="BI174" s="657"/>
      <c r="BJ174" s="657"/>
      <c r="BK174" s="657"/>
      <c r="BL174" s="657"/>
      <c r="BM174" s="657"/>
      <c r="BN174" s="657"/>
      <c r="BO174" s="657"/>
      <c r="BP174" s="657"/>
      <c r="BQ174" s="657"/>
      <c r="BR174" s="657"/>
      <c r="BS174" s="657"/>
      <c r="BT174" s="657"/>
      <c r="BU174" s="657"/>
      <c r="BV174" s="657"/>
      <c r="BW174" s="657"/>
      <c r="BX174" s="657"/>
      <c r="BY174" s="657"/>
    </row>
    <row r="175" spans="2:77" x14ac:dyDescent="0.15">
      <c r="B175" s="656"/>
      <c r="C175" s="657"/>
      <c r="D175" s="657"/>
      <c r="E175" s="657"/>
      <c r="F175" s="657"/>
      <c r="G175" s="657"/>
      <c r="H175" s="657"/>
      <c r="I175" s="657"/>
      <c r="J175" s="657"/>
      <c r="K175" s="657"/>
      <c r="L175" s="657"/>
      <c r="M175" s="657"/>
      <c r="N175" s="657"/>
      <c r="O175" s="657"/>
      <c r="P175" s="657"/>
      <c r="Q175" s="657"/>
      <c r="R175" s="657"/>
      <c r="S175" s="657"/>
      <c r="T175" s="657"/>
      <c r="U175" s="657"/>
      <c r="V175" s="657"/>
      <c r="W175" s="657"/>
      <c r="X175" s="657"/>
      <c r="Y175" s="657"/>
      <c r="Z175" s="657"/>
      <c r="AA175" s="657"/>
      <c r="AB175" s="657"/>
      <c r="AC175" s="657"/>
      <c r="AD175" s="657"/>
      <c r="AE175" s="657"/>
      <c r="AF175" s="657"/>
      <c r="AG175" s="657"/>
      <c r="AH175" s="657"/>
      <c r="AI175" s="657"/>
      <c r="AJ175" s="657"/>
      <c r="AK175" s="657"/>
      <c r="AL175" s="657"/>
      <c r="AM175" s="657"/>
      <c r="AN175" s="657"/>
      <c r="AO175" s="657"/>
      <c r="AP175" s="657"/>
      <c r="AQ175" s="657"/>
      <c r="AR175" s="657"/>
      <c r="AS175" s="657"/>
      <c r="AT175" s="657"/>
      <c r="AU175" s="657"/>
      <c r="AV175" s="657"/>
      <c r="AW175" s="657"/>
      <c r="AX175" s="657"/>
      <c r="AY175" s="657"/>
      <c r="AZ175" s="657"/>
      <c r="BA175" s="657"/>
      <c r="BB175" s="657"/>
      <c r="BC175" s="657"/>
      <c r="BD175" s="657"/>
      <c r="BE175" s="657"/>
      <c r="BF175" s="657"/>
      <c r="BG175" s="657"/>
      <c r="BH175" s="657"/>
      <c r="BI175" s="657"/>
      <c r="BJ175" s="657"/>
      <c r="BK175" s="657"/>
      <c r="BL175" s="657"/>
      <c r="BM175" s="657"/>
      <c r="BN175" s="657"/>
      <c r="BO175" s="657"/>
      <c r="BP175" s="657"/>
      <c r="BQ175" s="657"/>
      <c r="BR175" s="657"/>
      <c r="BS175" s="657"/>
      <c r="BT175" s="657"/>
      <c r="BU175" s="657"/>
      <c r="BV175" s="657"/>
      <c r="BW175" s="657"/>
      <c r="BX175" s="657"/>
      <c r="BY175" s="657"/>
    </row>
    <row r="176" spans="2:77" x14ac:dyDescent="0.15">
      <c r="B176" s="656"/>
      <c r="C176" s="657"/>
      <c r="D176" s="657"/>
      <c r="E176" s="657"/>
      <c r="F176" s="657"/>
      <c r="G176" s="657"/>
      <c r="H176" s="657"/>
      <c r="I176" s="657"/>
      <c r="J176" s="657"/>
      <c r="K176" s="657"/>
      <c r="L176" s="657"/>
      <c r="M176" s="657"/>
      <c r="N176" s="657"/>
      <c r="O176" s="657"/>
      <c r="P176" s="657"/>
      <c r="Q176" s="657"/>
      <c r="R176" s="657"/>
      <c r="S176" s="657"/>
      <c r="T176" s="657"/>
      <c r="U176" s="657"/>
      <c r="V176" s="657"/>
      <c r="W176" s="657"/>
      <c r="X176" s="657"/>
      <c r="Y176" s="657"/>
      <c r="Z176" s="657"/>
      <c r="AA176" s="657"/>
      <c r="AB176" s="657"/>
      <c r="AC176" s="657"/>
      <c r="AD176" s="657"/>
      <c r="AE176" s="657"/>
      <c r="AF176" s="657"/>
      <c r="AG176" s="657"/>
      <c r="AH176" s="657"/>
      <c r="AI176" s="657"/>
      <c r="AJ176" s="657"/>
      <c r="AK176" s="657"/>
      <c r="AL176" s="657"/>
      <c r="AM176" s="657"/>
      <c r="AN176" s="657"/>
      <c r="AO176" s="657"/>
      <c r="AP176" s="657"/>
      <c r="AQ176" s="657"/>
      <c r="AR176" s="657"/>
      <c r="AS176" s="657"/>
      <c r="AT176" s="657"/>
      <c r="AU176" s="657"/>
      <c r="AV176" s="657"/>
      <c r="AW176" s="657"/>
      <c r="AX176" s="657"/>
      <c r="AY176" s="657"/>
      <c r="AZ176" s="657"/>
      <c r="BA176" s="657"/>
      <c r="BB176" s="657"/>
      <c r="BC176" s="657"/>
      <c r="BD176" s="657"/>
      <c r="BE176" s="657"/>
      <c r="BF176" s="657"/>
      <c r="BG176" s="657"/>
      <c r="BH176" s="657"/>
      <c r="BI176" s="657"/>
      <c r="BJ176" s="657"/>
      <c r="BK176" s="657"/>
      <c r="BL176" s="657"/>
      <c r="BM176" s="657"/>
      <c r="BN176" s="657"/>
      <c r="BO176" s="657"/>
      <c r="BP176" s="657"/>
      <c r="BQ176" s="657"/>
      <c r="BR176" s="657"/>
      <c r="BS176" s="657"/>
      <c r="BT176" s="657"/>
      <c r="BU176" s="657"/>
      <c r="BV176" s="657"/>
      <c r="BW176" s="657"/>
      <c r="BX176" s="657"/>
      <c r="BY176" s="657"/>
    </row>
    <row r="177" spans="2:77" x14ac:dyDescent="0.15">
      <c r="B177" s="656"/>
      <c r="C177" s="657"/>
      <c r="D177" s="657"/>
      <c r="E177" s="657"/>
      <c r="F177" s="657"/>
      <c r="G177" s="657"/>
      <c r="H177" s="657"/>
      <c r="I177" s="657"/>
      <c r="J177" s="657"/>
      <c r="K177" s="657"/>
      <c r="L177" s="657"/>
      <c r="M177" s="657"/>
      <c r="N177" s="657"/>
      <c r="O177" s="657"/>
      <c r="P177" s="657"/>
      <c r="Q177" s="657"/>
      <c r="R177" s="657"/>
      <c r="S177" s="657"/>
      <c r="T177" s="657"/>
      <c r="U177" s="657"/>
      <c r="V177" s="657"/>
      <c r="W177" s="657"/>
      <c r="X177" s="657"/>
      <c r="Y177" s="657"/>
      <c r="Z177" s="657"/>
      <c r="AA177" s="657"/>
      <c r="AB177" s="657"/>
      <c r="AC177" s="657"/>
      <c r="AD177" s="657"/>
      <c r="AE177" s="657"/>
      <c r="AF177" s="657"/>
      <c r="AG177" s="657"/>
      <c r="AH177" s="657"/>
      <c r="AI177" s="657"/>
      <c r="AJ177" s="657"/>
      <c r="AK177" s="657"/>
      <c r="AL177" s="657"/>
      <c r="AM177" s="657"/>
      <c r="AN177" s="657"/>
      <c r="AO177" s="657"/>
      <c r="AP177" s="657"/>
      <c r="AQ177" s="657"/>
      <c r="AR177" s="657"/>
      <c r="AS177" s="657"/>
      <c r="AT177" s="657"/>
      <c r="AU177" s="657"/>
      <c r="AV177" s="657"/>
      <c r="AW177" s="657"/>
      <c r="AX177" s="657"/>
      <c r="AY177" s="657"/>
      <c r="AZ177" s="657"/>
      <c r="BA177" s="657"/>
      <c r="BB177" s="657"/>
      <c r="BC177" s="657"/>
      <c r="BD177" s="657"/>
      <c r="BE177" s="657"/>
      <c r="BF177" s="657"/>
      <c r="BG177" s="657"/>
      <c r="BH177" s="657"/>
      <c r="BI177" s="657"/>
      <c r="BJ177" s="657"/>
      <c r="BK177" s="657"/>
      <c r="BL177" s="657"/>
      <c r="BM177" s="657"/>
      <c r="BN177" s="657"/>
      <c r="BO177" s="657"/>
      <c r="BP177" s="657"/>
      <c r="BQ177" s="657"/>
      <c r="BR177" s="657"/>
      <c r="BS177" s="657"/>
      <c r="BT177" s="657"/>
      <c r="BU177" s="657"/>
      <c r="BV177" s="657"/>
      <c r="BW177" s="657"/>
      <c r="BX177" s="657"/>
      <c r="BY177" s="657"/>
    </row>
    <row r="178" spans="2:77" x14ac:dyDescent="0.15">
      <c r="B178" s="656"/>
      <c r="C178" s="657"/>
      <c r="D178" s="657"/>
      <c r="E178" s="657"/>
      <c r="F178" s="657"/>
      <c r="G178" s="657"/>
      <c r="H178" s="657"/>
      <c r="I178" s="657"/>
      <c r="J178" s="657"/>
      <c r="K178" s="657"/>
      <c r="L178" s="657"/>
      <c r="M178" s="657"/>
      <c r="N178" s="657"/>
      <c r="O178" s="657"/>
      <c r="P178" s="657"/>
      <c r="Q178" s="657"/>
      <c r="R178" s="657"/>
      <c r="S178" s="657"/>
      <c r="T178" s="657"/>
      <c r="U178" s="657"/>
      <c r="V178" s="657"/>
      <c r="W178" s="657"/>
      <c r="X178" s="657"/>
      <c r="Y178" s="657"/>
      <c r="Z178" s="657"/>
      <c r="AA178" s="657"/>
      <c r="AB178" s="657"/>
      <c r="AC178" s="657"/>
      <c r="AD178" s="657"/>
      <c r="AE178" s="657"/>
      <c r="AF178" s="657"/>
      <c r="AG178" s="657"/>
      <c r="AH178" s="657"/>
      <c r="AI178" s="657"/>
      <c r="AJ178" s="657"/>
      <c r="AK178" s="657"/>
      <c r="AL178" s="657"/>
      <c r="AM178" s="657"/>
      <c r="AN178" s="657"/>
      <c r="AO178" s="657"/>
      <c r="AP178" s="657"/>
      <c r="AQ178" s="657"/>
      <c r="AR178" s="657"/>
      <c r="AS178" s="657"/>
      <c r="AT178" s="657"/>
      <c r="AU178" s="657"/>
      <c r="AV178" s="657"/>
      <c r="AW178" s="657"/>
      <c r="AX178" s="657"/>
      <c r="AY178" s="657"/>
      <c r="AZ178" s="657"/>
      <c r="BA178" s="657"/>
      <c r="BB178" s="657"/>
      <c r="BC178" s="657"/>
      <c r="BD178" s="657"/>
      <c r="BE178" s="657"/>
      <c r="BF178" s="657"/>
      <c r="BG178" s="657"/>
      <c r="BH178" s="657"/>
      <c r="BI178" s="657"/>
      <c r="BJ178" s="657"/>
      <c r="BK178" s="657"/>
      <c r="BL178" s="657"/>
      <c r="BM178" s="657"/>
      <c r="BN178" s="657"/>
      <c r="BO178" s="657"/>
      <c r="BP178" s="657"/>
      <c r="BQ178" s="657"/>
      <c r="BR178" s="657"/>
      <c r="BS178" s="657"/>
      <c r="BT178" s="657"/>
      <c r="BU178" s="657"/>
      <c r="BV178" s="657"/>
      <c r="BW178" s="657"/>
      <c r="BX178" s="657"/>
      <c r="BY178" s="657"/>
    </row>
    <row r="179" spans="2:77" x14ac:dyDescent="0.15">
      <c r="B179" s="656"/>
      <c r="C179" s="657"/>
      <c r="D179" s="657"/>
      <c r="E179" s="657"/>
      <c r="F179" s="657"/>
      <c r="G179" s="657"/>
      <c r="H179" s="657"/>
      <c r="I179" s="657"/>
      <c r="J179" s="657"/>
      <c r="K179" s="657"/>
      <c r="L179" s="657"/>
      <c r="M179" s="657"/>
      <c r="N179" s="657"/>
      <c r="O179" s="657"/>
      <c r="P179" s="657"/>
      <c r="Q179" s="657"/>
      <c r="R179" s="657"/>
      <c r="S179" s="657"/>
      <c r="T179" s="657"/>
      <c r="U179" s="657"/>
      <c r="V179" s="657"/>
      <c r="W179" s="657"/>
      <c r="X179" s="657"/>
      <c r="Y179" s="657"/>
      <c r="Z179" s="657"/>
      <c r="AA179" s="657"/>
      <c r="AB179" s="657"/>
      <c r="AC179" s="657"/>
      <c r="AD179" s="657"/>
      <c r="AE179" s="657"/>
      <c r="AF179" s="657"/>
      <c r="AG179" s="657"/>
      <c r="AH179" s="657"/>
      <c r="AI179" s="657"/>
      <c r="AJ179" s="657"/>
      <c r="AK179" s="657"/>
      <c r="AL179" s="657"/>
      <c r="AM179" s="657"/>
      <c r="AN179" s="657"/>
      <c r="AO179" s="657"/>
      <c r="AP179" s="657"/>
      <c r="AQ179" s="657"/>
      <c r="AR179" s="657"/>
      <c r="AS179" s="657"/>
      <c r="AT179" s="657"/>
      <c r="AU179" s="657"/>
      <c r="AV179" s="657"/>
      <c r="AW179" s="657"/>
      <c r="AX179" s="657"/>
      <c r="AY179" s="657"/>
      <c r="AZ179" s="657"/>
      <c r="BA179" s="657"/>
      <c r="BB179" s="657"/>
      <c r="BC179" s="657"/>
      <c r="BD179" s="657"/>
      <c r="BE179" s="657"/>
      <c r="BF179" s="657"/>
      <c r="BG179" s="657"/>
      <c r="BH179" s="657"/>
      <c r="BI179" s="657"/>
      <c r="BJ179" s="657"/>
      <c r="BK179" s="657"/>
      <c r="BL179" s="657"/>
      <c r="BM179" s="657"/>
      <c r="BN179" s="657"/>
      <c r="BO179" s="657"/>
      <c r="BP179" s="657"/>
      <c r="BQ179" s="657"/>
      <c r="BR179" s="657"/>
      <c r="BS179" s="657"/>
      <c r="BT179" s="657"/>
      <c r="BU179" s="657"/>
      <c r="BV179" s="657"/>
      <c r="BW179" s="657"/>
      <c r="BX179" s="657"/>
      <c r="BY179" s="657"/>
    </row>
    <row r="180" spans="2:77" x14ac:dyDescent="0.15">
      <c r="B180" s="656"/>
      <c r="C180" s="657"/>
      <c r="D180" s="657"/>
      <c r="E180" s="657"/>
      <c r="F180" s="657"/>
      <c r="G180" s="657"/>
      <c r="H180" s="657"/>
      <c r="I180" s="657"/>
      <c r="J180" s="657"/>
      <c r="K180" s="657"/>
      <c r="L180" s="657"/>
      <c r="M180" s="657"/>
      <c r="N180" s="657"/>
      <c r="O180" s="657"/>
      <c r="P180" s="657"/>
      <c r="Q180" s="657"/>
      <c r="R180" s="657"/>
      <c r="S180" s="657"/>
      <c r="T180" s="657"/>
      <c r="U180" s="657"/>
      <c r="V180" s="657"/>
      <c r="W180" s="657"/>
      <c r="X180" s="657"/>
      <c r="Y180" s="657"/>
      <c r="Z180" s="657"/>
      <c r="AA180" s="657"/>
      <c r="AB180" s="657"/>
      <c r="AC180" s="657"/>
      <c r="AD180" s="657"/>
      <c r="AE180" s="657"/>
      <c r="AF180" s="657"/>
      <c r="AG180" s="657"/>
      <c r="AH180" s="657"/>
      <c r="AI180" s="657"/>
      <c r="AJ180" s="657"/>
      <c r="AK180" s="657"/>
      <c r="AL180" s="657"/>
      <c r="AM180" s="657"/>
      <c r="AN180" s="657"/>
      <c r="AO180" s="657"/>
      <c r="AP180" s="657"/>
      <c r="AQ180" s="657"/>
      <c r="AR180" s="657"/>
      <c r="AS180" s="657"/>
      <c r="AT180" s="657"/>
      <c r="AU180" s="657"/>
      <c r="AV180" s="657"/>
      <c r="AW180" s="657"/>
      <c r="AX180" s="657"/>
      <c r="AY180" s="657"/>
      <c r="AZ180" s="657"/>
      <c r="BA180" s="657"/>
      <c r="BB180" s="657"/>
      <c r="BC180" s="657"/>
      <c r="BD180" s="657"/>
      <c r="BE180" s="657"/>
      <c r="BF180" s="657"/>
      <c r="BG180" s="657"/>
      <c r="BH180" s="657"/>
      <c r="BI180" s="657"/>
      <c r="BJ180" s="657"/>
      <c r="BK180" s="657"/>
      <c r="BL180" s="657"/>
      <c r="BM180" s="657"/>
      <c r="BN180" s="657"/>
      <c r="BO180" s="657"/>
      <c r="BP180" s="657"/>
      <c r="BQ180" s="657"/>
      <c r="BR180" s="657"/>
      <c r="BS180" s="657"/>
      <c r="BT180" s="657"/>
      <c r="BU180" s="657"/>
      <c r="BV180" s="657"/>
      <c r="BW180" s="657"/>
      <c r="BX180" s="657"/>
      <c r="BY180" s="657"/>
    </row>
    <row r="181" spans="2:77" x14ac:dyDescent="0.15">
      <c r="B181" s="656"/>
      <c r="C181" s="657"/>
      <c r="D181" s="657"/>
      <c r="E181" s="657"/>
      <c r="F181" s="657"/>
      <c r="G181" s="657"/>
      <c r="H181" s="657"/>
      <c r="I181" s="657"/>
      <c r="J181" s="657"/>
      <c r="K181" s="657"/>
      <c r="L181" s="657"/>
      <c r="M181" s="657"/>
      <c r="N181" s="657"/>
      <c r="O181" s="657"/>
      <c r="P181" s="657"/>
      <c r="Q181" s="657"/>
      <c r="R181" s="657"/>
      <c r="S181" s="657"/>
      <c r="T181" s="657"/>
      <c r="U181" s="657"/>
      <c r="V181" s="657"/>
      <c r="W181" s="657"/>
      <c r="X181" s="657"/>
      <c r="Y181" s="657"/>
      <c r="Z181" s="657"/>
      <c r="AA181" s="657"/>
      <c r="AB181" s="657"/>
      <c r="AC181" s="657"/>
      <c r="AD181" s="657"/>
      <c r="AE181" s="657"/>
      <c r="AF181" s="657"/>
      <c r="AG181" s="657"/>
      <c r="AH181" s="657"/>
      <c r="AI181" s="657"/>
      <c r="AJ181" s="657"/>
      <c r="AK181" s="657"/>
      <c r="AL181" s="657"/>
      <c r="AM181" s="657"/>
      <c r="AN181" s="657"/>
      <c r="AO181" s="657"/>
      <c r="AP181" s="657"/>
      <c r="AQ181" s="657"/>
      <c r="AR181" s="657"/>
      <c r="AS181" s="657"/>
      <c r="AT181" s="657"/>
      <c r="AU181" s="657"/>
      <c r="AV181" s="657"/>
      <c r="AW181" s="657"/>
      <c r="AX181" s="657"/>
      <c r="AY181" s="657"/>
      <c r="AZ181" s="657"/>
      <c r="BA181" s="657"/>
      <c r="BB181" s="657"/>
      <c r="BC181" s="657"/>
      <c r="BD181" s="657"/>
      <c r="BE181" s="657"/>
      <c r="BF181" s="657"/>
      <c r="BG181" s="657"/>
      <c r="BH181" s="657"/>
      <c r="BI181" s="657"/>
      <c r="BJ181" s="657"/>
      <c r="BK181" s="657"/>
      <c r="BL181" s="657"/>
      <c r="BM181" s="657"/>
      <c r="BN181" s="657"/>
      <c r="BO181" s="657"/>
      <c r="BP181" s="657"/>
      <c r="BQ181" s="657"/>
      <c r="BR181" s="657"/>
      <c r="BS181" s="657"/>
      <c r="BT181" s="657"/>
      <c r="BU181" s="657"/>
      <c r="BV181" s="657"/>
      <c r="BW181" s="657"/>
      <c r="BX181" s="657"/>
      <c r="BY181" s="657"/>
    </row>
    <row r="182" spans="2:77" x14ac:dyDescent="0.15">
      <c r="B182" s="656"/>
      <c r="C182" s="657"/>
      <c r="D182" s="657"/>
      <c r="E182" s="657"/>
      <c r="F182" s="657"/>
      <c r="G182" s="657"/>
      <c r="H182" s="657"/>
      <c r="I182" s="657"/>
      <c r="J182" s="657"/>
      <c r="K182" s="657"/>
      <c r="L182" s="657"/>
      <c r="M182" s="657"/>
      <c r="N182" s="657"/>
      <c r="O182" s="657"/>
      <c r="P182" s="657"/>
      <c r="Q182" s="657"/>
      <c r="R182" s="657"/>
      <c r="S182" s="657"/>
      <c r="T182" s="657"/>
      <c r="U182" s="657"/>
      <c r="V182" s="657"/>
      <c r="W182" s="657"/>
      <c r="X182" s="657"/>
      <c r="Y182" s="657"/>
      <c r="Z182" s="657"/>
      <c r="AA182" s="657"/>
      <c r="AB182" s="657"/>
      <c r="AC182" s="657"/>
      <c r="AD182" s="657"/>
      <c r="AE182" s="657"/>
      <c r="AF182" s="657"/>
      <c r="AG182" s="657"/>
      <c r="AH182" s="657"/>
      <c r="AI182" s="657"/>
      <c r="AJ182" s="657"/>
      <c r="AK182" s="657"/>
      <c r="AL182" s="657"/>
      <c r="AM182" s="657"/>
      <c r="AN182" s="657"/>
      <c r="AO182" s="657"/>
      <c r="AP182" s="657"/>
      <c r="AQ182" s="657"/>
      <c r="AR182" s="657"/>
      <c r="AS182" s="657"/>
      <c r="AT182" s="657"/>
      <c r="AU182" s="657"/>
      <c r="AV182" s="657"/>
      <c r="AW182" s="657"/>
      <c r="AX182" s="657"/>
      <c r="AY182" s="657"/>
      <c r="AZ182" s="657"/>
      <c r="BA182" s="657"/>
      <c r="BB182" s="657"/>
      <c r="BC182" s="657"/>
      <c r="BD182" s="657"/>
      <c r="BE182" s="657"/>
      <c r="BF182" s="657"/>
      <c r="BG182" s="657"/>
      <c r="BH182" s="657"/>
      <c r="BI182" s="657"/>
      <c r="BJ182" s="657"/>
      <c r="BK182" s="657"/>
      <c r="BL182" s="657"/>
      <c r="BM182" s="657"/>
      <c r="BN182" s="657"/>
      <c r="BO182" s="657"/>
      <c r="BP182" s="657"/>
      <c r="BQ182" s="657"/>
      <c r="BR182" s="657"/>
      <c r="BS182" s="657"/>
      <c r="BT182" s="657"/>
      <c r="BU182" s="657"/>
      <c r="BV182" s="657"/>
      <c r="BW182" s="657"/>
      <c r="BX182" s="657"/>
      <c r="BY182" s="657"/>
    </row>
    <row r="183" spans="2:77" x14ac:dyDescent="0.15">
      <c r="B183" s="656"/>
      <c r="C183" s="657"/>
      <c r="D183" s="657"/>
      <c r="E183" s="657"/>
      <c r="F183" s="657"/>
      <c r="G183" s="657"/>
      <c r="H183" s="657"/>
      <c r="I183" s="657"/>
      <c r="J183" s="657"/>
      <c r="K183" s="657"/>
      <c r="L183" s="657"/>
      <c r="M183" s="657"/>
      <c r="N183" s="657"/>
      <c r="O183" s="657"/>
      <c r="P183" s="657"/>
      <c r="Q183" s="657"/>
      <c r="R183" s="657"/>
      <c r="S183" s="657"/>
      <c r="T183" s="657"/>
      <c r="U183" s="657"/>
      <c r="V183" s="657"/>
      <c r="W183" s="657"/>
      <c r="X183" s="657"/>
      <c r="Y183" s="657"/>
      <c r="Z183" s="657"/>
      <c r="AA183" s="657"/>
      <c r="AB183" s="657"/>
      <c r="AC183" s="657"/>
      <c r="AD183" s="657"/>
      <c r="AE183" s="657"/>
      <c r="AF183" s="657"/>
      <c r="AG183" s="657"/>
      <c r="AH183" s="657"/>
      <c r="AI183" s="657"/>
      <c r="AJ183" s="657"/>
      <c r="AK183" s="657"/>
      <c r="AL183" s="657"/>
      <c r="AM183" s="657"/>
      <c r="AN183" s="657"/>
      <c r="AO183" s="657"/>
      <c r="AP183" s="657"/>
      <c r="AQ183" s="657"/>
      <c r="AR183" s="657"/>
      <c r="AS183" s="657"/>
      <c r="AT183" s="657"/>
      <c r="AU183" s="657"/>
      <c r="AV183" s="657"/>
      <c r="AW183" s="657"/>
      <c r="AX183" s="657"/>
      <c r="AY183" s="657"/>
      <c r="AZ183" s="657"/>
      <c r="BA183" s="657"/>
      <c r="BB183" s="657"/>
      <c r="BC183" s="657"/>
      <c r="BD183" s="657"/>
      <c r="BE183" s="657"/>
      <c r="BF183" s="657"/>
      <c r="BG183" s="657"/>
      <c r="BH183" s="657"/>
      <c r="BI183" s="657"/>
      <c r="BJ183" s="657"/>
      <c r="BK183" s="657"/>
      <c r="BL183" s="657"/>
      <c r="BM183" s="657"/>
      <c r="BN183" s="657"/>
      <c r="BO183" s="657"/>
      <c r="BP183" s="657"/>
      <c r="BQ183" s="657"/>
      <c r="BR183" s="657"/>
      <c r="BS183" s="657"/>
      <c r="BT183" s="657"/>
      <c r="BU183" s="657"/>
      <c r="BV183" s="657"/>
      <c r="BW183" s="657"/>
      <c r="BX183" s="657"/>
      <c r="BY183" s="657"/>
    </row>
    <row r="184" spans="2:77" x14ac:dyDescent="0.15">
      <c r="B184" s="656"/>
      <c r="C184" s="657"/>
      <c r="D184" s="657"/>
      <c r="E184" s="657"/>
      <c r="F184" s="657"/>
      <c r="G184" s="657"/>
      <c r="H184" s="657"/>
      <c r="I184" s="657"/>
      <c r="J184" s="657"/>
      <c r="K184" s="657"/>
      <c r="L184" s="657"/>
      <c r="M184" s="657"/>
      <c r="N184" s="657"/>
      <c r="O184" s="657"/>
      <c r="P184" s="657"/>
      <c r="Q184" s="657"/>
      <c r="R184" s="657"/>
      <c r="S184" s="657"/>
      <c r="T184" s="657"/>
      <c r="U184" s="657"/>
      <c r="V184" s="657"/>
      <c r="W184" s="657"/>
      <c r="X184" s="657"/>
      <c r="Y184" s="657"/>
      <c r="Z184" s="657"/>
      <c r="AA184" s="657"/>
      <c r="AB184" s="657"/>
      <c r="AC184" s="657"/>
      <c r="AD184" s="657"/>
      <c r="AE184" s="657"/>
      <c r="AF184" s="657"/>
      <c r="AG184" s="657"/>
      <c r="AH184" s="657"/>
      <c r="AI184" s="657"/>
      <c r="AJ184" s="657"/>
      <c r="AK184" s="657"/>
      <c r="AL184" s="657"/>
      <c r="AM184" s="657"/>
      <c r="AN184" s="657"/>
      <c r="AO184" s="657"/>
      <c r="AP184" s="657"/>
      <c r="AQ184" s="657"/>
      <c r="AR184" s="657"/>
      <c r="AS184" s="657"/>
      <c r="AT184" s="657"/>
      <c r="AU184" s="657"/>
      <c r="AV184" s="657"/>
      <c r="AW184" s="657"/>
      <c r="AX184" s="657"/>
      <c r="AY184" s="657"/>
      <c r="AZ184" s="657"/>
      <c r="BA184" s="657"/>
      <c r="BB184" s="657"/>
      <c r="BC184" s="657"/>
      <c r="BD184" s="657"/>
      <c r="BE184" s="657"/>
      <c r="BF184" s="657"/>
      <c r="BG184" s="657"/>
      <c r="BH184" s="657"/>
      <c r="BI184" s="657"/>
      <c r="BJ184" s="657"/>
      <c r="BK184" s="657"/>
      <c r="BL184" s="657"/>
      <c r="BM184" s="657"/>
      <c r="BN184" s="657"/>
      <c r="BO184" s="657"/>
      <c r="BP184" s="657"/>
      <c r="BQ184" s="657"/>
      <c r="BR184" s="657"/>
      <c r="BS184" s="657"/>
      <c r="BT184" s="657"/>
      <c r="BU184" s="657"/>
      <c r="BV184" s="657"/>
      <c r="BW184" s="657"/>
      <c r="BX184" s="657"/>
      <c r="BY184" s="657"/>
    </row>
    <row r="185" spans="2:77" x14ac:dyDescent="0.15">
      <c r="B185" s="656"/>
      <c r="C185" s="657"/>
      <c r="D185" s="657"/>
      <c r="E185" s="657"/>
      <c r="F185" s="657"/>
      <c r="G185" s="657"/>
      <c r="H185" s="657"/>
      <c r="I185" s="657"/>
      <c r="J185" s="657"/>
      <c r="K185" s="657"/>
      <c r="L185" s="657"/>
      <c r="M185" s="657"/>
      <c r="N185" s="657"/>
      <c r="O185" s="657"/>
      <c r="P185" s="657"/>
      <c r="Q185" s="657"/>
      <c r="R185" s="657"/>
      <c r="S185" s="657"/>
      <c r="T185" s="657"/>
      <c r="U185" s="657"/>
      <c r="V185" s="657"/>
      <c r="W185" s="657"/>
      <c r="X185" s="657"/>
      <c r="Y185" s="657"/>
      <c r="Z185" s="657"/>
      <c r="AA185" s="657"/>
      <c r="AB185" s="657"/>
      <c r="AC185" s="657"/>
      <c r="AD185" s="657"/>
      <c r="AE185" s="657"/>
      <c r="AF185" s="657"/>
      <c r="AG185" s="657"/>
      <c r="AH185" s="657"/>
      <c r="AI185" s="657"/>
      <c r="AJ185" s="657"/>
      <c r="AK185" s="657"/>
      <c r="AL185" s="657"/>
      <c r="AM185" s="657"/>
      <c r="AN185" s="657"/>
      <c r="AO185" s="657"/>
      <c r="AP185" s="657"/>
      <c r="AQ185" s="657"/>
      <c r="AR185" s="657"/>
      <c r="AS185" s="657"/>
      <c r="AT185" s="657"/>
      <c r="AU185" s="657"/>
      <c r="AV185" s="657"/>
      <c r="AW185" s="657"/>
      <c r="AX185" s="657"/>
      <c r="AY185" s="657"/>
      <c r="AZ185" s="657"/>
      <c r="BA185" s="657"/>
      <c r="BB185" s="657"/>
      <c r="BC185" s="657"/>
      <c r="BD185" s="657"/>
      <c r="BE185" s="657"/>
      <c r="BF185" s="657"/>
      <c r="BG185" s="657"/>
      <c r="BH185" s="657"/>
      <c r="BI185" s="657"/>
      <c r="BJ185" s="657"/>
      <c r="BK185" s="657"/>
      <c r="BL185" s="657"/>
      <c r="BM185" s="657"/>
      <c r="BN185" s="657"/>
      <c r="BO185" s="657"/>
      <c r="BP185" s="657"/>
      <c r="BQ185" s="657"/>
      <c r="BR185" s="657"/>
      <c r="BS185" s="657"/>
      <c r="BT185" s="657"/>
      <c r="BU185" s="657"/>
      <c r="BV185" s="657"/>
      <c r="BW185" s="657"/>
      <c r="BX185" s="657"/>
      <c r="BY185" s="657"/>
    </row>
    <row r="186" spans="2:77" x14ac:dyDescent="0.15">
      <c r="B186" s="656"/>
      <c r="C186" s="657"/>
      <c r="D186" s="657"/>
      <c r="E186" s="657"/>
      <c r="F186" s="657"/>
      <c r="G186" s="657"/>
      <c r="H186" s="657"/>
      <c r="I186" s="657"/>
      <c r="J186" s="657"/>
      <c r="K186" s="657"/>
      <c r="L186" s="657"/>
      <c r="M186" s="657"/>
      <c r="N186" s="657"/>
      <c r="O186" s="657"/>
      <c r="P186" s="657"/>
      <c r="Q186" s="657"/>
      <c r="R186" s="657"/>
      <c r="S186" s="657"/>
      <c r="T186" s="657"/>
      <c r="U186" s="657"/>
      <c r="V186" s="657"/>
      <c r="W186" s="657"/>
      <c r="X186" s="657"/>
      <c r="Y186" s="657"/>
      <c r="Z186" s="657"/>
      <c r="AA186" s="657"/>
      <c r="AB186" s="657"/>
      <c r="AC186" s="657"/>
      <c r="AD186" s="657"/>
      <c r="AE186" s="657"/>
      <c r="AF186" s="657"/>
      <c r="AG186" s="657"/>
      <c r="AH186" s="657"/>
      <c r="AI186" s="657"/>
      <c r="AJ186" s="657"/>
      <c r="AK186" s="657"/>
      <c r="AL186" s="657"/>
      <c r="AM186" s="657"/>
      <c r="AN186" s="657"/>
      <c r="AO186" s="657"/>
      <c r="AP186" s="657"/>
      <c r="AQ186" s="657"/>
      <c r="AR186" s="657"/>
      <c r="AS186" s="657"/>
      <c r="AT186" s="657"/>
      <c r="AU186" s="657"/>
      <c r="AV186" s="657"/>
      <c r="AW186" s="657"/>
      <c r="AX186" s="657"/>
      <c r="AY186" s="657"/>
      <c r="AZ186" s="657"/>
      <c r="BA186" s="657"/>
      <c r="BB186" s="657"/>
      <c r="BC186" s="657"/>
      <c r="BD186" s="657"/>
      <c r="BE186" s="657"/>
      <c r="BF186" s="657"/>
      <c r="BG186" s="657"/>
      <c r="BH186" s="657"/>
      <c r="BI186" s="657"/>
      <c r="BJ186" s="657"/>
      <c r="BK186" s="657"/>
      <c r="BL186" s="657"/>
      <c r="BM186" s="657"/>
      <c r="BN186" s="657"/>
      <c r="BO186" s="657"/>
      <c r="BP186" s="657"/>
      <c r="BQ186" s="657"/>
      <c r="BR186" s="657"/>
      <c r="BS186" s="657"/>
      <c r="BT186" s="657"/>
      <c r="BU186" s="657"/>
      <c r="BV186" s="657"/>
      <c r="BW186" s="657"/>
      <c r="BX186" s="657"/>
      <c r="BY186" s="657"/>
    </row>
    <row r="187" spans="2:77" x14ac:dyDescent="0.15">
      <c r="B187" s="656"/>
      <c r="C187" s="657"/>
      <c r="D187" s="657"/>
      <c r="E187" s="657"/>
      <c r="F187" s="657"/>
      <c r="G187" s="657"/>
      <c r="H187" s="657"/>
      <c r="I187" s="657"/>
      <c r="J187" s="657"/>
      <c r="K187" s="657"/>
      <c r="L187" s="657"/>
      <c r="M187" s="657"/>
      <c r="N187" s="657"/>
      <c r="O187" s="657"/>
      <c r="P187" s="657"/>
      <c r="Q187" s="657"/>
      <c r="R187" s="657"/>
      <c r="S187" s="657"/>
      <c r="T187" s="657"/>
      <c r="U187" s="657"/>
      <c r="V187" s="657"/>
      <c r="W187" s="657"/>
      <c r="X187" s="657"/>
      <c r="Y187" s="657"/>
      <c r="Z187" s="657"/>
      <c r="AA187" s="657"/>
      <c r="AB187" s="657"/>
      <c r="AC187" s="657"/>
      <c r="AD187" s="657"/>
      <c r="AE187" s="657"/>
      <c r="AF187" s="657"/>
      <c r="AG187" s="657"/>
      <c r="AH187" s="657"/>
      <c r="AI187" s="657"/>
      <c r="AJ187" s="657"/>
      <c r="AK187" s="657"/>
      <c r="AL187" s="657"/>
      <c r="AM187" s="657"/>
      <c r="AN187" s="657"/>
      <c r="AO187" s="657"/>
      <c r="AP187" s="657"/>
      <c r="AQ187" s="657"/>
      <c r="AR187" s="657"/>
      <c r="AS187" s="657"/>
      <c r="AT187" s="657"/>
      <c r="AU187" s="657"/>
      <c r="AV187" s="657"/>
      <c r="AW187" s="657"/>
      <c r="AX187" s="657"/>
      <c r="AY187" s="657"/>
      <c r="AZ187" s="657"/>
      <c r="BA187" s="657"/>
      <c r="BB187" s="657"/>
      <c r="BC187" s="657"/>
      <c r="BD187" s="657"/>
      <c r="BE187" s="657"/>
      <c r="BF187" s="657"/>
      <c r="BG187" s="657"/>
      <c r="BH187" s="657"/>
      <c r="BI187" s="657"/>
      <c r="BJ187" s="657"/>
      <c r="BK187" s="657"/>
      <c r="BL187" s="657"/>
      <c r="BM187" s="657"/>
      <c r="BN187" s="657"/>
      <c r="BO187" s="657"/>
      <c r="BP187" s="657"/>
      <c r="BQ187" s="657"/>
      <c r="BR187" s="657"/>
      <c r="BS187" s="657"/>
      <c r="BT187" s="657"/>
      <c r="BU187" s="657"/>
      <c r="BV187" s="657"/>
      <c r="BW187" s="657"/>
      <c r="BX187" s="657"/>
      <c r="BY187" s="657"/>
    </row>
    <row r="188" spans="2:77" x14ac:dyDescent="0.15">
      <c r="B188" s="656"/>
      <c r="C188" s="657"/>
      <c r="D188" s="657"/>
      <c r="E188" s="657"/>
      <c r="F188" s="657"/>
      <c r="G188" s="657"/>
      <c r="H188" s="657"/>
      <c r="I188" s="657"/>
      <c r="J188" s="657"/>
      <c r="K188" s="657"/>
      <c r="L188" s="657"/>
      <c r="M188" s="657"/>
      <c r="N188" s="657"/>
      <c r="O188" s="657"/>
      <c r="P188" s="657"/>
      <c r="Q188" s="657"/>
      <c r="R188" s="657"/>
      <c r="S188" s="657"/>
      <c r="T188" s="657"/>
      <c r="U188" s="657"/>
      <c r="V188" s="657"/>
      <c r="W188" s="657"/>
      <c r="X188" s="657"/>
      <c r="Y188" s="657"/>
      <c r="Z188" s="657"/>
      <c r="AA188" s="657"/>
      <c r="AB188" s="657"/>
      <c r="AC188" s="657"/>
      <c r="AD188" s="657"/>
      <c r="AE188" s="657"/>
      <c r="AF188" s="657"/>
      <c r="AG188" s="657"/>
      <c r="AH188" s="657"/>
      <c r="AI188" s="657"/>
      <c r="AJ188" s="657"/>
      <c r="AK188" s="657"/>
      <c r="AL188" s="657"/>
      <c r="AM188" s="657"/>
      <c r="AN188" s="657"/>
      <c r="AO188" s="657"/>
      <c r="AP188" s="657"/>
      <c r="AQ188" s="657"/>
      <c r="AR188" s="657"/>
      <c r="AS188" s="657"/>
      <c r="AT188" s="657"/>
      <c r="AU188" s="657"/>
      <c r="AV188" s="657"/>
      <c r="AW188" s="657"/>
      <c r="AX188" s="657"/>
      <c r="AY188" s="657"/>
      <c r="AZ188" s="657"/>
      <c r="BA188" s="657"/>
      <c r="BB188" s="657"/>
      <c r="BC188" s="657"/>
      <c r="BD188" s="657"/>
      <c r="BE188" s="657"/>
      <c r="BF188" s="657"/>
      <c r="BG188" s="657"/>
      <c r="BH188" s="657"/>
      <c r="BI188" s="657"/>
      <c r="BJ188" s="657"/>
      <c r="BK188" s="657"/>
      <c r="BL188" s="657"/>
      <c r="BM188" s="657"/>
      <c r="BN188" s="657"/>
      <c r="BO188" s="657"/>
      <c r="BP188" s="657"/>
      <c r="BQ188" s="657"/>
      <c r="BR188" s="657"/>
      <c r="BS188" s="657"/>
      <c r="BT188" s="657"/>
      <c r="BU188" s="657"/>
      <c r="BV188" s="657"/>
      <c r="BW188" s="657"/>
      <c r="BX188" s="657"/>
      <c r="BY188" s="657"/>
    </row>
    <row r="189" spans="2:77" x14ac:dyDescent="0.15">
      <c r="B189" s="656"/>
      <c r="C189" s="657"/>
      <c r="D189" s="657"/>
      <c r="E189" s="657"/>
      <c r="F189" s="657"/>
      <c r="G189" s="657"/>
      <c r="H189" s="657"/>
      <c r="I189" s="657"/>
      <c r="J189" s="657"/>
      <c r="K189" s="657"/>
      <c r="L189" s="657"/>
      <c r="M189" s="657"/>
      <c r="N189" s="657"/>
      <c r="O189" s="657"/>
      <c r="P189" s="657"/>
      <c r="Q189" s="657"/>
      <c r="R189" s="657"/>
      <c r="S189" s="657"/>
      <c r="T189" s="657"/>
      <c r="U189" s="657"/>
      <c r="V189" s="657"/>
      <c r="W189" s="657"/>
      <c r="X189" s="657"/>
      <c r="Y189" s="657"/>
      <c r="Z189" s="657"/>
      <c r="AA189" s="657"/>
      <c r="AB189" s="657"/>
      <c r="AC189" s="657"/>
      <c r="AD189" s="657"/>
      <c r="AE189" s="657"/>
      <c r="AF189" s="657"/>
      <c r="AG189" s="657"/>
      <c r="AH189" s="657"/>
      <c r="AI189" s="657"/>
      <c r="AJ189" s="657"/>
      <c r="AK189" s="657"/>
      <c r="AL189" s="657"/>
      <c r="AM189" s="657"/>
      <c r="AN189" s="657"/>
      <c r="AO189" s="657"/>
      <c r="AP189" s="657"/>
      <c r="AQ189" s="657"/>
      <c r="AR189" s="657"/>
      <c r="AS189" s="657"/>
      <c r="AT189" s="657"/>
      <c r="AU189" s="657"/>
      <c r="AV189" s="657"/>
      <c r="AW189" s="657"/>
      <c r="AX189" s="657"/>
      <c r="AY189" s="657"/>
      <c r="AZ189" s="657"/>
      <c r="BA189" s="657"/>
      <c r="BB189" s="657"/>
      <c r="BC189" s="657"/>
      <c r="BD189" s="657"/>
      <c r="BE189" s="657"/>
      <c r="BF189" s="657"/>
      <c r="BG189" s="657"/>
      <c r="BH189" s="657"/>
      <c r="BI189" s="657"/>
      <c r="BJ189" s="657"/>
      <c r="BK189" s="657"/>
      <c r="BL189" s="657"/>
      <c r="BM189" s="657"/>
      <c r="BN189" s="657"/>
      <c r="BO189" s="657"/>
      <c r="BP189" s="657"/>
      <c r="BQ189" s="657"/>
      <c r="BR189" s="657"/>
      <c r="BS189" s="657"/>
      <c r="BT189" s="657"/>
      <c r="BU189" s="657"/>
      <c r="BV189" s="657"/>
      <c r="BW189" s="657"/>
      <c r="BX189" s="657"/>
      <c r="BY189" s="657"/>
    </row>
    <row r="190" spans="2:77" x14ac:dyDescent="0.15">
      <c r="B190" s="656"/>
      <c r="C190" s="657"/>
      <c r="D190" s="657"/>
      <c r="E190" s="657"/>
      <c r="F190" s="657"/>
      <c r="G190" s="657"/>
      <c r="H190" s="657"/>
      <c r="I190" s="657"/>
      <c r="J190" s="657"/>
      <c r="K190" s="657"/>
      <c r="L190" s="657"/>
      <c r="M190" s="657"/>
      <c r="N190" s="657"/>
      <c r="O190" s="657"/>
      <c r="P190" s="657"/>
      <c r="Q190" s="657"/>
      <c r="R190" s="657"/>
      <c r="S190" s="657"/>
      <c r="T190" s="657"/>
      <c r="U190" s="657"/>
      <c r="V190" s="657"/>
      <c r="W190" s="657"/>
      <c r="X190" s="657"/>
      <c r="Y190" s="657"/>
      <c r="Z190" s="657"/>
      <c r="AA190" s="657"/>
      <c r="AB190" s="657"/>
      <c r="AC190" s="657"/>
      <c r="AD190" s="657"/>
      <c r="AE190" s="657"/>
      <c r="AF190" s="657"/>
      <c r="AG190" s="657"/>
      <c r="AH190" s="657"/>
      <c r="AI190" s="657"/>
      <c r="AJ190" s="657"/>
      <c r="AK190" s="657"/>
      <c r="AL190" s="657"/>
      <c r="AM190" s="657"/>
      <c r="AN190" s="657"/>
      <c r="AO190" s="657"/>
      <c r="AP190" s="657"/>
      <c r="AQ190" s="657"/>
      <c r="AR190" s="657"/>
      <c r="AS190" s="657"/>
      <c r="AT190" s="657"/>
      <c r="AU190" s="657"/>
      <c r="AV190" s="657"/>
      <c r="AW190" s="657"/>
      <c r="AX190" s="657"/>
      <c r="AY190" s="657"/>
      <c r="AZ190" s="657"/>
      <c r="BA190" s="657"/>
      <c r="BB190" s="657"/>
      <c r="BC190" s="657"/>
      <c r="BD190" s="657"/>
      <c r="BE190" s="657"/>
      <c r="BF190" s="657"/>
      <c r="BG190" s="657"/>
      <c r="BH190" s="657"/>
      <c r="BI190" s="657"/>
      <c r="BJ190" s="657"/>
      <c r="BK190" s="657"/>
      <c r="BL190" s="657"/>
      <c r="BM190" s="657"/>
      <c r="BN190" s="657"/>
      <c r="BO190" s="657"/>
      <c r="BP190" s="657"/>
      <c r="BQ190" s="657"/>
      <c r="BR190" s="657"/>
      <c r="BS190" s="657"/>
      <c r="BT190" s="657"/>
      <c r="BU190" s="657"/>
      <c r="BV190" s="657"/>
      <c r="BW190" s="657"/>
      <c r="BX190" s="657"/>
      <c r="BY190" s="657"/>
    </row>
    <row r="191" spans="2:77" x14ac:dyDescent="0.15">
      <c r="B191" s="656"/>
      <c r="C191" s="657"/>
      <c r="D191" s="657"/>
      <c r="E191" s="657"/>
      <c r="F191" s="657"/>
      <c r="G191" s="657"/>
      <c r="H191" s="657"/>
      <c r="I191" s="657"/>
      <c r="J191" s="657"/>
      <c r="K191" s="657"/>
      <c r="L191" s="657"/>
      <c r="M191" s="657"/>
      <c r="N191" s="657"/>
      <c r="O191" s="657"/>
      <c r="P191" s="657"/>
      <c r="Q191" s="657"/>
      <c r="R191" s="657"/>
      <c r="S191" s="657"/>
      <c r="T191" s="657"/>
      <c r="U191" s="657"/>
      <c r="V191" s="657"/>
      <c r="W191" s="657"/>
      <c r="X191" s="657"/>
      <c r="Y191" s="657"/>
      <c r="Z191" s="657"/>
      <c r="AA191" s="657"/>
      <c r="AB191" s="657"/>
      <c r="AC191" s="657"/>
      <c r="AD191" s="657"/>
      <c r="AE191" s="657"/>
      <c r="AF191" s="657"/>
      <c r="AG191" s="657"/>
      <c r="AH191" s="657"/>
      <c r="AI191" s="657"/>
      <c r="AJ191" s="657"/>
      <c r="AK191" s="657"/>
      <c r="AL191" s="657"/>
      <c r="AM191" s="657"/>
      <c r="AN191" s="657"/>
      <c r="AO191" s="657"/>
      <c r="AP191" s="657"/>
      <c r="AQ191" s="657"/>
      <c r="AR191" s="657"/>
      <c r="AS191" s="657"/>
      <c r="AT191" s="657"/>
      <c r="AU191" s="657"/>
      <c r="AV191" s="657"/>
      <c r="AW191" s="657"/>
      <c r="AX191" s="657"/>
      <c r="AY191" s="657"/>
      <c r="AZ191" s="657"/>
      <c r="BA191" s="657"/>
      <c r="BB191" s="657"/>
      <c r="BC191" s="657"/>
      <c r="BD191" s="657"/>
      <c r="BE191" s="657"/>
      <c r="BF191" s="657"/>
      <c r="BG191" s="657"/>
      <c r="BH191" s="657"/>
      <c r="BI191" s="657"/>
      <c r="BJ191" s="657"/>
      <c r="BK191" s="657"/>
      <c r="BL191" s="657"/>
      <c r="BM191" s="657"/>
      <c r="BN191" s="657"/>
      <c r="BO191" s="657"/>
      <c r="BP191" s="657"/>
      <c r="BQ191" s="657"/>
      <c r="BR191" s="657"/>
      <c r="BS191" s="657"/>
      <c r="BT191" s="657"/>
      <c r="BU191" s="657"/>
      <c r="BV191" s="657"/>
      <c r="BW191" s="657"/>
      <c r="BX191" s="657"/>
      <c r="BY191" s="657"/>
    </row>
    <row r="192" spans="2:77" x14ac:dyDescent="0.15">
      <c r="B192" s="656"/>
      <c r="C192" s="657"/>
      <c r="D192" s="657"/>
      <c r="E192" s="657"/>
      <c r="F192" s="657"/>
      <c r="G192" s="657"/>
      <c r="H192" s="657"/>
      <c r="I192" s="657"/>
      <c r="J192" s="657"/>
      <c r="K192" s="657"/>
      <c r="L192" s="657"/>
      <c r="M192" s="657"/>
      <c r="N192" s="657"/>
      <c r="O192" s="657"/>
      <c r="P192" s="657"/>
      <c r="Q192" s="657"/>
      <c r="R192" s="657"/>
      <c r="S192" s="657"/>
      <c r="T192" s="657"/>
      <c r="U192" s="657"/>
      <c r="V192" s="657"/>
      <c r="W192" s="657"/>
      <c r="X192" s="657"/>
      <c r="Y192" s="657"/>
      <c r="Z192" s="657"/>
      <c r="AA192" s="657"/>
      <c r="AB192" s="657"/>
      <c r="AC192" s="657"/>
      <c r="AD192" s="657"/>
      <c r="AE192" s="657"/>
      <c r="AF192" s="657"/>
      <c r="AG192" s="657"/>
      <c r="AH192" s="657"/>
      <c r="AI192" s="657"/>
      <c r="AJ192" s="657"/>
      <c r="AK192" s="657"/>
      <c r="AL192" s="657"/>
      <c r="AM192" s="657"/>
      <c r="AN192" s="657"/>
      <c r="AO192" s="657"/>
      <c r="AP192" s="657"/>
      <c r="AQ192" s="657"/>
      <c r="AR192" s="657"/>
      <c r="AS192" s="657"/>
      <c r="AT192" s="657"/>
      <c r="AU192" s="657"/>
      <c r="AV192" s="657"/>
      <c r="AW192" s="657"/>
      <c r="AX192" s="657"/>
      <c r="AY192" s="657"/>
      <c r="AZ192" s="657"/>
      <c r="BA192" s="657"/>
      <c r="BB192" s="657"/>
      <c r="BC192" s="657"/>
      <c r="BD192" s="657"/>
      <c r="BE192" s="657"/>
      <c r="BF192" s="657"/>
      <c r="BG192" s="657"/>
      <c r="BH192" s="657"/>
      <c r="BI192" s="657"/>
      <c r="BJ192" s="657"/>
      <c r="BK192" s="657"/>
      <c r="BL192" s="657"/>
      <c r="BM192" s="657"/>
      <c r="BN192" s="657"/>
      <c r="BO192" s="657"/>
      <c r="BP192" s="657"/>
      <c r="BQ192" s="657"/>
      <c r="BR192" s="657"/>
      <c r="BS192" s="657"/>
      <c r="BT192" s="657"/>
      <c r="BU192" s="657"/>
      <c r="BV192" s="657"/>
      <c r="BW192" s="657"/>
      <c r="BX192" s="657"/>
      <c r="BY192" s="657"/>
    </row>
    <row r="193" spans="2:77" x14ac:dyDescent="0.15">
      <c r="B193" s="656"/>
      <c r="C193" s="657"/>
      <c r="D193" s="657"/>
      <c r="E193" s="657"/>
      <c r="F193" s="657"/>
      <c r="G193" s="657"/>
      <c r="H193" s="657"/>
      <c r="I193" s="657"/>
      <c r="J193" s="657"/>
      <c r="K193" s="657"/>
      <c r="L193" s="657"/>
      <c r="M193" s="657"/>
      <c r="N193" s="657"/>
      <c r="O193" s="657"/>
      <c r="P193" s="657"/>
      <c r="Q193" s="657"/>
      <c r="R193" s="657"/>
      <c r="S193" s="657"/>
      <c r="T193" s="657"/>
      <c r="U193" s="657"/>
      <c r="V193" s="657"/>
      <c r="W193" s="657"/>
      <c r="X193" s="657"/>
      <c r="Y193" s="657"/>
      <c r="Z193" s="657"/>
      <c r="AA193" s="657"/>
      <c r="AB193" s="657"/>
      <c r="AC193" s="657"/>
      <c r="AD193" s="657"/>
      <c r="AE193" s="657"/>
      <c r="AF193" s="657"/>
      <c r="AG193" s="657"/>
      <c r="AH193" s="657"/>
      <c r="AI193" s="657"/>
      <c r="AJ193" s="657"/>
      <c r="AK193" s="657"/>
      <c r="AL193" s="657"/>
      <c r="AM193" s="657"/>
      <c r="AN193" s="657"/>
      <c r="AO193" s="657"/>
      <c r="AP193" s="657"/>
      <c r="AQ193" s="657"/>
      <c r="AR193" s="657"/>
      <c r="AS193" s="657"/>
      <c r="AT193" s="657"/>
      <c r="AU193" s="657"/>
      <c r="AV193" s="657"/>
      <c r="AW193" s="657"/>
      <c r="AX193" s="657"/>
      <c r="AY193" s="657"/>
      <c r="AZ193" s="657"/>
      <c r="BA193" s="657"/>
      <c r="BB193" s="657"/>
      <c r="BC193" s="657"/>
      <c r="BD193" s="657"/>
      <c r="BE193" s="657"/>
      <c r="BF193" s="657"/>
      <c r="BG193" s="657"/>
      <c r="BH193" s="657"/>
      <c r="BI193" s="657"/>
      <c r="BJ193" s="657"/>
      <c r="BK193" s="657"/>
      <c r="BL193" s="657"/>
      <c r="BM193" s="657"/>
      <c r="BN193" s="657"/>
      <c r="BO193" s="657"/>
      <c r="BP193" s="657"/>
      <c r="BQ193" s="657"/>
      <c r="BR193" s="657"/>
      <c r="BS193" s="657"/>
      <c r="BT193" s="657"/>
      <c r="BU193" s="657"/>
      <c r="BV193" s="657"/>
      <c r="BW193" s="657"/>
      <c r="BX193" s="657"/>
      <c r="BY193" s="657"/>
    </row>
    <row r="194" spans="2:77" x14ac:dyDescent="0.15">
      <c r="B194" s="656"/>
      <c r="C194" s="657"/>
      <c r="D194" s="657"/>
      <c r="E194" s="657"/>
      <c r="F194" s="657"/>
      <c r="G194" s="657"/>
      <c r="H194" s="657"/>
      <c r="I194" s="657"/>
      <c r="J194" s="657"/>
      <c r="K194" s="657"/>
      <c r="L194" s="657"/>
      <c r="M194" s="657"/>
      <c r="N194" s="657"/>
      <c r="O194" s="657"/>
      <c r="P194" s="657"/>
      <c r="Q194" s="657"/>
      <c r="R194" s="657"/>
      <c r="S194" s="657"/>
      <c r="T194" s="657"/>
      <c r="U194" s="657"/>
      <c r="V194" s="657"/>
      <c r="W194" s="657"/>
      <c r="X194" s="657"/>
      <c r="Y194" s="657"/>
      <c r="Z194" s="657"/>
      <c r="AA194" s="657"/>
      <c r="AB194" s="657"/>
      <c r="AC194" s="657"/>
      <c r="AD194" s="657"/>
      <c r="AE194" s="657"/>
      <c r="AF194" s="657"/>
      <c r="AG194" s="657"/>
      <c r="AH194" s="657"/>
      <c r="AI194" s="657"/>
      <c r="AJ194" s="657"/>
      <c r="AK194" s="657"/>
      <c r="AL194" s="657"/>
      <c r="AM194" s="657"/>
      <c r="AN194" s="657"/>
      <c r="AO194" s="657"/>
      <c r="AP194" s="657"/>
      <c r="AQ194" s="657"/>
      <c r="AR194" s="657"/>
      <c r="AS194" s="657"/>
      <c r="AT194" s="657"/>
      <c r="AU194" s="657"/>
      <c r="AV194" s="657"/>
      <c r="AW194" s="657"/>
      <c r="AX194" s="657"/>
      <c r="AY194" s="657"/>
      <c r="AZ194" s="657"/>
      <c r="BA194" s="657"/>
      <c r="BB194" s="657"/>
      <c r="BC194" s="657"/>
      <c r="BD194" s="657"/>
      <c r="BE194" s="657"/>
      <c r="BF194" s="657"/>
      <c r="BG194" s="657"/>
      <c r="BH194" s="657"/>
      <c r="BI194" s="657"/>
      <c r="BJ194" s="657"/>
      <c r="BK194" s="657"/>
      <c r="BL194" s="657"/>
      <c r="BM194" s="657"/>
      <c r="BN194" s="657"/>
      <c r="BO194" s="657"/>
      <c r="BP194" s="657"/>
      <c r="BQ194" s="657"/>
      <c r="BR194" s="657"/>
      <c r="BS194" s="657"/>
      <c r="BT194" s="657"/>
      <c r="BU194" s="657"/>
      <c r="BV194" s="657"/>
      <c r="BW194" s="657"/>
      <c r="BX194" s="657"/>
      <c r="BY194" s="657"/>
    </row>
    <row r="195" spans="2:77" x14ac:dyDescent="0.15">
      <c r="B195" s="656"/>
      <c r="C195" s="657"/>
      <c r="D195" s="657"/>
      <c r="E195" s="657"/>
      <c r="F195" s="657"/>
      <c r="G195" s="657"/>
      <c r="H195" s="657"/>
      <c r="I195" s="657"/>
      <c r="J195" s="657"/>
      <c r="K195" s="657"/>
      <c r="L195" s="657"/>
      <c r="M195" s="657"/>
      <c r="N195" s="657"/>
      <c r="O195" s="657"/>
      <c r="P195" s="657"/>
      <c r="Q195" s="657"/>
      <c r="R195" s="657"/>
      <c r="S195" s="657"/>
      <c r="T195" s="657"/>
      <c r="U195" s="657"/>
      <c r="V195" s="657"/>
      <c r="W195" s="657"/>
      <c r="X195" s="657"/>
      <c r="Y195" s="657"/>
      <c r="Z195" s="657"/>
      <c r="AA195" s="657"/>
      <c r="AB195" s="657"/>
      <c r="AC195" s="657"/>
      <c r="AD195" s="657"/>
      <c r="AE195" s="657"/>
      <c r="AF195" s="657"/>
      <c r="AG195" s="657"/>
      <c r="AH195" s="657"/>
      <c r="AI195" s="657"/>
      <c r="AJ195" s="657"/>
      <c r="AK195" s="657"/>
      <c r="AL195" s="657"/>
      <c r="AM195" s="657"/>
      <c r="AN195" s="657"/>
      <c r="AO195" s="657"/>
      <c r="AP195" s="657"/>
      <c r="AQ195" s="657"/>
      <c r="AR195" s="657"/>
      <c r="AS195" s="657"/>
      <c r="AT195" s="657"/>
      <c r="AU195" s="657"/>
      <c r="AV195" s="657"/>
      <c r="AW195" s="657"/>
      <c r="AX195" s="657"/>
      <c r="AY195" s="657"/>
      <c r="AZ195" s="657"/>
      <c r="BA195" s="657"/>
      <c r="BB195" s="657"/>
      <c r="BC195" s="657"/>
      <c r="BD195" s="657"/>
      <c r="BE195" s="657"/>
      <c r="BF195" s="657"/>
      <c r="BG195" s="657"/>
      <c r="BH195" s="657"/>
      <c r="BI195" s="657"/>
      <c r="BJ195" s="657"/>
      <c r="BK195" s="657"/>
      <c r="BL195" s="657"/>
      <c r="BM195" s="657"/>
      <c r="BN195" s="657"/>
      <c r="BO195" s="657"/>
      <c r="BP195" s="657"/>
      <c r="BQ195" s="657"/>
      <c r="BR195" s="657"/>
      <c r="BS195" s="657"/>
      <c r="BT195" s="657"/>
      <c r="BU195" s="657"/>
      <c r="BV195" s="657"/>
      <c r="BW195" s="657"/>
      <c r="BX195" s="657"/>
      <c r="BY195" s="657"/>
    </row>
    <row r="196" spans="2:77" x14ac:dyDescent="0.15">
      <c r="B196" s="656"/>
      <c r="C196" s="657"/>
      <c r="D196" s="657"/>
      <c r="E196" s="657"/>
      <c r="F196" s="657"/>
      <c r="G196" s="657"/>
      <c r="H196" s="657"/>
      <c r="I196" s="657"/>
      <c r="J196" s="657"/>
      <c r="K196" s="657"/>
      <c r="L196" s="657"/>
      <c r="M196" s="657"/>
      <c r="N196" s="657"/>
      <c r="O196" s="657"/>
      <c r="P196" s="657"/>
      <c r="Q196" s="657"/>
      <c r="R196" s="657"/>
      <c r="S196" s="657"/>
      <c r="T196" s="657"/>
      <c r="U196" s="657"/>
      <c r="V196" s="657"/>
      <c r="W196" s="657"/>
      <c r="X196" s="657"/>
      <c r="Y196" s="657"/>
      <c r="Z196" s="657"/>
      <c r="AA196" s="657"/>
      <c r="AB196" s="657"/>
      <c r="AC196" s="657"/>
      <c r="AD196" s="657"/>
      <c r="AE196" s="657"/>
      <c r="AF196" s="657"/>
      <c r="AG196" s="657"/>
      <c r="AH196" s="657"/>
      <c r="AI196" s="657"/>
      <c r="AJ196" s="657"/>
      <c r="AK196" s="657"/>
      <c r="AL196" s="657"/>
      <c r="AM196" s="657"/>
      <c r="AN196" s="657"/>
      <c r="AO196" s="657"/>
      <c r="AP196" s="657"/>
      <c r="AQ196" s="657"/>
      <c r="AR196" s="657"/>
      <c r="AS196" s="657"/>
      <c r="AT196" s="657"/>
      <c r="AU196" s="657"/>
      <c r="AV196" s="657"/>
      <c r="AW196" s="657"/>
      <c r="AX196" s="657"/>
      <c r="AY196" s="657"/>
      <c r="AZ196" s="657"/>
      <c r="BA196" s="657"/>
      <c r="BB196" s="657"/>
      <c r="BC196" s="657"/>
      <c r="BD196" s="657"/>
      <c r="BE196" s="657"/>
      <c r="BF196" s="657"/>
      <c r="BG196" s="657"/>
      <c r="BH196" s="657"/>
      <c r="BI196" s="657"/>
      <c r="BJ196" s="657"/>
      <c r="BK196" s="657"/>
      <c r="BL196" s="657"/>
      <c r="BM196" s="657"/>
      <c r="BN196" s="657"/>
      <c r="BO196" s="657"/>
      <c r="BP196" s="657"/>
      <c r="BQ196" s="657"/>
      <c r="BR196" s="657"/>
      <c r="BS196" s="657"/>
      <c r="BT196" s="657"/>
      <c r="BU196" s="657"/>
      <c r="BV196" s="657"/>
      <c r="BW196" s="657"/>
      <c r="BX196" s="657"/>
      <c r="BY196" s="657"/>
    </row>
    <row r="197" spans="2:77" x14ac:dyDescent="0.15">
      <c r="B197" s="656"/>
      <c r="C197" s="657"/>
      <c r="D197" s="657"/>
      <c r="E197" s="657"/>
      <c r="F197" s="657"/>
      <c r="G197" s="657"/>
      <c r="H197" s="657"/>
      <c r="I197" s="657"/>
      <c r="J197" s="657"/>
      <c r="K197" s="657"/>
      <c r="L197" s="657"/>
      <c r="M197" s="657"/>
      <c r="N197" s="657"/>
      <c r="O197" s="657"/>
      <c r="P197" s="657"/>
      <c r="Q197" s="657"/>
      <c r="R197" s="657"/>
      <c r="S197" s="657"/>
      <c r="T197" s="657"/>
      <c r="U197" s="657"/>
      <c r="V197" s="657"/>
      <c r="W197" s="657"/>
      <c r="X197" s="657"/>
      <c r="Y197" s="657"/>
      <c r="Z197" s="657"/>
      <c r="AA197" s="657"/>
      <c r="AB197" s="657"/>
      <c r="AC197" s="657"/>
      <c r="AD197" s="657"/>
      <c r="AE197" s="657"/>
      <c r="AF197" s="657"/>
      <c r="AG197" s="657"/>
      <c r="AH197" s="657"/>
      <c r="AI197" s="657"/>
      <c r="AJ197" s="657"/>
      <c r="AK197" s="657"/>
      <c r="AL197" s="657"/>
      <c r="AM197" s="657"/>
      <c r="AN197" s="657"/>
      <c r="AO197" s="657"/>
      <c r="AP197" s="657"/>
      <c r="AQ197" s="657"/>
      <c r="AR197" s="657"/>
      <c r="AS197" s="657"/>
      <c r="AT197" s="657"/>
      <c r="AU197" s="657"/>
      <c r="AV197" s="657"/>
      <c r="AW197" s="657"/>
      <c r="AX197" s="657"/>
      <c r="AY197" s="657"/>
      <c r="AZ197" s="657"/>
      <c r="BA197" s="657"/>
      <c r="BB197" s="657"/>
      <c r="BC197" s="657"/>
      <c r="BD197" s="657"/>
      <c r="BE197" s="657"/>
      <c r="BF197" s="657"/>
      <c r="BG197" s="657"/>
      <c r="BH197" s="657"/>
      <c r="BI197" s="657"/>
      <c r="BJ197" s="657"/>
      <c r="BK197" s="657"/>
      <c r="BL197" s="657"/>
      <c r="BM197" s="657"/>
      <c r="BN197" s="657"/>
      <c r="BO197" s="657"/>
      <c r="BP197" s="657"/>
      <c r="BQ197" s="657"/>
      <c r="BR197" s="657"/>
      <c r="BS197" s="657"/>
      <c r="BT197" s="657"/>
      <c r="BU197" s="657"/>
      <c r="BV197" s="657"/>
      <c r="BW197" s="657"/>
      <c r="BX197" s="657"/>
      <c r="BY197" s="657"/>
    </row>
    <row r="198" spans="2:77" x14ac:dyDescent="0.15">
      <c r="B198" s="656"/>
      <c r="C198" s="657"/>
      <c r="D198" s="657"/>
      <c r="E198" s="657"/>
      <c r="F198" s="657"/>
      <c r="G198" s="657"/>
      <c r="H198" s="657"/>
      <c r="I198" s="657"/>
      <c r="J198" s="657"/>
      <c r="K198" s="657"/>
      <c r="L198" s="657"/>
      <c r="M198" s="657"/>
      <c r="N198" s="657"/>
      <c r="O198" s="657"/>
      <c r="P198" s="657"/>
      <c r="Q198" s="657"/>
      <c r="R198" s="657"/>
      <c r="S198" s="657"/>
      <c r="T198" s="657"/>
      <c r="U198" s="657"/>
      <c r="V198" s="657"/>
      <c r="W198" s="657"/>
      <c r="X198" s="657"/>
      <c r="Y198" s="657"/>
      <c r="Z198" s="657"/>
      <c r="AA198" s="657"/>
      <c r="AB198" s="657"/>
      <c r="AC198" s="657"/>
      <c r="AD198" s="657"/>
      <c r="AE198" s="657"/>
      <c r="AF198" s="657"/>
      <c r="AG198" s="657"/>
      <c r="AH198" s="657"/>
      <c r="AI198" s="657"/>
      <c r="AJ198" s="657"/>
      <c r="AK198" s="657"/>
      <c r="AL198" s="657"/>
      <c r="AM198" s="657"/>
      <c r="AN198" s="657"/>
      <c r="AO198" s="657"/>
      <c r="AP198" s="657"/>
      <c r="AQ198" s="657"/>
      <c r="AR198" s="657"/>
      <c r="AS198" s="657"/>
      <c r="AT198" s="657"/>
      <c r="AU198" s="657"/>
      <c r="AV198" s="657"/>
      <c r="AW198" s="657"/>
      <c r="AX198" s="657"/>
      <c r="AY198" s="657"/>
      <c r="AZ198" s="657"/>
      <c r="BA198" s="657"/>
      <c r="BB198" s="657"/>
      <c r="BC198" s="657"/>
      <c r="BD198" s="657"/>
      <c r="BE198" s="657"/>
      <c r="BF198" s="657"/>
      <c r="BG198" s="657"/>
      <c r="BH198" s="657"/>
      <c r="BI198" s="657"/>
      <c r="BJ198" s="657"/>
      <c r="BK198" s="657"/>
      <c r="BL198" s="657"/>
      <c r="BM198" s="657"/>
      <c r="BN198" s="657"/>
      <c r="BO198" s="657"/>
      <c r="BP198" s="657"/>
      <c r="BQ198" s="657"/>
      <c r="BR198" s="657"/>
      <c r="BS198" s="657"/>
      <c r="BT198" s="657"/>
      <c r="BU198" s="657"/>
      <c r="BV198" s="657"/>
      <c r="BW198" s="657"/>
      <c r="BX198" s="657"/>
      <c r="BY198" s="657"/>
    </row>
    <row r="199" spans="2:77" x14ac:dyDescent="0.15">
      <c r="B199" s="656"/>
      <c r="C199" s="657"/>
      <c r="D199" s="657"/>
      <c r="E199" s="657"/>
      <c r="F199" s="657"/>
      <c r="G199" s="657"/>
      <c r="H199" s="657"/>
      <c r="I199" s="657"/>
      <c r="J199" s="657"/>
      <c r="K199" s="657"/>
      <c r="L199" s="657"/>
      <c r="M199" s="657"/>
      <c r="N199" s="657"/>
      <c r="O199" s="657"/>
      <c r="P199" s="657"/>
      <c r="Q199" s="657"/>
      <c r="R199" s="657"/>
      <c r="S199" s="657"/>
      <c r="T199" s="657"/>
      <c r="U199" s="657"/>
      <c r="V199" s="657"/>
      <c r="W199" s="657"/>
      <c r="X199" s="657"/>
      <c r="Y199" s="657"/>
      <c r="Z199" s="657"/>
      <c r="AA199" s="657"/>
      <c r="AB199" s="657"/>
      <c r="AC199" s="657"/>
      <c r="AD199" s="657"/>
      <c r="AE199" s="657"/>
      <c r="AF199" s="657"/>
      <c r="AG199" s="657"/>
      <c r="AH199" s="657"/>
      <c r="AI199" s="657"/>
      <c r="AJ199" s="657"/>
      <c r="AK199" s="657"/>
      <c r="AL199" s="657"/>
      <c r="AM199" s="657"/>
      <c r="AN199" s="657"/>
      <c r="AO199" s="657"/>
      <c r="AP199" s="657"/>
      <c r="AQ199" s="657"/>
      <c r="AR199" s="657"/>
      <c r="AS199" s="657"/>
      <c r="AT199" s="657"/>
      <c r="AU199" s="657"/>
      <c r="AV199" s="657"/>
      <c r="AW199" s="657"/>
      <c r="AX199" s="657"/>
      <c r="AY199" s="657"/>
      <c r="AZ199" s="657"/>
      <c r="BA199" s="657"/>
      <c r="BB199" s="657"/>
      <c r="BC199" s="657"/>
      <c r="BD199" s="657"/>
      <c r="BE199" s="657"/>
      <c r="BF199" s="657"/>
      <c r="BG199" s="657"/>
      <c r="BH199" s="657"/>
      <c r="BI199" s="657"/>
      <c r="BJ199" s="657"/>
      <c r="BK199" s="657"/>
      <c r="BL199" s="657"/>
      <c r="BM199" s="657"/>
      <c r="BN199" s="657"/>
      <c r="BO199" s="657"/>
      <c r="BP199" s="657"/>
      <c r="BQ199" s="657"/>
      <c r="BR199" s="657"/>
      <c r="BS199" s="657"/>
      <c r="BT199" s="657"/>
      <c r="BU199" s="657"/>
      <c r="BV199" s="657"/>
      <c r="BW199" s="657"/>
      <c r="BX199" s="657"/>
      <c r="BY199" s="657"/>
    </row>
    <row r="200" spans="2:77" x14ac:dyDescent="0.15">
      <c r="B200" s="656"/>
      <c r="C200" s="657"/>
      <c r="D200" s="657"/>
      <c r="E200" s="657"/>
      <c r="F200" s="657"/>
      <c r="G200" s="657"/>
      <c r="H200" s="657"/>
      <c r="I200" s="657"/>
      <c r="J200" s="657"/>
      <c r="K200" s="657"/>
      <c r="L200" s="657"/>
      <c r="M200" s="657"/>
      <c r="N200" s="657"/>
      <c r="O200" s="657"/>
      <c r="P200" s="657"/>
      <c r="Q200" s="657"/>
      <c r="R200" s="657"/>
      <c r="S200" s="657"/>
      <c r="T200" s="657"/>
      <c r="U200" s="657"/>
      <c r="V200" s="657"/>
      <c r="W200" s="657"/>
      <c r="X200" s="657"/>
      <c r="Y200" s="657"/>
      <c r="Z200" s="657"/>
      <c r="AA200" s="657"/>
      <c r="AB200" s="657"/>
      <c r="AC200" s="657"/>
      <c r="AD200" s="657"/>
      <c r="AE200" s="657"/>
      <c r="AF200" s="657"/>
      <c r="AG200" s="657"/>
      <c r="AH200" s="657"/>
      <c r="AI200" s="657"/>
      <c r="AJ200" s="657"/>
      <c r="AK200" s="657"/>
      <c r="AL200" s="657"/>
      <c r="AM200" s="657"/>
      <c r="AN200" s="657"/>
      <c r="AO200" s="657"/>
      <c r="AP200" s="657"/>
      <c r="AQ200" s="657"/>
      <c r="AR200" s="657"/>
      <c r="AS200" s="657"/>
      <c r="AT200" s="657"/>
      <c r="AU200" s="657"/>
      <c r="AV200" s="657"/>
      <c r="AW200" s="657"/>
      <c r="AX200" s="657"/>
      <c r="AY200" s="657"/>
      <c r="AZ200" s="657"/>
      <c r="BA200" s="657"/>
      <c r="BB200" s="657"/>
      <c r="BC200" s="657"/>
      <c r="BD200" s="657"/>
      <c r="BE200" s="657"/>
      <c r="BF200" s="657"/>
      <c r="BG200" s="657"/>
      <c r="BH200" s="657"/>
      <c r="BI200" s="657"/>
      <c r="BJ200" s="657"/>
      <c r="BK200" s="657"/>
      <c r="BL200" s="657"/>
      <c r="BM200" s="657"/>
      <c r="BN200" s="657"/>
      <c r="BO200" s="657"/>
      <c r="BP200" s="657"/>
      <c r="BQ200" s="657"/>
      <c r="BR200" s="657"/>
      <c r="BS200" s="657"/>
      <c r="BT200" s="657"/>
      <c r="BU200" s="657"/>
      <c r="BV200" s="657"/>
      <c r="BW200" s="657"/>
      <c r="BX200" s="657"/>
      <c r="BY200" s="657"/>
    </row>
    <row r="201" spans="2:77" x14ac:dyDescent="0.15">
      <c r="B201" s="656"/>
      <c r="C201" s="657"/>
      <c r="D201" s="657"/>
      <c r="E201" s="657"/>
      <c r="F201" s="657"/>
      <c r="G201" s="657"/>
      <c r="H201" s="657"/>
      <c r="I201" s="657"/>
      <c r="J201" s="657"/>
      <c r="K201" s="657"/>
      <c r="L201" s="657"/>
      <c r="M201" s="657"/>
      <c r="N201" s="657"/>
      <c r="O201" s="657"/>
      <c r="P201" s="657"/>
      <c r="Q201" s="657"/>
      <c r="R201" s="657"/>
      <c r="S201" s="657"/>
      <c r="T201" s="657"/>
      <c r="U201" s="657"/>
      <c r="V201" s="657"/>
      <c r="W201" s="657"/>
      <c r="X201" s="657"/>
      <c r="Y201" s="657"/>
      <c r="Z201" s="657"/>
      <c r="AA201" s="657"/>
      <c r="AB201" s="657"/>
      <c r="AC201" s="657"/>
      <c r="AD201" s="657"/>
      <c r="AE201" s="657"/>
      <c r="AF201" s="657"/>
      <c r="AG201" s="657"/>
      <c r="AH201" s="657"/>
      <c r="AI201" s="657"/>
      <c r="AJ201" s="657"/>
      <c r="AK201" s="657"/>
      <c r="AL201" s="657"/>
      <c r="AM201" s="657"/>
      <c r="AN201" s="657"/>
      <c r="AO201" s="657"/>
      <c r="AP201" s="657"/>
      <c r="AQ201" s="657"/>
      <c r="AR201" s="657"/>
      <c r="AS201" s="657"/>
      <c r="AT201" s="657"/>
      <c r="AU201" s="657"/>
      <c r="AV201" s="657"/>
      <c r="AW201" s="657"/>
      <c r="AX201" s="657"/>
      <c r="AY201" s="657"/>
      <c r="AZ201" s="657"/>
      <c r="BA201" s="657"/>
      <c r="BB201" s="657"/>
      <c r="BC201" s="657"/>
      <c r="BD201" s="657"/>
      <c r="BE201" s="657"/>
      <c r="BF201" s="657"/>
      <c r="BG201" s="657"/>
      <c r="BH201" s="657"/>
      <c r="BI201" s="657"/>
      <c r="BJ201" s="657"/>
      <c r="BK201" s="657"/>
      <c r="BL201" s="657"/>
      <c r="BM201" s="657"/>
      <c r="BN201" s="657"/>
      <c r="BO201" s="657"/>
      <c r="BP201" s="657"/>
      <c r="BQ201" s="657"/>
      <c r="BR201" s="657"/>
      <c r="BS201" s="657"/>
      <c r="BT201" s="657"/>
      <c r="BU201" s="657"/>
      <c r="BV201" s="657"/>
      <c r="BW201" s="657"/>
      <c r="BX201" s="657"/>
      <c r="BY201" s="657"/>
    </row>
    <row r="202" spans="2:77" x14ac:dyDescent="0.15">
      <c r="B202" s="656"/>
      <c r="C202" s="657"/>
      <c r="D202" s="657"/>
      <c r="E202" s="657"/>
      <c r="F202" s="657"/>
      <c r="G202" s="657"/>
      <c r="H202" s="657"/>
      <c r="I202" s="657"/>
      <c r="J202" s="657"/>
      <c r="K202" s="657"/>
      <c r="L202" s="657"/>
      <c r="M202" s="657"/>
      <c r="N202" s="657"/>
      <c r="O202" s="657"/>
      <c r="P202" s="657"/>
      <c r="Q202" s="657"/>
      <c r="R202" s="657"/>
      <c r="S202" s="657"/>
      <c r="T202" s="657"/>
      <c r="U202" s="657"/>
      <c r="V202" s="657"/>
      <c r="W202" s="657"/>
      <c r="X202" s="657"/>
      <c r="Y202" s="657"/>
      <c r="Z202" s="657"/>
      <c r="AA202" s="657"/>
      <c r="AB202" s="657"/>
      <c r="AC202" s="657"/>
      <c r="AD202" s="657"/>
      <c r="AE202" s="657"/>
      <c r="AF202" s="657"/>
      <c r="AG202" s="657"/>
      <c r="AH202" s="657"/>
      <c r="AI202" s="657"/>
      <c r="AJ202" s="657"/>
      <c r="AK202" s="657"/>
      <c r="AL202" s="657"/>
      <c r="AM202" s="657"/>
      <c r="AN202" s="657"/>
      <c r="AO202" s="657"/>
      <c r="AP202" s="657"/>
      <c r="AQ202" s="657"/>
      <c r="AR202" s="657"/>
      <c r="AS202" s="657"/>
      <c r="AT202" s="657"/>
      <c r="AU202" s="657"/>
      <c r="AV202" s="657"/>
      <c r="AW202" s="657"/>
      <c r="AX202" s="657"/>
      <c r="AY202" s="657"/>
      <c r="AZ202" s="657"/>
      <c r="BA202" s="657"/>
      <c r="BB202" s="657"/>
      <c r="BC202" s="657"/>
      <c r="BD202" s="657"/>
      <c r="BE202" s="657"/>
      <c r="BF202" s="657"/>
      <c r="BG202" s="657"/>
      <c r="BH202" s="657"/>
      <c r="BI202" s="657"/>
      <c r="BJ202" s="657"/>
      <c r="BK202" s="657"/>
      <c r="BL202" s="657"/>
      <c r="BM202" s="657"/>
      <c r="BN202" s="657"/>
      <c r="BO202" s="657"/>
      <c r="BP202" s="657"/>
      <c r="BQ202" s="657"/>
      <c r="BR202" s="657"/>
      <c r="BS202" s="657"/>
      <c r="BT202" s="657"/>
      <c r="BU202" s="657"/>
      <c r="BV202" s="657"/>
      <c r="BW202" s="657"/>
      <c r="BX202" s="657"/>
      <c r="BY202" s="657"/>
    </row>
    <row r="203" spans="2:77" x14ac:dyDescent="0.15">
      <c r="B203" s="656"/>
      <c r="C203" s="657"/>
      <c r="D203" s="657"/>
      <c r="E203" s="657"/>
      <c r="F203" s="657"/>
      <c r="G203" s="657"/>
      <c r="H203" s="657"/>
      <c r="I203" s="657"/>
      <c r="J203" s="657"/>
      <c r="K203" s="657"/>
      <c r="L203" s="657"/>
      <c r="M203" s="657"/>
      <c r="N203" s="657"/>
      <c r="O203" s="657"/>
      <c r="P203" s="657"/>
      <c r="Q203" s="657"/>
      <c r="R203" s="657"/>
      <c r="S203" s="657"/>
      <c r="T203" s="657"/>
      <c r="U203" s="657"/>
      <c r="V203" s="657"/>
      <c r="W203" s="657"/>
      <c r="X203" s="657"/>
      <c r="Y203" s="657"/>
      <c r="Z203" s="657"/>
      <c r="AA203" s="657"/>
      <c r="AB203" s="657"/>
      <c r="AC203" s="657"/>
      <c r="AD203" s="657"/>
      <c r="AE203" s="657"/>
      <c r="AF203" s="657"/>
      <c r="AG203" s="657"/>
      <c r="AH203" s="657"/>
      <c r="AI203" s="657"/>
      <c r="AJ203" s="657"/>
      <c r="AK203" s="657"/>
      <c r="AL203" s="657"/>
      <c r="AM203" s="657"/>
      <c r="AN203" s="657"/>
      <c r="AO203" s="657"/>
      <c r="AP203" s="657"/>
      <c r="AQ203" s="657"/>
      <c r="AR203" s="657"/>
      <c r="AS203" s="657"/>
      <c r="AT203" s="657"/>
      <c r="AU203" s="657"/>
      <c r="AV203" s="657"/>
      <c r="AW203" s="657"/>
      <c r="AX203" s="657"/>
      <c r="AY203" s="657"/>
      <c r="AZ203" s="657"/>
      <c r="BA203" s="657"/>
      <c r="BB203" s="657"/>
      <c r="BC203" s="657"/>
      <c r="BD203" s="657"/>
      <c r="BE203" s="657"/>
      <c r="BF203" s="657"/>
      <c r="BG203" s="657"/>
      <c r="BH203" s="657"/>
      <c r="BI203" s="657"/>
      <c r="BJ203" s="657"/>
      <c r="BK203" s="657"/>
      <c r="BL203" s="657"/>
      <c r="BM203" s="657"/>
      <c r="BN203" s="657"/>
      <c r="BO203" s="657"/>
      <c r="BP203" s="657"/>
      <c r="BQ203" s="657"/>
      <c r="BR203" s="657"/>
      <c r="BS203" s="657"/>
      <c r="BT203" s="657"/>
      <c r="BU203" s="657"/>
      <c r="BV203" s="657"/>
      <c r="BW203" s="657"/>
      <c r="BX203" s="657"/>
      <c r="BY203" s="657"/>
    </row>
    <row r="204" spans="2:77" x14ac:dyDescent="0.15">
      <c r="B204" s="656"/>
      <c r="C204" s="657"/>
      <c r="D204" s="657"/>
      <c r="E204" s="657"/>
      <c r="F204" s="657"/>
      <c r="G204" s="657"/>
      <c r="H204" s="657"/>
      <c r="I204" s="657"/>
      <c r="J204" s="657"/>
      <c r="K204" s="657"/>
      <c r="L204" s="657"/>
      <c r="M204" s="657"/>
      <c r="N204" s="657"/>
      <c r="O204" s="657"/>
      <c r="P204" s="657"/>
      <c r="Q204" s="657"/>
      <c r="R204" s="657"/>
      <c r="S204" s="657"/>
      <c r="T204" s="657"/>
      <c r="U204" s="657"/>
      <c r="V204" s="657"/>
      <c r="W204" s="657"/>
      <c r="X204" s="657"/>
      <c r="Y204" s="657"/>
      <c r="Z204" s="657"/>
      <c r="AA204" s="657"/>
      <c r="AB204" s="657"/>
      <c r="AC204" s="657"/>
      <c r="AD204" s="657"/>
      <c r="AE204" s="657"/>
      <c r="AF204" s="657"/>
      <c r="AG204" s="657"/>
      <c r="AH204" s="657"/>
      <c r="AI204" s="657"/>
      <c r="AJ204" s="657"/>
      <c r="AK204" s="657"/>
      <c r="AL204" s="657"/>
      <c r="AM204" s="657"/>
      <c r="AN204" s="657"/>
      <c r="AO204" s="657"/>
      <c r="AP204" s="657"/>
      <c r="AQ204" s="657"/>
      <c r="AR204" s="657"/>
      <c r="AS204" s="657"/>
      <c r="AT204" s="657"/>
      <c r="AU204" s="657"/>
      <c r="AV204" s="657"/>
      <c r="AW204" s="657"/>
      <c r="AX204" s="657"/>
      <c r="AY204" s="657"/>
      <c r="AZ204" s="657"/>
      <c r="BA204" s="657"/>
      <c r="BB204" s="657"/>
      <c r="BC204" s="657"/>
      <c r="BD204" s="657"/>
      <c r="BE204" s="657"/>
      <c r="BF204" s="657"/>
      <c r="BG204" s="657"/>
      <c r="BH204" s="657"/>
      <c r="BI204" s="657"/>
      <c r="BJ204" s="657"/>
      <c r="BK204" s="657"/>
      <c r="BL204" s="657"/>
      <c r="BM204" s="657"/>
      <c r="BN204" s="657"/>
      <c r="BO204" s="657"/>
      <c r="BP204" s="657"/>
      <c r="BQ204" s="657"/>
      <c r="BR204" s="657"/>
      <c r="BS204" s="657"/>
      <c r="BT204" s="657"/>
      <c r="BU204" s="657"/>
      <c r="BV204" s="657"/>
      <c r="BW204" s="657"/>
      <c r="BX204" s="657"/>
      <c r="BY204" s="657"/>
    </row>
    <row r="205" spans="2:77" x14ac:dyDescent="0.15">
      <c r="B205" s="656"/>
      <c r="C205" s="657"/>
      <c r="D205" s="657"/>
      <c r="E205" s="657"/>
      <c r="F205" s="657"/>
      <c r="G205" s="657"/>
      <c r="H205" s="657"/>
      <c r="I205" s="657"/>
      <c r="J205" s="657"/>
      <c r="K205" s="657"/>
      <c r="L205" s="657"/>
      <c r="M205" s="657"/>
      <c r="N205" s="657"/>
      <c r="O205" s="657"/>
      <c r="P205" s="657"/>
      <c r="Q205" s="657"/>
      <c r="R205" s="657"/>
      <c r="S205" s="657"/>
      <c r="T205" s="657"/>
      <c r="U205" s="657"/>
      <c r="V205" s="657"/>
      <c r="W205" s="657"/>
      <c r="X205" s="657"/>
      <c r="Y205" s="657"/>
      <c r="Z205" s="657"/>
      <c r="AA205" s="657"/>
      <c r="AB205" s="657"/>
      <c r="AC205" s="657"/>
      <c r="AD205" s="657"/>
      <c r="AE205" s="657"/>
      <c r="AF205" s="657"/>
      <c r="AG205" s="657"/>
      <c r="AH205" s="657"/>
      <c r="AI205" s="657"/>
      <c r="AJ205" s="657"/>
      <c r="AK205" s="657"/>
      <c r="AL205" s="657"/>
      <c r="AM205" s="657"/>
      <c r="AN205" s="657"/>
      <c r="AO205" s="657"/>
      <c r="AP205" s="657"/>
      <c r="AQ205" s="657"/>
      <c r="AR205" s="657"/>
      <c r="AS205" s="657"/>
      <c r="AT205" s="657"/>
      <c r="AU205" s="657"/>
      <c r="AV205" s="657"/>
      <c r="AW205" s="657"/>
      <c r="AX205" s="657"/>
      <c r="AY205" s="657"/>
      <c r="AZ205" s="657"/>
      <c r="BA205" s="657"/>
      <c r="BB205" s="657"/>
      <c r="BC205" s="657"/>
      <c r="BD205" s="657"/>
      <c r="BE205" s="657"/>
      <c r="BF205" s="657"/>
      <c r="BG205" s="657"/>
      <c r="BH205" s="657"/>
      <c r="BI205" s="657"/>
      <c r="BJ205" s="657"/>
      <c r="BK205" s="657"/>
      <c r="BL205" s="657"/>
      <c r="BM205" s="657"/>
      <c r="BN205" s="657"/>
      <c r="BO205" s="657"/>
      <c r="BP205" s="657"/>
      <c r="BQ205" s="657"/>
      <c r="BR205" s="657"/>
      <c r="BS205" s="657"/>
      <c r="BT205" s="657"/>
      <c r="BU205" s="657"/>
      <c r="BV205" s="657"/>
      <c r="BW205" s="657"/>
      <c r="BX205" s="657"/>
      <c r="BY205" s="657"/>
    </row>
    <row r="206" spans="2:77" x14ac:dyDescent="0.15">
      <c r="B206" s="656"/>
      <c r="C206" s="657"/>
      <c r="D206" s="657"/>
      <c r="E206" s="657"/>
      <c r="F206" s="657"/>
      <c r="G206" s="657"/>
      <c r="H206" s="657"/>
      <c r="I206" s="657"/>
      <c r="J206" s="657"/>
      <c r="K206" s="657"/>
      <c r="L206" s="657"/>
      <c r="M206" s="657"/>
      <c r="N206" s="657"/>
      <c r="O206" s="657"/>
      <c r="P206" s="657"/>
      <c r="Q206" s="657"/>
      <c r="R206" s="657"/>
      <c r="S206" s="657"/>
      <c r="T206" s="657"/>
      <c r="U206" s="657"/>
      <c r="V206" s="657"/>
      <c r="W206" s="657"/>
      <c r="X206" s="657"/>
      <c r="Y206" s="657"/>
      <c r="Z206" s="657"/>
      <c r="AA206" s="657"/>
      <c r="AB206" s="657"/>
      <c r="AC206" s="657"/>
      <c r="AD206" s="657"/>
      <c r="AE206" s="657"/>
      <c r="AF206" s="657"/>
      <c r="AG206" s="657"/>
      <c r="AH206" s="657"/>
      <c r="AI206" s="657"/>
      <c r="AJ206" s="657"/>
      <c r="AK206" s="657"/>
      <c r="AL206" s="657"/>
      <c r="AM206" s="657"/>
      <c r="AN206" s="657"/>
      <c r="AO206" s="657"/>
      <c r="AP206" s="657"/>
      <c r="AQ206" s="657"/>
      <c r="AR206" s="657"/>
      <c r="AS206" s="657"/>
      <c r="AT206" s="657"/>
      <c r="AU206" s="657"/>
      <c r="AV206" s="657"/>
      <c r="AW206" s="657"/>
      <c r="AX206" s="657"/>
      <c r="AY206" s="657"/>
      <c r="AZ206" s="657"/>
      <c r="BA206" s="657"/>
      <c r="BB206" s="657"/>
      <c r="BC206" s="657"/>
      <c r="BD206" s="657"/>
      <c r="BE206" s="657"/>
      <c r="BF206" s="657"/>
      <c r="BG206" s="657"/>
      <c r="BH206" s="657"/>
      <c r="BI206" s="657"/>
      <c r="BJ206" s="657"/>
      <c r="BK206" s="657"/>
      <c r="BL206" s="657"/>
      <c r="BM206" s="657"/>
      <c r="BN206" s="657"/>
      <c r="BO206" s="657"/>
      <c r="BP206" s="657"/>
      <c r="BQ206" s="657"/>
      <c r="BR206" s="657"/>
      <c r="BS206" s="657"/>
      <c r="BT206" s="657"/>
      <c r="BU206" s="657"/>
      <c r="BV206" s="657"/>
      <c r="BW206" s="657"/>
      <c r="BX206" s="657"/>
      <c r="BY206" s="657"/>
    </row>
    <row r="207" spans="2:77" x14ac:dyDescent="0.15">
      <c r="B207" s="656"/>
      <c r="C207" s="657"/>
      <c r="D207" s="657"/>
      <c r="E207" s="657"/>
      <c r="F207" s="657"/>
      <c r="G207" s="657"/>
      <c r="H207" s="657"/>
      <c r="I207" s="657"/>
      <c r="J207" s="657"/>
      <c r="K207" s="657"/>
      <c r="L207" s="657"/>
      <c r="M207" s="657"/>
      <c r="N207" s="657"/>
      <c r="O207" s="657"/>
      <c r="P207" s="657"/>
      <c r="Q207" s="657"/>
      <c r="R207" s="657"/>
      <c r="S207" s="657"/>
      <c r="T207" s="657"/>
      <c r="U207" s="657"/>
      <c r="V207" s="657"/>
      <c r="W207" s="657"/>
      <c r="X207" s="657"/>
      <c r="Y207" s="657"/>
      <c r="Z207" s="657"/>
      <c r="AA207" s="657"/>
      <c r="AB207" s="657"/>
      <c r="AC207" s="657"/>
      <c r="AD207" s="657"/>
      <c r="AE207" s="657"/>
      <c r="AF207" s="657"/>
      <c r="AG207" s="657"/>
      <c r="AH207" s="657"/>
      <c r="AI207" s="657"/>
      <c r="AJ207" s="657"/>
      <c r="AK207" s="657"/>
      <c r="AL207" s="657"/>
      <c r="AM207" s="657"/>
      <c r="AN207" s="657"/>
      <c r="AO207" s="657"/>
      <c r="AP207" s="657"/>
      <c r="AQ207" s="657"/>
      <c r="AR207" s="657"/>
      <c r="AS207" s="657"/>
      <c r="AT207" s="657"/>
      <c r="AU207" s="657"/>
      <c r="AV207" s="657"/>
      <c r="AW207" s="657"/>
      <c r="AX207" s="657"/>
      <c r="AY207" s="657"/>
      <c r="AZ207" s="657"/>
      <c r="BA207" s="657"/>
      <c r="BB207" s="657"/>
      <c r="BC207" s="657"/>
      <c r="BD207" s="657"/>
      <c r="BE207" s="657"/>
      <c r="BF207" s="657"/>
      <c r="BG207" s="657"/>
      <c r="BH207" s="657"/>
      <c r="BI207" s="657"/>
      <c r="BJ207" s="657"/>
      <c r="BK207" s="657"/>
      <c r="BL207" s="657"/>
      <c r="BM207" s="657"/>
      <c r="BN207" s="657"/>
      <c r="BO207" s="657"/>
      <c r="BP207" s="657"/>
      <c r="BQ207" s="657"/>
      <c r="BR207" s="657"/>
      <c r="BS207" s="657"/>
      <c r="BT207" s="657"/>
      <c r="BU207" s="657"/>
      <c r="BV207" s="657"/>
      <c r="BW207" s="657"/>
      <c r="BX207" s="657"/>
      <c r="BY207" s="657"/>
    </row>
    <row r="208" spans="2:77" x14ac:dyDescent="0.15">
      <c r="B208" s="656"/>
      <c r="C208" s="657"/>
      <c r="D208" s="657"/>
      <c r="E208" s="657"/>
      <c r="F208" s="657"/>
      <c r="G208" s="657"/>
      <c r="H208" s="657"/>
      <c r="I208" s="657"/>
      <c r="J208" s="657"/>
      <c r="K208" s="657"/>
      <c r="L208" s="657"/>
      <c r="M208" s="657"/>
      <c r="N208" s="657"/>
      <c r="O208" s="657"/>
      <c r="P208" s="657"/>
      <c r="Q208" s="657"/>
      <c r="R208" s="657"/>
      <c r="S208" s="657"/>
      <c r="T208" s="657"/>
      <c r="U208" s="657"/>
      <c r="V208" s="657"/>
      <c r="W208" s="657"/>
      <c r="X208" s="657"/>
      <c r="Y208" s="657"/>
      <c r="Z208" s="657"/>
      <c r="AA208" s="657"/>
      <c r="AB208" s="657"/>
      <c r="AC208" s="657"/>
      <c r="AD208" s="657"/>
      <c r="AE208" s="657"/>
      <c r="AF208" s="657"/>
      <c r="AG208" s="657"/>
      <c r="AH208" s="657"/>
      <c r="AI208" s="657"/>
      <c r="AJ208" s="657"/>
      <c r="AK208" s="657"/>
      <c r="AL208" s="657"/>
      <c r="AM208" s="657"/>
      <c r="AN208" s="657"/>
      <c r="AO208" s="657"/>
      <c r="AP208" s="657"/>
      <c r="AQ208" s="657"/>
      <c r="AR208" s="657"/>
      <c r="AS208" s="657"/>
      <c r="AT208" s="657"/>
      <c r="AU208" s="657"/>
      <c r="AV208" s="657"/>
      <c r="AW208" s="657"/>
      <c r="AX208" s="657"/>
      <c r="AY208" s="657"/>
      <c r="AZ208" s="657"/>
      <c r="BA208" s="657"/>
      <c r="BB208" s="657"/>
      <c r="BC208" s="657"/>
      <c r="BD208" s="657"/>
      <c r="BE208" s="657"/>
      <c r="BF208" s="657"/>
      <c r="BG208" s="657"/>
      <c r="BH208" s="657"/>
      <c r="BI208" s="657"/>
      <c r="BJ208" s="657"/>
      <c r="BK208" s="657"/>
      <c r="BL208" s="657"/>
      <c r="BM208" s="657"/>
      <c r="BN208" s="657"/>
      <c r="BO208" s="657"/>
      <c r="BP208" s="657"/>
      <c r="BQ208" s="657"/>
      <c r="BR208" s="657"/>
      <c r="BS208" s="657"/>
      <c r="BT208" s="657"/>
      <c r="BU208" s="657"/>
      <c r="BV208" s="657"/>
      <c r="BW208" s="657"/>
      <c r="BX208" s="657"/>
      <c r="BY208" s="657"/>
    </row>
    <row r="209" spans="2:77" x14ac:dyDescent="0.15">
      <c r="B209" s="656"/>
      <c r="C209" s="657"/>
      <c r="D209" s="657"/>
      <c r="E209" s="657"/>
      <c r="F209" s="657"/>
      <c r="G209" s="657"/>
      <c r="H209" s="657"/>
      <c r="I209" s="657"/>
      <c r="J209" s="657"/>
      <c r="K209" s="657"/>
      <c r="L209" s="657"/>
      <c r="M209" s="657"/>
      <c r="N209" s="657"/>
      <c r="O209" s="657"/>
      <c r="P209" s="657"/>
      <c r="Q209" s="657"/>
      <c r="R209" s="657"/>
      <c r="S209" s="657"/>
      <c r="T209" s="657"/>
      <c r="U209" s="657"/>
      <c r="V209" s="657"/>
      <c r="W209" s="657"/>
      <c r="X209" s="657"/>
      <c r="Y209" s="657"/>
      <c r="Z209" s="657"/>
      <c r="AA209" s="657"/>
      <c r="AB209" s="657"/>
      <c r="AC209" s="657"/>
      <c r="AD209" s="657"/>
      <c r="AE209" s="657"/>
      <c r="AF209" s="657"/>
      <c r="AG209" s="657"/>
      <c r="AH209" s="657"/>
      <c r="AI209" s="657"/>
      <c r="AJ209" s="657"/>
      <c r="AK209" s="657"/>
      <c r="AL209" s="657"/>
      <c r="AM209" s="657"/>
      <c r="AN209" s="657"/>
      <c r="AO209" s="657"/>
      <c r="AP209" s="657"/>
      <c r="AQ209" s="657"/>
      <c r="AR209" s="657"/>
      <c r="AS209" s="657"/>
      <c r="AT209" s="657"/>
      <c r="AU209" s="657"/>
      <c r="AV209" s="657"/>
      <c r="AW209" s="657"/>
      <c r="AX209" s="657"/>
      <c r="AY209" s="657"/>
      <c r="AZ209" s="657"/>
      <c r="BA209" s="657"/>
      <c r="BB209" s="657"/>
      <c r="BC209" s="657"/>
      <c r="BD209" s="657"/>
      <c r="BE209" s="657"/>
      <c r="BF209" s="657"/>
      <c r="BG209" s="657"/>
      <c r="BH209" s="657"/>
      <c r="BI209" s="657"/>
      <c r="BJ209" s="657"/>
      <c r="BK209" s="657"/>
      <c r="BL209" s="657"/>
      <c r="BM209" s="657"/>
      <c r="BN209" s="657"/>
      <c r="BO209" s="657"/>
      <c r="BP209" s="657"/>
      <c r="BQ209" s="657"/>
      <c r="BR209" s="657"/>
      <c r="BS209" s="657"/>
      <c r="BT209" s="657"/>
      <c r="BU209" s="657"/>
      <c r="BV209" s="657"/>
      <c r="BW209" s="657"/>
      <c r="BX209" s="657"/>
      <c r="BY209" s="657"/>
    </row>
    <row r="210" spans="2:77" x14ac:dyDescent="0.15">
      <c r="B210" s="656"/>
      <c r="C210" s="657"/>
      <c r="D210" s="657"/>
      <c r="E210" s="657"/>
      <c r="F210" s="657"/>
      <c r="G210" s="657"/>
      <c r="H210" s="657"/>
      <c r="I210" s="657"/>
      <c r="J210" s="657"/>
      <c r="K210" s="657"/>
      <c r="L210" s="657"/>
      <c r="M210" s="657"/>
      <c r="N210" s="657"/>
      <c r="O210" s="657"/>
      <c r="P210" s="657"/>
      <c r="Q210" s="657"/>
      <c r="R210" s="657"/>
      <c r="S210" s="657"/>
      <c r="T210" s="657"/>
      <c r="U210" s="657"/>
      <c r="V210" s="657"/>
      <c r="W210" s="657"/>
      <c r="X210" s="657"/>
      <c r="Y210" s="657"/>
      <c r="Z210" s="657"/>
      <c r="AA210" s="657"/>
      <c r="AB210" s="657"/>
      <c r="AC210" s="657"/>
      <c r="AD210" s="657"/>
      <c r="AE210" s="657"/>
      <c r="AF210" s="657"/>
      <c r="AG210" s="657"/>
      <c r="AH210" s="657"/>
      <c r="AI210" s="657"/>
      <c r="AJ210" s="657"/>
      <c r="AK210" s="657"/>
      <c r="AL210" s="657"/>
      <c r="AM210" s="657"/>
      <c r="AN210" s="657"/>
      <c r="AO210" s="657"/>
      <c r="AP210" s="657"/>
      <c r="AQ210" s="657"/>
      <c r="AR210" s="657"/>
      <c r="AS210" s="657"/>
      <c r="AT210" s="657"/>
      <c r="AU210" s="657"/>
      <c r="AV210" s="657"/>
      <c r="AW210" s="657"/>
      <c r="AX210" s="657"/>
      <c r="AY210" s="657"/>
      <c r="AZ210" s="657"/>
      <c r="BA210" s="657"/>
      <c r="BB210" s="657"/>
      <c r="BC210" s="657"/>
      <c r="BD210" s="657"/>
      <c r="BE210" s="657"/>
      <c r="BF210" s="657"/>
      <c r="BG210" s="657"/>
      <c r="BH210" s="657"/>
      <c r="BI210" s="657"/>
      <c r="BJ210" s="657"/>
      <c r="BK210" s="657"/>
      <c r="BL210" s="657"/>
      <c r="BM210" s="657"/>
      <c r="BN210" s="657"/>
      <c r="BO210" s="657"/>
      <c r="BP210" s="657"/>
      <c r="BQ210" s="657"/>
      <c r="BR210" s="657"/>
      <c r="BS210" s="657"/>
      <c r="BT210" s="657"/>
      <c r="BU210" s="657"/>
      <c r="BV210" s="657"/>
      <c r="BW210" s="657"/>
      <c r="BX210" s="657"/>
      <c r="BY210" s="657"/>
    </row>
    <row r="211" spans="2:77" x14ac:dyDescent="0.15">
      <c r="B211" s="656"/>
      <c r="C211" s="657"/>
      <c r="D211" s="657"/>
      <c r="E211" s="657"/>
      <c r="F211" s="657"/>
      <c r="G211" s="657"/>
      <c r="H211" s="657"/>
      <c r="I211" s="657"/>
      <c r="J211" s="657"/>
      <c r="K211" s="657"/>
      <c r="L211" s="657"/>
      <c r="M211" s="657"/>
      <c r="N211" s="657"/>
      <c r="O211" s="657"/>
      <c r="P211" s="657"/>
      <c r="Q211" s="657"/>
      <c r="R211" s="657"/>
      <c r="S211" s="657"/>
      <c r="T211" s="657"/>
      <c r="U211" s="657"/>
      <c r="V211" s="657"/>
      <c r="W211" s="657"/>
      <c r="X211" s="657"/>
      <c r="Y211" s="657"/>
      <c r="Z211" s="657"/>
      <c r="AA211" s="657"/>
      <c r="AB211" s="657"/>
      <c r="AC211" s="657"/>
      <c r="AD211" s="657"/>
      <c r="AE211" s="657"/>
      <c r="AF211" s="657"/>
      <c r="AG211" s="657"/>
      <c r="AH211" s="657"/>
      <c r="AI211" s="657"/>
      <c r="AJ211" s="657"/>
      <c r="AK211" s="657"/>
      <c r="AL211" s="657"/>
      <c r="AM211" s="657"/>
      <c r="AN211" s="657"/>
      <c r="AO211" s="657"/>
      <c r="AP211" s="657"/>
      <c r="AQ211" s="657"/>
      <c r="AR211" s="657"/>
      <c r="AS211" s="657"/>
      <c r="AT211" s="657"/>
      <c r="AU211" s="657"/>
      <c r="AV211" s="657"/>
      <c r="AW211" s="657"/>
      <c r="AX211" s="657"/>
      <c r="AY211" s="657"/>
      <c r="AZ211" s="657"/>
      <c r="BA211" s="657"/>
      <c r="BB211" s="657"/>
      <c r="BC211" s="657"/>
      <c r="BD211" s="657"/>
      <c r="BE211" s="657"/>
      <c r="BF211" s="657"/>
      <c r="BG211" s="657"/>
      <c r="BH211" s="657"/>
      <c r="BI211" s="657"/>
      <c r="BJ211" s="657"/>
      <c r="BK211" s="657"/>
      <c r="BL211" s="657"/>
      <c r="BM211" s="657"/>
      <c r="BN211" s="657"/>
      <c r="BO211" s="657"/>
      <c r="BP211" s="657"/>
      <c r="BQ211" s="657"/>
      <c r="BR211" s="657"/>
      <c r="BS211" s="657"/>
      <c r="BT211" s="657"/>
      <c r="BU211" s="657"/>
      <c r="BV211" s="657"/>
      <c r="BW211" s="657"/>
      <c r="BX211" s="657"/>
      <c r="BY211" s="657"/>
    </row>
    <row r="212" spans="2:77" x14ac:dyDescent="0.15">
      <c r="B212" s="656"/>
      <c r="C212" s="657"/>
      <c r="D212" s="657"/>
      <c r="E212" s="657"/>
      <c r="F212" s="657"/>
      <c r="G212" s="657"/>
      <c r="H212" s="657"/>
      <c r="I212" s="657"/>
      <c r="J212" s="657"/>
      <c r="K212" s="657"/>
      <c r="L212" s="657"/>
      <c r="M212" s="657"/>
      <c r="N212" s="657"/>
      <c r="O212" s="657"/>
      <c r="P212" s="657"/>
      <c r="Q212" s="657"/>
      <c r="R212" s="657"/>
      <c r="S212" s="657"/>
      <c r="T212" s="657"/>
      <c r="U212" s="657"/>
      <c r="V212" s="657"/>
      <c r="W212" s="657"/>
      <c r="X212" s="657"/>
      <c r="Y212" s="657"/>
      <c r="Z212" s="657"/>
      <c r="AA212" s="657"/>
      <c r="AB212" s="657"/>
      <c r="AC212" s="657"/>
      <c r="AD212" s="657"/>
      <c r="AE212" s="657"/>
      <c r="AF212" s="657"/>
      <c r="AG212" s="657"/>
      <c r="AH212" s="657"/>
      <c r="AI212" s="657"/>
      <c r="AJ212" s="657"/>
      <c r="AK212" s="657"/>
      <c r="AL212" s="657"/>
      <c r="AM212" s="657"/>
      <c r="AN212" s="657"/>
      <c r="AO212" s="657"/>
      <c r="AP212" s="657"/>
      <c r="AQ212" s="657"/>
      <c r="AR212" s="657"/>
      <c r="AS212" s="657"/>
      <c r="AT212" s="657"/>
      <c r="AU212" s="657"/>
      <c r="AV212" s="657"/>
      <c r="AW212" s="657"/>
      <c r="AX212" s="657"/>
      <c r="AY212" s="657"/>
      <c r="AZ212" s="657"/>
      <c r="BA212" s="657"/>
      <c r="BB212" s="657"/>
      <c r="BC212" s="657"/>
      <c r="BD212" s="657"/>
      <c r="BE212" s="657"/>
      <c r="BF212" s="657"/>
      <c r="BG212" s="657"/>
      <c r="BH212" s="657"/>
      <c r="BI212" s="657"/>
      <c r="BJ212" s="657"/>
      <c r="BK212" s="657"/>
      <c r="BL212" s="657"/>
      <c r="BM212" s="657"/>
      <c r="BN212" s="657"/>
      <c r="BO212" s="657"/>
      <c r="BP212" s="657"/>
      <c r="BQ212" s="657"/>
      <c r="BR212" s="657"/>
      <c r="BS212" s="657"/>
      <c r="BT212" s="657"/>
      <c r="BU212" s="657"/>
      <c r="BV212" s="657"/>
      <c r="BW212" s="657"/>
      <c r="BX212" s="657"/>
      <c r="BY212" s="657"/>
    </row>
    <row r="213" spans="2:77" x14ac:dyDescent="0.15">
      <c r="B213" s="656"/>
      <c r="C213" s="657"/>
      <c r="D213" s="657"/>
      <c r="E213" s="657"/>
      <c r="F213" s="657"/>
      <c r="G213" s="657"/>
      <c r="H213" s="657"/>
      <c r="I213" s="657"/>
      <c r="J213" s="657"/>
      <c r="K213" s="657"/>
      <c r="L213" s="657"/>
      <c r="M213" s="657"/>
      <c r="N213" s="657"/>
      <c r="O213" s="657"/>
      <c r="P213" s="657"/>
      <c r="Q213" s="657"/>
      <c r="R213" s="657"/>
      <c r="S213" s="657"/>
      <c r="T213" s="657"/>
      <c r="U213" s="657"/>
      <c r="V213" s="657"/>
      <c r="W213" s="657"/>
      <c r="X213" s="657"/>
      <c r="Y213" s="657"/>
      <c r="Z213" s="657"/>
      <c r="AA213" s="657"/>
      <c r="AB213" s="657"/>
      <c r="AC213" s="657"/>
      <c r="AD213" s="657"/>
      <c r="AE213" s="657"/>
      <c r="AF213" s="657"/>
      <c r="AG213" s="657"/>
      <c r="AH213" s="657"/>
      <c r="AI213" s="657"/>
      <c r="AJ213" s="657"/>
      <c r="AK213" s="657"/>
      <c r="AL213" s="657"/>
      <c r="AM213" s="657"/>
      <c r="AN213" s="657"/>
      <c r="AO213" s="657"/>
      <c r="AP213" s="657"/>
      <c r="AQ213" s="657"/>
      <c r="AR213" s="657"/>
      <c r="AS213" s="657"/>
      <c r="AT213" s="657"/>
      <c r="AU213" s="657"/>
      <c r="AV213" s="657"/>
      <c r="AW213" s="657"/>
      <c r="AX213" s="657"/>
      <c r="AY213" s="657"/>
      <c r="AZ213" s="657"/>
      <c r="BA213" s="657"/>
      <c r="BB213" s="657"/>
      <c r="BC213" s="657"/>
      <c r="BD213" s="657"/>
      <c r="BE213" s="657"/>
      <c r="BF213" s="657"/>
      <c r="BG213" s="657"/>
      <c r="BH213" s="657"/>
      <c r="BI213" s="657"/>
      <c r="BJ213" s="657"/>
      <c r="BK213" s="657"/>
      <c r="BL213" s="657"/>
      <c r="BM213" s="657"/>
      <c r="BN213" s="657"/>
      <c r="BO213" s="657"/>
      <c r="BP213" s="657"/>
      <c r="BQ213" s="657"/>
      <c r="BR213" s="657"/>
      <c r="BS213" s="657"/>
      <c r="BT213" s="657"/>
      <c r="BU213" s="657"/>
      <c r="BV213" s="657"/>
      <c r="BW213" s="657"/>
      <c r="BX213" s="657"/>
      <c r="BY213" s="657"/>
    </row>
    <row r="214" spans="2:77" x14ac:dyDescent="0.15">
      <c r="B214" s="656"/>
      <c r="C214" s="657"/>
      <c r="D214" s="657"/>
      <c r="E214" s="657"/>
      <c r="F214" s="657"/>
      <c r="G214" s="657"/>
      <c r="H214" s="657"/>
      <c r="I214" s="657"/>
      <c r="J214" s="657"/>
      <c r="K214" s="657"/>
      <c r="L214" s="657"/>
      <c r="M214" s="657"/>
      <c r="N214" s="657"/>
      <c r="O214" s="657"/>
      <c r="P214" s="657"/>
      <c r="Q214" s="657"/>
      <c r="R214" s="657"/>
      <c r="S214" s="657"/>
      <c r="T214" s="657"/>
      <c r="U214" s="657"/>
      <c r="V214" s="657"/>
      <c r="W214" s="657"/>
      <c r="X214" s="657"/>
      <c r="Y214" s="657"/>
      <c r="Z214" s="657"/>
      <c r="AA214" s="657"/>
      <c r="AB214" s="657"/>
      <c r="AC214" s="657"/>
      <c r="AD214" s="657"/>
      <c r="AE214" s="657"/>
      <c r="AF214" s="657"/>
      <c r="AG214" s="657"/>
      <c r="AH214" s="657"/>
      <c r="AI214" s="657"/>
      <c r="AJ214" s="657"/>
      <c r="AK214" s="657"/>
      <c r="AL214" s="657"/>
      <c r="AM214" s="657"/>
      <c r="AN214" s="657"/>
      <c r="AO214" s="657"/>
      <c r="AP214" s="657"/>
      <c r="AQ214" s="657"/>
      <c r="AR214" s="657"/>
      <c r="AS214" s="657"/>
      <c r="AT214" s="657"/>
      <c r="AU214" s="657"/>
      <c r="AV214" s="657"/>
      <c r="AW214" s="657"/>
      <c r="AX214" s="657"/>
      <c r="AY214" s="657"/>
      <c r="AZ214" s="657"/>
      <c r="BA214" s="657"/>
      <c r="BB214" s="657"/>
      <c r="BC214" s="657"/>
      <c r="BD214" s="657"/>
      <c r="BE214" s="657"/>
      <c r="BF214" s="657"/>
      <c r="BG214" s="657"/>
      <c r="BH214" s="657"/>
      <c r="BI214" s="657"/>
      <c r="BJ214" s="657"/>
      <c r="BK214" s="657"/>
      <c r="BL214" s="657"/>
      <c r="BM214" s="657"/>
      <c r="BN214" s="657"/>
      <c r="BO214" s="657"/>
      <c r="BP214" s="657"/>
      <c r="BQ214" s="657"/>
      <c r="BR214" s="657"/>
      <c r="BS214" s="657"/>
      <c r="BT214" s="657"/>
      <c r="BU214" s="657"/>
      <c r="BV214" s="657"/>
      <c r="BW214" s="657"/>
      <c r="BX214" s="657"/>
      <c r="BY214" s="657"/>
    </row>
    <row r="215" spans="2:77" x14ac:dyDescent="0.15">
      <c r="B215" s="656"/>
      <c r="C215" s="657"/>
      <c r="D215" s="657"/>
      <c r="E215" s="657"/>
      <c r="F215" s="657"/>
      <c r="G215" s="657"/>
      <c r="H215" s="657"/>
      <c r="I215" s="657"/>
      <c r="J215" s="657"/>
      <c r="K215" s="657"/>
      <c r="L215" s="657"/>
      <c r="M215" s="657"/>
      <c r="N215" s="657"/>
      <c r="O215" s="657"/>
      <c r="P215" s="657"/>
      <c r="Q215" s="657"/>
      <c r="R215" s="657"/>
      <c r="S215" s="657"/>
      <c r="T215" s="657"/>
      <c r="U215" s="657"/>
      <c r="V215" s="657"/>
      <c r="W215" s="657"/>
      <c r="X215" s="657"/>
      <c r="Y215" s="657"/>
      <c r="Z215" s="657"/>
      <c r="AA215" s="657"/>
      <c r="AB215" s="657"/>
      <c r="AC215" s="657"/>
      <c r="AD215" s="657"/>
      <c r="AE215" s="657"/>
      <c r="AF215" s="657"/>
      <c r="AG215" s="657"/>
      <c r="AH215" s="657"/>
      <c r="AI215" s="657"/>
      <c r="AJ215" s="657"/>
      <c r="AK215" s="657"/>
      <c r="AL215" s="657"/>
      <c r="AM215" s="657"/>
      <c r="AN215" s="657"/>
      <c r="AO215" s="657"/>
      <c r="AP215" s="657"/>
      <c r="AQ215" s="657"/>
      <c r="AR215" s="657"/>
      <c r="AS215" s="657"/>
      <c r="AT215" s="657"/>
      <c r="AU215" s="657"/>
      <c r="AV215" s="657"/>
      <c r="AW215" s="657"/>
      <c r="AX215" s="657"/>
      <c r="AY215" s="657"/>
      <c r="AZ215" s="657"/>
      <c r="BA215" s="657"/>
      <c r="BB215" s="657"/>
      <c r="BC215" s="657"/>
      <c r="BD215" s="657"/>
      <c r="BE215" s="657"/>
      <c r="BF215" s="657"/>
      <c r="BG215" s="657"/>
      <c r="BH215" s="657"/>
      <c r="BI215" s="657"/>
      <c r="BJ215" s="657"/>
      <c r="BK215" s="657"/>
      <c r="BL215" s="657"/>
      <c r="BM215" s="657"/>
      <c r="BN215" s="657"/>
      <c r="BO215" s="657"/>
      <c r="BP215" s="657"/>
      <c r="BQ215" s="657"/>
      <c r="BR215" s="657"/>
      <c r="BS215" s="657"/>
      <c r="BT215" s="657"/>
      <c r="BU215" s="657"/>
      <c r="BV215" s="657"/>
      <c r="BW215" s="657"/>
      <c r="BX215" s="657"/>
      <c r="BY215" s="657"/>
    </row>
    <row r="216" spans="2:77" x14ac:dyDescent="0.15">
      <c r="B216" s="656"/>
      <c r="C216" s="657"/>
      <c r="D216" s="657"/>
      <c r="E216" s="657"/>
      <c r="F216" s="657"/>
      <c r="G216" s="657"/>
      <c r="H216" s="657"/>
      <c r="I216" s="657"/>
      <c r="J216" s="657"/>
      <c r="K216" s="657"/>
      <c r="L216" s="657"/>
      <c r="M216" s="657"/>
      <c r="N216" s="657"/>
      <c r="O216" s="657"/>
      <c r="P216" s="657"/>
      <c r="Q216" s="657"/>
      <c r="R216" s="657"/>
      <c r="S216" s="657"/>
      <c r="T216" s="657"/>
      <c r="U216" s="657"/>
      <c r="V216" s="657"/>
      <c r="W216" s="657"/>
      <c r="X216" s="657"/>
      <c r="Y216" s="657"/>
      <c r="Z216" s="657"/>
      <c r="AA216" s="657"/>
      <c r="AB216" s="657"/>
      <c r="AC216" s="657"/>
      <c r="AD216" s="657"/>
      <c r="AE216" s="657"/>
      <c r="AF216" s="657"/>
      <c r="AG216" s="657"/>
      <c r="AH216" s="657"/>
      <c r="AI216" s="657"/>
      <c r="AJ216" s="657"/>
      <c r="AK216" s="657"/>
      <c r="AL216" s="657"/>
      <c r="AM216" s="657"/>
      <c r="AN216" s="657"/>
      <c r="AO216" s="657"/>
      <c r="AP216" s="657"/>
      <c r="AQ216" s="657"/>
      <c r="AR216" s="657"/>
      <c r="AS216" s="657"/>
      <c r="AT216" s="657"/>
      <c r="AU216" s="657"/>
      <c r="AV216" s="657"/>
      <c r="AW216" s="657"/>
      <c r="AX216" s="657"/>
      <c r="AY216" s="657"/>
      <c r="AZ216" s="657"/>
      <c r="BA216" s="657"/>
      <c r="BB216" s="657"/>
      <c r="BC216" s="657"/>
      <c r="BD216" s="657"/>
      <c r="BE216" s="657"/>
      <c r="BF216" s="657"/>
      <c r="BG216" s="657"/>
      <c r="BH216" s="657"/>
      <c r="BI216" s="657"/>
      <c r="BJ216" s="657"/>
      <c r="BK216" s="657"/>
      <c r="BL216" s="657"/>
      <c r="BM216" s="657"/>
      <c r="BN216" s="657"/>
      <c r="BO216" s="657"/>
      <c r="BP216" s="657"/>
      <c r="BQ216" s="657"/>
      <c r="BR216" s="657"/>
      <c r="BS216" s="657"/>
      <c r="BT216" s="657"/>
      <c r="BU216" s="657"/>
      <c r="BV216" s="657"/>
      <c r="BW216" s="657"/>
      <c r="BX216" s="657"/>
      <c r="BY216" s="657"/>
    </row>
    <row r="217" spans="2:77" x14ac:dyDescent="0.15">
      <c r="B217" s="656"/>
      <c r="C217" s="657"/>
      <c r="D217" s="657"/>
      <c r="E217" s="657"/>
      <c r="F217" s="657"/>
      <c r="G217" s="657"/>
      <c r="H217" s="657"/>
      <c r="I217" s="657"/>
      <c r="J217" s="657"/>
      <c r="K217" s="657"/>
      <c r="L217" s="657"/>
      <c r="M217" s="657"/>
      <c r="N217" s="657"/>
      <c r="O217" s="657"/>
      <c r="P217" s="657"/>
      <c r="Q217" s="657"/>
      <c r="R217" s="657"/>
      <c r="S217" s="657"/>
      <c r="T217" s="657"/>
      <c r="U217" s="657"/>
      <c r="V217" s="657"/>
      <c r="W217" s="657"/>
      <c r="X217" s="657"/>
      <c r="Y217" s="657"/>
      <c r="Z217" s="657"/>
      <c r="AA217" s="657"/>
      <c r="AB217" s="657"/>
      <c r="AC217" s="657"/>
      <c r="AD217" s="657"/>
      <c r="AE217" s="657"/>
      <c r="AF217" s="657"/>
      <c r="AG217" s="657"/>
      <c r="AH217" s="657"/>
      <c r="AI217" s="657"/>
      <c r="AJ217" s="657"/>
      <c r="AK217" s="657"/>
      <c r="AL217" s="657"/>
      <c r="AM217" s="657"/>
      <c r="AN217" s="657"/>
      <c r="AO217" s="657"/>
      <c r="AP217" s="657"/>
      <c r="AQ217" s="657"/>
      <c r="AR217" s="657"/>
      <c r="AS217" s="657"/>
      <c r="AT217" s="657"/>
      <c r="AU217" s="657"/>
      <c r="AV217" s="657"/>
      <c r="AW217" s="657"/>
      <c r="AX217" s="657"/>
      <c r="AY217" s="657"/>
      <c r="AZ217" s="657"/>
      <c r="BA217" s="657"/>
      <c r="BB217" s="657"/>
      <c r="BC217" s="657"/>
      <c r="BD217" s="657"/>
      <c r="BE217" s="657"/>
      <c r="BF217" s="657"/>
      <c r="BG217" s="657"/>
      <c r="BH217" s="657"/>
      <c r="BI217" s="657"/>
      <c r="BJ217" s="657"/>
      <c r="BK217" s="657"/>
      <c r="BL217" s="657"/>
      <c r="BM217" s="657"/>
      <c r="BN217" s="657"/>
      <c r="BO217" s="657"/>
      <c r="BP217" s="657"/>
      <c r="BQ217" s="657"/>
      <c r="BR217" s="657"/>
      <c r="BS217" s="657"/>
      <c r="BT217" s="657"/>
      <c r="BU217" s="657"/>
      <c r="BV217" s="657"/>
      <c r="BW217" s="657"/>
      <c r="BX217" s="657"/>
      <c r="BY217" s="657"/>
    </row>
    <row r="218" spans="2:77" x14ac:dyDescent="0.15">
      <c r="B218" s="656"/>
      <c r="C218" s="657"/>
      <c r="D218" s="657"/>
      <c r="E218" s="657"/>
      <c r="F218" s="657"/>
      <c r="G218" s="657"/>
      <c r="H218" s="657"/>
      <c r="I218" s="657"/>
      <c r="J218" s="657"/>
      <c r="K218" s="657"/>
      <c r="L218" s="657"/>
      <c r="M218" s="657"/>
      <c r="N218" s="657"/>
      <c r="O218" s="657"/>
      <c r="P218" s="657"/>
      <c r="Q218" s="657"/>
      <c r="R218" s="657"/>
      <c r="S218" s="657"/>
      <c r="T218" s="657"/>
      <c r="U218" s="657"/>
      <c r="V218" s="657"/>
      <c r="W218" s="657"/>
      <c r="X218" s="657"/>
      <c r="Y218" s="657"/>
      <c r="Z218" s="657"/>
      <c r="AA218" s="657"/>
      <c r="AB218" s="657"/>
      <c r="AC218" s="657"/>
      <c r="AD218" s="657"/>
      <c r="AE218" s="657"/>
      <c r="AF218" s="657"/>
      <c r="AG218" s="657"/>
      <c r="AH218" s="657"/>
      <c r="AI218" s="657"/>
      <c r="AJ218" s="657"/>
      <c r="AK218" s="657"/>
      <c r="AL218" s="657"/>
      <c r="AM218" s="657"/>
      <c r="AN218" s="657"/>
      <c r="AO218" s="657"/>
      <c r="AP218" s="657"/>
      <c r="AQ218" s="657"/>
      <c r="AR218" s="657"/>
      <c r="AS218" s="657"/>
      <c r="AT218" s="657"/>
      <c r="AU218" s="657"/>
      <c r="AV218" s="657"/>
      <c r="AW218" s="657"/>
      <c r="AX218" s="657"/>
      <c r="AY218" s="657"/>
      <c r="AZ218" s="657"/>
      <c r="BA218" s="657"/>
      <c r="BB218" s="657"/>
      <c r="BC218" s="657"/>
      <c r="BD218" s="657"/>
      <c r="BE218" s="657"/>
      <c r="BF218" s="657"/>
      <c r="BG218" s="657"/>
      <c r="BH218" s="657"/>
      <c r="BI218" s="657"/>
      <c r="BJ218" s="657"/>
      <c r="BK218" s="657"/>
      <c r="BL218" s="657"/>
      <c r="BM218" s="657"/>
      <c r="BN218" s="657"/>
      <c r="BO218" s="657"/>
      <c r="BP218" s="657"/>
      <c r="BQ218" s="657"/>
      <c r="BR218" s="657"/>
      <c r="BS218" s="657"/>
      <c r="BT218" s="657"/>
      <c r="BU218" s="657"/>
      <c r="BV218" s="657"/>
      <c r="BW218" s="657"/>
      <c r="BX218" s="657"/>
      <c r="BY218" s="657"/>
    </row>
    <row r="219" spans="2:77" x14ac:dyDescent="0.15">
      <c r="B219" s="656"/>
      <c r="C219" s="657"/>
      <c r="D219" s="657"/>
      <c r="E219" s="657"/>
      <c r="F219" s="657"/>
      <c r="G219" s="657"/>
      <c r="H219" s="657"/>
      <c r="I219" s="657"/>
      <c r="J219" s="657"/>
      <c r="K219" s="657"/>
      <c r="L219" s="657"/>
      <c r="M219" s="657"/>
      <c r="N219" s="657"/>
      <c r="O219" s="657"/>
      <c r="P219" s="657"/>
      <c r="Q219" s="657"/>
      <c r="R219" s="657"/>
      <c r="S219" s="657"/>
      <c r="T219" s="657"/>
      <c r="U219" s="657"/>
      <c r="V219" s="657"/>
      <c r="W219" s="657"/>
      <c r="X219" s="657"/>
      <c r="Y219" s="657"/>
      <c r="Z219" s="657"/>
      <c r="AA219" s="657"/>
      <c r="AB219" s="657"/>
      <c r="AC219" s="657"/>
      <c r="AD219" s="657"/>
      <c r="AE219" s="657"/>
      <c r="AF219" s="657"/>
      <c r="AG219" s="657"/>
      <c r="AH219" s="657"/>
      <c r="AI219" s="657"/>
      <c r="AJ219" s="657"/>
      <c r="AK219" s="657"/>
      <c r="AL219" s="657"/>
      <c r="AM219" s="657"/>
      <c r="AN219" s="657"/>
      <c r="AO219" s="657"/>
      <c r="AP219" s="657"/>
      <c r="AQ219" s="657"/>
      <c r="AR219" s="657"/>
      <c r="AS219" s="657"/>
      <c r="AT219" s="657"/>
      <c r="AU219" s="657"/>
      <c r="AV219" s="657"/>
      <c r="AW219" s="657"/>
      <c r="AX219" s="657"/>
      <c r="AY219" s="657"/>
      <c r="AZ219" s="657"/>
      <c r="BA219" s="657"/>
      <c r="BB219" s="657"/>
      <c r="BC219" s="657"/>
      <c r="BD219" s="657"/>
      <c r="BE219" s="657"/>
      <c r="BF219" s="657"/>
      <c r="BG219" s="657"/>
      <c r="BH219" s="657"/>
      <c r="BI219" s="657"/>
      <c r="BJ219" s="657"/>
      <c r="BK219" s="657"/>
      <c r="BL219" s="657"/>
      <c r="BM219" s="657"/>
      <c r="BN219" s="657"/>
      <c r="BO219" s="657"/>
      <c r="BP219" s="657"/>
      <c r="BQ219" s="657"/>
      <c r="BR219" s="657"/>
      <c r="BS219" s="657"/>
      <c r="BT219" s="657"/>
      <c r="BU219" s="657"/>
      <c r="BV219" s="657"/>
      <c r="BW219" s="657"/>
      <c r="BX219" s="657"/>
      <c r="BY219" s="657"/>
    </row>
    <row r="220" spans="2:77" x14ac:dyDescent="0.15">
      <c r="B220" s="656"/>
      <c r="C220" s="657"/>
      <c r="D220" s="657"/>
      <c r="E220" s="657"/>
      <c r="F220" s="657"/>
      <c r="G220" s="657"/>
      <c r="H220" s="657"/>
      <c r="I220" s="657"/>
      <c r="J220" s="657"/>
      <c r="K220" s="657"/>
      <c r="L220" s="657"/>
      <c r="M220" s="657"/>
      <c r="N220" s="657"/>
      <c r="O220" s="657"/>
      <c r="P220" s="657"/>
      <c r="Q220" s="657"/>
      <c r="R220" s="657"/>
      <c r="S220" s="657"/>
      <c r="T220" s="657"/>
      <c r="U220" s="657"/>
      <c r="V220" s="657"/>
      <c r="W220" s="657"/>
      <c r="X220" s="657"/>
      <c r="Y220" s="657"/>
      <c r="Z220" s="657"/>
      <c r="AA220" s="657"/>
      <c r="AB220" s="657"/>
      <c r="AC220" s="657"/>
      <c r="AD220" s="657"/>
      <c r="AE220" s="657"/>
      <c r="AF220" s="657"/>
      <c r="AG220" s="657"/>
      <c r="AH220" s="657"/>
      <c r="AI220" s="657"/>
      <c r="AJ220" s="657"/>
      <c r="AK220" s="657"/>
      <c r="AL220" s="657"/>
      <c r="AM220" s="657"/>
      <c r="AN220" s="657"/>
      <c r="AO220" s="657"/>
      <c r="AP220" s="657"/>
      <c r="AQ220" s="657"/>
      <c r="AR220" s="657"/>
      <c r="AS220" s="657"/>
      <c r="AT220" s="657"/>
      <c r="AU220" s="657"/>
      <c r="AV220" s="657"/>
      <c r="AW220" s="657"/>
      <c r="AX220" s="657"/>
      <c r="AY220" s="657"/>
      <c r="AZ220" s="657"/>
      <c r="BA220" s="657"/>
      <c r="BB220" s="657"/>
      <c r="BC220" s="657"/>
      <c r="BD220" s="657"/>
      <c r="BE220" s="657"/>
      <c r="BF220" s="657"/>
      <c r="BG220" s="657"/>
      <c r="BH220" s="657"/>
      <c r="BI220" s="657"/>
      <c r="BJ220" s="657"/>
      <c r="BK220" s="657"/>
      <c r="BL220" s="657"/>
      <c r="BM220" s="657"/>
      <c r="BN220" s="657"/>
      <c r="BO220" s="657"/>
      <c r="BP220" s="657"/>
      <c r="BQ220" s="657"/>
      <c r="BR220" s="657"/>
      <c r="BS220" s="657"/>
      <c r="BT220" s="657"/>
      <c r="BU220" s="657"/>
      <c r="BV220" s="657"/>
      <c r="BW220" s="657"/>
      <c r="BX220" s="657"/>
      <c r="BY220" s="657"/>
    </row>
    <row r="221" spans="2:77" x14ac:dyDescent="0.15">
      <c r="B221" s="656"/>
      <c r="C221" s="657"/>
      <c r="D221" s="657"/>
      <c r="E221" s="657"/>
      <c r="F221" s="657"/>
      <c r="G221" s="657"/>
      <c r="H221" s="657"/>
      <c r="I221" s="657"/>
      <c r="J221" s="657"/>
      <c r="K221" s="657"/>
      <c r="L221" s="657"/>
      <c r="M221" s="657"/>
      <c r="N221" s="657"/>
      <c r="O221" s="657"/>
      <c r="P221" s="657"/>
      <c r="Q221" s="657"/>
      <c r="R221" s="657"/>
      <c r="S221" s="657"/>
      <c r="T221" s="657"/>
      <c r="U221" s="657"/>
      <c r="V221" s="657"/>
      <c r="W221" s="657"/>
      <c r="X221" s="657"/>
      <c r="Y221" s="657"/>
      <c r="Z221" s="657"/>
      <c r="AA221" s="657"/>
      <c r="AB221" s="657"/>
      <c r="AC221" s="657"/>
      <c r="AD221" s="657"/>
      <c r="AE221" s="657"/>
      <c r="AF221" s="657"/>
      <c r="AG221" s="657"/>
      <c r="AH221" s="657"/>
      <c r="AI221" s="657"/>
      <c r="AJ221" s="657"/>
      <c r="AK221" s="657"/>
      <c r="AL221" s="657"/>
      <c r="AM221" s="657"/>
      <c r="AN221" s="657"/>
      <c r="AO221" s="657"/>
      <c r="AP221" s="657"/>
      <c r="AQ221" s="657"/>
      <c r="AR221" s="657"/>
      <c r="AS221" s="657"/>
      <c r="AT221" s="657"/>
      <c r="AU221" s="657"/>
      <c r="AV221" s="657"/>
      <c r="AW221" s="657"/>
      <c r="AX221" s="657"/>
      <c r="AY221" s="657"/>
      <c r="AZ221" s="657"/>
      <c r="BA221" s="657"/>
      <c r="BB221" s="657"/>
      <c r="BC221" s="657"/>
      <c r="BD221" s="657"/>
      <c r="BE221" s="657"/>
      <c r="BF221" s="657"/>
      <c r="BG221" s="657"/>
      <c r="BH221" s="657"/>
      <c r="BI221" s="657"/>
      <c r="BJ221" s="657"/>
      <c r="BK221" s="657"/>
      <c r="BL221" s="657"/>
      <c r="BM221" s="657"/>
      <c r="BN221" s="657"/>
      <c r="BO221" s="657"/>
      <c r="BP221" s="657"/>
      <c r="BQ221" s="657"/>
      <c r="BR221" s="657"/>
      <c r="BS221" s="657"/>
      <c r="BT221" s="657"/>
      <c r="BU221" s="657"/>
      <c r="BV221" s="657"/>
      <c r="BW221" s="657"/>
      <c r="BX221" s="657"/>
      <c r="BY221" s="657"/>
    </row>
    <row r="222" spans="2:77" x14ac:dyDescent="0.15">
      <c r="B222" s="656"/>
      <c r="C222" s="657"/>
      <c r="D222" s="657"/>
      <c r="E222" s="657"/>
      <c r="F222" s="657"/>
      <c r="G222" s="657"/>
      <c r="H222" s="657"/>
      <c r="I222" s="657"/>
      <c r="J222" s="657"/>
      <c r="K222" s="657"/>
      <c r="L222" s="657"/>
      <c r="M222" s="657"/>
      <c r="N222" s="657"/>
      <c r="O222" s="657"/>
      <c r="P222" s="657"/>
      <c r="Q222" s="657"/>
      <c r="R222" s="657"/>
      <c r="S222" s="657"/>
      <c r="T222" s="657"/>
      <c r="U222" s="657"/>
      <c r="V222" s="657"/>
      <c r="W222" s="657"/>
      <c r="X222" s="657"/>
      <c r="Y222" s="657"/>
      <c r="Z222" s="657"/>
      <c r="AA222" s="657"/>
      <c r="AB222" s="657"/>
      <c r="AC222" s="657"/>
      <c r="AD222" s="657"/>
      <c r="AE222" s="657"/>
      <c r="AF222" s="657"/>
      <c r="AG222" s="657"/>
      <c r="AH222" s="657"/>
      <c r="AI222" s="657"/>
      <c r="AJ222" s="657"/>
      <c r="AK222" s="657"/>
      <c r="AL222" s="657"/>
      <c r="AM222" s="657"/>
      <c r="AN222" s="657"/>
      <c r="AO222" s="657"/>
      <c r="AP222" s="657"/>
      <c r="AQ222" s="657"/>
      <c r="AR222" s="657"/>
      <c r="AS222" s="657"/>
      <c r="AT222" s="657"/>
      <c r="AU222" s="657"/>
      <c r="AV222" s="657"/>
      <c r="AW222" s="657"/>
      <c r="AX222" s="657"/>
      <c r="AY222" s="657"/>
      <c r="AZ222" s="657"/>
      <c r="BA222" s="657"/>
      <c r="BB222" s="657"/>
      <c r="BC222" s="657"/>
      <c r="BD222" s="657"/>
      <c r="BE222" s="657"/>
      <c r="BF222" s="657"/>
      <c r="BG222" s="657"/>
      <c r="BH222" s="657"/>
      <c r="BI222" s="657"/>
      <c r="BJ222" s="657"/>
      <c r="BK222" s="657"/>
      <c r="BL222" s="657"/>
      <c r="BM222" s="657"/>
      <c r="BN222" s="657"/>
      <c r="BO222" s="657"/>
      <c r="BP222" s="657"/>
      <c r="BQ222" s="657"/>
      <c r="BR222" s="657"/>
      <c r="BS222" s="657"/>
      <c r="BT222" s="657"/>
      <c r="BU222" s="657"/>
      <c r="BV222" s="657"/>
      <c r="BW222" s="657"/>
      <c r="BX222" s="657"/>
      <c r="BY222" s="657"/>
    </row>
    <row r="223" spans="2:77" x14ac:dyDescent="0.15">
      <c r="B223" s="656"/>
      <c r="C223" s="657"/>
      <c r="D223" s="657"/>
      <c r="E223" s="657"/>
      <c r="F223" s="657"/>
      <c r="G223" s="657"/>
      <c r="H223" s="657"/>
      <c r="I223" s="657"/>
      <c r="J223" s="657"/>
      <c r="K223" s="657"/>
      <c r="L223" s="657"/>
      <c r="M223" s="657"/>
      <c r="N223" s="657"/>
      <c r="O223" s="657"/>
      <c r="P223" s="657"/>
      <c r="Q223" s="657"/>
      <c r="R223" s="657"/>
      <c r="S223" s="657"/>
      <c r="T223" s="657"/>
      <c r="U223" s="657"/>
      <c r="V223" s="657"/>
      <c r="W223" s="657"/>
      <c r="X223" s="657"/>
      <c r="Y223" s="657"/>
      <c r="Z223" s="657"/>
      <c r="AA223" s="657"/>
      <c r="AB223" s="657"/>
      <c r="AC223" s="657"/>
      <c r="AD223" s="657"/>
      <c r="AE223" s="657"/>
      <c r="AF223" s="657"/>
      <c r="AG223" s="657"/>
      <c r="AH223" s="657"/>
      <c r="AI223" s="657"/>
      <c r="AJ223" s="657"/>
      <c r="AK223" s="657"/>
      <c r="AL223" s="657"/>
      <c r="AM223" s="657"/>
      <c r="AN223" s="657"/>
      <c r="AO223" s="657"/>
      <c r="AP223" s="657"/>
      <c r="AQ223" s="657"/>
      <c r="AR223" s="657"/>
      <c r="AS223" s="657"/>
      <c r="AT223" s="657"/>
      <c r="AU223" s="657"/>
      <c r="AV223" s="657"/>
      <c r="AW223" s="657"/>
      <c r="AX223" s="657"/>
      <c r="AY223" s="657"/>
      <c r="AZ223" s="657"/>
      <c r="BA223" s="657"/>
      <c r="BB223" s="657"/>
      <c r="BC223" s="657"/>
      <c r="BD223" s="657"/>
      <c r="BE223" s="657"/>
      <c r="BF223" s="657"/>
      <c r="BG223" s="657"/>
      <c r="BH223" s="657"/>
      <c r="BI223" s="657"/>
      <c r="BJ223" s="657"/>
      <c r="BK223" s="657"/>
      <c r="BL223" s="657"/>
      <c r="BM223" s="657"/>
      <c r="BN223" s="657"/>
      <c r="BO223" s="657"/>
      <c r="BP223" s="657"/>
      <c r="BQ223" s="657"/>
      <c r="BR223" s="657"/>
      <c r="BS223" s="657"/>
      <c r="BT223" s="657"/>
      <c r="BU223" s="657"/>
      <c r="BV223" s="657"/>
      <c r="BW223" s="657"/>
      <c r="BX223" s="657"/>
      <c r="BY223" s="657"/>
    </row>
    <row r="224" spans="2:77" x14ac:dyDescent="0.15">
      <c r="B224" s="656"/>
      <c r="C224" s="657"/>
      <c r="D224" s="657"/>
      <c r="E224" s="657"/>
      <c r="F224" s="657"/>
      <c r="G224" s="657"/>
      <c r="H224" s="657"/>
      <c r="I224" s="657"/>
      <c r="J224" s="657"/>
      <c r="K224" s="657"/>
      <c r="L224" s="657"/>
      <c r="M224" s="657"/>
      <c r="N224" s="657"/>
      <c r="O224" s="657"/>
      <c r="P224" s="657"/>
      <c r="Q224" s="657"/>
      <c r="R224" s="657"/>
      <c r="S224" s="657"/>
      <c r="T224" s="657"/>
      <c r="U224" s="657"/>
      <c r="V224" s="657"/>
      <c r="W224" s="657"/>
      <c r="X224" s="657"/>
      <c r="Y224" s="657"/>
      <c r="Z224" s="657"/>
      <c r="AA224" s="657"/>
      <c r="AB224" s="657"/>
      <c r="AC224" s="657"/>
      <c r="AD224" s="657"/>
      <c r="AE224" s="657"/>
      <c r="AF224" s="657"/>
      <c r="AG224" s="657"/>
      <c r="AH224" s="657"/>
      <c r="AI224" s="657"/>
      <c r="AJ224" s="657"/>
      <c r="AK224" s="657"/>
      <c r="AL224" s="657"/>
      <c r="AM224" s="657"/>
      <c r="AN224" s="657"/>
      <c r="AO224" s="657"/>
      <c r="AP224" s="657"/>
      <c r="AQ224" s="657"/>
      <c r="AR224" s="657"/>
      <c r="AS224" s="657"/>
      <c r="AT224" s="657"/>
      <c r="AU224" s="657"/>
      <c r="AV224" s="657"/>
      <c r="AW224" s="657"/>
      <c r="AX224" s="657"/>
      <c r="AY224" s="657"/>
      <c r="AZ224" s="657"/>
      <c r="BA224" s="657"/>
      <c r="BB224" s="657"/>
      <c r="BC224" s="657"/>
      <c r="BD224" s="657"/>
      <c r="BE224" s="657"/>
      <c r="BF224" s="657"/>
      <c r="BG224" s="657"/>
      <c r="BH224" s="657"/>
      <c r="BI224" s="657"/>
      <c r="BJ224" s="657"/>
      <c r="BK224" s="657"/>
      <c r="BL224" s="657"/>
      <c r="BM224" s="657"/>
      <c r="BN224" s="657"/>
      <c r="BO224" s="657"/>
      <c r="BP224" s="657"/>
      <c r="BQ224" s="657"/>
      <c r="BR224" s="657"/>
      <c r="BS224" s="657"/>
      <c r="BT224" s="657"/>
      <c r="BU224" s="657"/>
      <c r="BV224" s="657"/>
      <c r="BW224" s="657"/>
      <c r="BX224" s="657"/>
      <c r="BY224" s="657"/>
    </row>
    <row r="225" spans="2:77" x14ac:dyDescent="0.15">
      <c r="B225" s="656"/>
      <c r="C225" s="657"/>
      <c r="D225" s="657"/>
      <c r="E225" s="657"/>
      <c r="F225" s="657"/>
      <c r="G225" s="657"/>
      <c r="H225" s="657"/>
      <c r="I225" s="657"/>
      <c r="J225" s="657"/>
      <c r="K225" s="657"/>
      <c r="L225" s="657"/>
      <c r="M225" s="657"/>
      <c r="N225" s="657"/>
      <c r="O225" s="657"/>
      <c r="P225" s="657"/>
      <c r="Q225" s="657"/>
      <c r="R225" s="657"/>
      <c r="S225" s="657"/>
      <c r="T225" s="657"/>
      <c r="U225" s="657"/>
      <c r="V225" s="657"/>
      <c r="W225" s="657"/>
      <c r="X225" s="657"/>
      <c r="Y225" s="657"/>
      <c r="Z225" s="657"/>
      <c r="AA225" s="657"/>
      <c r="AB225" s="657"/>
      <c r="AC225" s="657"/>
      <c r="AD225" s="657"/>
      <c r="AE225" s="657"/>
      <c r="AF225" s="657"/>
      <c r="AG225" s="657"/>
      <c r="AH225" s="657"/>
      <c r="AI225" s="657"/>
      <c r="AJ225" s="657"/>
      <c r="AK225" s="657"/>
      <c r="AL225" s="657"/>
      <c r="AM225" s="657"/>
      <c r="AN225" s="657"/>
      <c r="AO225" s="657"/>
      <c r="AP225" s="657"/>
      <c r="AQ225" s="657"/>
      <c r="AR225" s="657"/>
      <c r="AS225" s="657"/>
      <c r="AT225" s="657"/>
      <c r="AU225" s="657"/>
      <c r="AV225" s="657"/>
      <c r="AW225" s="657"/>
      <c r="AX225" s="657"/>
      <c r="AY225" s="657"/>
      <c r="AZ225" s="657"/>
      <c r="BA225" s="657"/>
      <c r="BB225" s="657"/>
      <c r="BC225" s="657"/>
      <c r="BD225" s="657"/>
      <c r="BE225" s="657"/>
      <c r="BF225" s="657"/>
      <c r="BG225" s="657"/>
      <c r="BH225" s="657"/>
      <c r="BI225" s="657"/>
      <c r="BJ225" s="657"/>
      <c r="BK225" s="657"/>
      <c r="BL225" s="657"/>
      <c r="BM225" s="657"/>
      <c r="BN225" s="657"/>
      <c r="BO225" s="657"/>
      <c r="BP225" s="657"/>
      <c r="BQ225" s="657"/>
      <c r="BR225" s="657"/>
      <c r="BS225" s="657"/>
      <c r="BT225" s="657"/>
      <c r="BU225" s="657"/>
      <c r="BV225" s="657"/>
      <c r="BW225" s="657"/>
      <c r="BX225" s="657"/>
      <c r="BY225" s="657"/>
    </row>
    <row r="226" spans="2:77" x14ac:dyDescent="0.15">
      <c r="B226" s="656"/>
      <c r="C226" s="657"/>
      <c r="D226" s="657"/>
      <c r="E226" s="657"/>
      <c r="F226" s="657"/>
      <c r="G226" s="657"/>
      <c r="H226" s="657"/>
      <c r="I226" s="657"/>
      <c r="J226" s="657"/>
      <c r="K226" s="657"/>
      <c r="L226" s="657"/>
      <c r="M226" s="657"/>
      <c r="N226" s="657"/>
      <c r="O226" s="657"/>
      <c r="P226" s="657"/>
      <c r="Q226" s="657"/>
      <c r="R226" s="657"/>
      <c r="S226" s="657"/>
      <c r="T226" s="657"/>
      <c r="U226" s="657"/>
      <c r="V226" s="657"/>
      <c r="W226" s="657"/>
      <c r="X226" s="657"/>
      <c r="Y226" s="657"/>
      <c r="Z226" s="657"/>
      <c r="AA226" s="657"/>
      <c r="AB226" s="657"/>
      <c r="AC226" s="657"/>
      <c r="AD226" s="657"/>
      <c r="AE226" s="657"/>
      <c r="AF226" s="657"/>
      <c r="AG226" s="657"/>
      <c r="AH226" s="657"/>
      <c r="AI226" s="657"/>
      <c r="AJ226" s="657"/>
      <c r="AK226" s="657"/>
      <c r="AL226" s="657"/>
      <c r="AM226" s="657"/>
      <c r="AN226" s="657"/>
      <c r="AO226" s="657"/>
      <c r="AP226" s="657"/>
      <c r="AQ226" s="657"/>
      <c r="AR226" s="657"/>
      <c r="AS226" s="657"/>
      <c r="AT226" s="657"/>
      <c r="AU226" s="657"/>
      <c r="AV226" s="657"/>
      <c r="AW226" s="657"/>
      <c r="AX226" s="657"/>
      <c r="AY226" s="657"/>
      <c r="AZ226" s="657"/>
      <c r="BA226" s="657"/>
      <c r="BB226" s="657"/>
      <c r="BC226" s="657"/>
      <c r="BD226" s="657"/>
      <c r="BE226" s="657"/>
      <c r="BF226" s="657"/>
      <c r="BG226" s="657"/>
      <c r="BH226" s="657"/>
      <c r="BI226" s="657"/>
      <c r="BJ226" s="657"/>
      <c r="BK226" s="657"/>
      <c r="BL226" s="657"/>
      <c r="BM226" s="657"/>
      <c r="BN226" s="657"/>
      <c r="BO226" s="657"/>
      <c r="BP226" s="657"/>
      <c r="BQ226" s="657"/>
      <c r="BR226" s="657"/>
      <c r="BS226" s="657"/>
      <c r="BT226" s="657"/>
      <c r="BU226" s="657"/>
      <c r="BV226" s="657"/>
      <c r="BW226" s="657"/>
      <c r="BX226" s="657"/>
      <c r="BY226" s="657"/>
    </row>
    <row r="227" spans="2:77" x14ac:dyDescent="0.15">
      <c r="B227" s="656"/>
      <c r="C227" s="657"/>
      <c r="D227" s="657"/>
      <c r="E227" s="657"/>
      <c r="F227" s="657"/>
      <c r="G227" s="657"/>
      <c r="H227" s="657"/>
      <c r="I227" s="657"/>
      <c r="J227" s="657"/>
      <c r="K227" s="657"/>
      <c r="L227" s="657"/>
      <c r="M227" s="657"/>
      <c r="N227" s="657"/>
      <c r="O227" s="657"/>
      <c r="P227" s="657"/>
      <c r="Q227" s="657"/>
      <c r="R227" s="657"/>
      <c r="S227" s="657"/>
      <c r="T227" s="657"/>
      <c r="U227" s="657"/>
      <c r="V227" s="657"/>
      <c r="W227" s="657"/>
      <c r="X227" s="657"/>
      <c r="Y227" s="657"/>
      <c r="Z227" s="657"/>
      <c r="AA227" s="657"/>
      <c r="AB227" s="657"/>
      <c r="AC227" s="657"/>
      <c r="AD227" s="657"/>
      <c r="AE227" s="657"/>
      <c r="AF227" s="657"/>
      <c r="AG227" s="657"/>
      <c r="AH227" s="657"/>
      <c r="AI227" s="657"/>
      <c r="AJ227" s="657"/>
      <c r="AK227" s="657"/>
      <c r="AL227" s="657"/>
      <c r="AM227" s="657"/>
      <c r="AN227" s="657"/>
      <c r="AO227" s="657"/>
      <c r="AP227" s="657"/>
      <c r="AQ227" s="657"/>
      <c r="AR227" s="657"/>
      <c r="AS227" s="657"/>
      <c r="AT227" s="657"/>
      <c r="AU227" s="657"/>
      <c r="AV227" s="657"/>
      <c r="AW227" s="657"/>
      <c r="AX227" s="657"/>
      <c r="AY227" s="657"/>
      <c r="AZ227" s="657"/>
      <c r="BA227" s="657"/>
      <c r="BB227" s="657"/>
      <c r="BC227" s="657"/>
      <c r="BD227" s="657"/>
      <c r="BE227" s="657"/>
      <c r="BF227" s="657"/>
      <c r="BG227" s="657"/>
      <c r="BH227" s="657"/>
      <c r="BI227" s="657"/>
      <c r="BJ227" s="657"/>
      <c r="BK227" s="657"/>
      <c r="BL227" s="657"/>
      <c r="BM227" s="657"/>
      <c r="BN227" s="657"/>
      <c r="BO227" s="657"/>
      <c r="BP227" s="657"/>
      <c r="BQ227" s="657"/>
      <c r="BR227" s="657"/>
      <c r="BS227" s="657"/>
      <c r="BT227" s="657"/>
      <c r="BU227" s="657"/>
      <c r="BV227" s="657"/>
      <c r="BW227" s="657"/>
      <c r="BX227" s="657"/>
      <c r="BY227" s="657"/>
    </row>
    <row r="228" spans="2:77" x14ac:dyDescent="0.15">
      <c r="B228" s="656"/>
      <c r="C228" s="657"/>
      <c r="D228" s="657"/>
      <c r="E228" s="657"/>
      <c r="F228" s="657"/>
      <c r="G228" s="657"/>
      <c r="H228" s="657"/>
      <c r="I228" s="657"/>
      <c r="J228" s="657"/>
      <c r="K228" s="657"/>
      <c r="L228" s="657"/>
      <c r="M228" s="657"/>
      <c r="N228" s="657"/>
      <c r="O228" s="657"/>
      <c r="P228" s="657"/>
      <c r="Q228" s="657"/>
      <c r="R228" s="657"/>
      <c r="S228" s="657"/>
      <c r="T228" s="657"/>
      <c r="U228" s="657"/>
      <c r="V228" s="657"/>
      <c r="W228" s="657"/>
      <c r="X228" s="657"/>
      <c r="Y228" s="657"/>
      <c r="Z228" s="657"/>
      <c r="AA228" s="657"/>
      <c r="AB228" s="657"/>
      <c r="AC228" s="657"/>
      <c r="AD228" s="657"/>
      <c r="AE228" s="657"/>
      <c r="AF228" s="657"/>
      <c r="AG228" s="657"/>
      <c r="AH228" s="657"/>
      <c r="AI228" s="657"/>
      <c r="AJ228" s="657"/>
      <c r="AK228" s="657"/>
      <c r="AL228" s="657"/>
      <c r="AM228" s="657"/>
      <c r="AN228" s="657"/>
      <c r="AO228" s="657"/>
      <c r="AP228" s="657"/>
      <c r="AQ228" s="657"/>
      <c r="AR228" s="657"/>
      <c r="AS228" s="657"/>
      <c r="AT228" s="657"/>
      <c r="AU228" s="657"/>
      <c r="AV228" s="657"/>
      <c r="AW228" s="657"/>
      <c r="AX228" s="657"/>
      <c r="AY228" s="657"/>
      <c r="AZ228" s="657"/>
      <c r="BA228" s="657"/>
      <c r="BB228" s="657"/>
      <c r="BC228" s="657"/>
      <c r="BD228" s="657"/>
      <c r="BE228" s="657"/>
      <c r="BF228" s="657"/>
      <c r="BG228" s="657"/>
      <c r="BH228" s="657"/>
      <c r="BI228" s="657"/>
      <c r="BJ228" s="657"/>
      <c r="BK228" s="657"/>
      <c r="BL228" s="657"/>
      <c r="BM228" s="657"/>
      <c r="BN228" s="657"/>
      <c r="BO228" s="657"/>
      <c r="BP228" s="657"/>
      <c r="BQ228" s="657"/>
      <c r="BR228" s="657"/>
      <c r="BS228" s="657"/>
      <c r="BT228" s="657"/>
      <c r="BU228" s="657"/>
      <c r="BV228" s="657"/>
      <c r="BW228" s="657"/>
      <c r="BX228" s="657"/>
      <c r="BY228" s="657"/>
    </row>
    <row r="229" spans="2:77" x14ac:dyDescent="0.15">
      <c r="B229" s="656"/>
      <c r="C229" s="657"/>
      <c r="D229" s="657"/>
      <c r="E229" s="657"/>
      <c r="F229" s="657"/>
      <c r="G229" s="657"/>
      <c r="H229" s="657"/>
      <c r="I229" s="657"/>
      <c r="J229" s="657"/>
      <c r="K229" s="657"/>
      <c r="L229" s="657"/>
      <c r="M229" s="657"/>
      <c r="N229" s="657"/>
      <c r="O229" s="657"/>
      <c r="P229" s="657"/>
      <c r="Q229" s="657"/>
      <c r="R229" s="657"/>
      <c r="S229" s="657"/>
      <c r="T229" s="657"/>
      <c r="U229" s="657"/>
      <c r="V229" s="657"/>
      <c r="W229" s="657"/>
      <c r="X229" s="657"/>
      <c r="Y229" s="657"/>
      <c r="Z229" s="657"/>
      <c r="AA229" s="657"/>
      <c r="AB229" s="657"/>
      <c r="AC229" s="657"/>
      <c r="AD229" s="657"/>
      <c r="AE229" s="657"/>
      <c r="AF229" s="657"/>
      <c r="AG229" s="657"/>
      <c r="AH229" s="657"/>
      <c r="AI229" s="657"/>
      <c r="AJ229" s="657"/>
      <c r="AK229" s="657"/>
      <c r="AL229" s="657"/>
      <c r="AM229" s="657"/>
      <c r="AN229" s="657"/>
      <c r="AO229" s="657"/>
      <c r="AP229" s="657"/>
      <c r="AQ229" s="657"/>
      <c r="AR229" s="657"/>
      <c r="AS229" s="657"/>
      <c r="AT229" s="657"/>
      <c r="AU229" s="657"/>
      <c r="AV229" s="657"/>
      <c r="AW229" s="657"/>
      <c r="AX229" s="657"/>
      <c r="AY229" s="657"/>
      <c r="AZ229" s="657"/>
      <c r="BA229" s="657"/>
      <c r="BB229" s="657"/>
      <c r="BC229" s="657"/>
      <c r="BD229" s="657"/>
      <c r="BE229" s="657"/>
      <c r="BF229" s="657"/>
      <c r="BG229" s="657"/>
      <c r="BH229" s="657"/>
      <c r="BI229" s="657"/>
      <c r="BJ229" s="657"/>
      <c r="BK229" s="657"/>
      <c r="BL229" s="657"/>
      <c r="BM229" s="657"/>
      <c r="BN229" s="657"/>
      <c r="BO229" s="657"/>
      <c r="BP229" s="657"/>
      <c r="BQ229" s="657"/>
      <c r="BR229" s="657"/>
      <c r="BS229" s="657"/>
      <c r="BT229" s="657"/>
      <c r="BU229" s="657"/>
      <c r="BV229" s="657"/>
      <c r="BW229" s="657"/>
      <c r="BX229" s="657"/>
      <c r="BY229" s="657"/>
    </row>
    <row r="230" spans="2:77" x14ac:dyDescent="0.15">
      <c r="B230" s="656"/>
      <c r="C230" s="657"/>
      <c r="D230" s="657"/>
      <c r="E230" s="657"/>
      <c r="F230" s="657"/>
      <c r="G230" s="657"/>
      <c r="H230" s="657"/>
      <c r="I230" s="657"/>
      <c r="J230" s="657"/>
      <c r="K230" s="657"/>
      <c r="L230" s="657"/>
      <c r="M230" s="657"/>
      <c r="N230" s="657"/>
      <c r="O230" s="657"/>
      <c r="P230" s="657"/>
      <c r="Q230" s="657"/>
      <c r="R230" s="657"/>
      <c r="S230" s="657"/>
      <c r="T230" s="657"/>
      <c r="U230" s="657"/>
      <c r="V230" s="657"/>
      <c r="W230" s="657"/>
      <c r="X230" s="657"/>
      <c r="Y230" s="657"/>
      <c r="Z230" s="657"/>
      <c r="AA230" s="657"/>
      <c r="AB230" s="657"/>
      <c r="AC230" s="657"/>
      <c r="AD230" s="657"/>
      <c r="AE230" s="657"/>
      <c r="AF230" s="657"/>
      <c r="AG230" s="657"/>
      <c r="AH230" s="657"/>
      <c r="AI230" s="657"/>
      <c r="AJ230" s="657"/>
      <c r="AK230" s="657"/>
      <c r="AL230" s="657"/>
      <c r="AM230" s="657"/>
      <c r="AN230" s="657"/>
      <c r="AO230" s="657"/>
      <c r="AP230" s="657"/>
      <c r="AQ230" s="657"/>
      <c r="AR230" s="657"/>
      <c r="AS230" s="657"/>
      <c r="AT230" s="657"/>
      <c r="AU230" s="657"/>
      <c r="AV230" s="657"/>
      <c r="AW230" s="657"/>
      <c r="AX230" s="657"/>
      <c r="AY230" s="657"/>
      <c r="AZ230" s="657"/>
      <c r="BA230" s="657"/>
      <c r="BB230" s="657"/>
      <c r="BC230" s="657"/>
      <c r="BD230" s="657"/>
      <c r="BE230" s="657"/>
      <c r="BF230" s="657"/>
      <c r="BG230" s="657"/>
      <c r="BH230" s="657"/>
      <c r="BI230" s="657"/>
      <c r="BJ230" s="657"/>
      <c r="BK230" s="657"/>
      <c r="BL230" s="657"/>
      <c r="BM230" s="657"/>
      <c r="BN230" s="657"/>
      <c r="BO230" s="657"/>
      <c r="BP230" s="657"/>
      <c r="BQ230" s="657"/>
      <c r="BR230" s="657"/>
      <c r="BS230" s="657"/>
      <c r="BT230" s="657"/>
      <c r="BU230" s="657"/>
      <c r="BV230" s="657"/>
      <c r="BW230" s="657"/>
      <c r="BX230" s="657"/>
      <c r="BY230" s="657"/>
    </row>
    <row r="231" spans="2:77" x14ac:dyDescent="0.15">
      <c r="B231" s="656"/>
      <c r="C231" s="657"/>
      <c r="D231" s="657"/>
      <c r="E231" s="657"/>
      <c r="F231" s="657"/>
      <c r="G231" s="657"/>
      <c r="H231" s="657"/>
      <c r="I231" s="657"/>
      <c r="J231" s="657"/>
      <c r="K231" s="657"/>
      <c r="L231" s="657"/>
      <c r="M231" s="657"/>
      <c r="N231" s="657"/>
      <c r="O231" s="657"/>
      <c r="P231" s="657"/>
      <c r="Q231" s="657"/>
      <c r="R231" s="657"/>
      <c r="S231" s="657"/>
      <c r="T231" s="657"/>
      <c r="U231" s="657"/>
      <c r="V231" s="657"/>
      <c r="W231" s="657"/>
      <c r="X231" s="657"/>
      <c r="Y231" s="657"/>
      <c r="Z231" s="657"/>
      <c r="AA231" s="657"/>
      <c r="AB231" s="657"/>
      <c r="AC231" s="657"/>
      <c r="AD231" s="657"/>
      <c r="AE231" s="657"/>
      <c r="AF231" s="657"/>
      <c r="AG231" s="657"/>
      <c r="AH231" s="657"/>
      <c r="AI231" s="657"/>
      <c r="AJ231" s="657"/>
      <c r="AK231" s="657"/>
      <c r="AL231" s="657"/>
      <c r="AM231" s="657"/>
      <c r="AN231" s="657"/>
      <c r="AO231" s="657"/>
      <c r="AP231" s="657"/>
      <c r="AQ231" s="657"/>
      <c r="AR231" s="657"/>
      <c r="AS231" s="657"/>
      <c r="AT231" s="657"/>
      <c r="AU231" s="657"/>
      <c r="AV231" s="657"/>
      <c r="AW231" s="657"/>
      <c r="AX231" s="657"/>
      <c r="AY231" s="657"/>
      <c r="AZ231" s="657"/>
      <c r="BA231" s="657"/>
      <c r="BB231" s="657"/>
      <c r="BC231" s="657"/>
      <c r="BD231" s="657"/>
      <c r="BE231" s="657"/>
      <c r="BF231" s="657"/>
      <c r="BG231" s="657"/>
      <c r="BH231" s="657"/>
      <c r="BI231" s="657"/>
      <c r="BJ231" s="657"/>
      <c r="BK231" s="657"/>
      <c r="BL231" s="657"/>
      <c r="BM231" s="657"/>
      <c r="BN231" s="657"/>
      <c r="BO231" s="657"/>
      <c r="BP231" s="657"/>
      <c r="BQ231" s="657"/>
      <c r="BR231" s="657"/>
      <c r="BS231" s="657"/>
      <c r="BT231" s="657"/>
      <c r="BU231" s="657"/>
      <c r="BV231" s="657"/>
      <c r="BW231" s="657"/>
      <c r="BX231" s="657"/>
      <c r="BY231" s="657"/>
    </row>
    <row r="232" spans="2:77" x14ac:dyDescent="0.15">
      <c r="B232" s="656"/>
      <c r="C232" s="657"/>
      <c r="D232" s="657"/>
      <c r="E232" s="657"/>
      <c r="F232" s="657"/>
      <c r="G232" s="657"/>
      <c r="H232" s="657"/>
      <c r="I232" s="657"/>
      <c r="J232" s="657"/>
      <c r="K232" s="657"/>
      <c r="L232" s="657"/>
      <c r="M232" s="657"/>
      <c r="N232" s="657"/>
      <c r="O232" s="657"/>
      <c r="P232" s="657"/>
      <c r="Q232" s="657"/>
      <c r="R232" s="657"/>
      <c r="S232" s="657"/>
      <c r="T232" s="657"/>
      <c r="U232" s="657"/>
      <c r="V232" s="657"/>
      <c r="W232" s="657"/>
      <c r="X232" s="657"/>
      <c r="Y232" s="657"/>
      <c r="Z232" s="657"/>
      <c r="AA232" s="657"/>
      <c r="AB232" s="657"/>
      <c r="AC232" s="657"/>
      <c r="AD232" s="657"/>
      <c r="AE232" s="657"/>
      <c r="AF232" s="657"/>
      <c r="AG232" s="657"/>
      <c r="AH232" s="657"/>
      <c r="AI232" s="657"/>
      <c r="AJ232" s="657"/>
      <c r="AK232" s="657"/>
      <c r="AL232" s="657"/>
      <c r="AM232" s="657"/>
      <c r="AN232" s="657"/>
      <c r="AO232" s="657"/>
      <c r="AP232" s="657"/>
      <c r="AQ232" s="657"/>
      <c r="AR232" s="657"/>
      <c r="AS232" s="657"/>
      <c r="AT232" s="657"/>
      <c r="AU232" s="657"/>
      <c r="AV232" s="657"/>
      <c r="AW232" s="657"/>
      <c r="AX232" s="657"/>
      <c r="AY232" s="657"/>
      <c r="AZ232" s="657"/>
      <c r="BA232" s="657"/>
      <c r="BB232" s="657"/>
      <c r="BC232" s="657"/>
      <c r="BD232" s="657"/>
      <c r="BE232" s="657"/>
      <c r="BF232" s="657"/>
      <c r="BG232" s="657"/>
      <c r="BH232" s="657"/>
      <c r="BI232" s="657"/>
      <c r="BJ232" s="657"/>
      <c r="BK232" s="657"/>
      <c r="BL232" s="657"/>
      <c r="BM232" s="657"/>
      <c r="BN232" s="657"/>
      <c r="BO232" s="657"/>
      <c r="BP232" s="657"/>
      <c r="BQ232" s="657"/>
      <c r="BR232" s="657"/>
      <c r="BS232" s="657"/>
      <c r="BT232" s="657"/>
      <c r="BU232" s="657"/>
      <c r="BV232" s="657"/>
      <c r="BW232" s="657"/>
      <c r="BX232" s="657"/>
      <c r="BY232" s="657"/>
    </row>
    <row r="233" spans="2:77" x14ac:dyDescent="0.15">
      <c r="B233" s="656"/>
      <c r="C233" s="657"/>
      <c r="D233" s="657"/>
      <c r="E233" s="657"/>
      <c r="F233" s="657"/>
      <c r="G233" s="657"/>
      <c r="H233" s="657"/>
      <c r="I233" s="657"/>
      <c r="J233" s="657"/>
      <c r="K233" s="657"/>
      <c r="L233" s="657"/>
      <c r="M233" s="657"/>
      <c r="N233" s="657"/>
      <c r="O233" s="657"/>
      <c r="P233" s="657"/>
      <c r="Q233" s="657"/>
      <c r="R233" s="657"/>
      <c r="S233" s="657"/>
      <c r="T233" s="657"/>
      <c r="U233" s="657"/>
      <c r="V233" s="657"/>
      <c r="W233" s="657"/>
      <c r="X233" s="657"/>
      <c r="Y233" s="657"/>
      <c r="Z233" s="657"/>
      <c r="AA233" s="657"/>
      <c r="AB233" s="657"/>
      <c r="AC233" s="657"/>
      <c r="AD233" s="657"/>
      <c r="AE233" s="657"/>
      <c r="AF233" s="657"/>
      <c r="AG233" s="657"/>
      <c r="AH233" s="657"/>
      <c r="AI233" s="657"/>
      <c r="AJ233" s="657"/>
      <c r="AK233" s="657"/>
      <c r="AL233" s="657"/>
      <c r="AM233" s="657"/>
      <c r="AN233" s="657"/>
      <c r="AO233" s="657"/>
      <c r="AP233" s="657"/>
      <c r="AQ233" s="657"/>
      <c r="AR233" s="657"/>
      <c r="AS233" s="657"/>
      <c r="AT233" s="657"/>
      <c r="AU233" s="657"/>
      <c r="AV233" s="657"/>
      <c r="AW233" s="657"/>
      <c r="AX233" s="657"/>
      <c r="AY233" s="657"/>
      <c r="AZ233" s="657"/>
      <c r="BA233" s="657"/>
      <c r="BB233" s="657"/>
      <c r="BC233" s="657"/>
      <c r="BD233" s="657"/>
      <c r="BE233" s="657"/>
      <c r="BF233" s="657"/>
      <c r="BG233" s="657"/>
      <c r="BH233" s="657"/>
      <c r="BI233" s="657"/>
      <c r="BJ233" s="657"/>
      <c r="BK233" s="657"/>
      <c r="BL233" s="657"/>
      <c r="BM233" s="657"/>
      <c r="BN233" s="657"/>
      <c r="BO233" s="657"/>
      <c r="BP233" s="657"/>
      <c r="BQ233" s="657"/>
      <c r="BR233" s="657"/>
      <c r="BS233" s="657"/>
      <c r="BT233" s="657"/>
      <c r="BU233" s="657"/>
      <c r="BV233" s="657"/>
      <c r="BW233" s="657"/>
      <c r="BX233" s="657"/>
      <c r="BY233" s="657"/>
    </row>
    <row r="234" spans="2:77" x14ac:dyDescent="0.15">
      <c r="B234" s="656"/>
      <c r="C234" s="657"/>
      <c r="D234" s="657"/>
      <c r="E234" s="657"/>
      <c r="F234" s="657"/>
      <c r="G234" s="657"/>
      <c r="H234" s="657"/>
      <c r="I234" s="657"/>
      <c r="J234" s="657"/>
      <c r="K234" s="657"/>
      <c r="L234" s="657"/>
      <c r="M234" s="657"/>
      <c r="N234" s="657"/>
      <c r="O234" s="657"/>
      <c r="P234" s="657"/>
      <c r="Q234" s="657"/>
      <c r="R234" s="657"/>
      <c r="S234" s="657"/>
      <c r="T234" s="657"/>
      <c r="U234" s="657"/>
      <c r="V234" s="657"/>
      <c r="W234" s="657"/>
      <c r="X234" s="657"/>
      <c r="Y234" s="657"/>
      <c r="Z234" s="657"/>
      <c r="AA234" s="657"/>
      <c r="AB234" s="657"/>
      <c r="AC234" s="657"/>
      <c r="AD234" s="657"/>
      <c r="AE234" s="657"/>
      <c r="AF234" s="657"/>
      <c r="AG234" s="657"/>
      <c r="AH234" s="657"/>
      <c r="AI234" s="657"/>
      <c r="AJ234" s="657"/>
      <c r="AK234" s="657"/>
      <c r="AL234" s="657"/>
      <c r="AM234" s="657"/>
      <c r="AN234" s="657"/>
      <c r="AO234" s="657"/>
      <c r="AP234" s="657"/>
      <c r="AQ234" s="657"/>
      <c r="AR234" s="657"/>
      <c r="AS234" s="657"/>
      <c r="AT234" s="657"/>
      <c r="AU234" s="657"/>
      <c r="AV234" s="657"/>
      <c r="AW234" s="657"/>
      <c r="AX234" s="657"/>
      <c r="AY234" s="657"/>
      <c r="AZ234" s="657"/>
      <c r="BA234" s="657"/>
      <c r="BB234" s="657"/>
      <c r="BC234" s="657"/>
      <c r="BD234" s="657"/>
      <c r="BE234" s="657"/>
      <c r="BF234" s="657"/>
      <c r="BG234" s="657"/>
      <c r="BH234" s="657"/>
      <c r="BI234" s="657"/>
      <c r="BJ234" s="657"/>
      <c r="BK234" s="657"/>
      <c r="BL234" s="657"/>
      <c r="BM234" s="657"/>
      <c r="BN234" s="657"/>
      <c r="BO234" s="657"/>
      <c r="BP234" s="657"/>
      <c r="BQ234" s="657"/>
      <c r="BR234" s="657"/>
      <c r="BS234" s="657"/>
      <c r="BT234" s="657"/>
      <c r="BU234" s="657"/>
      <c r="BV234" s="657"/>
      <c r="BW234" s="657"/>
      <c r="BX234" s="657"/>
      <c r="BY234" s="657"/>
    </row>
    <row r="235" spans="2:77" x14ac:dyDescent="0.15">
      <c r="B235" s="656"/>
      <c r="C235" s="657"/>
      <c r="D235" s="657"/>
      <c r="E235" s="657"/>
      <c r="F235" s="657"/>
      <c r="G235" s="657"/>
      <c r="H235" s="657"/>
      <c r="I235" s="657"/>
      <c r="J235" s="657"/>
      <c r="K235" s="657"/>
      <c r="L235" s="657"/>
      <c r="M235" s="657"/>
      <c r="N235" s="657"/>
      <c r="O235" s="657"/>
      <c r="P235" s="657"/>
      <c r="Q235" s="657"/>
      <c r="R235" s="657"/>
      <c r="S235" s="657"/>
      <c r="T235" s="657"/>
      <c r="U235" s="657"/>
      <c r="V235" s="657"/>
      <c r="W235" s="657"/>
      <c r="X235" s="657"/>
      <c r="Y235" s="657"/>
      <c r="Z235" s="657"/>
      <c r="AA235" s="657"/>
      <c r="AB235" s="657"/>
      <c r="AC235" s="657"/>
      <c r="AD235" s="657"/>
      <c r="AE235" s="657"/>
      <c r="AF235" s="657"/>
      <c r="AG235" s="657"/>
      <c r="AH235" s="657"/>
      <c r="AI235" s="657"/>
      <c r="AJ235" s="657"/>
      <c r="AK235" s="657"/>
      <c r="AL235" s="657"/>
      <c r="AM235" s="657"/>
      <c r="AN235" s="657"/>
      <c r="AO235" s="657"/>
      <c r="AP235" s="657"/>
      <c r="AQ235" s="657"/>
      <c r="AR235" s="657"/>
      <c r="AS235" s="657"/>
      <c r="AT235" s="657"/>
      <c r="AU235" s="657"/>
      <c r="AV235" s="657"/>
      <c r="AW235" s="657"/>
      <c r="AX235" s="657"/>
      <c r="AY235" s="657"/>
      <c r="AZ235" s="657"/>
      <c r="BA235" s="657"/>
      <c r="BB235" s="657"/>
      <c r="BC235" s="657"/>
      <c r="BD235" s="657"/>
      <c r="BE235" s="657"/>
      <c r="BF235" s="657"/>
      <c r="BG235" s="657"/>
      <c r="BH235" s="657"/>
      <c r="BI235" s="657"/>
      <c r="BJ235" s="657"/>
      <c r="BK235" s="657"/>
      <c r="BL235" s="657"/>
      <c r="BM235" s="657"/>
      <c r="BN235" s="657"/>
      <c r="BO235" s="657"/>
      <c r="BP235" s="657"/>
      <c r="BQ235" s="657"/>
      <c r="BR235" s="657"/>
      <c r="BS235" s="657"/>
      <c r="BT235" s="657"/>
      <c r="BU235" s="657"/>
      <c r="BV235" s="657"/>
      <c r="BW235" s="657"/>
      <c r="BX235" s="657"/>
      <c r="BY235" s="657"/>
    </row>
    <row r="236" spans="2:77" x14ac:dyDescent="0.15">
      <c r="B236" s="656"/>
      <c r="C236" s="657"/>
      <c r="D236" s="657"/>
      <c r="E236" s="657"/>
      <c r="F236" s="657"/>
      <c r="G236" s="657"/>
      <c r="H236" s="657"/>
      <c r="I236" s="657"/>
      <c r="J236" s="657"/>
      <c r="K236" s="657"/>
      <c r="L236" s="657"/>
      <c r="M236" s="657"/>
      <c r="N236" s="657"/>
      <c r="O236" s="657"/>
      <c r="P236" s="657"/>
      <c r="Q236" s="657"/>
      <c r="R236" s="657"/>
      <c r="S236" s="657"/>
      <c r="T236" s="657"/>
      <c r="U236" s="657"/>
      <c r="V236" s="657"/>
      <c r="W236" s="657"/>
      <c r="X236" s="657"/>
      <c r="Y236" s="657"/>
      <c r="Z236" s="657"/>
      <c r="AA236" s="657"/>
      <c r="AB236" s="657"/>
      <c r="AC236" s="657"/>
      <c r="AD236" s="657"/>
      <c r="AE236" s="657"/>
      <c r="AF236" s="657"/>
      <c r="AG236" s="657"/>
      <c r="AH236" s="657"/>
      <c r="AI236" s="657"/>
      <c r="AJ236" s="657"/>
      <c r="AK236" s="657"/>
      <c r="AL236" s="657"/>
      <c r="AM236" s="657"/>
      <c r="AN236" s="657"/>
      <c r="AO236" s="657"/>
      <c r="AP236" s="657"/>
      <c r="AQ236" s="657"/>
      <c r="AR236" s="657"/>
      <c r="AS236" s="657"/>
      <c r="AT236" s="657"/>
      <c r="AU236" s="657"/>
      <c r="AV236" s="657"/>
      <c r="AW236" s="657"/>
      <c r="AX236" s="657"/>
      <c r="AY236" s="657"/>
      <c r="AZ236" s="657"/>
      <c r="BA236" s="657"/>
      <c r="BB236" s="657"/>
      <c r="BC236" s="657"/>
      <c r="BD236" s="657"/>
      <c r="BE236" s="657"/>
      <c r="BF236" s="657"/>
      <c r="BG236" s="657"/>
      <c r="BH236" s="657"/>
      <c r="BI236" s="657"/>
      <c r="BJ236" s="657"/>
      <c r="BK236" s="657"/>
      <c r="BL236" s="657"/>
      <c r="BM236" s="657"/>
      <c r="BN236" s="657"/>
      <c r="BO236" s="657"/>
      <c r="BP236" s="657"/>
      <c r="BQ236" s="657"/>
      <c r="BR236" s="657"/>
      <c r="BS236" s="657"/>
      <c r="BT236" s="657"/>
      <c r="BU236" s="657"/>
      <c r="BV236" s="657"/>
      <c r="BW236" s="657"/>
      <c r="BX236" s="657"/>
      <c r="BY236" s="657"/>
    </row>
    <row r="237" spans="2:77" x14ac:dyDescent="0.15">
      <c r="B237" s="656"/>
      <c r="C237" s="657"/>
      <c r="D237" s="657"/>
      <c r="E237" s="657"/>
      <c r="F237" s="657"/>
      <c r="G237" s="657"/>
      <c r="H237" s="657"/>
      <c r="I237" s="657"/>
      <c r="J237" s="657"/>
      <c r="K237" s="657"/>
      <c r="L237" s="657"/>
      <c r="M237" s="657"/>
      <c r="N237" s="657"/>
      <c r="O237" s="657"/>
      <c r="P237" s="657"/>
      <c r="Q237" s="657"/>
      <c r="R237" s="657"/>
      <c r="S237" s="657"/>
      <c r="T237" s="657"/>
      <c r="U237" s="657"/>
      <c r="V237" s="657"/>
      <c r="W237" s="657"/>
      <c r="X237" s="657"/>
      <c r="Y237" s="657"/>
      <c r="Z237" s="657"/>
      <c r="AA237" s="657"/>
      <c r="AB237" s="657"/>
      <c r="AC237" s="657"/>
      <c r="AD237" s="657"/>
      <c r="AE237" s="657"/>
      <c r="AF237" s="657"/>
      <c r="AG237" s="657"/>
      <c r="AH237" s="657"/>
      <c r="AI237" s="657"/>
      <c r="AJ237" s="657"/>
      <c r="AK237" s="657"/>
      <c r="AL237" s="657"/>
      <c r="AM237" s="657"/>
      <c r="AN237" s="657"/>
      <c r="AO237" s="657"/>
      <c r="AP237" s="657"/>
      <c r="AQ237" s="657"/>
      <c r="AR237" s="657"/>
      <c r="AS237" s="657"/>
      <c r="AT237" s="657"/>
      <c r="AU237" s="657"/>
      <c r="AV237" s="657"/>
      <c r="AW237" s="657"/>
      <c r="AX237" s="657"/>
      <c r="AY237" s="657"/>
      <c r="AZ237" s="657"/>
      <c r="BA237" s="657"/>
      <c r="BB237" s="657"/>
      <c r="BC237" s="657"/>
      <c r="BD237" s="657"/>
      <c r="BE237" s="657"/>
      <c r="BF237" s="657"/>
      <c r="BG237" s="657"/>
      <c r="BH237" s="657"/>
      <c r="BI237" s="657"/>
      <c r="BJ237" s="657"/>
      <c r="BK237" s="657"/>
      <c r="BL237" s="657"/>
      <c r="BM237" s="657"/>
      <c r="BN237" s="657"/>
      <c r="BO237" s="657"/>
      <c r="BP237" s="657"/>
      <c r="BQ237" s="657"/>
      <c r="BR237" s="657"/>
      <c r="BS237" s="657"/>
      <c r="BT237" s="657"/>
      <c r="BU237" s="657"/>
      <c r="BV237" s="657"/>
      <c r="BW237" s="657"/>
      <c r="BX237" s="657"/>
      <c r="BY237" s="657"/>
    </row>
    <row r="238" spans="2:77" x14ac:dyDescent="0.15">
      <c r="B238" s="656"/>
      <c r="C238" s="657"/>
      <c r="D238" s="657"/>
      <c r="E238" s="657"/>
      <c r="F238" s="657"/>
      <c r="G238" s="657"/>
      <c r="H238" s="657"/>
      <c r="I238" s="657"/>
      <c r="J238" s="657"/>
      <c r="K238" s="657"/>
      <c r="L238" s="657"/>
      <c r="M238" s="657"/>
      <c r="N238" s="657"/>
      <c r="O238" s="657"/>
      <c r="P238" s="657"/>
      <c r="Q238" s="657"/>
      <c r="R238" s="657"/>
      <c r="S238" s="657"/>
      <c r="T238" s="657"/>
      <c r="U238" s="657"/>
      <c r="V238" s="657"/>
      <c r="W238" s="657"/>
      <c r="X238" s="657"/>
      <c r="Y238" s="657"/>
      <c r="Z238" s="657"/>
      <c r="AA238" s="657"/>
      <c r="AB238" s="657"/>
      <c r="AC238" s="657"/>
      <c r="AD238" s="657"/>
      <c r="AE238" s="657"/>
      <c r="AF238" s="657"/>
      <c r="AG238" s="657"/>
      <c r="AH238" s="657"/>
      <c r="AI238" s="657"/>
      <c r="AJ238" s="657"/>
      <c r="AK238" s="657"/>
      <c r="AL238" s="657"/>
      <c r="AM238" s="657"/>
      <c r="AN238" s="657"/>
      <c r="AO238" s="657"/>
      <c r="AP238" s="657"/>
      <c r="AQ238" s="657"/>
      <c r="AR238" s="657"/>
      <c r="AS238" s="657"/>
      <c r="AT238" s="657"/>
      <c r="AU238" s="657"/>
      <c r="AV238" s="657"/>
      <c r="AW238" s="657"/>
      <c r="AX238" s="657"/>
      <c r="AY238" s="657"/>
      <c r="AZ238" s="657"/>
      <c r="BA238" s="657"/>
      <c r="BB238" s="657"/>
      <c r="BC238" s="657"/>
      <c r="BD238" s="657"/>
      <c r="BE238" s="657"/>
      <c r="BF238" s="657"/>
      <c r="BG238" s="657"/>
      <c r="BH238" s="657"/>
      <c r="BI238" s="657"/>
      <c r="BJ238" s="657"/>
      <c r="BK238" s="657"/>
      <c r="BL238" s="657"/>
      <c r="BM238" s="657"/>
      <c r="BN238" s="657"/>
      <c r="BO238" s="657"/>
      <c r="BP238" s="657"/>
      <c r="BQ238" s="657"/>
      <c r="BR238" s="657"/>
      <c r="BS238" s="657"/>
      <c r="BT238" s="657"/>
      <c r="BU238" s="657"/>
      <c r="BV238" s="657"/>
      <c r="BW238" s="657"/>
      <c r="BX238" s="657"/>
      <c r="BY238" s="657"/>
    </row>
    <row r="239" spans="2:77" x14ac:dyDescent="0.15">
      <c r="B239" s="656"/>
      <c r="C239" s="657"/>
      <c r="D239" s="657"/>
      <c r="E239" s="657"/>
      <c r="F239" s="657"/>
      <c r="G239" s="657"/>
      <c r="H239" s="657"/>
      <c r="I239" s="657"/>
      <c r="J239" s="657"/>
      <c r="K239" s="657"/>
      <c r="L239" s="657"/>
      <c r="M239" s="657"/>
      <c r="N239" s="657"/>
      <c r="O239" s="657"/>
      <c r="P239" s="657"/>
      <c r="Q239" s="657"/>
      <c r="R239" s="657"/>
      <c r="S239" s="657"/>
      <c r="T239" s="657"/>
      <c r="U239" s="657"/>
      <c r="V239" s="657"/>
      <c r="W239" s="657"/>
      <c r="X239" s="657"/>
      <c r="Y239" s="657"/>
      <c r="Z239" s="657"/>
      <c r="AA239" s="657"/>
      <c r="AB239" s="657"/>
      <c r="AC239" s="657"/>
      <c r="AD239" s="657"/>
      <c r="AE239" s="657"/>
      <c r="AF239" s="657"/>
      <c r="AG239" s="657"/>
      <c r="AH239" s="657"/>
      <c r="AI239" s="657"/>
      <c r="AJ239" s="657"/>
      <c r="AK239" s="657"/>
      <c r="AL239" s="657"/>
      <c r="AM239" s="657"/>
      <c r="AN239" s="657"/>
      <c r="AO239" s="657"/>
      <c r="AP239" s="657"/>
      <c r="AQ239" s="657"/>
      <c r="AR239" s="657"/>
      <c r="AS239" s="657"/>
      <c r="AT239" s="657"/>
      <c r="AU239" s="657"/>
      <c r="AV239" s="657"/>
      <c r="AW239" s="657"/>
      <c r="AX239" s="657"/>
      <c r="AY239" s="657"/>
      <c r="AZ239" s="657"/>
      <c r="BA239" s="657"/>
      <c r="BB239" s="657"/>
      <c r="BC239" s="657"/>
      <c r="BD239" s="657"/>
      <c r="BE239" s="657"/>
      <c r="BF239" s="657"/>
      <c r="BG239" s="657"/>
      <c r="BH239" s="657"/>
      <c r="BI239" s="657"/>
      <c r="BJ239" s="657"/>
      <c r="BK239" s="657"/>
      <c r="BL239" s="657"/>
      <c r="BM239" s="657"/>
      <c r="BN239" s="657"/>
      <c r="BO239" s="657"/>
      <c r="BP239" s="657"/>
      <c r="BQ239" s="657"/>
      <c r="BR239" s="657"/>
      <c r="BS239" s="657"/>
      <c r="BT239" s="657"/>
      <c r="BU239" s="657"/>
      <c r="BV239" s="657"/>
      <c r="BW239" s="657"/>
      <c r="BX239" s="657"/>
      <c r="BY239" s="657"/>
    </row>
    <row r="240" spans="2:77" x14ac:dyDescent="0.15">
      <c r="B240" s="656"/>
      <c r="C240" s="657"/>
      <c r="D240" s="657"/>
      <c r="E240" s="657"/>
      <c r="F240" s="657"/>
      <c r="G240" s="657"/>
      <c r="H240" s="657"/>
      <c r="I240" s="657"/>
      <c r="J240" s="657"/>
      <c r="K240" s="657"/>
      <c r="L240" s="657"/>
      <c r="M240" s="657"/>
      <c r="N240" s="657"/>
      <c r="O240" s="657"/>
      <c r="P240" s="657"/>
      <c r="Q240" s="657"/>
      <c r="R240" s="657"/>
      <c r="S240" s="657"/>
      <c r="T240" s="657"/>
      <c r="U240" s="657"/>
      <c r="V240" s="657"/>
      <c r="W240" s="657"/>
      <c r="X240" s="657"/>
      <c r="Y240" s="657"/>
      <c r="Z240" s="657"/>
      <c r="AA240" s="657"/>
      <c r="AB240" s="657"/>
      <c r="AC240" s="657"/>
      <c r="AD240" s="657"/>
      <c r="AE240" s="657"/>
      <c r="AF240" s="657"/>
      <c r="AG240" s="657"/>
      <c r="AH240" s="657"/>
      <c r="AI240" s="657"/>
      <c r="AJ240" s="657"/>
      <c r="AK240" s="657"/>
      <c r="AL240" s="657"/>
      <c r="AM240" s="657"/>
      <c r="AN240" s="657"/>
      <c r="AO240" s="657"/>
      <c r="AP240" s="657"/>
      <c r="AQ240" s="657"/>
      <c r="AR240" s="657"/>
      <c r="AS240" s="657"/>
      <c r="AT240" s="657"/>
      <c r="AU240" s="657"/>
      <c r="AV240" s="657"/>
      <c r="AW240" s="657"/>
      <c r="AX240" s="657"/>
      <c r="AY240" s="657"/>
      <c r="AZ240" s="657"/>
      <c r="BA240" s="657"/>
      <c r="BB240" s="657"/>
      <c r="BC240" s="657"/>
      <c r="BD240" s="657"/>
      <c r="BE240" s="657"/>
      <c r="BF240" s="657"/>
      <c r="BG240" s="657"/>
      <c r="BH240" s="657"/>
      <c r="BI240" s="657"/>
      <c r="BJ240" s="657"/>
      <c r="BK240" s="657"/>
      <c r="BL240" s="657"/>
      <c r="BM240" s="657"/>
      <c r="BN240" s="657"/>
      <c r="BO240" s="657"/>
      <c r="BP240" s="657"/>
      <c r="BQ240" s="657"/>
      <c r="BR240" s="657"/>
      <c r="BS240" s="657"/>
      <c r="BT240" s="657"/>
      <c r="BU240" s="657"/>
      <c r="BV240" s="657"/>
      <c r="BW240" s="657"/>
      <c r="BX240" s="657"/>
      <c r="BY240" s="657"/>
    </row>
    <row r="241" spans="2:77" x14ac:dyDescent="0.15">
      <c r="B241" s="656"/>
      <c r="C241" s="657"/>
      <c r="D241" s="657"/>
      <c r="E241" s="657"/>
      <c r="F241" s="657"/>
      <c r="G241" s="657"/>
      <c r="H241" s="657"/>
      <c r="I241" s="657"/>
      <c r="J241" s="657"/>
      <c r="K241" s="657"/>
      <c r="L241" s="657"/>
      <c r="M241" s="657"/>
      <c r="N241" s="657"/>
      <c r="O241" s="657"/>
      <c r="P241" s="657"/>
      <c r="Q241" s="657"/>
      <c r="R241" s="657"/>
      <c r="S241" s="657"/>
      <c r="T241" s="657"/>
      <c r="U241" s="657"/>
      <c r="V241" s="657"/>
      <c r="W241" s="657"/>
      <c r="X241" s="657"/>
      <c r="Y241" s="657"/>
      <c r="Z241" s="657"/>
      <c r="AA241" s="657"/>
      <c r="AB241" s="657"/>
      <c r="AC241" s="657"/>
      <c r="AD241" s="657"/>
      <c r="AE241" s="657"/>
      <c r="AF241" s="657"/>
      <c r="AG241" s="657"/>
      <c r="AH241" s="657"/>
      <c r="AI241" s="657"/>
      <c r="AJ241" s="657"/>
      <c r="AK241" s="657"/>
      <c r="AL241" s="657"/>
      <c r="AM241" s="657"/>
      <c r="AN241" s="657"/>
      <c r="AO241" s="657"/>
      <c r="AP241" s="657"/>
      <c r="AQ241" s="657"/>
      <c r="AR241" s="657"/>
      <c r="AS241" s="657"/>
      <c r="AT241" s="657"/>
      <c r="AU241" s="657"/>
      <c r="AV241" s="657"/>
      <c r="AW241" s="657"/>
      <c r="AX241" s="657"/>
      <c r="AY241" s="657"/>
      <c r="AZ241" s="657"/>
      <c r="BA241" s="657"/>
      <c r="BB241" s="657"/>
      <c r="BC241" s="657"/>
      <c r="BD241" s="657"/>
      <c r="BE241" s="657"/>
      <c r="BF241" s="657"/>
      <c r="BG241" s="657"/>
      <c r="BH241" s="657"/>
      <c r="BI241" s="657"/>
      <c r="BJ241" s="657"/>
      <c r="BK241" s="657"/>
      <c r="BL241" s="657"/>
      <c r="BM241" s="657"/>
      <c r="BN241" s="657"/>
      <c r="BO241" s="657"/>
      <c r="BP241" s="657"/>
      <c r="BQ241" s="657"/>
      <c r="BR241" s="657"/>
      <c r="BS241" s="657"/>
      <c r="BT241" s="657"/>
      <c r="BU241" s="657"/>
      <c r="BV241" s="657"/>
      <c r="BW241" s="657"/>
      <c r="BX241" s="657"/>
      <c r="BY241" s="657"/>
    </row>
    <row r="242" spans="2:77" x14ac:dyDescent="0.15">
      <c r="B242" s="656"/>
      <c r="C242" s="657"/>
      <c r="D242" s="657"/>
      <c r="E242" s="657"/>
      <c r="F242" s="657"/>
      <c r="G242" s="657"/>
      <c r="H242" s="657"/>
      <c r="I242" s="657"/>
      <c r="J242" s="657"/>
      <c r="K242" s="657"/>
      <c r="L242" s="657"/>
      <c r="M242" s="657"/>
      <c r="N242" s="657"/>
      <c r="O242" s="657"/>
      <c r="P242" s="657"/>
      <c r="Q242" s="657"/>
      <c r="R242" s="657"/>
      <c r="S242" s="657"/>
      <c r="T242" s="657"/>
      <c r="U242" s="657"/>
      <c r="V242" s="657"/>
      <c r="W242" s="657"/>
      <c r="X242" s="657"/>
      <c r="Y242" s="657"/>
      <c r="Z242" s="657"/>
      <c r="AA242" s="657"/>
      <c r="AB242" s="657"/>
      <c r="AC242" s="657"/>
      <c r="AD242" s="657"/>
      <c r="AE242" s="657"/>
      <c r="AF242" s="657"/>
      <c r="AG242" s="657"/>
      <c r="AH242" s="657"/>
      <c r="AI242" s="657"/>
      <c r="AJ242" s="657"/>
      <c r="AK242" s="657"/>
      <c r="AL242" s="657"/>
      <c r="AM242" s="657"/>
      <c r="AN242" s="657"/>
      <c r="AO242" s="657"/>
      <c r="AP242" s="657"/>
      <c r="AQ242" s="657"/>
      <c r="AR242" s="657"/>
      <c r="AS242" s="657"/>
      <c r="AT242" s="657"/>
      <c r="AU242" s="657"/>
      <c r="AV242" s="657"/>
      <c r="AW242" s="657"/>
      <c r="AX242" s="657"/>
      <c r="AY242" s="657"/>
      <c r="AZ242" s="657"/>
      <c r="BA242" s="657"/>
      <c r="BB242" s="657"/>
      <c r="BC242" s="657"/>
      <c r="BD242" s="657"/>
      <c r="BE242" s="657"/>
      <c r="BF242" s="657"/>
      <c r="BG242" s="657"/>
      <c r="BH242" s="657"/>
      <c r="BI242" s="657"/>
      <c r="BJ242" s="657"/>
      <c r="BK242" s="657"/>
      <c r="BL242" s="657"/>
      <c r="BM242" s="657"/>
      <c r="BN242" s="657"/>
      <c r="BO242" s="657"/>
      <c r="BP242" s="657"/>
      <c r="BQ242" s="657"/>
      <c r="BR242" s="657"/>
      <c r="BS242" s="657"/>
      <c r="BT242" s="657"/>
      <c r="BU242" s="657"/>
      <c r="BV242" s="657"/>
      <c r="BW242" s="657"/>
      <c r="BX242" s="657"/>
      <c r="BY242" s="657"/>
    </row>
    <row r="243" spans="2:77" x14ac:dyDescent="0.15">
      <c r="B243" s="656"/>
      <c r="C243" s="657"/>
      <c r="D243" s="657"/>
      <c r="E243" s="657"/>
      <c r="F243" s="657"/>
      <c r="G243" s="657"/>
      <c r="H243" s="657"/>
      <c r="I243" s="657"/>
      <c r="J243" s="657"/>
      <c r="K243" s="657"/>
      <c r="L243" s="657"/>
      <c r="M243" s="657"/>
      <c r="N243" s="657"/>
      <c r="O243" s="657"/>
      <c r="P243" s="657"/>
      <c r="Q243" s="657"/>
      <c r="R243" s="657"/>
      <c r="S243" s="657"/>
      <c r="T243" s="657"/>
      <c r="U243" s="657"/>
      <c r="V243" s="657"/>
      <c r="W243" s="657"/>
      <c r="X243" s="657"/>
      <c r="Y243" s="657"/>
      <c r="Z243" s="657"/>
      <c r="AA243" s="657"/>
      <c r="AB243" s="657"/>
      <c r="AC243" s="657"/>
      <c r="AD243" s="657"/>
      <c r="AE243" s="657"/>
      <c r="AF243" s="657"/>
      <c r="AG243" s="657"/>
      <c r="AH243" s="657"/>
      <c r="AI243" s="657"/>
      <c r="AJ243" s="657"/>
      <c r="AK243" s="657"/>
      <c r="AL243" s="657"/>
      <c r="AM243" s="657"/>
      <c r="AN243" s="657"/>
      <c r="AO243" s="657"/>
      <c r="AP243" s="657"/>
      <c r="AQ243" s="657"/>
      <c r="AR243" s="657"/>
      <c r="AS243" s="657"/>
      <c r="AT243" s="657"/>
      <c r="AU243" s="657"/>
      <c r="AV243" s="657"/>
      <c r="AW243" s="657"/>
      <c r="AX243" s="657"/>
      <c r="AY243" s="657"/>
      <c r="AZ243" s="657"/>
      <c r="BA243" s="657"/>
      <c r="BB243" s="657"/>
      <c r="BC243" s="657"/>
      <c r="BD243" s="657"/>
      <c r="BE243" s="657"/>
      <c r="BF243" s="657"/>
      <c r="BG243" s="657"/>
      <c r="BH243" s="657"/>
      <c r="BI243" s="657"/>
      <c r="BJ243" s="657"/>
      <c r="BK243" s="657"/>
      <c r="BL243" s="657"/>
      <c r="BM243" s="657"/>
      <c r="BN243" s="657"/>
      <c r="BO243" s="657"/>
      <c r="BP243" s="657"/>
      <c r="BQ243" s="657"/>
      <c r="BR243" s="657"/>
      <c r="BS243" s="657"/>
      <c r="BT243" s="657"/>
      <c r="BU243" s="657"/>
      <c r="BV243" s="657"/>
      <c r="BW243" s="657"/>
      <c r="BX243" s="657"/>
      <c r="BY243" s="657"/>
    </row>
    <row r="244" spans="2:77" x14ac:dyDescent="0.15">
      <c r="B244" s="656"/>
      <c r="C244" s="657"/>
      <c r="D244" s="657"/>
      <c r="E244" s="657"/>
      <c r="F244" s="657"/>
      <c r="G244" s="657"/>
      <c r="H244" s="657"/>
      <c r="I244" s="657"/>
      <c r="J244" s="657"/>
      <c r="K244" s="657"/>
      <c r="L244" s="657"/>
      <c r="M244" s="657"/>
      <c r="N244" s="657"/>
      <c r="O244" s="657"/>
      <c r="P244" s="657"/>
      <c r="Q244" s="657"/>
      <c r="R244" s="657"/>
      <c r="S244" s="657"/>
      <c r="T244" s="657"/>
      <c r="U244" s="657"/>
      <c r="V244" s="657"/>
      <c r="W244" s="657"/>
      <c r="X244" s="657"/>
      <c r="Y244" s="657"/>
      <c r="Z244" s="657"/>
      <c r="AA244" s="657"/>
      <c r="AB244" s="657"/>
      <c r="AC244" s="657"/>
      <c r="AD244" s="657"/>
      <c r="AE244" s="657"/>
      <c r="AF244" s="657"/>
      <c r="AG244" s="657"/>
      <c r="AH244" s="657"/>
      <c r="AI244" s="657"/>
      <c r="AJ244" s="657"/>
      <c r="AK244" s="657"/>
      <c r="AL244" s="657"/>
      <c r="AM244" s="657"/>
      <c r="AN244" s="657"/>
      <c r="AO244" s="657"/>
      <c r="AP244" s="657"/>
      <c r="AQ244" s="657"/>
      <c r="AR244" s="657"/>
      <c r="AS244" s="657"/>
      <c r="AT244" s="657"/>
      <c r="AU244" s="657"/>
      <c r="AV244" s="657"/>
      <c r="AW244" s="657"/>
      <c r="AX244" s="657"/>
      <c r="AY244" s="657"/>
      <c r="AZ244" s="657"/>
      <c r="BA244" s="657"/>
      <c r="BB244" s="657"/>
      <c r="BC244" s="657"/>
      <c r="BD244" s="657"/>
      <c r="BE244" s="657"/>
      <c r="BF244" s="657"/>
      <c r="BG244" s="657"/>
      <c r="BH244" s="657"/>
      <c r="BI244" s="657"/>
      <c r="BJ244" s="657"/>
      <c r="BK244" s="657"/>
      <c r="BL244" s="657"/>
      <c r="BM244" s="657"/>
      <c r="BN244" s="657"/>
      <c r="BO244" s="657"/>
      <c r="BP244" s="657"/>
      <c r="BQ244" s="657"/>
      <c r="BR244" s="657"/>
      <c r="BS244" s="657"/>
      <c r="BT244" s="657"/>
      <c r="BU244" s="657"/>
      <c r="BV244" s="657"/>
      <c r="BW244" s="657"/>
      <c r="BX244" s="657"/>
      <c r="BY244" s="657"/>
    </row>
    <row r="245" spans="2:77" x14ac:dyDescent="0.15">
      <c r="B245" s="656"/>
      <c r="C245" s="657"/>
      <c r="D245" s="657"/>
      <c r="E245" s="657"/>
      <c r="F245" s="657"/>
      <c r="G245" s="657"/>
      <c r="H245" s="657"/>
      <c r="I245" s="657"/>
      <c r="J245" s="657"/>
      <c r="K245" s="657"/>
      <c r="L245" s="657"/>
      <c r="M245" s="657"/>
      <c r="N245" s="657"/>
      <c r="O245" s="657"/>
      <c r="P245" s="657"/>
      <c r="Q245" s="657"/>
      <c r="R245" s="657"/>
      <c r="S245" s="657"/>
      <c r="T245" s="657"/>
      <c r="U245" s="657"/>
      <c r="V245" s="657"/>
      <c r="W245" s="657"/>
      <c r="X245" s="657"/>
      <c r="Y245" s="657"/>
      <c r="Z245" s="657"/>
      <c r="AA245" s="657"/>
      <c r="AB245" s="657"/>
      <c r="AC245" s="657"/>
      <c r="AD245" s="657"/>
      <c r="AE245" s="657"/>
      <c r="AF245" s="657"/>
      <c r="AG245" s="657"/>
      <c r="AH245" s="657"/>
      <c r="AI245" s="657"/>
      <c r="AJ245" s="657"/>
      <c r="AK245" s="657"/>
      <c r="AL245" s="657"/>
      <c r="AM245" s="657"/>
      <c r="AN245" s="657"/>
      <c r="AO245" s="657"/>
      <c r="AP245" s="657"/>
      <c r="AQ245" s="657"/>
      <c r="AR245" s="657"/>
      <c r="AS245" s="657"/>
      <c r="AT245" s="657"/>
      <c r="AU245" s="657"/>
      <c r="AV245" s="657"/>
      <c r="AW245" s="657"/>
      <c r="AX245" s="657"/>
      <c r="AY245" s="657"/>
      <c r="AZ245" s="657"/>
      <c r="BA245" s="657"/>
      <c r="BB245" s="657"/>
      <c r="BC245" s="657"/>
      <c r="BD245" s="657"/>
      <c r="BE245" s="657"/>
      <c r="BF245" s="657"/>
      <c r="BG245" s="657"/>
      <c r="BH245" s="657"/>
      <c r="BI245" s="657"/>
      <c r="BJ245" s="657"/>
      <c r="BK245" s="657"/>
      <c r="BL245" s="657"/>
      <c r="BM245" s="657"/>
      <c r="BN245" s="657"/>
      <c r="BO245" s="657"/>
      <c r="BP245" s="657"/>
      <c r="BQ245" s="657"/>
      <c r="BR245" s="657"/>
      <c r="BS245" s="657"/>
      <c r="BT245" s="657"/>
      <c r="BU245" s="657"/>
      <c r="BV245" s="657"/>
      <c r="BW245" s="657"/>
      <c r="BX245" s="657"/>
      <c r="BY245" s="657"/>
    </row>
    <row r="246" spans="2:77" x14ac:dyDescent="0.15">
      <c r="B246" s="656"/>
      <c r="C246" s="657"/>
      <c r="D246" s="657"/>
      <c r="E246" s="657"/>
      <c r="F246" s="657"/>
      <c r="G246" s="657"/>
      <c r="H246" s="657"/>
      <c r="I246" s="657"/>
      <c r="J246" s="657"/>
      <c r="K246" s="657"/>
      <c r="L246" s="657"/>
      <c r="M246" s="657"/>
      <c r="N246" s="657"/>
      <c r="O246" s="657"/>
      <c r="P246" s="657"/>
      <c r="Q246" s="657"/>
      <c r="R246" s="657"/>
      <c r="S246" s="657"/>
      <c r="T246" s="657"/>
      <c r="U246" s="657"/>
      <c r="V246" s="657"/>
      <c r="W246" s="657"/>
      <c r="X246" s="657"/>
      <c r="Y246" s="657"/>
      <c r="Z246" s="657"/>
      <c r="AA246" s="657"/>
      <c r="AB246" s="657"/>
      <c r="AC246" s="657"/>
      <c r="AD246" s="657"/>
      <c r="AE246" s="657"/>
      <c r="AF246" s="657"/>
      <c r="AG246" s="657"/>
      <c r="AH246" s="657"/>
      <c r="AI246" s="657"/>
      <c r="AJ246" s="657"/>
      <c r="AK246" s="657"/>
      <c r="AL246" s="657"/>
      <c r="AM246" s="657"/>
      <c r="AN246" s="657"/>
      <c r="AO246" s="657"/>
      <c r="AP246" s="657"/>
      <c r="AQ246" s="657"/>
      <c r="AR246" s="657"/>
      <c r="AS246" s="657"/>
      <c r="AT246" s="657"/>
      <c r="AU246" s="657"/>
      <c r="AV246" s="657"/>
      <c r="AW246" s="657"/>
      <c r="AX246" s="657"/>
      <c r="AY246" s="657"/>
      <c r="AZ246" s="657"/>
      <c r="BA246" s="657"/>
      <c r="BB246" s="657"/>
      <c r="BC246" s="657"/>
      <c r="BD246" s="657"/>
      <c r="BE246" s="657"/>
      <c r="BF246" s="657"/>
      <c r="BG246" s="657"/>
      <c r="BH246" s="657"/>
      <c r="BI246" s="657"/>
      <c r="BJ246" s="657"/>
      <c r="BK246" s="657"/>
      <c r="BL246" s="657"/>
      <c r="BM246" s="657"/>
      <c r="BN246" s="657"/>
      <c r="BO246" s="657"/>
      <c r="BP246" s="657"/>
      <c r="BQ246" s="657"/>
      <c r="BR246" s="657"/>
      <c r="BS246" s="657"/>
      <c r="BT246" s="657"/>
      <c r="BU246" s="657"/>
      <c r="BV246" s="657"/>
      <c r="BW246" s="657"/>
      <c r="BX246" s="657"/>
      <c r="BY246" s="657"/>
    </row>
    <row r="247" spans="2:77" x14ac:dyDescent="0.15">
      <c r="B247" s="656"/>
      <c r="C247" s="657"/>
      <c r="D247" s="657"/>
      <c r="E247" s="657"/>
      <c r="F247" s="657"/>
      <c r="G247" s="657"/>
      <c r="H247" s="657"/>
      <c r="I247" s="657"/>
      <c r="J247" s="657"/>
      <c r="K247" s="657"/>
      <c r="L247" s="657"/>
      <c r="M247" s="657"/>
      <c r="N247" s="657"/>
      <c r="O247" s="657"/>
      <c r="P247" s="657"/>
      <c r="Q247" s="657"/>
      <c r="R247" s="657"/>
      <c r="S247" s="657"/>
      <c r="T247" s="657"/>
      <c r="U247" s="657"/>
      <c r="V247" s="657"/>
      <c r="W247" s="657"/>
      <c r="X247" s="657"/>
      <c r="Y247" s="657"/>
      <c r="Z247" s="657"/>
      <c r="AA247" s="657"/>
      <c r="AB247" s="657"/>
      <c r="AC247" s="657"/>
      <c r="AD247" s="657"/>
      <c r="AE247" s="657"/>
      <c r="AF247" s="657"/>
      <c r="AG247" s="657"/>
      <c r="AH247" s="657"/>
      <c r="AI247" s="657"/>
      <c r="AJ247" s="657"/>
      <c r="AK247" s="657"/>
      <c r="AL247" s="657"/>
      <c r="AM247" s="657"/>
      <c r="AN247" s="657"/>
      <c r="AO247" s="657"/>
      <c r="AP247" s="657"/>
      <c r="AQ247" s="657"/>
      <c r="AR247" s="657"/>
      <c r="AS247" s="657"/>
      <c r="AT247" s="657"/>
      <c r="AU247" s="657"/>
      <c r="AV247" s="657"/>
      <c r="AW247" s="657"/>
      <c r="AX247" s="657"/>
      <c r="AY247" s="657"/>
      <c r="AZ247" s="657"/>
      <c r="BA247" s="657"/>
      <c r="BB247" s="657"/>
      <c r="BC247" s="657"/>
      <c r="BD247" s="657"/>
      <c r="BE247" s="657"/>
      <c r="BF247" s="657"/>
      <c r="BG247" s="657"/>
      <c r="BH247" s="657"/>
      <c r="BI247" s="657"/>
      <c r="BJ247" s="657"/>
      <c r="BK247" s="657"/>
      <c r="BL247" s="657"/>
      <c r="BM247" s="657"/>
      <c r="BN247" s="657"/>
      <c r="BO247" s="657"/>
      <c r="BP247" s="657"/>
      <c r="BQ247" s="657"/>
      <c r="BR247" s="657"/>
      <c r="BS247" s="657"/>
      <c r="BT247" s="657"/>
      <c r="BU247" s="657"/>
      <c r="BV247" s="657"/>
      <c r="BW247" s="657"/>
      <c r="BX247" s="657"/>
      <c r="BY247" s="657"/>
    </row>
    <row r="248" spans="2:77" x14ac:dyDescent="0.15">
      <c r="B248" s="656"/>
      <c r="C248" s="657"/>
      <c r="D248" s="657"/>
      <c r="E248" s="657"/>
      <c r="F248" s="657"/>
      <c r="G248" s="657"/>
      <c r="H248" s="657"/>
      <c r="I248" s="657"/>
      <c r="J248" s="657"/>
      <c r="K248" s="657"/>
      <c r="L248" s="657"/>
      <c r="M248" s="657"/>
      <c r="N248" s="657"/>
      <c r="O248" s="657"/>
      <c r="P248" s="657"/>
      <c r="Q248" s="657"/>
      <c r="R248" s="657"/>
      <c r="S248" s="657"/>
      <c r="T248" s="657"/>
      <c r="U248" s="657"/>
      <c r="V248" s="657"/>
      <c r="W248" s="657"/>
      <c r="X248" s="657"/>
      <c r="Y248" s="657"/>
      <c r="Z248" s="657"/>
      <c r="AA248" s="657"/>
      <c r="AB248" s="657"/>
      <c r="AC248" s="657"/>
      <c r="AD248" s="657"/>
      <c r="AE248" s="657"/>
      <c r="AF248" s="657"/>
      <c r="AG248" s="657"/>
      <c r="AH248" s="657"/>
      <c r="AI248" s="657"/>
      <c r="AJ248" s="657"/>
      <c r="AK248" s="657"/>
      <c r="AL248" s="657"/>
      <c r="AM248" s="657"/>
      <c r="AN248" s="657"/>
      <c r="AO248" s="657"/>
      <c r="AP248" s="657"/>
      <c r="AQ248" s="657"/>
      <c r="AR248" s="657"/>
      <c r="AS248" s="657"/>
      <c r="AT248" s="657"/>
      <c r="AU248" s="657"/>
      <c r="AV248" s="657"/>
      <c r="AW248" s="657"/>
      <c r="AX248" s="657"/>
      <c r="AY248" s="657"/>
      <c r="AZ248" s="657"/>
      <c r="BA248" s="657"/>
      <c r="BB248" s="657"/>
      <c r="BC248" s="657"/>
      <c r="BD248" s="657"/>
      <c r="BE248" s="657"/>
      <c r="BF248" s="657"/>
      <c r="BG248" s="657"/>
      <c r="BH248" s="657"/>
      <c r="BI248" s="657"/>
      <c r="BJ248" s="657"/>
      <c r="BK248" s="657"/>
      <c r="BL248" s="657"/>
      <c r="BM248" s="657"/>
      <c r="BN248" s="657"/>
      <c r="BO248" s="657"/>
      <c r="BP248" s="657"/>
      <c r="BQ248" s="657"/>
      <c r="BR248" s="657"/>
      <c r="BS248" s="657"/>
      <c r="BT248" s="657"/>
      <c r="BU248" s="657"/>
      <c r="BV248" s="657"/>
      <c r="BW248" s="657"/>
      <c r="BX248" s="657"/>
      <c r="BY248" s="657"/>
    </row>
    <row r="249" spans="2:77" x14ac:dyDescent="0.15">
      <c r="B249" s="656"/>
      <c r="C249" s="657"/>
      <c r="D249" s="657"/>
      <c r="E249" s="657"/>
      <c r="F249" s="657"/>
      <c r="G249" s="657"/>
      <c r="H249" s="657"/>
      <c r="I249" s="657"/>
      <c r="J249" s="657"/>
      <c r="K249" s="657"/>
      <c r="L249" s="657"/>
      <c r="M249" s="657"/>
      <c r="N249" s="657"/>
      <c r="O249" s="657"/>
      <c r="P249" s="657"/>
      <c r="Q249" s="657"/>
      <c r="R249" s="657"/>
      <c r="S249" s="657"/>
      <c r="T249" s="657"/>
      <c r="U249" s="657"/>
      <c r="V249" s="657"/>
      <c r="W249" s="657"/>
      <c r="X249" s="657"/>
      <c r="Y249" s="657"/>
      <c r="Z249" s="657"/>
      <c r="AA249" s="657"/>
      <c r="AB249" s="657"/>
      <c r="AC249" s="657"/>
      <c r="AD249" s="657"/>
      <c r="AE249" s="657"/>
      <c r="AF249" s="657"/>
      <c r="AG249" s="657"/>
      <c r="AH249" s="657"/>
      <c r="AI249" s="657"/>
      <c r="AJ249" s="657"/>
      <c r="AK249" s="657"/>
      <c r="AL249" s="657"/>
      <c r="AM249" s="657"/>
      <c r="AN249" s="657"/>
      <c r="AO249" s="657"/>
      <c r="AP249" s="657"/>
      <c r="AQ249" s="657"/>
      <c r="AR249" s="657"/>
      <c r="AS249" s="657"/>
      <c r="AT249" s="657"/>
      <c r="AU249" s="657"/>
      <c r="AV249" s="657"/>
      <c r="AW249" s="657"/>
      <c r="AX249" s="657"/>
      <c r="AY249" s="657"/>
      <c r="AZ249" s="657"/>
      <c r="BA249" s="657"/>
      <c r="BB249" s="657"/>
      <c r="BC249" s="657"/>
      <c r="BD249" s="657"/>
      <c r="BE249" s="657"/>
      <c r="BF249" s="657"/>
      <c r="BG249" s="657"/>
      <c r="BH249" s="657"/>
      <c r="BI249" s="657"/>
      <c r="BJ249" s="657"/>
      <c r="BK249" s="657"/>
      <c r="BL249" s="657"/>
      <c r="BM249" s="657"/>
      <c r="BN249" s="657"/>
      <c r="BO249" s="657"/>
      <c r="BP249" s="657"/>
      <c r="BQ249" s="657"/>
      <c r="BR249" s="657"/>
      <c r="BS249" s="657"/>
      <c r="BT249" s="657"/>
      <c r="BU249" s="657"/>
      <c r="BV249" s="657"/>
      <c r="BW249" s="657"/>
      <c r="BX249" s="657"/>
      <c r="BY249" s="657"/>
    </row>
    <row r="250" spans="2:77" x14ac:dyDescent="0.15">
      <c r="B250" s="656"/>
      <c r="C250" s="657"/>
      <c r="D250" s="657"/>
      <c r="E250" s="657"/>
      <c r="F250" s="657"/>
      <c r="G250" s="657"/>
      <c r="H250" s="657"/>
      <c r="I250" s="657"/>
      <c r="J250" s="657"/>
      <c r="K250" s="657"/>
      <c r="L250" s="657"/>
      <c r="M250" s="657"/>
      <c r="N250" s="657"/>
      <c r="O250" s="657"/>
      <c r="P250" s="657"/>
      <c r="Q250" s="657"/>
      <c r="R250" s="657"/>
      <c r="S250" s="657"/>
      <c r="T250" s="657"/>
      <c r="U250" s="657"/>
      <c r="V250" s="657"/>
      <c r="W250" s="657"/>
      <c r="X250" s="657"/>
      <c r="Y250" s="657"/>
      <c r="Z250" s="657"/>
      <c r="AA250" s="657"/>
      <c r="AB250" s="657"/>
      <c r="AC250" s="657"/>
      <c r="AD250" s="657"/>
      <c r="AE250" s="657"/>
      <c r="AF250" s="657"/>
      <c r="AG250" s="657"/>
      <c r="AH250" s="657"/>
      <c r="AI250" s="657"/>
      <c r="AJ250" s="657"/>
      <c r="AK250" s="657"/>
      <c r="AL250" s="657"/>
      <c r="AM250" s="657"/>
      <c r="AN250" s="657"/>
      <c r="AO250" s="657"/>
      <c r="AP250" s="657"/>
      <c r="AQ250" s="657"/>
      <c r="AR250" s="657"/>
      <c r="AS250" s="657"/>
      <c r="AT250" s="657"/>
      <c r="AU250" s="657"/>
      <c r="AV250" s="657"/>
      <c r="AW250" s="657"/>
      <c r="AX250" s="657"/>
      <c r="AY250" s="657"/>
      <c r="AZ250" s="657"/>
      <c r="BA250" s="657"/>
      <c r="BB250" s="657"/>
      <c r="BC250" s="657"/>
      <c r="BD250" s="657"/>
      <c r="BE250" s="657"/>
      <c r="BF250" s="657"/>
      <c r="BG250" s="657"/>
      <c r="BH250" s="657"/>
      <c r="BI250" s="657"/>
      <c r="BJ250" s="657"/>
      <c r="BK250" s="657"/>
      <c r="BL250" s="657"/>
      <c r="BM250" s="657"/>
      <c r="BN250" s="657"/>
      <c r="BO250" s="657"/>
      <c r="BP250" s="657"/>
      <c r="BQ250" s="657"/>
      <c r="BR250" s="657"/>
      <c r="BS250" s="657"/>
      <c r="BT250" s="657"/>
      <c r="BU250" s="657"/>
      <c r="BV250" s="657"/>
      <c r="BW250" s="657"/>
      <c r="BX250" s="657"/>
      <c r="BY250" s="657"/>
    </row>
    <row r="251" spans="2:77" x14ac:dyDescent="0.15">
      <c r="B251" s="656"/>
      <c r="C251" s="657"/>
      <c r="D251" s="657"/>
      <c r="E251" s="657"/>
      <c r="F251" s="657"/>
      <c r="G251" s="657"/>
      <c r="H251" s="657"/>
      <c r="I251" s="657"/>
      <c r="J251" s="657"/>
      <c r="K251" s="657"/>
      <c r="L251" s="657"/>
      <c r="M251" s="657"/>
      <c r="N251" s="657"/>
      <c r="O251" s="657"/>
      <c r="P251" s="657"/>
      <c r="Q251" s="657"/>
      <c r="R251" s="657"/>
      <c r="S251" s="657"/>
      <c r="T251" s="657"/>
      <c r="U251" s="657"/>
      <c r="V251" s="657"/>
      <c r="W251" s="657"/>
      <c r="X251" s="657"/>
      <c r="Y251" s="657"/>
      <c r="Z251" s="657"/>
      <c r="AA251" s="657"/>
      <c r="AB251" s="657"/>
      <c r="AC251" s="657"/>
      <c r="AD251" s="657"/>
      <c r="AE251" s="657"/>
      <c r="AF251" s="657"/>
      <c r="AG251" s="657"/>
      <c r="AH251" s="657"/>
      <c r="AI251" s="657"/>
      <c r="AJ251" s="657"/>
      <c r="AK251" s="657"/>
      <c r="AL251" s="657"/>
      <c r="AM251" s="657"/>
      <c r="AN251" s="657"/>
      <c r="AO251" s="657"/>
      <c r="AP251" s="657"/>
      <c r="AQ251" s="657"/>
      <c r="AR251" s="657"/>
      <c r="AS251" s="657"/>
      <c r="AT251" s="657"/>
      <c r="AU251" s="657"/>
      <c r="AV251" s="657"/>
      <c r="AW251" s="657"/>
      <c r="AX251" s="657"/>
      <c r="AY251" s="657"/>
      <c r="AZ251" s="657"/>
      <c r="BA251" s="657"/>
      <c r="BB251" s="657"/>
      <c r="BC251" s="657"/>
      <c r="BD251" s="657"/>
      <c r="BE251" s="657"/>
      <c r="BF251" s="657"/>
      <c r="BG251" s="657"/>
      <c r="BH251" s="657"/>
      <c r="BI251" s="657"/>
      <c r="BJ251" s="657"/>
      <c r="BK251" s="657"/>
      <c r="BL251" s="657"/>
      <c r="BM251" s="657"/>
      <c r="BN251" s="657"/>
      <c r="BO251" s="657"/>
      <c r="BP251" s="657"/>
      <c r="BQ251" s="657"/>
      <c r="BR251" s="657"/>
      <c r="BS251" s="657"/>
      <c r="BT251" s="657"/>
      <c r="BU251" s="657"/>
      <c r="BV251" s="657"/>
      <c r="BW251" s="657"/>
      <c r="BX251" s="657"/>
      <c r="BY251" s="657"/>
    </row>
    <row r="252" spans="2:77" x14ac:dyDescent="0.15">
      <c r="B252" s="656"/>
      <c r="C252" s="657"/>
      <c r="D252" s="657"/>
      <c r="E252" s="657"/>
      <c r="F252" s="657"/>
      <c r="G252" s="657"/>
      <c r="H252" s="657"/>
      <c r="I252" s="657"/>
      <c r="J252" s="657"/>
      <c r="K252" s="657"/>
      <c r="L252" s="657"/>
      <c r="M252" s="657"/>
      <c r="N252" s="657"/>
      <c r="O252" s="657"/>
      <c r="P252" s="657"/>
      <c r="Q252" s="657"/>
      <c r="R252" s="657"/>
      <c r="S252" s="657"/>
      <c r="T252" s="657"/>
      <c r="U252" s="657"/>
      <c r="V252" s="657"/>
      <c r="W252" s="657"/>
      <c r="X252" s="657"/>
      <c r="Y252" s="657"/>
      <c r="Z252" s="657"/>
      <c r="AA252" s="657"/>
      <c r="AB252" s="657"/>
      <c r="AC252" s="657"/>
      <c r="AD252" s="657"/>
      <c r="AE252" s="657"/>
      <c r="AF252" s="657"/>
      <c r="AG252" s="657"/>
      <c r="AH252" s="657"/>
      <c r="AI252" s="657"/>
      <c r="AJ252" s="657"/>
      <c r="AK252" s="657"/>
      <c r="AL252" s="657"/>
      <c r="AM252" s="657"/>
      <c r="AN252" s="657"/>
      <c r="AO252" s="657"/>
      <c r="AP252" s="657"/>
      <c r="AQ252" s="657"/>
      <c r="AR252" s="657"/>
      <c r="AS252" s="657"/>
      <c r="AT252" s="657"/>
      <c r="AU252" s="657"/>
      <c r="AV252" s="657"/>
      <c r="AW252" s="657"/>
      <c r="AX252" s="657"/>
      <c r="AY252" s="657"/>
      <c r="AZ252" s="657"/>
      <c r="BA252" s="657"/>
      <c r="BB252" s="657"/>
      <c r="BC252" s="657"/>
      <c r="BD252" s="657"/>
      <c r="BE252" s="657"/>
      <c r="BF252" s="657"/>
      <c r="BG252" s="657"/>
      <c r="BH252" s="657"/>
      <c r="BI252" s="657"/>
      <c r="BJ252" s="657"/>
      <c r="BK252" s="657"/>
      <c r="BL252" s="657"/>
      <c r="BM252" s="657"/>
      <c r="BN252" s="657"/>
      <c r="BO252" s="657"/>
      <c r="BP252" s="657"/>
      <c r="BQ252" s="657"/>
      <c r="BR252" s="657"/>
      <c r="BS252" s="657"/>
      <c r="BT252" s="657"/>
      <c r="BU252" s="657"/>
      <c r="BV252" s="657"/>
      <c r="BW252" s="657"/>
      <c r="BX252" s="657"/>
      <c r="BY252" s="657"/>
    </row>
    <row r="253" spans="2:77" x14ac:dyDescent="0.15">
      <c r="B253" s="656"/>
      <c r="C253" s="657"/>
      <c r="D253" s="657"/>
      <c r="E253" s="657"/>
      <c r="F253" s="657"/>
      <c r="G253" s="657"/>
      <c r="H253" s="657"/>
      <c r="I253" s="657"/>
      <c r="J253" s="657"/>
      <c r="K253" s="657"/>
      <c r="L253" s="657"/>
      <c r="M253" s="657"/>
      <c r="N253" s="657"/>
      <c r="O253" s="657"/>
      <c r="P253" s="657"/>
      <c r="Q253" s="657"/>
      <c r="R253" s="657"/>
      <c r="S253" s="657"/>
      <c r="T253" s="657"/>
      <c r="U253" s="657"/>
      <c r="V253" s="657"/>
      <c r="W253" s="657"/>
      <c r="X253" s="657"/>
      <c r="Y253" s="657"/>
      <c r="Z253" s="657"/>
      <c r="AA253" s="657"/>
      <c r="AB253" s="657"/>
      <c r="AC253" s="657"/>
      <c r="AD253" s="657"/>
      <c r="AE253" s="657"/>
      <c r="AF253" s="657"/>
      <c r="AG253" s="657"/>
      <c r="AH253" s="657"/>
      <c r="AI253" s="657"/>
      <c r="AJ253" s="657"/>
      <c r="AK253" s="657"/>
      <c r="AL253" s="657"/>
      <c r="AM253" s="657"/>
      <c r="AN253" s="657"/>
      <c r="AO253" s="657"/>
      <c r="AP253" s="657"/>
      <c r="AQ253" s="657"/>
      <c r="AR253" s="657"/>
      <c r="AS253" s="657"/>
      <c r="AT253" s="657"/>
      <c r="AU253" s="657"/>
      <c r="AV253" s="657"/>
      <c r="AW253" s="657"/>
      <c r="AX253" s="657"/>
      <c r="AY253" s="657"/>
      <c r="AZ253" s="657"/>
      <c r="BA253" s="657"/>
      <c r="BB253" s="657"/>
      <c r="BC253" s="657"/>
      <c r="BD253" s="657"/>
      <c r="BE253" s="657"/>
      <c r="BF253" s="657"/>
      <c r="BG253" s="657"/>
      <c r="BH253" s="657"/>
      <c r="BI253" s="657"/>
      <c r="BJ253" s="657"/>
      <c r="BK253" s="657"/>
      <c r="BL253" s="657"/>
      <c r="BM253" s="657"/>
      <c r="BN253" s="657"/>
      <c r="BO253" s="657"/>
      <c r="BP253" s="657"/>
      <c r="BQ253" s="657"/>
      <c r="BR253" s="657"/>
      <c r="BS253" s="657"/>
      <c r="BT253" s="657"/>
      <c r="BU253" s="657"/>
      <c r="BV253" s="657"/>
      <c r="BW253" s="657"/>
      <c r="BX253" s="657"/>
      <c r="BY253" s="657"/>
    </row>
    <row r="254" spans="2:77" x14ac:dyDescent="0.15">
      <c r="B254" s="656"/>
      <c r="C254" s="657"/>
      <c r="D254" s="657"/>
      <c r="E254" s="657"/>
      <c r="F254" s="657"/>
      <c r="G254" s="657"/>
      <c r="H254" s="657"/>
      <c r="I254" s="657"/>
      <c r="J254" s="657"/>
      <c r="K254" s="657"/>
      <c r="L254" s="657"/>
      <c r="M254" s="657"/>
      <c r="N254" s="657"/>
      <c r="O254" s="657"/>
      <c r="P254" s="657"/>
      <c r="Q254" s="657"/>
      <c r="R254" s="657"/>
      <c r="S254" s="657"/>
      <c r="T254" s="657"/>
      <c r="U254" s="657"/>
      <c r="V254" s="657"/>
      <c r="W254" s="657"/>
      <c r="X254" s="657"/>
      <c r="Y254" s="657"/>
      <c r="Z254" s="657"/>
      <c r="AA254" s="657"/>
      <c r="AB254" s="657"/>
      <c r="AC254" s="657"/>
      <c r="AD254" s="657"/>
      <c r="AE254" s="657"/>
      <c r="AF254" s="657"/>
      <c r="AG254" s="657"/>
      <c r="AH254" s="657"/>
      <c r="AI254" s="657"/>
      <c r="AJ254" s="657"/>
      <c r="AK254" s="657"/>
      <c r="AL254" s="657"/>
      <c r="AM254" s="657"/>
      <c r="AN254" s="657"/>
      <c r="AO254" s="657"/>
      <c r="AP254" s="657"/>
      <c r="AQ254" s="657"/>
      <c r="AR254" s="657"/>
      <c r="AS254" s="657"/>
      <c r="AT254" s="657"/>
      <c r="AU254" s="657"/>
      <c r="AV254" s="657"/>
      <c r="AW254" s="657"/>
      <c r="AX254" s="657"/>
      <c r="AY254" s="657"/>
      <c r="AZ254" s="657"/>
      <c r="BA254" s="657"/>
      <c r="BB254" s="657"/>
      <c r="BC254" s="657"/>
      <c r="BD254" s="657"/>
      <c r="BE254" s="657"/>
      <c r="BF254" s="657"/>
      <c r="BG254" s="657"/>
      <c r="BH254" s="657"/>
      <c r="BI254" s="657"/>
      <c r="BJ254" s="657"/>
      <c r="BK254" s="657"/>
      <c r="BL254" s="657"/>
      <c r="BM254" s="657"/>
      <c r="BN254" s="657"/>
      <c r="BO254" s="657"/>
      <c r="BP254" s="657"/>
      <c r="BQ254" s="657"/>
      <c r="BR254" s="657"/>
      <c r="BS254" s="657"/>
      <c r="BT254" s="657"/>
      <c r="BU254" s="657"/>
      <c r="BV254" s="657"/>
      <c r="BW254" s="657"/>
      <c r="BX254" s="657"/>
      <c r="BY254" s="657"/>
    </row>
    <row r="255" spans="2:77" x14ac:dyDescent="0.15">
      <c r="B255" s="656"/>
      <c r="C255" s="657"/>
      <c r="D255" s="657"/>
      <c r="E255" s="657"/>
      <c r="F255" s="657"/>
      <c r="G255" s="657"/>
      <c r="H255" s="657"/>
      <c r="I255" s="657"/>
      <c r="J255" s="657"/>
      <c r="K255" s="657"/>
      <c r="L255" s="657"/>
      <c r="M255" s="657"/>
      <c r="N255" s="657"/>
      <c r="O255" s="657"/>
      <c r="P255" s="657"/>
      <c r="Q255" s="657"/>
      <c r="R255" s="657"/>
      <c r="S255" s="657"/>
      <c r="T255" s="657"/>
      <c r="U255" s="657"/>
      <c r="V255" s="657"/>
      <c r="W255" s="657"/>
      <c r="X255" s="657"/>
      <c r="Y255" s="657"/>
      <c r="Z255" s="657"/>
      <c r="AA255" s="657"/>
      <c r="AB255" s="657"/>
      <c r="AC255" s="657"/>
      <c r="AD255" s="657"/>
      <c r="AE255" s="657"/>
      <c r="AF255" s="657"/>
      <c r="AG255" s="657"/>
      <c r="AH255" s="657"/>
      <c r="AI255" s="657"/>
      <c r="AJ255" s="657"/>
      <c r="AK255" s="657"/>
      <c r="AL255" s="657"/>
      <c r="AM255" s="657"/>
      <c r="AN255" s="657"/>
      <c r="AO255" s="657"/>
      <c r="AP255" s="657"/>
      <c r="AQ255" s="657"/>
      <c r="AR255" s="657"/>
      <c r="AS255" s="657"/>
      <c r="AT255" s="657"/>
      <c r="AU255" s="657"/>
      <c r="AV255" s="657"/>
      <c r="AW255" s="657"/>
      <c r="AX255" s="657"/>
      <c r="AY255" s="657"/>
      <c r="AZ255" s="657"/>
      <c r="BA255" s="657"/>
      <c r="BB255" s="657"/>
      <c r="BC255" s="657"/>
      <c r="BD255" s="657"/>
      <c r="BE255" s="657"/>
      <c r="BF255" s="657"/>
      <c r="BG255" s="657"/>
      <c r="BH255" s="657"/>
      <c r="BI255" s="657"/>
      <c r="BJ255" s="657"/>
      <c r="BK255" s="657"/>
      <c r="BL255" s="657"/>
      <c r="BM255" s="657"/>
      <c r="BN255" s="657"/>
      <c r="BO255" s="657"/>
      <c r="BP255" s="657"/>
      <c r="BQ255" s="657"/>
      <c r="BR255" s="657"/>
      <c r="BS255" s="657"/>
      <c r="BT255" s="657"/>
      <c r="BU255" s="657"/>
      <c r="BV255" s="657"/>
      <c r="BW255" s="657"/>
      <c r="BX255" s="657"/>
      <c r="BY255" s="657"/>
    </row>
    <row r="256" spans="2:77" x14ac:dyDescent="0.15">
      <c r="B256" s="656"/>
      <c r="C256" s="657"/>
      <c r="D256" s="657"/>
      <c r="E256" s="657"/>
      <c r="F256" s="657"/>
      <c r="G256" s="657"/>
      <c r="H256" s="657"/>
      <c r="I256" s="657"/>
      <c r="J256" s="657"/>
      <c r="K256" s="657"/>
      <c r="L256" s="657"/>
      <c r="M256" s="657"/>
      <c r="N256" s="657"/>
      <c r="O256" s="657"/>
      <c r="P256" s="657"/>
      <c r="Q256" s="657"/>
      <c r="R256" s="657"/>
      <c r="S256" s="657"/>
      <c r="T256" s="657"/>
      <c r="U256" s="657"/>
      <c r="V256" s="657"/>
      <c r="W256" s="657"/>
      <c r="X256" s="657"/>
      <c r="Y256" s="657"/>
      <c r="Z256" s="657"/>
      <c r="AA256" s="657"/>
      <c r="AB256" s="657"/>
      <c r="AC256" s="657"/>
      <c r="AD256" s="657"/>
      <c r="AE256" s="657"/>
      <c r="AF256" s="657"/>
      <c r="AG256" s="657"/>
      <c r="AH256" s="657"/>
      <c r="AI256" s="657"/>
      <c r="AJ256" s="657"/>
      <c r="AK256" s="657"/>
      <c r="AL256" s="657"/>
      <c r="AM256" s="657"/>
      <c r="AN256" s="657"/>
      <c r="AO256" s="657"/>
      <c r="AP256" s="657"/>
      <c r="AQ256" s="657"/>
      <c r="AR256" s="657"/>
      <c r="AS256" s="657"/>
      <c r="AT256" s="657"/>
      <c r="AU256" s="657"/>
      <c r="AV256" s="657"/>
      <c r="AW256" s="657"/>
      <c r="AX256" s="657"/>
      <c r="AY256" s="657"/>
      <c r="AZ256" s="657"/>
      <c r="BA256" s="657"/>
      <c r="BB256" s="657"/>
      <c r="BC256" s="657"/>
      <c r="BD256" s="657"/>
      <c r="BE256" s="657"/>
      <c r="BF256" s="657"/>
      <c r="BG256" s="657"/>
      <c r="BH256" s="657"/>
      <c r="BI256" s="657"/>
      <c r="BJ256" s="657"/>
      <c r="BK256" s="657"/>
      <c r="BL256" s="657"/>
      <c r="BM256" s="657"/>
      <c r="BN256" s="657"/>
      <c r="BO256" s="657"/>
      <c r="BP256" s="657"/>
      <c r="BQ256" s="657"/>
      <c r="BR256" s="657"/>
      <c r="BS256" s="657"/>
      <c r="BT256" s="657"/>
      <c r="BU256" s="657"/>
      <c r="BV256" s="657"/>
      <c r="BW256" s="657"/>
      <c r="BX256" s="657"/>
      <c r="BY256" s="657"/>
    </row>
    <row r="257" spans="2:77" x14ac:dyDescent="0.15">
      <c r="B257" s="656"/>
      <c r="C257" s="657"/>
      <c r="D257" s="657"/>
      <c r="E257" s="657"/>
      <c r="F257" s="657"/>
      <c r="G257" s="657"/>
      <c r="H257" s="657"/>
      <c r="I257" s="657"/>
      <c r="J257" s="657"/>
      <c r="K257" s="657"/>
      <c r="L257" s="657"/>
      <c r="M257" s="657"/>
      <c r="N257" s="657"/>
      <c r="O257" s="657"/>
      <c r="P257" s="657"/>
      <c r="Q257" s="657"/>
      <c r="R257" s="657"/>
      <c r="S257" s="657"/>
      <c r="T257" s="657"/>
      <c r="U257" s="657"/>
      <c r="V257" s="657"/>
      <c r="W257" s="657"/>
      <c r="X257" s="657"/>
      <c r="Y257" s="657"/>
      <c r="Z257" s="657"/>
      <c r="AA257" s="657"/>
      <c r="AB257" s="657"/>
      <c r="AC257" s="657"/>
      <c r="AD257" s="657"/>
      <c r="AE257" s="657"/>
      <c r="AF257" s="657"/>
      <c r="AG257" s="657"/>
      <c r="AH257" s="657"/>
      <c r="AI257" s="657"/>
      <c r="AJ257" s="657"/>
      <c r="AK257" s="657"/>
      <c r="AL257" s="657"/>
      <c r="AM257" s="657"/>
      <c r="AN257" s="657"/>
      <c r="AO257" s="657"/>
      <c r="AP257" s="657"/>
      <c r="AQ257" s="657"/>
      <c r="AR257" s="657"/>
      <c r="AS257" s="657"/>
      <c r="AT257" s="657"/>
      <c r="AU257" s="657"/>
      <c r="AV257" s="657"/>
      <c r="AW257" s="657"/>
      <c r="AX257" s="657"/>
      <c r="AY257" s="657"/>
      <c r="AZ257" s="657"/>
      <c r="BA257" s="657"/>
      <c r="BB257" s="657"/>
      <c r="BC257" s="657"/>
      <c r="BD257" s="657"/>
      <c r="BE257" s="657"/>
      <c r="BF257" s="657"/>
      <c r="BG257" s="657"/>
      <c r="BH257" s="657"/>
      <c r="BI257" s="657"/>
      <c r="BJ257" s="657"/>
      <c r="BK257" s="657"/>
      <c r="BL257" s="657"/>
      <c r="BM257" s="657"/>
      <c r="BN257" s="657"/>
      <c r="BO257" s="657"/>
      <c r="BP257" s="657"/>
      <c r="BQ257" s="657"/>
      <c r="BR257" s="657"/>
      <c r="BS257" s="657"/>
      <c r="BT257" s="657"/>
      <c r="BU257" s="657"/>
      <c r="BV257" s="657"/>
      <c r="BW257" s="657"/>
      <c r="BX257" s="657"/>
      <c r="BY257" s="657"/>
    </row>
    <row r="258" spans="2:77" x14ac:dyDescent="0.15">
      <c r="B258" s="656"/>
      <c r="C258" s="657"/>
      <c r="D258" s="657"/>
      <c r="E258" s="657"/>
      <c r="F258" s="657"/>
      <c r="G258" s="657"/>
      <c r="H258" s="657"/>
      <c r="I258" s="657"/>
      <c r="J258" s="657"/>
      <c r="K258" s="657"/>
      <c r="L258" s="657"/>
      <c r="M258" s="657"/>
      <c r="N258" s="657"/>
      <c r="O258" s="657"/>
      <c r="P258" s="657"/>
      <c r="Q258" s="657"/>
      <c r="R258" s="657"/>
      <c r="S258" s="657"/>
      <c r="T258" s="657"/>
      <c r="U258" s="657"/>
      <c r="V258" s="657"/>
      <c r="W258" s="657"/>
      <c r="X258" s="657"/>
      <c r="Y258" s="657"/>
      <c r="Z258" s="657"/>
      <c r="AA258" s="657"/>
      <c r="AB258" s="657"/>
      <c r="AC258" s="657"/>
      <c r="AD258" s="657"/>
      <c r="AE258" s="657"/>
      <c r="AF258" s="657"/>
      <c r="AG258" s="657"/>
      <c r="AH258" s="657"/>
      <c r="AI258" s="657"/>
      <c r="AJ258" s="657"/>
      <c r="AK258" s="657"/>
      <c r="AL258" s="657"/>
      <c r="AM258" s="657"/>
      <c r="AN258" s="657"/>
      <c r="AO258" s="657"/>
      <c r="AP258" s="657"/>
      <c r="AQ258" s="657"/>
      <c r="AR258" s="657"/>
      <c r="AS258" s="657"/>
      <c r="AT258" s="657"/>
      <c r="AU258" s="657"/>
      <c r="AV258" s="657"/>
      <c r="AW258" s="657"/>
      <c r="AX258" s="657"/>
      <c r="AY258" s="657"/>
      <c r="AZ258" s="657"/>
      <c r="BA258" s="657"/>
      <c r="BB258" s="657"/>
      <c r="BC258" s="657"/>
      <c r="BD258" s="657"/>
      <c r="BE258" s="657"/>
      <c r="BF258" s="657"/>
      <c r="BG258" s="657"/>
      <c r="BH258" s="657"/>
      <c r="BI258" s="657"/>
      <c r="BJ258" s="657"/>
      <c r="BK258" s="657"/>
      <c r="BL258" s="657"/>
      <c r="BM258" s="657"/>
      <c r="BN258" s="657"/>
      <c r="BO258" s="657"/>
      <c r="BP258" s="657"/>
      <c r="BQ258" s="657"/>
      <c r="BR258" s="657"/>
      <c r="BS258" s="657"/>
      <c r="BT258" s="657"/>
      <c r="BU258" s="657"/>
      <c r="BV258" s="657"/>
      <c r="BW258" s="657"/>
      <c r="BX258" s="657"/>
      <c r="BY258" s="657"/>
    </row>
    <row r="259" spans="2:77" x14ac:dyDescent="0.15">
      <c r="B259" s="656"/>
      <c r="C259" s="657"/>
      <c r="D259" s="657"/>
      <c r="E259" s="657"/>
      <c r="F259" s="657"/>
      <c r="G259" s="657"/>
      <c r="H259" s="657"/>
      <c r="I259" s="657"/>
      <c r="J259" s="657"/>
      <c r="K259" s="657"/>
      <c r="L259" s="657"/>
      <c r="M259" s="657"/>
      <c r="N259" s="657"/>
      <c r="O259" s="657"/>
      <c r="P259" s="657"/>
      <c r="Q259" s="657"/>
      <c r="R259" s="657"/>
      <c r="S259" s="657"/>
      <c r="T259" s="657"/>
      <c r="U259" s="657"/>
      <c r="V259" s="657"/>
      <c r="W259" s="657"/>
      <c r="X259" s="657"/>
      <c r="Y259" s="657"/>
      <c r="Z259" s="657"/>
      <c r="AA259" s="657"/>
      <c r="AB259" s="657"/>
      <c r="AC259" s="657"/>
      <c r="AD259" s="657"/>
      <c r="AE259" s="657"/>
      <c r="AF259" s="657"/>
      <c r="AG259" s="657"/>
      <c r="AH259" s="657"/>
      <c r="AI259" s="657"/>
      <c r="AJ259" s="657"/>
      <c r="AK259" s="657"/>
      <c r="AL259" s="657"/>
      <c r="AM259" s="657"/>
      <c r="AN259" s="657"/>
      <c r="AO259" s="657"/>
      <c r="AP259" s="657"/>
      <c r="AQ259" s="657"/>
      <c r="AR259" s="657"/>
      <c r="AS259" s="657"/>
      <c r="AT259" s="657"/>
      <c r="AU259" s="657"/>
      <c r="AV259" s="657"/>
      <c r="AW259" s="657"/>
      <c r="AX259" s="657"/>
      <c r="AY259" s="657"/>
      <c r="AZ259" s="657"/>
      <c r="BA259" s="657"/>
      <c r="BB259" s="657"/>
      <c r="BC259" s="657"/>
      <c r="BD259" s="657"/>
      <c r="BE259" s="657"/>
      <c r="BF259" s="657"/>
      <c r="BG259" s="657"/>
      <c r="BH259" s="657"/>
      <c r="BI259" s="657"/>
      <c r="BJ259" s="657"/>
      <c r="BK259" s="657"/>
      <c r="BL259" s="657"/>
      <c r="BM259" s="657"/>
      <c r="BN259" s="657"/>
      <c r="BO259" s="657"/>
      <c r="BP259" s="657"/>
      <c r="BQ259" s="657"/>
      <c r="BR259" s="657"/>
      <c r="BS259" s="657"/>
      <c r="BT259" s="657"/>
      <c r="BU259" s="657"/>
      <c r="BV259" s="657"/>
      <c r="BW259" s="657"/>
      <c r="BX259" s="657"/>
      <c r="BY259" s="657"/>
    </row>
    <row r="260" spans="2:77" x14ac:dyDescent="0.15">
      <c r="B260" s="656"/>
      <c r="C260" s="657"/>
      <c r="D260" s="657"/>
      <c r="E260" s="657"/>
      <c r="F260" s="657"/>
      <c r="G260" s="657"/>
      <c r="H260" s="657"/>
      <c r="I260" s="657"/>
      <c r="J260" s="657"/>
      <c r="K260" s="657"/>
      <c r="L260" s="657"/>
      <c r="M260" s="657"/>
      <c r="N260" s="657"/>
      <c r="O260" s="657"/>
      <c r="P260" s="657"/>
      <c r="Q260" s="657"/>
      <c r="R260" s="657"/>
      <c r="S260" s="657"/>
      <c r="T260" s="657"/>
      <c r="U260" s="657"/>
      <c r="V260" s="657"/>
      <c r="W260" s="657"/>
      <c r="X260" s="657"/>
      <c r="Y260" s="657"/>
      <c r="Z260" s="657"/>
      <c r="AA260" s="657"/>
      <c r="AB260" s="657"/>
      <c r="AC260" s="657"/>
      <c r="AD260" s="657"/>
      <c r="AE260" s="657"/>
      <c r="AF260" s="657"/>
      <c r="AG260" s="657"/>
      <c r="AH260" s="657"/>
      <c r="AI260" s="657"/>
      <c r="AJ260" s="657"/>
      <c r="AK260" s="657"/>
      <c r="AL260" s="657"/>
      <c r="AM260" s="657"/>
      <c r="AN260" s="657"/>
      <c r="AO260" s="657"/>
      <c r="AP260" s="657"/>
      <c r="AQ260" s="657"/>
      <c r="AR260" s="657"/>
      <c r="AS260" s="657"/>
      <c r="AT260" s="657"/>
      <c r="AU260" s="657"/>
      <c r="AV260" s="657"/>
      <c r="AW260" s="657"/>
      <c r="AX260" s="657"/>
      <c r="AY260" s="657"/>
      <c r="AZ260" s="657"/>
      <c r="BA260" s="657"/>
      <c r="BB260" s="657"/>
      <c r="BC260" s="657"/>
      <c r="BD260" s="657"/>
      <c r="BE260" s="657"/>
      <c r="BF260" s="657"/>
      <c r="BG260" s="657"/>
      <c r="BH260" s="657"/>
      <c r="BI260" s="657"/>
      <c r="BJ260" s="657"/>
      <c r="BK260" s="657"/>
      <c r="BL260" s="657"/>
      <c r="BM260" s="657"/>
      <c r="BN260" s="657"/>
      <c r="BO260" s="657"/>
      <c r="BP260" s="657"/>
      <c r="BQ260" s="657"/>
      <c r="BR260" s="657"/>
      <c r="BS260" s="657"/>
      <c r="BT260" s="657"/>
      <c r="BU260" s="657"/>
      <c r="BV260" s="657"/>
      <c r="BW260" s="657"/>
      <c r="BX260" s="657"/>
      <c r="BY260" s="657"/>
    </row>
    <row r="261" spans="2:77" x14ac:dyDescent="0.15">
      <c r="B261" s="656"/>
      <c r="C261" s="657"/>
      <c r="D261" s="657"/>
      <c r="E261" s="657"/>
      <c r="F261" s="657"/>
      <c r="G261" s="657"/>
      <c r="H261" s="657"/>
      <c r="I261" s="657"/>
      <c r="J261" s="657"/>
      <c r="K261" s="657"/>
      <c r="L261" s="657"/>
      <c r="M261" s="657"/>
      <c r="N261" s="657"/>
      <c r="O261" s="657"/>
      <c r="P261" s="657"/>
      <c r="Q261" s="657"/>
      <c r="R261" s="657"/>
      <c r="S261" s="657"/>
      <c r="T261" s="657"/>
      <c r="U261" s="657"/>
      <c r="V261" s="657"/>
      <c r="W261" s="657"/>
      <c r="X261" s="657"/>
      <c r="Y261" s="657"/>
      <c r="Z261" s="657"/>
      <c r="AA261" s="657"/>
      <c r="AB261" s="657"/>
      <c r="AC261" s="657"/>
      <c r="AD261" s="657"/>
      <c r="AE261" s="657"/>
      <c r="AF261" s="657"/>
      <c r="AG261" s="657"/>
      <c r="AH261" s="657"/>
      <c r="AI261" s="657"/>
      <c r="AJ261" s="657"/>
      <c r="AK261" s="657"/>
      <c r="AL261" s="657"/>
      <c r="AM261" s="657"/>
      <c r="AN261" s="657"/>
      <c r="AO261" s="657"/>
      <c r="AP261" s="657"/>
      <c r="AQ261" s="657"/>
      <c r="AR261" s="657"/>
      <c r="AS261" s="657"/>
      <c r="AT261" s="657"/>
      <c r="AU261" s="657"/>
      <c r="AV261" s="657"/>
      <c r="AW261" s="657"/>
      <c r="AX261" s="657"/>
      <c r="AY261" s="657"/>
      <c r="AZ261" s="657"/>
      <c r="BA261" s="657"/>
      <c r="BB261" s="657"/>
      <c r="BC261" s="657"/>
      <c r="BD261" s="657"/>
      <c r="BE261" s="657"/>
      <c r="BF261" s="657"/>
      <c r="BG261" s="657"/>
      <c r="BH261" s="657"/>
      <c r="BI261" s="657"/>
      <c r="BJ261" s="657"/>
      <c r="BK261" s="657"/>
      <c r="BL261" s="657"/>
      <c r="BM261" s="657"/>
      <c r="BN261" s="657"/>
      <c r="BO261" s="657"/>
      <c r="BP261" s="657"/>
      <c r="BQ261" s="657"/>
      <c r="BR261" s="657"/>
      <c r="BS261" s="657"/>
      <c r="BT261" s="657"/>
      <c r="BU261" s="657"/>
      <c r="BV261" s="657"/>
      <c r="BW261" s="657"/>
      <c r="BX261" s="657"/>
      <c r="BY261" s="657"/>
    </row>
    <row r="262" spans="2:77" x14ac:dyDescent="0.15">
      <c r="B262" s="656"/>
      <c r="C262" s="657"/>
      <c r="D262" s="657"/>
      <c r="E262" s="657"/>
      <c r="F262" s="657"/>
      <c r="G262" s="657"/>
      <c r="H262" s="657"/>
      <c r="I262" s="657"/>
      <c r="J262" s="657"/>
      <c r="K262" s="657"/>
      <c r="L262" s="657"/>
      <c r="M262" s="657"/>
      <c r="N262" s="657"/>
      <c r="O262" s="657"/>
      <c r="P262" s="657"/>
      <c r="Q262" s="657"/>
      <c r="R262" s="657"/>
      <c r="S262" s="657"/>
      <c r="T262" s="657"/>
      <c r="U262" s="657"/>
      <c r="V262" s="657"/>
      <c r="W262" s="657"/>
      <c r="X262" s="657"/>
      <c r="Y262" s="657"/>
      <c r="Z262" s="657"/>
      <c r="AA262" s="657"/>
      <c r="AB262" s="657"/>
      <c r="AC262" s="657"/>
      <c r="AD262" s="657"/>
      <c r="AE262" s="657"/>
      <c r="AF262" s="657"/>
      <c r="AG262" s="657"/>
      <c r="AH262" s="657"/>
      <c r="AI262" s="657"/>
      <c r="AJ262" s="657"/>
      <c r="AK262" s="657"/>
      <c r="AL262" s="657"/>
      <c r="AM262" s="657"/>
      <c r="AN262" s="657"/>
      <c r="AO262" s="657"/>
      <c r="AP262" s="657"/>
      <c r="AQ262" s="657"/>
      <c r="AR262" s="657"/>
      <c r="AS262" s="657"/>
      <c r="AT262" s="657"/>
      <c r="AU262" s="657"/>
      <c r="AV262" s="657"/>
      <c r="AW262" s="657"/>
      <c r="AX262" s="657"/>
      <c r="AY262" s="657"/>
      <c r="AZ262" s="657"/>
      <c r="BA262" s="657"/>
      <c r="BB262" s="657"/>
      <c r="BC262" s="657"/>
      <c r="BD262" s="657"/>
      <c r="BE262" s="657"/>
      <c r="BF262" s="657"/>
      <c r="BG262" s="657"/>
      <c r="BH262" s="657"/>
      <c r="BI262" s="657"/>
      <c r="BJ262" s="657"/>
      <c r="BK262" s="657"/>
      <c r="BL262" s="657"/>
      <c r="BM262" s="657"/>
      <c r="BN262" s="657"/>
      <c r="BO262" s="657"/>
      <c r="BP262" s="657"/>
      <c r="BQ262" s="657"/>
      <c r="BR262" s="657"/>
      <c r="BS262" s="657"/>
      <c r="BT262" s="657"/>
      <c r="BU262" s="657"/>
      <c r="BV262" s="657"/>
      <c r="BW262" s="657"/>
      <c r="BX262" s="657"/>
      <c r="BY262" s="657"/>
    </row>
    <row r="263" spans="2:77" x14ac:dyDescent="0.15">
      <c r="B263" s="656"/>
      <c r="C263" s="657"/>
      <c r="D263" s="657"/>
      <c r="E263" s="657"/>
      <c r="F263" s="657"/>
      <c r="G263" s="657"/>
      <c r="H263" s="657"/>
      <c r="I263" s="657"/>
      <c r="J263" s="657"/>
      <c r="K263" s="657"/>
      <c r="L263" s="657"/>
      <c r="M263" s="657"/>
      <c r="N263" s="657"/>
      <c r="O263" s="657"/>
      <c r="P263" s="657"/>
      <c r="Q263" s="657"/>
      <c r="R263" s="657"/>
      <c r="S263" s="657"/>
      <c r="T263" s="657"/>
      <c r="U263" s="657"/>
      <c r="V263" s="657"/>
      <c r="W263" s="657"/>
      <c r="X263" s="657"/>
      <c r="Y263" s="657"/>
      <c r="Z263" s="657"/>
      <c r="AA263" s="657"/>
      <c r="AB263" s="657"/>
      <c r="AC263" s="657"/>
      <c r="AD263" s="657"/>
      <c r="AE263" s="657"/>
      <c r="AF263" s="657"/>
      <c r="AG263" s="657"/>
      <c r="AH263" s="657"/>
      <c r="AI263" s="657"/>
      <c r="AJ263" s="657"/>
      <c r="AK263" s="657"/>
      <c r="AL263" s="657"/>
      <c r="AM263" s="657"/>
      <c r="AN263" s="657"/>
      <c r="AO263" s="657"/>
      <c r="AP263" s="657"/>
      <c r="AQ263" s="657"/>
      <c r="AR263" s="657"/>
      <c r="AS263" s="657"/>
      <c r="AT263" s="657"/>
      <c r="AU263" s="657"/>
      <c r="AV263" s="657"/>
      <c r="AW263" s="657"/>
      <c r="AX263" s="657"/>
      <c r="AY263" s="657"/>
      <c r="AZ263" s="657"/>
      <c r="BA263" s="657"/>
      <c r="BB263" s="657"/>
      <c r="BC263" s="657"/>
      <c r="BD263" s="657"/>
      <c r="BE263" s="657"/>
      <c r="BF263" s="657"/>
      <c r="BG263" s="657"/>
      <c r="BH263" s="657"/>
      <c r="BI263" s="657"/>
      <c r="BJ263" s="657"/>
      <c r="BK263" s="657"/>
      <c r="BL263" s="657"/>
      <c r="BM263" s="657"/>
      <c r="BN263" s="657"/>
      <c r="BO263" s="657"/>
      <c r="BP263" s="657"/>
      <c r="BQ263" s="657"/>
      <c r="BR263" s="657"/>
      <c r="BS263" s="657"/>
      <c r="BT263" s="657"/>
      <c r="BU263" s="657"/>
      <c r="BV263" s="657"/>
      <c r="BW263" s="657"/>
      <c r="BX263" s="657"/>
      <c r="BY263" s="657"/>
    </row>
    <row r="264" spans="2:77" x14ac:dyDescent="0.15">
      <c r="B264" s="656"/>
      <c r="C264" s="657"/>
      <c r="D264" s="657"/>
      <c r="E264" s="657"/>
      <c r="F264" s="657"/>
      <c r="G264" s="657"/>
      <c r="H264" s="657"/>
      <c r="I264" s="657"/>
      <c r="J264" s="657"/>
      <c r="K264" s="657"/>
      <c r="L264" s="657"/>
      <c r="M264" s="657"/>
      <c r="N264" s="657"/>
      <c r="O264" s="657"/>
      <c r="P264" s="657"/>
      <c r="Q264" s="657"/>
      <c r="R264" s="657"/>
      <c r="S264" s="657"/>
      <c r="T264" s="657"/>
      <c r="U264" s="657"/>
      <c r="V264" s="657"/>
      <c r="W264" s="657"/>
      <c r="X264" s="657"/>
      <c r="Y264" s="657"/>
      <c r="Z264" s="657"/>
      <c r="AA264" s="657"/>
      <c r="AB264" s="657"/>
      <c r="AC264" s="657"/>
      <c r="AD264" s="657"/>
      <c r="AE264" s="657"/>
      <c r="AF264" s="657"/>
      <c r="AG264" s="657"/>
      <c r="AH264" s="657"/>
      <c r="AI264" s="657"/>
      <c r="AJ264" s="657"/>
      <c r="AK264" s="657"/>
      <c r="AL264" s="657"/>
      <c r="AM264" s="657"/>
      <c r="AN264" s="657"/>
      <c r="AO264" s="657"/>
      <c r="AP264" s="657"/>
      <c r="AQ264" s="657"/>
      <c r="AR264" s="657"/>
      <c r="AS264" s="657"/>
      <c r="AT264" s="657"/>
      <c r="AU264" s="657"/>
      <c r="AV264" s="657"/>
      <c r="AW264" s="657"/>
      <c r="AX264" s="657"/>
      <c r="AY264" s="657"/>
      <c r="AZ264" s="657"/>
      <c r="BA264" s="657"/>
      <c r="BB264" s="657"/>
      <c r="BC264" s="657"/>
      <c r="BD264" s="657"/>
      <c r="BE264" s="657"/>
      <c r="BF264" s="657"/>
      <c r="BG264" s="657"/>
      <c r="BH264" s="657"/>
      <c r="BI264" s="657"/>
      <c r="BJ264" s="657"/>
      <c r="BK264" s="657"/>
      <c r="BL264" s="657"/>
      <c r="BM264" s="657"/>
      <c r="BN264" s="657"/>
      <c r="BO264" s="657"/>
      <c r="BP264" s="657"/>
      <c r="BQ264" s="657"/>
      <c r="BR264" s="657"/>
      <c r="BS264" s="657"/>
      <c r="BT264" s="657"/>
      <c r="BU264" s="657"/>
      <c r="BV264" s="657"/>
      <c r="BW264" s="657"/>
      <c r="BX264" s="657"/>
      <c r="BY264" s="657"/>
    </row>
    <row r="265" spans="2:77" x14ac:dyDescent="0.15">
      <c r="B265" s="656"/>
      <c r="C265" s="657"/>
      <c r="D265" s="657"/>
      <c r="E265" s="657"/>
      <c r="F265" s="657"/>
      <c r="G265" s="657"/>
      <c r="H265" s="657"/>
      <c r="I265" s="657"/>
      <c r="J265" s="657"/>
      <c r="K265" s="657"/>
      <c r="L265" s="657"/>
      <c r="M265" s="657"/>
      <c r="N265" s="657"/>
      <c r="O265" s="657"/>
      <c r="P265" s="657"/>
      <c r="Q265" s="657"/>
      <c r="R265" s="657"/>
      <c r="S265" s="657"/>
      <c r="T265" s="657"/>
      <c r="U265" s="657"/>
      <c r="V265" s="657"/>
      <c r="W265" s="657"/>
      <c r="X265" s="657"/>
      <c r="Y265" s="657"/>
      <c r="Z265" s="657"/>
      <c r="AA265" s="657"/>
      <c r="AB265" s="657"/>
      <c r="AC265" s="657"/>
      <c r="AD265" s="657"/>
      <c r="AE265" s="657"/>
      <c r="AF265" s="657"/>
      <c r="AG265" s="657"/>
      <c r="AH265" s="657"/>
      <c r="AI265" s="657"/>
      <c r="AJ265" s="657"/>
      <c r="AK265" s="657"/>
      <c r="AL265" s="657"/>
      <c r="AM265" s="657"/>
      <c r="AN265" s="657"/>
      <c r="AO265" s="657"/>
      <c r="AP265" s="657"/>
      <c r="AQ265" s="657"/>
      <c r="AR265" s="657"/>
      <c r="AS265" s="657"/>
      <c r="AT265" s="657"/>
      <c r="AU265" s="657"/>
      <c r="AV265" s="657"/>
      <c r="AW265" s="657"/>
      <c r="AX265" s="657"/>
      <c r="AY265" s="657"/>
      <c r="AZ265" s="657"/>
      <c r="BA265" s="657"/>
      <c r="BB265" s="657"/>
      <c r="BC265" s="657"/>
      <c r="BD265" s="657"/>
      <c r="BE265" s="657"/>
      <c r="BF265" s="657"/>
      <c r="BG265" s="657"/>
      <c r="BH265" s="657"/>
      <c r="BI265" s="657"/>
      <c r="BJ265" s="657"/>
      <c r="BK265" s="657"/>
      <c r="BL265" s="657"/>
      <c r="BM265" s="657"/>
      <c r="BN265" s="657"/>
      <c r="BO265" s="657"/>
      <c r="BP265" s="657"/>
      <c r="BQ265" s="657"/>
      <c r="BR265" s="657"/>
      <c r="BS265" s="657"/>
      <c r="BT265" s="657"/>
      <c r="BU265" s="657"/>
      <c r="BV265" s="657"/>
      <c r="BW265" s="657"/>
      <c r="BX265" s="657"/>
      <c r="BY265" s="657"/>
    </row>
    <row r="266" spans="2:77" x14ac:dyDescent="0.15">
      <c r="B266" s="656"/>
      <c r="C266" s="657"/>
      <c r="D266" s="657"/>
      <c r="E266" s="657"/>
      <c r="F266" s="657"/>
      <c r="G266" s="657"/>
      <c r="H266" s="657"/>
      <c r="I266" s="657"/>
      <c r="J266" s="657"/>
      <c r="K266" s="657"/>
      <c r="L266" s="657"/>
      <c r="M266" s="657"/>
      <c r="N266" s="657"/>
      <c r="O266" s="657"/>
      <c r="P266" s="657"/>
      <c r="Q266" s="657"/>
      <c r="R266" s="657"/>
      <c r="S266" s="657"/>
      <c r="T266" s="657"/>
      <c r="U266" s="657"/>
      <c r="V266" s="657"/>
      <c r="W266" s="657"/>
      <c r="X266" s="657"/>
      <c r="Y266" s="657"/>
      <c r="Z266" s="657"/>
      <c r="AA266" s="657"/>
      <c r="AB266" s="657"/>
      <c r="AC266" s="657"/>
      <c r="AD266" s="657"/>
      <c r="AE266" s="657"/>
      <c r="AF266" s="657"/>
      <c r="AG266" s="657"/>
      <c r="AH266" s="657"/>
      <c r="AI266" s="657"/>
      <c r="AJ266" s="657"/>
      <c r="AK266" s="657"/>
      <c r="AL266" s="657"/>
      <c r="AM266" s="657"/>
      <c r="AN266" s="657"/>
      <c r="AO266" s="657"/>
      <c r="AP266" s="657"/>
      <c r="AQ266" s="657"/>
      <c r="AR266" s="657"/>
      <c r="AS266" s="657"/>
      <c r="AT266" s="657"/>
      <c r="AU266" s="657"/>
      <c r="AV266" s="657"/>
      <c r="AW266" s="657"/>
      <c r="AX266" s="657"/>
      <c r="AY266" s="657"/>
      <c r="AZ266" s="657"/>
      <c r="BA266" s="657"/>
      <c r="BB266" s="657"/>
      <c r="BC266" s="657"/>
      <c r="BD266" s="657"/>
      <c r="BE266" s="657"/>
      <c r="BF266" s="657"/>
      <c r="BG266" s="657"/>
      <c r="BH266" s="657"/>
      <c r="BI266" s="657"/>
      <c r="BJ266" s="657"/>
      <c r="BK266" s="657"/>
      <c r="BL266" s="657"/>
      <c r="BM266" s="657"/>
      <c r="BN266" s="657"/>
      <c r="BO266" s="657"/>
      <c r="BP266" s="657"/>
      <c r="BQ266" s="657"/>
      <c r="BR266" s="657"/>
      <c r="BS266" s="657"/>
      <c r="BT266" s="657"/>
      <c r="BU266" s="657"/>
      <c r="BV266" s="657"/>
      <c r="BW266" s="657"/>
      <c r="BX266" s="657"/>
      <c r="BY266" s="657"/>
    </row>
    <row r="267" spans="2:77" x14ac:dyDescent="0.15">
      <c r="B267" s="656"/>
      <c r="C267" s="657"/>
      <c r="D267" s="657"/>
      <c r="E267" s="657"/>
      <c r="F267" s="657"/>
      <c r="G267" s="657"/>
      <c r="H267" s="657"/>
      <c r="I267" s="657"/>
      <c r="J267" s="657"/>
      <c r="K267" s="657"/>
      <c r="L267" s="657"/>
      <c r="M267" s="657"/>
      <c r="N267" s="657"/>
      <c r="O267" s="657"/>
      <c r="P267" s="657"/>
      <c r="Q267" s="657"/>
      <c r="R267" s="657"/>
      <c r="S267" s="657"/>
      <c r="T267" s="657"/>
      <c r="U267" s="657"/>
      <c r="V267" s="657"/>
      <c r="W267" s="657"/>
      <c r="X267" s="657"/>
      <c r="Y267" s="657"/>
      <c r="Z267" s="657"/>
      <c r="AA267" s="657"/>
      <c r="AB267" s="657"/>
      <c r="AC267" s="657"/>
      <c r="AD267" s="657"/>
      <c r="AE267" s="657"/>
      <c r="AF267" s="657"/>
      <c r="AG267" s="657"/>
      <c r="AH267" s="657"/>
      <c r="AI267" s="657"/>
      <c r="AJ267" s="657"/>
      <c r="AK267" s="657"/>
      <c r="AL267" s="657"/>
      <c r="AM267" s="657"/>
      <c r="AN267" s="657"/>
      <c r="AO267" s="657"/>
      <c r="AP267" s="657"/>
      <c r="AQ267" s="657"/>
      <c r="AR267" s="657"/>
      <c r="AS267" s="657"/>
      <c r="AT267" s="657"/>
      <c r="AU267" s="657"/>
      <c r="AV267" s="657"/>
      <c r="AW267" s="657"/>
      <c r="AX267" s="657"/>
      <c r="AY267" s="657"/>
      <c r="AZ267" s="657"/>
      <c r="BA267" s="657"/>
      <c r="BB267" s="657"/>
      <c r="BC267" s="657"/>
      <c r="BD267" s="657"/>
      <c r="BE267" s="657"/>
      <c r="BF267" s="657"/>
      <c r="BG267" s="657"/>
      <c r="BH267" s="657"/>
      <c r="BI267" s="657"/>
      <c r="BJ267" s="657"/>
      <c r="BK267" s="657"/>
      <c r="BL267" s="657"/>
      <c r="BM267" s="657"/>
      <c r="BN267" s="657"/>
      <c r="BO267" s="657"/>
      <c r="BP267" s="657"/>
      <c r="BQ267" s="657"/>
      <c r="BR267" s="657"/>
      <c r="BS267" s="657"/>
      <c r="BT267" s="657"/>
      <c r="BU267" s="657"/>
      <c r="BV267" s="657"/>
      <c r="BW267" s="657"/>
      <c r="BX267" s="657"/>
      <c r="BY267" s="657"/>
    </row>
    <row r="268" spans="2:77" x14ac:dyDescent="0.15">
      <c r="B268" s="656"/>
      <c r="C268" s="657"/>
      <c r="D268" s="657"/>
      <c r="E268" s="657"/>
      <c r="F268" s="657"/>
      <c r="G268" s="657"/>
      <c r="H268" s="657"/>
      <c r="I268" s="657"/>
      <c r="J268" s="657"/>
      <c r="K268" s="657"/>
      <c r="L268" s="657"/>
      <c r="M268" s="657"/>
      <c r="N268" s="657"/>
      <c r="O268" s="657"/>
      <c r="P268" s="657"/>
      <c r="Q268" s="657"/>
      <c r="R268" s="657"/>
      <c r="S268" s="657"/>
      <c r="T268" s="657"/>
      <c r="U268" s="657"/>
      <c r="V268" s="657"/>
      <c r="W268" s="657"/>
      <c r="X268" s="657"/>
      <c r="Y268" s="657"/>
      <c r="Z268" s="657"/>
      <c r="AA268" s="657"/>
      <c r="AB268" s="657"/>
      <c r="AC268" s="657"/>
      <c r="AD268" s="657"/>
      <c r="AE268" s="657"/>
      <c r="AF268" s="657"/>
      <c r="AG268" s="657"/>
      <c r="AH268" s="657"/>
      <c r="AI268" s="657"/>
      <c r="AJ268" s="657"/>
      <c r="AK268" s="657"/>
      <c r="AL268" s="657"/>
      <c r="AM268" s="657"/>
      <c r="AN268" s="657"/>
      <c r="AO268" s="657"/>
      <c r="AP268" s="657"/>
      <c r="AQ268" s="657"/>
      <c r="AR268" s="657"/>
      <c r="AS268" s="657"/>
      <c r="AT268" s="657"/>
      <c r="AU268" s="657"/>
      <c r="AV268" s="657"/>
      <c r="AW268" s="657"/>
      <c r="AX268" s="657"/>
      <c r="AY268" s="657"/>
      <c r="AZ268" s="657"/>
      <c r="BA268" s="657"/>
      <c r="BB268" s="657"/>
      <c r="BC268" s="657"/>
      <c r="BD268" s="657"/>
      <c r="BE268" s="657"/>
      <c r="BF268" s="657"/>
      <c r="BG268" s="657"/>
      <c r="BH268" s="657"/>
      <c r="BI268" s="657"/>
      <c r="BJ268" s="657"/>
      <c r="BK268" s="657"/>
      <c r="BL268" s="657"/>
      <c r="BM268" s="657"/>
      <c r="BN268" s="657"/>
      <c r="BO268" s="657"/>
      <c r="BP268" s="657"/>
      <c r="BQ268" s="657"/>
      <c r="BR268" s="657"/>
      <c r="BS268" s="657"/>
      <c r="BT268" s="657"/>
      <c r="BU268" s="657"/>
      <c r="BV268" s="657"/>
      <c r="BW268" s="657"/>
      <c r="BX268" s="657"/>
      <c r="BY268" s="657"/>
    </row>
    <row r="269" spans="2:77" x14ac:dyDescent="0.15">
      <c r="B269" s="656"/>
      <c r="C269" s="657"/>
      <c r="D269" s="657"/>
      <c r="E269" s="657"/>
      <c r="F269" s="657"/>
      <c r="G269" s="657"/>
      <c r="H269" s="657"/>
      <c r="I269" s="657"/>
      <c r="J269" s="657"/>
      <c r="K269" s="657"/>
      <c r="L269" s="657"/>
      <c r="M269" s="657"/>
      <c r="N269" s="657"/>
      <c r="O269" s="657"/>
      <c r="P269" s="657"/>
      <c r="Q269" s="657"/>
      <c r="R269" s="657"/>
      <c r="S269" s="657"/>
      <c r="T269" s="657"/>
      <c r="U269" s="657"/>
      <c r="V269" s="657"/>
      <c r="W269" s="657"/>
      <c r="X269" s="657"/>
      <c r="Y269" s="657"/>
      <c r="Z269" s="657"/>
      <c r="AA269" s="657"/>
      <c r="AB269" s="657"/>
      <c r="AC269" s="657"/>
      <c r="AD269" s="657"/>
      <c r="AE269" s="657"/>
      <c r="AF269" s="657"/>
      <c r="AG269" s="657"/>
      <c r="AH269" s="657"/>
      <c r="AI269" s="657"/>
      <c r="AJ269" s="657"/>
      <c r="AK269" s="657"/>
      <c r="AL269" s="657"/>
      <c r="AM269" s="657"/>
      <c r="AN269" s="657"/>
      <c r="AO269" s="657"/>
      <c r="AP269" s="657"/>
      <c r="AQ269" s="657"/>
      <c r="AR269" s="657"/>
      <c r="AS269" s="657"/>
      <c r="AT269" s="657"/>
      <c r="AU269" s="657"/>
      <c r="AV269" s="657"/>
      <c r="AW269" s="657"/>
      <c r="AX269" s="657"/>
      <c r="AY269" s="657"/>
      <c r="AZ269" s="657"/>
      <c r="BA269" s="657"/>
      <c r="BB269" s="657"/>
      <c r="BC269" s="657"/>
      <c r="BD269" s="657"/>
      <c r="BE269" s="657"/>
      <c r="BF269" s="657"/>
      <c r="BG269" s="657"/>
      <c r="BH269" s="657"/>
      <c r="BI269" s="657"/>
      <c r="BJ269" s="657"/>
      <c r="BK269" s="657"/>
      <c r="BL269" s="657"/>
      <c r="BM269" s="657"/>
      <c r="BN269" s="657"/>
      <c r="BO269" s="657"/>
      <c r="BP269" s="657"/>
      <c r="BQ269" s="657"/>
      <c r="BR269" s="657"/>
      <c r="BS269" s="657"/>
      <c r="BT269" s="657"/>
      <c r="BU269" s="657"/>
      <c r="BV269" s="657"/>
      <c r="BW269" s="657"/>
      <c r="BX269" s="657"/>
      <c r="BY269" s="657"/>
    </row>
    <row r="270" spans="2:77" x14ac:dyDescent="0.15">
      <c r="B270" s="656"/>
      <c r="C270" s="657"/>
      <c r="D270" s="657"/>
      <c r="E270" s="657"/>
      <c r="F270" s="657"/>
      <c r="G270" s="657"/>
      <c r="H270" s="657"/>
      <c r="I270" s="657"/>
      <c r="J270" s="657"/>
      <c r="K270" s="657"/>
      <c r="L270" s="657"/>
      <c r="M270" s="657"/>
      <c r="N270" s="657"/>
      <c r="O270" s="657"/>
      <c r="P270" s="657"/>
      <c r="Q270" s="657"/>
      <c r="R270" s="657"/>
      <c r="S270" s="657"/>
      <c r="T270" s="657"/>
      <c r="U270" s="657"/>
      <c r="V270" s="657"/>
      <c r="W270" s="657"/>
      <c r="X270" s="657"/>
      <c r="Y270" s="657"/>
      <c r="Z270" s="657"/>
      <c r="AA270" s="657"/>
      <c r="AB270" s="657"/>
      <c r="AC270" s="657"/>
      <c r="AD270" s="657"/>
      <c r="AE270" s="657"/>
      <c r="AF270" s="657"/>
      <c r="AG270" s="657"/>
      <c r="AH270" s="657"/>
      <c r="AI270" s="657"/>
      <c r="AJ270" s="657"/>
      <c r="AK270" s="657"/>
      <c r="AL270" s="657"/>
      <c r="AM270" s="657"/>
      <c r="AN270" s="657"/>
      <c r="AO270" s="657"/>
      <c r="AP270" s="657"/>
      <c r="AQ270" s="657"/>
      <c r="AR270" s="657"/>
      <c r="AS270" s="657"/>
      <c r="AT270" s="657"/>
      <c r="AU270" s="657"/>
      <c r="AV270" s="657"/>
      <c r="AW270" s="657"/>
      <c r="AX270" s="657"/>
      <c r="AY270" s="657"/>
      <c r="AZ270" s="657"/>
      <c r="BA270" s="657"/>
      <c r="BB270" s="657"/>
      <c r="BC270" s="657"/>
      <c r="BD270" s="657"/>
      <c r="BE270" s="657"/>
      <c r="BF270" s="657"/>
      <c r="BG270" s="657"/>
      <c r="BH270" s="657"/>
      <c r="BI270" s="657"/>
      <c r="BJ270" s="657"/>
      <c r="BK270" s="657"/>
      <c r="BL270" s="657"/>
      <c r="BM270" s="657"/>
      <c r="BN270" s="657"/>
      <c r="BO270" s="657"/>
      <c r="BP270" s="657"/>
      <c r="BQ270" s="657"/>
      <c r="BR270" s="657"/>
      <c r="BS270" s="657"/>
      <c r="BT270" s="657"/>
      <c r="BU270" s="657"/>
      <c r="BV270" s="657"/>
      <c r="BW270" s="657"/>
      <c r="BX270" s="657"/>
      <c r="BY270" s="657"/>
    </row>
    <row r="271" spans="2:77" x14ac:dyDescent="0.15">
      <c r="B271" s="656"/>
      <c r="C271" s="657"/>
      <c r="D271" s="657"/>
      <c r="E271" s="657"/>
      <c r="F271" s="657"/>
      <c r="G271" s="657"/>
      <c r="H271" s="657"/>
      <c r="I271" s="657"/>
      <c r="J271" s="657"/>
      <c r="K271" s="657"/>
      <c r="L271" s="657"/>
      <c r="M271" s="657"/>
      <c r="N271" s="657"/>
      <c r="O271" s="657"/>
      <c r="P271" s="657"/>
      <c r="Q271" s="657"/>
      <c r="R271" s="657"/>
      <c r="S271" s="657"/>
      <c r="T271" s="657"/>
      <c r="U271" s="657"/>
      <c r="V271" s="657"/>
      <c r="W271" s="657"/>
      <c r="X271" s="657"/>
      <c r="Y271" s="657"/>
      <c r="Z271" s="657"/>
      <c r="AA271" s="657"/>
      <c r="AB271" s="657"/>
      <c r="AC271" s="657"/>
      <c r="AD271" s="657"/>
      <c r="AE271" s="657"/>
      <c r="AF271" s="657"/>
      <c r="AG271" s="657"/>
      <c r="AH271" s="657"/>
      <c r="AI271" s="657"/>
      <c r="AJ271" s="657"/>
      <c r="AK271" s="657"/>
      <c r="AL271" s="657"/>
      <c r="AM271" s="657"/>
      <c r="AN271" s="657"/>
      <c r="AO271" s="657"/>
      <c r="AP271" s="657"/>
      <c r="AQ271" s="657"/>
      <c r="AR271" s="657"/>
      <c r="AS271" s="657"/>
      <c r="AT271" s="657"/>
      <c r="AU271" s="657"/>
      <c r="AV271" s="657"/>
      <c r="AW271" s="657"/>
      <c r="AX271" s="657"/>
      <c r="AY271" s="657"/>
      <c r="AZ271" s="657"/>
      <c r="BA271" s="657"/>
      <c r="BB271" s="657"/>
      <c r="BC271" s="657"/>
      <c r="BD271" s="657"/>
      <c r="BE271" s="657"/>
      <c r="BF271" s="657"/>
      <c r="BG271" s="657"/>
      <c r="BH271" s="657"/>
      <c r="BI271" s="657"/>
      <c r="BJ271" s="657"/>
      <c r="BK271" s="657"/>
      <c r="BL271" s="657"/>
      <c r="BM271" s="657"/>
      <c r="BN271" s="657"/>
      <c r="BO271" s="657"/>
      <c r="BP271" s="657"/>
      <c r="BQ271" s="657"/>
      <c r="BR271" s="657"/>
      <c r="BS271" s="657"/>
      <c r="BT271" s="657"/>
      <c r="BU271" s="657"/>
      <c r="BV271" s="657"/>
      <c r="BW271" s="657"/>
      <c r="BX271" s="657"/>
      <c r="BY271" s="657"/>
    </row>
    <row r="272" spans="2:77" x14ac:dyDescent="0.15">
      <c r="B272" s="656"/>
      <c r="C272" s="657"/>
      <c r="D272" s="657"/>
      <c r="E272" s="657"/>
      <c r="F272" s="657"/>
      <c r="G272" s="657"/>
      <c r="H272" s="657"/>
      <c r="I272" s="657"/>
      <c r="J272" s="657"/>
      <c r="K272" s="657"/>
      <c r="L272" s="657"/>
      <c r="M272" s="657"/>
      <c r="N272" s="657"/>
      <c r="O272" s="657"/>
      <c r="P272" s="657"/>
      <c r="Q272" s="657"/>
      <c r="R272" s="657"/>
      <c r="S272" s="657"/>
      <c r="T272" s="657"/>
      <c r="U272" s="657"/>
      <c r="V272" s="657"/>
      <c r="W272" s="657"/>
      <c r="X272" s="657"/>
      <c r="Y272" s="657"/>
      <c r="Z272" s="657"/>
      <c r="AA272" s="657"/>
      <c r="AB272" s="657"/>
      <c r="AC272" s="657"/>
      <c r="AD272" s="657"/>
      <c r="AE272" s="657"/>
      <c r="AF272" s="657"/>
      <c r="AG272" s="657"/>
      <c r="AH272" s="657"/>
      <c r="AI272" s="657"/>
      <c r="AJ272" s="657"/>
      <c r="AK272" s="657"/>
      <c r="AL272" s="657"/>
      <c r="AM272" s="657"/>
      <c r="AN272" s="657"/>
      <c r="AO272" s="657"/>
      <c r="AP272" s="657"/>
      <c r="AQ272" s="657"/>
      <c r="AR272" s="657"/>
      <c r="AS272" s="657"/>
      <c r="AT272" s="657"/>
      <c r="AU272" s="657"/>
      <c r="AV272" s="657"/>
      <c r="AW272" s="657"/>
      <c r="AX272" s="657"/>
      <c r="AY272" s="657"/>
      <c r="AZ272" s="657"/>
      <c r="BA272" s="657"/>
      <c r="BB272" s="657"/>
      <c r="BC272" s="657"/>
      <c r="BD272" s="657"/>
      <c r="BE272" s="657"/>
      <c r="BF272" s="657"/>
      <c r="BG272" s="657"/>
      <c r="BH272" s="657"/>
      <c r="BI272" s="657"/>
      <c r="BJ272" s="657"/>
      <c r="BK272" s="657"/>
      <c r="BL272" s="657"/>
      <c r="BM272" s="657"/>
      <c r="BN272" s="657"/>
      <c r="BO272" s="657"/>
      <c r="BP272" s="657"/>
      <c r="BQ272" s="657"/>
      <c r="BR272" s="657"/>
      <c r="BS272" s="657"/>
      <c r="BT272" s="657"/>
      <c r="BU272" s="657"/>
      <c r="BV272" s="657"/>
      <c r="BW272" s="657"/>
      <c r="BX272" s="657"/>
      <c r="BY272" s="657"/>
    </row>
    <row r="273" spans="2:77" x14ac:dyDescent="0.15">
      <c r="B273" s="656"/>
      <c r="C273" s="657"/>
      <c r="D273" s="657"/>
      <c r="E273" s="656"/>
      <c r="F273" s="656"/>
      <c r="G273" s="656"/>
      <c r="H273" s="656"/>
      <c r="I273" s="656"/>
      <c r="J273" s="656"/>
      <c r="K273" s="656"/>
      <c r="L273" s="656"/>
      <c r="M273" s="656"/>
      <c r="N273" s="656"/>
      <c r="O273" s="656"/>
      <c r="P273" s="656"/>
      <c r="R273" s="657"/>
      <c r="S273" s="657"/>
      <c r="T273" s="657"/>
      <c r="U273" s="657"/>
      <c r="V273" s="657"/>
      <c r="W273" s="657"/>
      <c r="X273" s="657"/>
      <c r="Y273" s="657"/>
      <c r="Z273" s="657"/>
      <c r="AA273" s="657"/>
      <c r="AB273" s="657"/>
      <c r="AC273" s="657"/>
      <c r="AD273" s="657"/>
      <c r="AE273" s="657"/>
      <c r="AF273" s="657"/>
      <c r="AG273" s="657"/>
      <c r="AH273" s="657"/>
      <c r="AI273" s="657"/>
      <c r="AJ273" s="657"/>
      <c r="AK273" s="657"/>
      <c r="AL273" s="657"/>
      <c r="AM273" s="657"/>
      <c r="AN273" s="657"/>
      <c r="AO273" s="657"/>
      <c r="AP273" s="657"/>
      <c r="AQ273" s="657"/>
      <c r="AR273" s="657"/>
      <c r="AS273" s="657"/>
      <c r="AT273" s="657"/>
      <c r="AU273" s="657"/>
      <c r="AV273" s="657"/>
      <c r="AW273" s="657"/>
      <c r="AX273" s="657"/>
      <c r="AY273" s="657"/>
      <c r="AZ273" s="657"/>
      <c r="BA273" s="657"/>
      <c r="BB273" s="657"/>
      <c r="BC273" s="657"/>
      <c r="BD273" s="657"/>
      <c r="BE273" s="657"/>
      <c r="BF273" s="657"/>
      <c r="BG273" s="657"/>
      <c r="BH273" s="657"/>
      <c r="BI273" s="657"/>
      <c r="BJ273" s="657"/>
      <c r="BK273" s="657"/>
      <c r="BL273" s="657"/>
      <c r="BM273" s="657"/>
      <c r="BN273" s="657"/>
      <c r="BO273" s="657"/>
      <c r="BP273" s="657"/>
      <c r="BQ273" s="657"/>
      <c r="BR273" s="657"/>
      <c r="BS273" s="657"/>
      <c r="BT273" s="657"/>
      <c r="BU273" s="657"/>
      <c r="BV273" s="657"/>
      <c r="BW273" s="657"/>
      <c r="BX273" s="657"/>
      <c r="BY273" s="657"/>
    </row>
    <row r="274" spans="2:77" x14ac:dyDescent="0.15">
      <c r="B274" s="656"/>
      <c r="C274" s="657"/>
      <c r="D274" s="657"/>
      <c r="E274" s="656"/>
      <c r="F274" s="656"/>
      <c r="G274" s="656"/>
      <c r="H274" s="656"/>
      <c r="I274" s="656"/>
      <c r="J274" s="656"/>
      <c r="K274" s="656"/>
      <c r="L274" s="656"/>
      <c r="M274" s="656"/>
      <c r="N274" s="656"/>
      <c r="O274" s="656"/>
      <c r="P274" s="656"/>
    </row>
    <row r="275" spans="2:77" x14ac:dyDescent="0.15">
      <c r="B275" s="656"/>
      <c r="C275" s="657"/>
      <c r="D275" s="657"/>
      <c r="E275" s="656"/>
      <c r="F275" s="656"/>
      <c r="G275" s="656"/>
      <c r="H275" s="656"/>
      <c r="I275" s="656"/>
      <c r="J275" s="656"/>
      <c r="K275" s="656"/>
      <c r="L275" s="656"/>
      <c r="M275" s="656"/>
      <c r="N275" s="656"/>
      <c r="O275" s="656"/>
      <c r="P275" s="656"/>
    </row>
    <row r="276" spans="2:77" x14ac:dyDescent="0.15">
      <c r="B276" s="656"/>
      <c r="C276" s="657"/>
      <c r="D276" s="657"/>
      <c r="E276" s="656"/>
      <c r="F276" s="656"/>
      <c r="G276" s="656"/>
      <c r="H276" s="656"/>
      <c r="I276" s="656"/>
      <c r="J276" s="656"/>
      <c r="K276" s="656"/>
      <c r="L276" s="656"/>
      <c r="M276" s="656"/>
      <c r="N276" s="656"/>
      <c r="O276" s="656"/>
      <c r="P276" s="656"/>
    </row>
    <row r="277" spans="2:77" x14ac:dyDescent="0.15">
      <c r="B277" s="656"/>
      <c r="C277" s="657"/>
      <c r="D277" s="657"/>
      <c r="E277" s="656"/>
      <c r="F277" s="656"/>
      <c r="G277" s="656"/>
      <c r="H277" s="656"/>
      <c r="I277" s="656"/>
      <c r="J277" s="656"/>
      <c r="K277" s="656"/>
      <c r="L277" s="656"/>
      <c r="M277" s="656"/>
      <c r="N277" s="656"/>
      <c r="O277" s="656"/>
      <c r="P277" s="656"/>
    </row>
    <row r="278" spans="2:77" x14ac:dyDescent="0.15">
      <c r="B278" s="656"/>
      <c r="C278" s="657"/>
      <c r="D278" s="657"/>
      <c r="E278" s="656"/>
      <c r="F278" s="656"/>
      <c r="G278" s="656"/>
      <c r="H278" s="656"/>
      <c r="I278" s="656"/>
      <c r="J278" s="656"/>
      <c r="K278" s="656"/>
      <c r="L278" s="656"/>
      <c r="M278" s="656"/>
      <c r="N278" s="656"/>
      <c r="O278" s="656"/>
      <c r="P278" s="656"/>
    </row>
    <row r="279" spans="2:77" x14ac:dyDescent="0.15">
      <c r="B279" s="656"/>
      <c r="C279" s="657"/>
      <c r="D279" s="657"/>
      <c r="E279" s="656"/>
      <c r="F279" s="656"/>
      <c r="G279" s="656"/>
      <c r="H279" s="656"/>
      <c r="I279" s="656"/>
      <c r="J279" s="656"/>
      <c r="K279" s="656"/>
      <c r="L279" s="656"/>
      <c r="M279" s="656"/>
      <c r="N279" s="656"/>
      <c r="O279" s="656"/>
      <c r="P279" s="656"/>
    </row>
    <row r="280" spans="2:77" x14ac:dyDescent="0.15">
      <c r="B280" s="656"/>
      <c r="C280" s="657"/>
      <c r="D280" s="657"/>
      <c r="E280" s="656"/>
      <c r="F280" s="656"/>
      <c r="G280" s="656"/>
      <c r="H280" s="656"/>
      <c r="I280" s="656"/>
      <c r="J280" s="656"/>
      <c r="K280" s="656"/>
      <c r="L280" s="656"/>
      <c r="M280" s="656"/>
      <c r="N280" s="656"/>
      <c r="O280" s="656"/>
      <c r="P280" s="656"/>
    </row>
    <row r="281" spans="2:77" x14ac:dyDescent="0.15">
      <c r="B281" s="656"/>
      <c r="C281" s="657"/>
      <c r="D281" s="657"/>
      <c r="E281" s="656"/>
      <c r="F281" s="656"/>
      <c r="G281" s="656"/>
      <c r="H281" s="656"/>
      <c r="I281" s="656"/>
      <c r="J281" s="656"/>
      <c r="K281" s="656"/>
      <c r="L281" s="656"/>
      <c r="M281" s="656"/>
      <c r="N281" s="656"/>
      <c r="O281" s="656"/>
      <c r="P281" s="656"/>
    </row>
    <row r="282" spans="2:77" x14ac:dyDescent="0.15">
      <c r="B282" s="656"/>
      <c r="C282" s="657"/>
      <c r="D282" s="657"/>
      <c r="E282" s="656"/>
      <c r="F282" s="656"/>
      <c r="G282" s="656"/>
      <c r="H282" s="656"/>
      <c r="I282" s="656"/>
      <c r="J282" s="656"/>
      <c r="K282" s="656"/>
      <c r="L282" s="656"/>
      <c r="M282" s="656"/>
      <c r="N282" s="656"/>
      <c r="O282" s="656"/>
      <c r="P282" s="656"/>
    </row>
    <row r="283" spans="2:77" x14ac:dyDescent="0.15">
      <c r="B283" s="656"/>
      <c r="C283" s="657"/>
      <c r="D283" s="657"/>
      <c r="E283" s="656"/>
      <c r="F283" s="656"/>
      <c r="G283" s="656"/>
      <c r="H283" s="656"/>
      <c r="I283" s="656"/>
      <c r="J283" s="656"/>
      <c r="K283" s="656"/>
      <c r="L283" s="656"/>
      <c r="M283" s="656"/>
      <c r="N283" s="656"/>
      <c r="O283" s="656"/>
      <c r="P283" s="656"/>
    </row>
    <row r="284" spans="2:77" x14ac:dyDescent="0.15">
      <c r="B284" s="656"/>
      <c r="C284" s="657"/>
      <c r="D284" s="657"/>
      <c r="E284" s="656"/>
      <c r="F284" s="656"/>
      <c r="G284" s="656"/>
      <c r="H284" s="656"/>
      <c r="I284" s="656"/>
      <c r="J284" s="656"/>
      <c r="K284" s="656"/>
      <c r="L284" s="656"/>
      <c r="M284" s="656"/>
      <c r="N284" s="656"/>
      <c r="O284" s="656"/>
      <c r="P284" s="656"/>
    </row>
    <row r="285" spans="2:77" x14ac:dyDescent="0.15">
      <c r="B285" s="656"/>
      <c r="C285" s="657"/>
      <c r="D285" s="657"/>
      <c r="E285" s="656"/>
      <c r="F285" s="656"/>
      <c r="G285" s="656"/>
      <c r="H285" s="656"/>
      <c r="I285" s="656"/>
      <c r="J285" s="656"/>
      <c r="K285" s="656"/>
      <c r="L285" s="656"/>
      <c r="M285" s="656"/>
      <c r="N285" s="656"/>
      <c r="O285" s="656"/>
      <c r="P285" s="656"/>
    </row>
    <row r="286" spans="2:77" x14ac:dyDescent="0.15">
      <c r="B286" s="656"/>
      <c r="C286" s="657"/>
      <c r="D286" s="657"/>
      <c r="E286" s="656"/>
      <c r="F286" s="656"/>
      <c r="G286" s="656"/>
      <c r="H286" s="656"/>
      <c r="I286" s="656"/>
      <c r="J286" s="656"/>
      <c r="K286" s="656"/>
      <c r="L286" s="656"/>
      <c r="M286" s="656"/>
      <c r="N286" s="656"/>
      <c r="O286" s="656"/>
      <c r="P286" s="656"/>
    </row>
    <row r="287" spans="2:77" x14ac:dyDescent="0.15">
      <c r="B287" s="656"/>
      <c r="C287" s="657"/>
      <c r="D287" s="657"/>
      <c r="E287" s="656"/>
      <c r="F287" s="656"/>
      <c r="G287" s="656"/>
      <c r="H287" s="656"/>
      <c r="I287" s="656"/>
      <c r="J287" s="656"/>
      <c r="K287" s="656"/>
      <c r="L287" s="656"/>
      <c r="M287" s="656"/>
      <c r="N287" s="656"/>
      <c r="O287" s="656"/>
      <c r="P287" s="656"/>
    </row>
    <row r="288" spans="2:77" x14ac:dyDescent="0.15">
      <c r="B288" s="656"/>
      <c r="C288" s="657"/>
      <c r="D288" s="657"/>
      <c r="E288" s="656"/>
      <c r="F288" s="656"/>
      <c r="G288" s="656"/>
      <c r="H288" s="656"/>
      <c r="I288" s="656"/>
      <c r="J288" s="656"/>
      <c r="K288" s="656"/>
      <c r="L288" s="656"/>
      <c r="M288" s="656"/>
      <c r="N288" s="656"/>
      <c r="O288" s="656"/>
      <c r="P288" s="656"/>
    </row>
    <row r="289" spans="2:16" x14ac:dyDescent="0.15">
      <c r="B289" s="656"/>
      <c r="C289" s="657"/>
      <c r="D289" s="657"/>
      <c r="E289" s="656"/>
      <c r="F289" s="656"/>
      <c r="G289" s="656"/>
      <c r="H289" s="656"/>
      <c r="I289" s="656"/>
      <c r="J289" s="656"/>
      <c r="K289" s="656"/>
      <c r="L289" s="656"/>
      <c r="M289" s="656"/>
      <c r="N289" s="656"/>
      <c r="O289" s="656"/>
      <c r="P289" s="656"/>
    </row>
    <row r="290" spans="2:16" x14ac:dyDescent="0.15">
      <c r="B290" s="656"/>
      <c r="C290" s="657"/>
      <c r="D290" s="657"/>
      <c r="E290" s="656"/>
      <c r="F290" s="656"/>
      <c r="G290" s="656"/>
      <c r="H290" s="656"/>
      <c r="I290" s="656"/>
      <c r="J290" s="656"/>
      <c r="K290" s="656"/>
      <c r="L290" s="656"/>
      <c r="M290" s="656"/>
      <c r="N290" s="656"/>
      <c r="O290" s="656"/>
      <c r="P290" s="656"/>
    </row>
    <row r="291" spans="2:16" x14ac:dyDescent="0.15">
      <c r="B291" s="656"/>
      <c r="C291" s="657"/>
      <c r="D291" s="657"/>
      <c r="E291" s="656"/>
      <c r="F291" s="656"/>
      <c r="G291" s="656"/>
      <c r="H291" s="656"/>
      <c r="I291" s="656"/>
      <c r="J291" s="656"/>
      <c r="K291" s="656"/>
      <c r="L291" s="656"/>
      <c r="M291" s="656"/>
      <c r="N291" s="656"/>
      <c r="O291" s="656"/>
      <c r="P291" s="656"/>
    </row>
    <row r="292" spans="2:16" x14ac:dyDescent="0.15">
      <c r="B292" s="656"/>
      <c r="C292" s="657"/>
      <c r="D292" s="657"/>
      <c r="E292" s="656"/>
      <c r="F292" s="656"/>
      <c r="G292" s="656"/>
      <c r="H292" s="656"/>
      <c r="I292" s="656"/>
      <c r="J292" s="656"/>
      <c r="K292" s="656"/>
      <c r="L292" s="656"/>
      <c r="M292" s="656"/>
      <c r="N292" s="656"/>
      <c r="O292" s="656"/>
      <c r="P292" s="656"/>
    </row>
    <row r="293" spans="2:16" x14ac:dyDescent="0.15">
      <c r="B293" s="656"/>
      <c r="C293" s="657"/>
      <c r="D293" s="657"/>
      <c r="E293" s="656"/>
      <c r="F293" s="656"/>
      <c r="G293" s="656"/>
      <c r="H293" s="656"/>
      <c r="I293" s="656"/>
      <c r="J293" s="656"/>
      <c r="K293" s="656"/>
      <c r="L293" s="656"/>
      <c r="M293" s="656"/>
      <c r="N293" s="656"/>
      <c r="O293" s="656"/>
      <c r="P293" s="656"/>
    </row>
    <row r="294" spans="2:16" x14ac:dyDescent="0.15">
      <c r="B294" s="656"/>
      <c r="C294" s="657"/>
      <c r="D294" s="657"/>
      <c r="E294" s="656"/>
      <c r="F294" s="656"/>
      <c r="G294" s="656"/>
      <c r="H294" s="656"/>
      <c r="I294" s="656"/>
      <c r="J294" s="656"/>
      <c r="K294" s="656"/>
      <c r="L294" s="656"/>
      <c r="M294" s="656"/>
      <c r="N294" s="656"/>
      <c r="O294" s="656"/>
      <c r="P294" s="656"/>
    </row>
    <row r="295" spans="2:16" x14ac:dyDescent="0.15">
      <c r="B295" s="656"/>
      <c r="C295" s="657"/>
      <c r="D295" s="657"/>
      <c r="E295" s="656"/>
      <c r="F295" s="656"/>
      <c r="G295" s="656"/>
      <c r="H295" s="656"/>
      <c r="I295" s="656"/>
      <c r="J295" s="656"/>
      <c r="K295" s="656"/>
      <c r="L295" s="656"/>
      <c r="M295" s="656"/>
      <c r="N295" s="656"/>
      <c r="O295" s="656"/>
      <c r="P295" s="656"/>
    </row>
    <row r="296" spans="2:16" x14ac:dyDescent="0.15">
      <c r="B296" s="656"/>
      <c r="C296" s="657"/>
      <c r="D296" s="657"/>
      <c r="E296" s="656"/>
      <c r="F296" s="656"/>
      <c r="G296" s="656"/>
      <c r="H296" s="656"/>
      <c r="I296" s="656"/>
      <c r="J296" s="656"/>
      <c r="K296" s="656"/>
      <c r="L296" s="656"/>
      <c r="M296" s="656"/>
      <c r="N296" s="656"/>
      <c r="O296" s="656"/>
      <c r="P296" s="656"/>
    </row>
    <row r="297" spans="2:16" x14ac:dyDescent="0.15">
      <c r="B297" s="656"/>
      <c r="C297" s="657"/>
      <c r="D297" s="657"/>
      <c r="E297" s="656"/>
      <c r="F297" s="656"/>
      <c r="G297" s="656"/>
      <c r="H297" s="656"/>
      <c r="I297" s="656"/>
      <c r="J297" s="656"/>
      <c r="K297" s="656"/>
      <c r="L297" s="656"/>
      <c r="M297" s="656"/>
      <c r="N297" s="656"/>
      <c r="O297" s="656"/>
      <c r="P297" s="656"/>
    </row>
    <row r="298" spans="2:16" x14ac:dyDescent="0.15">
      <c r="B298" s="656"/>
      <c r="C298" s="657"/>
      <c r="D298" s="657"/>
      <c r="E298" s="656"/>
      <c r="F298" s="656"/>
      <c r="G298" s="656"/>
      <c r="H298" s="656"/>
      <c r="I298" s="656"/>
      <c r="J298" s="656"/>
      <c r="K298" s="656"/>
      <c r="L298" s="656"/>
      <c r="M298" s="656"/>
      <c r="N298" s="656"/>
      <c r="O298" s="656"/>
      <c r="P298" s="656"/>
    </row>
    <row r="299" spans="2:16" x14ac:dyDescent="0.15">
      <c r="B299" s="656"/>
      <c r="C299" s="657"/>
      <c r="D299" s="657"/>
      <c r="E299" s="656"/>
      <c r="F299" s="656"/>
      <c r="G299" s="656"/>
      <c r="H299" s="656"/>
      <c r="I299" s="656"/>
      <c r="J299" s="656"/>
      <c r="K299" s="656"/>
      <c r="L299" s="656"/>
      <c r="M299" s="656"/>
      <c r="N299" s="656"/>
      <c r="O299" s="656"/>
      <c r="P299" s="656"/>
    </row>
    <row r="300" spans="2:16" x14ac:dyDescent="0.15">
      <c r="B300" s="656"/>
      <c r="C300" s="657"/>
      <c r="D300" s="657"/>
      <c r="E300" s="656"/>
      <c r="F300" s="656"/>
      <c r="G300" s="656"/>
      <c r="H300" s="656"/>
      <c r="I300" s="656"/>
      <c r="J300" s="656"/>
      <c r="K300" s="656"/>
      <c r="L300" s="656"/>
      <c r="M300" s="656"/>
      <c r="N300" s="656"/>
      <c r="O300" s="656"/>
      <c r="P300" s="656"/>
    </row>
    <row r="301" spans="2:16" x14ac:dyDescent="0.15">
      <c r="B301" s="656"/>
      <c r="C301" s="657"/>
      <c r="D301" s="657"/>
      <c r="E301" s="656"/>
      <c r="F301" s="656"/>
      <c r="G301" s="656"/>
      <c r="H301" s="656"/>
      <c r="I301" s="656"/>
      <c r="J301" s="656"/>
      <c r="K301" s="656"/>
      <c r="L301" s="656"/>
      <c r="M301" s="656"/>
      <c r="N301" s="656"/>
      <c r="O301" s="656"/>
      <c r="P301" s="656"/>
    </row>
    <row r="302" spans="2:16" x14ac:dyDescent="0.15">
      <c r="B302" s="656"/>
      <c r="C302" s="657"/>
      <c r="D302" s="657"/>
      <c r="E302" s="656"/>
      <c r="F302" s="656"/>
      <c r="G302" s="656"/>
      <c r="H302" s="656"/>
      <c r="I302" s="656"/>
      <c r="J302" s="656"/>
      <c r="K302" s="656"/>
      <c r="L302" s="656"/>
      <c r="M302" s="656"/>
      <c r="N302" s="656"/>
      <c r="O302" s="656"/>
      <c r="P302" s="656"/>
    </row>
    <row r="303" spans="2:16" x14ac:dyDescent="0.15">
      <c r="B303" s="656"/>
      <c r="C303" s="657"/>
      <c r="D303" s="657"/>
      <c r="E303" s="656"/>
      <c r="F303" s="656"/>
      <c r="G303" s="656"/>
      <c r="H303" s="656"/>
      <c r="I303" s="656"/>
      <c r="J303" s="656"/>
      <c r="K303" s="656"/>
      <c r="L303" s="656"/>
      <c r="M303" s="656"/>
      <c r="N303" s="656"/>
      <c r="O303" s="656"/>
      <c r="P303" s="656"/>
    </row>
    <row r="304" spans="2:16" x14ac:dyDescent="0.15">
      <c r="B304" s="656"/>
      <c r="C304" s="657"/>
      <c r="D304" s="657"/>
      <c r="E304" s="656"/>
      <c r="F304" s="656"/>
      <c r="G304" s="656"/>
      <c r="H304" s="656"/>
      <c r="I304" s="656"/>
      <c r="J304" s="656"/>
      <c r="K304" s="656"/>
      <c r="L304" s="656"/>
      <c r="M304" s="656"/>
      <c r="N304" s="656"/>
      <c r="O304" s="656"/>
      <c r="P304" s="656"/>
    </row>
    <row r="305" spans="2:16" x14ac:dyDescent="0.15">
      <c r="B305" s="656"/>
      <c r="C305" s="657"/>
      <c r="D305" s="657"/>
      <c r="E305" s="656"/>
      <c r="F305" s="656"/>
      <c r="G305" s="656"/>
      <c r="H305" s="656"/>
      <c r="I305" s="656"/>
      <c r="J305" s="656"/>
      <c r="K305" s="656"/>
      <c r="L305" s="656"/>
      <c r="M305" s="656"/>
      <c r="N305" s="656"/>
      <c r="O305" s="656"/>
      <c r="P305" s="656"/>
    </row>
    <row r="306" spans="2:16" x14ac:dyDescent="0.15">
      <c r="B306" s="656"/>
      <c r="C306" s="657"/>
      <c r="D306" s="657"/>
      <c r="E306" s="656"/>
      <c r="F306" s="656"/>
      <c r="G306" s="656"/>
      <c r="H306" s="656"/>
      <c r="I306" s="656"/>
      <c r="J306" s="656"/>
      <c r="K306" s="656"/>
      <c r="L306" s="656"/>
      <c r="M306" s="656"/>
      <c r="N306" s="656"/>
      <c r="O306" s="656"/>
      <c r="P306" s="656"/>
    </row>
    <row r="307" spans="2:16" x14ac:dyDescent="0.15">
      <c r="B307" s="656"/>
      <c r="C307" s="657"/>
      <c r="D307" s="657"/>
      <c r="E307" s="656"/>
      <c r="F307" s="656"/>
      <c r="G307" s="656"/>
      <c r="H307" s="656"/>
      <c r="I307" s="656"/>
      <c r="J307" s="656"/>
      <c r="K307" s="656"/>
      <c r="L307" s="656"/>
      <c r="M307" s="656"/>
      <c r="N307" s="656"/>
      <c r="O307" s="656"/>
      <c r="P307" s="656"/>
    </row>
    <row r="308" spans="2:16" x14ac:dyDescent="0.15">
      <c r="B308" s="656"/>
      <c r="C308" s="657"/>
      <c r="D308" s="657"/>
      <c r="E308" s="656"/>
      <c r="F308" s="656"/>
      <c r="G308" s="656"/>
      <c r="H308" s="656"/>
      <c r="I308" s="656"/>
      <c r="J308" s="656"/>
      <c r="K308" s="656"/>
      <c r="L308" s="656"/>
      <c r="M308" s="656"/>
      <c r="N308" s="656"/>
      <c r="O308" s="656"/>
      <c r="P308" s="656"/>
    </row>
    <row r="309" spans="2:16" x14ac:dyDescent="0.15">
      <c r="B309" s="656"/>
      <c r="C309" s="657"/>
      <c r="D309" s="657"/>
      <c r="E309" s="656"/>
      <c r="F309" s="656"/>
      <c r="G309" s="656"/>
      <c r="H309" s="656"/>
      <c r="I309" s="656"/>
      <c r="J309" s="656"/>
      <c r="K309" s="656"/>
      <c r="L309" s="656"/>
      <c r="M309" s="656"/>
      <c r="N309" s="656"/>
      <c r="O309" s="656"/>
      <c r="P309" s="656"/>
    </row>
    <row r="310" spans="2:16" x14ac:dyDescent="0.15">
      <c r="B310" s="656"/>
      <c r="C310" s="657"/>
      <c r="D310" s="657"/>
      <c r="E310" s="656"/>
      <c r="F310" s="656"/>
      <c r="G310" s="656"/>
      <c r="H310" s="656"/>
      <c r="I310" s="656"/>
      <c r="J310" s="656"/>
      <c r="K310" s="656"/>
      <c r="L310" s="656"/>
      <c r="M310" s="656"/>
      <c r="N310" s="656"/>
      <c r="O310" s="656"/>
      <c r="P310" s="656"/>
    </row>
    <row r="311" spans="2:16" x14ac:dyDescent="0.15">
      <c r="B311" s="656"/>
      <c r="C311" s="657"/>
      <c r="D311" s="657"/>
      <c r="E311" s="656"/>
      <c r="F311" s="656"/>
      <c r="G311" s="656"/>
      <c r="H311" s="656"/>
      <c r="I311" s="656"/>
      <c r="J311" s="656"/>
      <c r="K311" s="656"/>
      <c r="L311" s="656"/>
      <c r="M311" s="656"/>
      <c r="N311" s="656"/>
      <c r="O311" s="656"/>
      <c r="P311" s="656"/>
    </row>
    <row r="312" spans="2:16" x14ac:dyDescent="0.15">
      <c r="B312" s="656"/>
      <c r="C312" s="657"/>
      <c r="D312" s="657"/>
      <c r="E312" s="656"/>
      <c r="F312" s="656"/>
      <c r="G312" s="656"/>
      <c r="H312" s="656"/>
      <c r="I312" s="656"/>
      <c r="J312" s="656"/>
      <c r="K312" s="656"/>
      <c r="L312" s="656"/>
      <c r="M312" s="656"/>
      <c r="N312" s="656"/>
      <c r="O312" s="656"/>
      <c r="P312" s="656"/>
    </row>
    <row r="313" spans="2:16" x14ac:dyDescent="0.15">
      <c r="B313" s="656"/>
      <c r="C313" s="657"/>
      <c r="D313" s="657"/>
      <c r="E313" s="656"/>
      <c r="F313" s="656"/>
      <c r="G313" s="656"/>
      <c r="H313" s="656"/>
      <c r="I313" s="656"/>
      <c r="J313" s="656"/>
      <c r="K313" s="656"/>
      <c r="L313" s="656"/>
      <c r="M313" s="656"/>
      <c r="N313" s="656"/>
      <c r="O313" s="656"/>
      <c r="P313" s="656"/>
    </row>
    <row r="314" spans="2:16" x14ac:dyDescent="0.15">
      <c r="B314" s="656"/>
      <c r="C314" s="657"/>
      <c r="D314" s="657"/>
      <c r="E314" s="656"/>
      <c r="F314" s="656"/>
      <c r="G314" s="656"/>
      <c r="H314" s="656"/>
      <c r="I314" s="656"/>
      <c r="J314" s="656"/>
      <c r="K314" s="656"/>
      <c r="L314" s="656"/>
      <c r="M314" s="656"/>
      <c r="N314" s="656"/>
      <c r="O314" s="656"/>
      <c r="P314" s="656"/>
    </row>
    <row r="315" spans="2:16" x14ac:dyDescent="0.15">
      <c r="B315" s="656"/>
      <c r="C315" s="657"/>
      <c r="D315" s="657"/>
      <c r="E315" s="656"/>
      <c r="F315" s="656"/>
      <c r="G315" s="656"/>
      <c r="H315" s="656"/>
      <c r="I315" s="656"/>
      <c r="J315" s="656"/>
      <c r="K315" s="656"/>
      <c r="L315" s="656"/>
      <c r="M315" s="656"/>
      <c r="N315" s="656"/>
      <c r="O315" s="656"/>
      <c r="P315" s="656"/>
    </row>
    <row r="316" spans="2:16" x14ac:dyDescent="0.15">
      <c r="B316" s="656"/>
      <c r="C316" s="657"/>
      <c r="D316" s="657"/>
      <c r="E316" s="656"/>
      <c r="F316" s="656"/>
      <c r="G316" s="656"/>
      <c r="H316" s="656"/>
      <c r="I316" s="656"/>
      <c r="J316" s="656"/>
      <c r="K316" s="656"/>
      <c r="L316" s="656"/>
      <c r="M316" s="656"/>
      <c r="N316" s="656"/>
      <c r="O316" s="656"/>
      <c r="P316" s="656"/>
    </row>
    <row r="317" spans="2:16" x14ac:dyDescent="0.15">
      <c r="B317" s="656"/>
      <c r="C317" s="657"/>
      <c r="D317" s="657"/>
      <c r="E317" s="656"/>
      <c r="F317" s="656"/>
      <c r="G317" s="656"/>
      <c r="H317" s="656"/>
      <c r="I317" s="656"/>
      <c r="J317" s="656"/>
      <c r="K317" s="656"/>
      <c r="L317" s="656"/>
      <c r="M317" s="656"/>
      <c r="N317" s="656"/>
      <c r="O317" s="656"/>
      <c r="P317" s="656"/>
    </row>
    <row r="318" spans="2:16" x14ac:dyDescent="0.15">
      <c r="B318" s="656"/>
      <c r="C318" s="657"/>
      <c r="D318" s="657"/>
      <c r="E318" s="656"/>
      <c r="F318" s="656"/>
      <c r="G318" s="656"/>
      <c r="H318" s="656"/>
      <c r="I318" s="656"/>
      <c r="J318" s="656"/>
      <c r="K318" s="656"/>
      <c r="L318" s="656"/>
      <c r="M318" s="656"/>
      <c r="N318" s="656"/>
      <c r="O318" s="656"/>
      <c r="P318" s="656"/>
    </row>
    <row r="319" spans="2:16" x14ac:dyDescent="0.15">
      <c r="B319" s="656"/>
      <c r="C319" s="657"/>
      <c r="D319" s="657"/>
      <c r="E319" s="656"/>
      <c r="F319" s="656"/>
      <c r="G319" s="656"/>
      <c r="H319" s="656"/>
      <c r="I319" s="656"/>
      <c r="J319" s="656"/>
      <c r="K319" s="656"/>
      <c r="L319" s="656"/>
      <c r="M319" s="656"/>
      <c r="N319" s="656"/>
      <c r="O319" s="656"/>
      <c r="P319" s="656"/>
    </row>
    <row r="320" spans="2:16" x14ac:dyDescent="0.15">
      <c r="B320" s="656"/>
      <c r="C320" s="657"/>
      <c r="D320" s="657"/>
      <c r="E320" s="656"/>
      <c r="F320" s="656"/>
      <c r="G320" s="656"/>
      <c r="H320" s="656"/>
      <c r="I320" s="656"/>
      <c r="J320" s="656"/>
      <c r="K320" s="656"/>
      <c r="L320" s="656"/>
      <c r="M320" s="656"/>
      <c r="N320" s="656"/>
      <c r="O320" s="656"/>
      <c r="P320" s="656"/>
    </row>
    <row r="321" spans="2:16" x14ac:dyDescent="0.15">
      <c r="B321" s="656"/>
      <c r="C321" s="657"/>
      <c r="D321" s="657"/>
      <c r="E321" s="656"/>
      <c r="F321" s="656"/>
      <c r="G321" s="656"/>
      <c r="H321" s="656"/>
      <c r="I321" s="656"/>
      <c r="J321" s="656"/>
      <c r="K321" s="656"/>
      <c r="L321" s="656"/>
      <c r="M321" s="656"/>
      <c r="N321" s="656"/>
      <c r="O321" s="656"/>
      <c r="P321" s="656"/>
    </row>
    <row r="322" spans="2:16" x14ac:dyDescent="0.15">
      <c r="B322" s="656"/>
      <c r="C322" s="657"/>
      <c r="D322" s="657"/>
      <c r="E322" s="656"/>
      <c r="F322" s="656"/>
      <c r="G322" s="656"/>
      <c r="H322" s="656"/>
      <c r="I322" s="656"/>
      <c r="J322" s="656"/>
      <c r="K322" s="656"/>
      <c r="L322" s="656"/>
      <c r="M322" s="656"/>
      <c r="N322" s="656"/>
      <c r="O322" s="656"/>
      <c r="P322" s="656"/>
    </row>
    <row r="323" spans="2:16" x14ac:dyDescent="0.15">
      <c r="B323" s="656"/>
      <c r="C323" s="657"/>
      <c r="D323" s="657"/>
      <c r="E323" s="656"/>
      <c r="F323" s="656"/>
      <c r="G323" s="656"/>
      <c r="H323" s="656"/>
      <c r="I323" s="656"/>
      <c r="J323" s="656"/>
      <c r="K323" s="656"/>
      <c r="L323" s="656"/>
      <c r="M323" s="656"/>
      <c r="N323" s="656"/>
      <c r="O323" s="656"/>
      <c r="P323" s="656"/>
    </row>
    <row r="324" spans="2:16" x14ac:dyDescent="0.15">
      <c r="B324" s="656"/>
      <c r="C324" s="657"/>
      <c r="D324" s="657"/>
      <c r="E324" s="656"/>
      <c r="F324" s="656"/>
      <c r="G324" s="656"/>
      <c r="H324" s="656"/>
      <c r="I324" s="656"/>
      <c r="J324" s="656"/>
      <c r="K324" s="656"/>
      <c r="L324" s="656"/>
      <c r="M324" s="656"/>
      <c r="N324" s="656"/>
      <c r="O324" s="656"/>
      <c r="P324" s="656"/>
    </row>
    <row r="325" spans="2:16" x14ac:dyDescent="0.15">
      <c r="B325" s="656"/>
      <c r="C325" s="657"/>
      <c r="D325" s="657"/>
      <c r="E325" s="656"/>
      <c r="F325" s="656"/>
      <c r="G325" s="656"/>
      <c r="H325" s="656"/>
      <c r="I325" s="656"/>
      <c r="J325" s="656"/>
      <c r="K325" s="656"/>
      <c r="L325" s="656"/>
      <c r="M325" s="656"/>
      <c r="N325" s="656"/>
      <c r="O325" s="656"/>
      <c r="P325" s="656"/>
    </row>
    <row r="326" spans="2:16" x14ac:dyDescent="0.15">
      <c r="B326" s="656"/>
      <c r="C326" s="657"/>
      <c r="D326" s="657"/>
      <c r="E326" s="656"/>
      <c r="F326" s="656"/>
      <c r="G326" s="656"/>
      <c r="H326" s="656"/>
      <c r="I326" s="656"/>
      <c r="J326" s="656"/>
      <c r="K326" s="656"/>
      <c r="L326" s="656"/>
      <c r="M326" s="656"/>
      <c r="N326" s="656"/>
      <c r="O326" s="656"/>
      <c r="P326" s="656"/>
    </row>
    <row r="327" spans="2:16" x14ac:dyDescent="0.15">
      <c r="B327" s="656"/>
      <c r="C327" s="657"/>
      <c r="D327" s="657"/>
      <c r="E327" s="656"/>
      <c r="F327" s="656"/>
      <c r="G327" s="656"/>
      <c r="H327" s="656"/>
      <c r="I327" s="656"/>
      <c r="J327" s="656"/>
      <c r="K327" s="656"/>
      <c r="L327" s="656"/>
      <c r="M327" s="656"/>
      <c r="N327" s="656"/>
      <c r="O327" s="656"/>
      <c r="P327" s="656"/>
    </row>
    <row r="328" spans="2:16" x14ac:dyDescent="0.15">
      <c r="B328" s="656"/>
      <c r="C328" s="657"/>
      <c r="D328" s="657"/>
      <c r="E328" s="656"/>
      <c r="F328" s="656"/>
      <c r="G328" s="656"/>
      <c r="H328" s="656"/>
      <c r="I328" s="656"/>
      <c r="J328" s="656"/>
      <c r="K328" s="656"/>
      <c r="L328" s="656"/>
      <c r="M328" s="656"/>
      <c r="N328" s="656"/>
      <c r="O328" s="656"/>
      <c r="P328" s="656"/>
    </row>
    <row r="329" spans="2:16" x14ac:dyDescent="0.15">
      <c r="B329" s="656"/>
      <c r="C329" s="657"/>
      <c r="D329" s="657"/>
      <c r="E329" s="656"/>
      <c r="F329" s="656"/>
      <c r="G329" s="656"/>
      <c r="H329" s="656"/>
      <c r="I329" s="656"/>
      <c r="J329" s="656"/>
      <c r="K329" s="656"/>
      <c r="L329" s="656"/>
      <c r="M329" s="656"/>
      <c r="N329" s="656"/>
      <c r="O329" s="656"/>
      <c r="P329" s="656"/>
    </row>
    <row r="330" spans="2:16" x14ac:dyDescent="0.15">
      <c r="B330" s="656"/>
      <c r="C330" s="657"/>
      <c r="D330" s="657"/>
      <c r="E330" s="656"/>
      <c r="F330" s="656"/>
      <c r="G330" s="656"/>
      <c r="H330" s="656"/>
      <c r="I330" s="656"/>
      <c r="J330" s="656"/>
      <c r="K330" s="656"/>
      <c r="L330" s="656"/>
      <c r="M330" s="656"/>
      <c r="N330" s="656"/>
      <c r="O330" s="656"/>
      <c r="P330" s="656"/>
    </row>
    <row r="331" spans="2:16" x14ac:dyDescent="0.15">
      <c r="B331" s="656"/>
      <c r="C331" s="657"/>
      <c r="D331" s="657"/>
      <c r="E331" s="656"/>
      <c r="F331" s="656"/>
      <c r="G331" s="656"/>
      <c r="H331" s="656"/>
      <c r="I331" s="656"/>
      <c r="J331" s="656"/>
      <c r="K331" s="656"/>
      <c r="L331" s="656"/>
      <c r="M331" s="656"/>
      <c r="N331" s="656"/>
      <c r="O331" s="656"/>
      <c r="P331" s="656"/>
    </row>
    <row r="332" spans="2:16" x14ac:dyDescent="0.15">
      <c r="B332" s="656"/>
      <c r="C332" s="657"/>
      <c r="D332" s="657"/>
      <c r="E332" s="656"/>
      <c r="F332" s="656"/>
      <c r="G332" s="656"/>
      <c r="H332" s="656"/>
      <c r="I332" s="656"/>
      <c r="J332" s="656"/>
      <c r="K332" s="656"/>
      <c r="L332" s="656"/>
      <c r="M332" s="656"/>
      <c r="N332" s="656"/>
      <c r="O332" s="656"/>
      <c r="P332" s="656"/>
    </row>
    <row r="333" spans="2:16" x14ac:dyDescent="0.15">
      <c r="B333" s="656"/>
      <c r="C333" s="657"/>
      <c r="D333" s="657"/>
      <c r="E333" s="656"/>
      <c r="F333" s="656"/>
      <c r="G333" s="656"/>
      <c r="H333" s="656"/>
      <c r="I333" s="656"/>
      <c r="J333" s="656"/>
      <c r="K333" s="656"/>
      <c r="L333" s="656"/>
      <c r="M333" s="656"/>
      <c r="N333" s="656"/>
      <c r="O333" s="656"/>
      <c r="P333" s="656"/>
    </row>
    <row r="334" spans="2:16" x14ac:dyDescent="0.15">
      <c r="B334" s="656"/>
      <c r="C334" s="657"/>
      <c r="D334" s="657"/>
      <c r="E334" s="656"/>
      <c r="F334" s="656"/>
      <c r="G334" s="656"/>
      <c r="H334" s="656"/>
      <c r="I334" s="656"/>
      <c r="J334" s="656"/>
      <c r="K334" s="656"/>
      <c r="L334" s="656"/>
      <c r="M334" s="656"/>
      <c r="N334" s="656"/>
      <c r="O334" s="656"/>
      <c r="P334" s="656"/>
    </row>
    <row r="335" spans="2:16" x14ac:dyDescent="0.15">
      <c r="B335" s="656"/>
      <c r="C335" s="657"/>
      <c r="D335" s="657"/>
      <c r="E335" s="656"/>
      <c r="F335" s="656"/>
      <c r="G335" s="656"/>
      <c r="H335" s="656"/>
      <c r="I335" s="656"/>
      <c r="J335" s="656"/>
      <c r="K335" s="656"/>
      <c r="L335" s="656"/>
      <c r="M335" s="656"/>
      <c r="N335" s="656"/>
      <c r="O335" s="656"/>
      <c r="P335" s="656"/>
    </row>
    <row r="336" spans="2:16" x14ac:dyDescent="0.15">
      <c r="B336" s="656"/>
      <c r="C336" s="657"/>
      <c r="D336" s="657"/>
      <c r="E336" s="656"/>
      <c r="F336" s="656"/>
      <c r="G336" s="656"/>
      <c r="H336" s="656"/>
      <c r="I336" s="656"/>
      <c r="J336" s="656"/>
      <c r="K336" s="656"/>
      <c r="L336" s="656"/>
      <c r="M336" s="656"/>
      <c r="N336" s="656"/>
      <c r="O336" s="656"/>
      <c r="P336" s="656"/>
    </row>
    <row r="337" spans="2:16" x14ac:dyDescent="0.15">
      <c r="B337" s="656"/>
      <c r="C337" s="657"/>
      <c r="D337" s="657"/>
      <c r="E337" s="656"/>
      <c r="F337" s="656"/>
      <c r="G337" s="656"/>
      <c r="H337" s="656"/>
      <c r="I337" s="656"/>
      <c r="J337" s="656"/>
      <c r="K337" s="656"/>
      <c r="L337" s="656"/>
      <c r="M337" s="656"/>
      <c r="N337" s="656"/>
      <c r="O337" s="656"/>
      <c r="P337" s="656"/>
    </row>
    <row r="338" spans="2:16" x14ac:dyDescent="0.15">
      <c r="B338" s="656"/>
      <c r="C338" s="657"/>
      <c r="D338" s="657"/>
      <c r="E338" s="656"/>
      <c r="F338" s="656"/>
      <c r="G338" s="656"/>
      <c r="H338" s="656"/>
      <c r="I338" s="656"/>
      <c r="J338" s="656"/>
      <c r="K338" s="656"/>
      <c r="L338" s="656"/>
      <c r="M338" s="656"/>
      <c r="N338" s="656"/>
      <c r="O338" s="656"/>
      <c r="P338" s="656"/>
    </row>
    <row r="339" spans="2:16" x14ac:dyDescent="0.15">
      <c r="B339" s="656"/>
      <c r="C339" s="657"/>
      <c r="D339" s="657"/>
      <c r="E339" s="656"/>
      <c r="F339" s="656"/>
      <c r="G339" s="656"/>
      <c r="H339" s="656"/>
      <c r="I339" s="656"/>
      <c r="J339" s="656"/>
      <c r="K339" s="656"/>
      <c r="L339" s="656"/>
      <c r="M339" s="656"/>
      <c r="N339" s="656"/>
      <c r="O339" s="656"/>
      <c r="P339" s="656"/>
    </row>
    <row r="340" spans="2:16" x14ac:dyDescent="0.15">
      <c r="B340" s="656"/>
      <c r="C340" s="657"/>
      <c r="D340" s="657"/>
      <c r="E340" s="656"/>
      <c r="F340" s="656"/>
      <c r="G340" s="656"/>
      <c r="H340" s="656"/>
      <c r="I340" s="656"/>
      <c r="J340" s="656"/>
      <c r="K340" s="656"/>
      <c r="L340" s="656"/>
      <c r="M340" s="656"/>
      <c r="N340" s="656"/>
      <c r="O340" s="656"/>
      <c r="P340" s="656"/>
    </row>
    <row r="341" spans="2:16" x14ac:dyDescent="0.15">
      <c r="B341" s="656"/>
      <c r="C341" s="657"/>
      <c r="D341" s="657"/>
      <c r="E341" s="656"/>
      <c r="F341" s="656"/>
      <c r="G341" s="656"/>
      <c r="H341" s="656"/>
      <c r="I341" s="656"/>
      <c r="J341" s="656"/>
      <c r="K341" s="656"/>
      <c r="L341" s="656"/>
      <c r="M341" s="656"/>
      <c r="N341" s="656"/>
      <c r="O341" s="656"/>
      <c r="P341" s="656"/>
    </row>
    <row r="342" spans="2:16" x14ac:dyDescent="0.15">
      <c r="B342" s="656"/>
      <c r="C342" s="657"/>
      <c r="D342" s="657"/>
      <c r="E342" s="656"/>
      <c r="F342" s="656"/>
      <c r="G342" s="656"/>
      <c r="H342" s="656"/>
      <c r="I342" s="656"/>
      <c r="J342" s="656"/>
      <c r="K342" s="656"/>
      <c r="L342" s="656"/>
      <c r="M342" s="656"/>
      <c r="N342" s="656"/>
      <c r="O342" s="656"/>
      <c r="P342" s="656"/>
    </row>
    <row r="343" spans="2:16" x14ac:dyDescent="0.15">
      <c r="B343" s="656"/>
      <c r="C343" s="657"/>
      <c r="D343" s="657"/>
      <c r="E343" s="656"/>
      <c r="F343" s="656"/>
      <c r="G343" s="656"/>
      <c r="H343" s="656"/>
      <c r="I343" s="656"/>
      <c r="J343" s="656"/>
      <c r="K343" s="656"/>
      <c r="L343" s="656"/>
      <c r="M343" s="656"/>
      <c r="N343" s="656"/>
      <c r="O343" s="656"/>
      <c r="P343" s="656"/>
    </row>
    <row r="344" spans="2:16" x14ac:dyDescent="0.15">
      <c r="B344" s="656"/>
      <c r="C344" s="657"/>
      <c r="D344" s="657"/>
      <c r="E344" s="656"/>
      <c r="F344" s="656"/>
      <c r="G344" s="656"/>
      <c r="H344" s="656"/>
      <c r="I344" s="656"/>
      <c r="J344" s="656"/>
      <c r="K344" s="656"/>
      <c r="L344" s="656"/>
      <c r="M344" s="656"/>
      <c r="N344" s="656"/>
      <c r="O344" s="656"/>
      <c r="P344" s="656"/>
    </row>
    <row r="345" spans="2:16" x14ac:dyDescent="0.15">
      <c r="B345" s="656"/>
      <c r="C345" s="657"/>
      <c r="D345" s="657"/>
      <c r="E345" s="656"/>
      <c r="F345" s="656"/>
      <c r="G345" s="656"/>
      <c r="H345" s="656"/>
      <c r="I345" s="656"/>
      <c r="J345" s="656"/>
      <c r="K345" s="656"/>
      <c r="L345" s="656"/>
      <c r="M345" s="656"/>
      <c r="N345" s="656"/>
      <c r="O345" s="656"/>
      <c r="P345" s="656"/>
    </row>
    <row r="346" spans="2:16" x14ac:dyDescent="0.15">
      <c r="B346" s="656"/>
      <c r="C346" s="657"/>
      <c r="D346" s="657"/>
      <c r="E346" s="656"/>
      <c r="F346" s="656"/>
      <c r="G346" s="656"/>
      <c r="H346" s="656"/>
      <c r="I346" s="656"/>
      <c r="J346" s="656"/>
      <c r="K346" s="656"/>
      <c r="L346" s="656"/>
      <c r="M346" s="656"/>
      <c r="N346" s="656"/>
      <c r="O346" s="656"/>
      <c r="P346" s="656"/>
    </row>
    <row r="347" spans="2:16" x14ac:dyDescent="0.15">
      <c r="B347" s="656"/>
      <c r="C347" s="657"/>
      <c r="D347" s="657"/>
      <c r="E347" s="656"/>
      <c r="F347" s="656"/>
      <c r="G347" s="656"/>
      <c r="H347" s="656"/>
      <c r="I347" s="656"/>
      <c r="J347" s="656"/>
      <c r="K347" s="656"/>
      <c r="L347" s="656"/>
      <c r="M347" s="656"/>
      <c r="N347" s="656"/>
      <c r="O347" s="656"/>
      <c r="P347" s="656"/>
    </row>
    <row r="348" spans="2:16" x14ac:dyDescent="0.15">
      <c r="B348" s="656"/>
      <c r="C348" s="657"/>
      <c r="D348" s="657"/>
      <c r="E348" s="656"/>
      <c r="F348" s="656"/>
      <c r="G348" s="656"/>
      <c r="H348" s="656"/>
      <c r="I348" s="656"/>
      <c r="J348" s="656"/>
      <c r="K348" s="656"/>
      <c r="L348" s="656"/>
      <c r="M348" s="656"/>
      <c r="N348" s="656"/>
      <c r="O348" s="656"/>
      <c r="P348" s="656"/>
    </row>
    <row r="349" spans="2:16" x14ac:dyDescent="0.15">
      <c r="B349" s="656"/>
      <c r="C349" s="657"/>
      <c r="D349" s="657"/>
      <c r="E349" s="656"/>
      <c r="F349" s="656"/>
      <c r="G349" s="656"/>
      <c r="H349" s="656"/>
      <c r="I349" s="656"/>
      <c r="J349" s="656"/>
      <c r="K349" s="656"/>
      <c r="L349" s="656"/>
      <c r="M349" s="656"/>
      <c r="N349" s="656"/>
      <c r="O349" s="656"/>
      <c r="P349" s="656"/>
    </row>
    <row r="350" spans="2:16" x14ac:dyDescent="0.15">
      <c r="B350" s="656"/>
      <c r="C350" s="657"/>
      <c r="D350" s="657"/>
      <c r="E350" s="656"/>
      <c r="F350" s="656"/>
      <c r="G350" s="656"/>
      <c r="H350" s="656"/>
      <c r="I350" s="656"/>
      <c r="J350" s="656"/>
      <c r="K350" s="656"/>
      <c r="L350" s="656"/>
      <c r="M350" s="656"/>
      <c r="N350" s="656"/>
      <c r="O350" s="656"/>
      <c r="P350" s="656"/>
    </row>
    <row r="351" spans="2:16" x14ac:dyDescent="0.15">
      <c r="B351" s="656"/>
      <c r="C351" s="657"/>
      <c r="D351" s="657"/>
      <c r="E351" s="656"/>
      <c r="F351" s="656"/>
      <c r="G351" s="656"/>
      <c r="H351" s="656"/>
      <c r="I351" s="656"/>
      <c r="J351" s="656"/>
      <c r="K351" s="656"/>
      <c r="L351" s="656"/>
      <c r="M351" s="656"/>
      <c r="N351" s="656"/>
      <c r="O351" s="656"/>
      <c r="P351" s="656"/>
    </row>
    <row r="352" spans="2:16" x14ac:dyDescent="0.15">
      <c r="B352" s="656"/>
      <c r="C352" s="657"/>
      <c r="D352" s="657"/>
      <c r="E352" s="656"/>
      <c r="F352" s="656"/>
      <c r="G352" s="656"/>
      <c r="H352" s="656"/>
      <c r="I352" s="656"/>
      <c r="J352" s="656"/>
      <c r="K352" s="656"/>
      <c r="L352" s="656"/>
      <c r="M352" s="656"/>
      <c r="N352" s="656"/>
      <c r="O352" s="656"/>
      <c r="P352" s="656"/>
    </row>
    <row r="353" spans="2:16" x14ac:dyDescent="0.15">
      <c r="B353" s="656"/>
      <c r="C353" s="657"/>
      <c r="D353" s="657"/>
      <c r="E353" s="656"/>
      <c r="F353" s="656"/>
      <c r="G353" s="656"/>
      <c r="H353" s="656"/>
      <c r="I353" s="656"/>
      <c r="J353" s="656"/>
      <c r="K353" s="656"/>
      <c r="L353" s="656"/>
      <c r="M353" s="656"/>
      <c r="N353" s="656"/>
      <c r="O353" s="656"/>
      <c r="P353" s="656"/>
    </row>
    <row r="354" spans="2:16" x14ac:dyDescent="0.15">
      <c r="B354" s="656"/>
      <c r="C354" s="657"/>
      <c r="D354" s="657"/>
      <c r="E354" s="656"/>
      <c r="F354" s="656"/>
      <c r="G354" s="656"/>
      <c r="H354" s="656"/>
      <c r="I354" s="656"/>
      <c r="J354" s="656"/>
      <c r="K354" s="656"/>
      <c r="L354" s="656"/>
      <c r="M354" s="656"/>
      <c r="N354" s="656"/>
      <c r="O354" s="656"/>
      <c r="P354" s="656"/>
    </row>
    <row r="355" spans="2:16" x14ac:dyDescent="0.15">
      <c r="B355" s="656"/>
      <c r="C355" s="657"/>
      <c r="D355" s="657"/>
      <c r="E355" s="656"/>
      <c r="F355" s="656"/>
      <c r="G355" s="656"/>
      <c r="H355" s="656"/>
      <c r="I355" s="656"/>
      <c r="J355" s="656"/>
      <c r="K355" s="656"/>
      <c r="L355" s="656"/>
      <c r="M355" s="656"/>
      <c r="N355" s="656"/>
      <c r="O355" s="656"/>
      <c r="P355" s="656"/>
    </row>
    <row r="356" spans="2:16" x14ac:dyDescent="0.15">
      <c r="B356" s="656"/>
      <c r="C356" s="657"/>
      <c r="D356" s="657"/>
      <c r="E356" s="656"/>
      <c r="F356" s="656"/>
      <c r="G356" s="656"/>
      <c r="H356" s="656"/>
      <c r="I356" s="656"/>
      <c r="J356" s="656"/>
      <c r="K356" s="656"/>
      <c r="L356" s="656"/>
      <c r="M356" s="656"/>
      <c r="N356" s="656"/>
      <c r="O356" s="656"/>
      <c r="P356" s="656"/>
    </row>
    <row r="357" spans="2:16" x14ac:dyDescent="0.15">
      <c r="B357" s="656"/>
      <c r="C357" s="657"/>
      <c r="D357" s="657"/>
      <c r="E357" s="656"/>
      <c r="F357" s="656"/>
      <c r="G357" s="656"/>
      <c r="H357" s="656"/>
      <c r="I357" s="656"/>
      <c r="J357" s="656"/>
      <c r="K357" s="656"/>
      <c r="L357" s="656"/>
      <c r="M357" s="656"/>
      <c r="N357" s="656"/>
      <c r="O357" s="656"/>
      <c r="P357" s="656"/>
    </row>
    <row r="358" spans="2:16" x14ac:dyDescent="0.15">
      <c r="B358" s="656"/>
      <c r="C358" s="657"/>
      <c r="D358" s="657"/>
      <c r="E358" s="656"/>
      <c r="F358" s="656"/>
      <c r="G358" s="656"/>
      <c r="H358" s="656"/>
      <c r="I358" s="656"/>
      <c r="J358" s="656"/>
      <c r="K358" s="656"/>
      <c r="L358" s="656"/>
      <c r="M358" s="656"/>
      <c r="N358" s="656"/>
      <c r="O358" s="656"/>
      <c r="P358" s="656"/>
    </row>
    <row r="359" spans="2:16" x14ac:dyDescent="0.15">
      <c r="B359" s="656"/>
      <c r="C359" s="657"/>
      <c r="D359" s="657"/>
      <c r="E359" s="656"/>
      <c r="F359" s="656"/>
      <c r="G359" s="656"/>
      <c r="H359" s="656"/>
      <c r="I359" s="656"/>
      <c r="J359" s="656"/>
      <c r="K359" s="656"/>
      <c r="L359" s="656"/>
      <c r="M359" s="656"/>
      <c r="N359" s="656"/>
      <c r="O359" s="656"/>
      <c r="P359" s="656"/>
    </row>
    <row r="360" spans="2:16" x14ac:dyDescent="0.15">
      <c r="B360" s="656"/>
      <c r="C360" s="657"/>
      <c r="D360" s="657"/>
      <c r="E360" s="656"/>
      <c r="F360" s="656"/>
      <c r="G360" s="656"/>
      <c r="H360" s="656"/>
      <c r="I360" s="656"/>
      <c r="J360" s="656"/>
      <c r="K360" s="656"/>
      <c r="L360" s="656"/>
      <c r="M360" s="656"/>
      <c r="N360" s="656"/>
      <c r="O360" s="656"/>
      <c r="P360" s="656"/>
    </row>
    <row r="361" spans="2:16" x14ac:dyDescent="0.15">
      <c r="B361" s="656"/>
      <c r="C361" s="657"/>
      <c r="D361" s="657"/>
      <c r="E361" s="656"/>
      <c r="F361" s="656"/>
      <c r="G361" s="656"/>
      <c r="H361" s="656"/>
      <c r="I361" s="656"/>
      <c r="J361" s="656"/>
      <c r="K361" s="656"/>
      <c r="L361" s="656"/>
      <c r="M361" s="656"/>
      <c r="N361" s="656"/>
      <c r="O361" s="656"/>
      <c r="P361" s="656"/>
    </row>
    <row r="362" spans="2:16" x14ac:dyDescent="0.15">
      <c r="B362" s="656"/>
      <c r="C362" s="657"/>
      <c r="D362" s="657"/>
      <c r="E362" s="656"/>
      <c r="F362" s="656"/>
      <c r="G362" s="656"/>
      <c r="H362" s="656"/>
      <c r="I362" s="656"/>
      <c r="J362" s="656"/>
      <c r="K362" s="656"/>
      <c r="L362" s="656"/>
      <c r="M362" s="656"/>
      <c r="N362" s="656"/>
      <c r="O362" s="656"/>
      <c r="P362" s="656"/>
    </row>
    <row r="363" spans="2:16" x14ac:dyDescent="0.15">
      <c r="B363" s="656"/>
      <c r="C363" s="657"/>
      <c r="D363" s="657"/>
      <c r="E363" s="656"/>
      <c r="F363" s="656"/>
      <c r="G363" s="656"/>
      <c r="H363" s="656"/>
      <c r="I363" s="656"/>
      <c r="J363" s="656"/>
      <c r="K363" s="656"/>
      <c r="L363" s="656"/>
      <c r="M363" s="656"/>
      <c r="N363" s="656"/>
      <c r="O363" s="656"/>
      <c r="P363" s="656"/>
    </row>
    <row r="364" spans="2:16" x14ac:dyDescent="0.15">
      <c r="B364" s="656"/>
      <c r="C364" s="657"/>
      <c r="D364" s="657"/>
      <c r="E364" s="656"/>
      <c r="F364" s="656"/>
      <c r="G364" s="656"/>
      <c r="H364" s="656"/>
      <c r="I364" s="656"/>
      <c r="J364" s="656"/>
      <c r="K364" s="656"/>
      <c r="L364" s="656"/>
      <c r="M364" s="656"/>
      <c r="N364" s="656"/>
      <c r="O364" s="656"/>
      <c r="P364" s="656"/>
    </row>
    <row r="365" spans="2:16" x14ac:dyDescent="0.15">
      <c r="B365" s="656"/>
      <c r="C365" s="657"/>
      <c r="D365" s="657"/>
      <c r="E365" s="656"/>
      <c r="F365" s="656"/>
      <c r="G365" s="656"/>
      <c r="H365" s="656"/>
      <c r="I365" s="656"/>
      <c r="J365" s="656"/>
      <c r="K365" s="656"/>
      <c r="L365" s="656"/>
      <c r="M365" s="656"/>
      <c r="N365" s="656"/>
      <c r="O365" s="656"/>
      <c r="P365" s="656"/>
    </row>
    <row r="366" spans="2:16" x14ac:dyDescent="0.15">
      <c r="B366" s="656"/>
      <c r="C366" s="657"/>
      <c r="D366" s="657"/>
      <c r="E366" s="656"/>
      <c r="F366" s="656"/>
      <c r="G366" s="656"/>
      <c r="H366" s="656"/>
      <c r="I366" s="656"/>
      <c r="J366" s="656"/>
      <c r="K366" s="656"/>
      <c r="L366" s="656"/>
      <c r="M366" s="656"/>
      <c r="N366" s="656"/>
      <c r="O366" s="656"/>
      <c r="P366" s="656"/>
    </row>
    <row r="367" spans="2:16" x14ac:dyDescent="0.15">
      <c r="B367" s="656"/>
      <c r="C367" s="657"/>
      <c r="D367" s="657"/>
      <c r="E367" s="656"/>
      <c r="F367" s="656"/>
      <c r="G367" s="656"/>
      <c r="H367" s="656"/>
      <c r="I367" s="656"/>
      <c r="J367" s="656"/>
      <c r="K367" s="656"/>
      <c r="L367" s="656"/>
      <c r="M367" s="656"/>
      <c r="N367" s="656"/>
      <c r="O367" s="656"/>
      <c r="P367" s="656"/>
    </row>
    <row r="368" spans="2:16" x14ac:dyDescent="0.15">
      <c r="B368" s="656"/>
      <c r="C368" s="657"/>
      <c r="D368" s="657"/>
      <c r="E368" s="656"/>
      <c r="F368" s="656"/>
      <c r="G368" s="656"/>
      <c r="H368" s="656"/>
      <c r="I368" s="656"/>
      <c r="J368" s="656"/>
      <c r="K368" s="656"/>
      <c r="L368" s="656"/>
      <c r="M368" s="656"/>
      <c r="N368" s="656"/>
      <c r="O368" s="656"/>
      <c r="P368" s="656"/>
    </row>
    <row r="369" spans="2:16" x14ac:dyDescent="0.15">
      <c r="B369" s="656"/>
      <c r="C369" s="657"/>
      <c r="D369" s="657"/>
      <c r="E369" s="656"/>
      <c r="F369" s="656"/>
      <c r="G369" s="656"/>
      <c r="H369" s="656"/>
      <c r="I369" s="656"/>
      <c r="J369" s="656"/>
      <c r="K369" s="656"/>
      <c r="L369" s="656"/>
      <c r="M369" s="656"/>
      <c r="N369" s="656"/>
      <c r="O369" s="656"/>
      <c r="P369" s="656"/>
    </row>
    <row r="370" spans="2:16" x14ac:dyDescent="0.15">
      <c r="B370" s="656"/>
      <c r="C370" s="657"/>
      <c r="D370" s="657"/>
      <c r="E370" s="656"/>
      <c r="F370" s="656"/>
      <c r="G370" s="656"/>
      <c r="H370" s="656"/>
      <c r="I370" s="656"/>
      <c r="J370" s="656"/>
      <c r="K370" s="656"/>
      <c r="L370" s="656"/>
      <c r="M370" s="656"/>
      <c r="N370" s="656"/>
      <c r="O370" s="656"/>
      <c r="P370" s="656"/>
    </row>
    <row r="371" spans="2:16" x14ac:dyDescent="0.15">
      <c r="B371" s="656"/>
      <c r="C371" s="657"/>
      <c r="D371" s="657"/>
      <c r="E371" s="656"/>
      <c r="F371" s="656"/>
      <c r="G371" s="656"/>
      <c r="H371" s="656"/>
      <c r="I371" s="656"/>
      <c r="J371" s="656"/>
      <c r="K371" s="656"/>
      <c r="L371" s="656"/>
      <c r="M371" s="656"/>
      <c r="N371" s="656"/>
      <c r="O371" s="656"/>
      <c r="P371" s="656"/>
    </row>
    <row r="372" spans="2:16" x14ac:dyDescent="0.15">
      <c r="B372" s="656"/>
      <c r="C372" s="657"/>
      <c r="D372" s="657"/>
      <c r="E372" s="656"/>
      <c r="F372" s="656"/>
      <c r="G372" s="656"/>
      <c r="H372" s="656"/>
      <c r="I372" s="656"/>
      <c r="J372" s="656"/>
      <c r="K372" s="656"/>
      <c r="L372" s="656"/>
      <c r="M372" s="656"/>
      <c r="N372" s="656"/>
      <c r="O372" s="656"/>
      <c r="P372" s="656"/>
    </row>
    <row r="373" spans="2:16" x14ac:dyDescent="0.15">
      <c r="B373" s="656"/>
      <c r="C373" s="657"/>
      <c r="D373" s="657"/>
      <c r="E373" s="656"/>
      <c r="F373" s="656"/>
      <c r="G373" s="656"/>
      <c r="H373" s="656"/>
      <c r="I373" s="656"/>
      <c r="J373" s="656"/>
      <c r="K373" s="656"/>
      <c r="L373" s="656"/>
      <c r="M373" s="656"/>
      <c r="N373" s="656"/>
      <c r="O373" s="656"/>
      <c r="P373" s="656"/>
    </row>
    <row r="374" spans="2:16" x14ac:dyDescent="0.15">
      <c r="B374" s="656"/>
      <c r="C374" s="657"/>
      <c r="D374" s="657"/>
      <c r="E374" s="656"/>
      <c r="F374" s="656"/>
      <c r="G374" s="656"/>
      <c r="H374" s="656"/>
      <c r="I374" s="656"/>
      <c r="J374" s="656"/>
      <c r="K374" s="656"/>
      <c r="L374" s="656"/>
      <c r="M374" s="656"/>
      <c r="N374" s="656"/>
      <c r="O374" s="656"/>
      <c r="P374" s="656"/>
    </row>
    <row r="375" spans="2:16" x14ac:dyDescent="0.15">
      <c r="B375" s="656"/>
      <c r="C375" s="657"/>
      <c r="D375" s="657"/>
      <c r="E375" s="656"/>
      <c r="F375" s="656"/>
      <c r="G375" s="656"/>
      <c r="H375" s="656"/>
      <c r="I375" s="656"/>
      <c r="J375" s="656"/>
      <c r="K375" s="656"/>
      <c r="L375" s="656"/>
      <c r="M375" s="656"/>
      <c r="N375" s="656"/>
      <c r="O375" s="656"/>
      <c r="P375" s="656"/>
    </row>
    <row r="376" spans="2:16" x14ac:dyDescent="0.15">
      <c r="B376" s="656"/>
      <c r="C376" s="657"/>
      <c r="D376" s="657"/>
      <c r="E376" s="656"/>
      <c r="F376" s="656"/>
      <c r="G376" s="656"/>
      <c r="H376" s="656"/>
      <c r="I376" s="656"/>
      <c r="J376" s="656"/>
      <c r="K376" s="656"/>
      <c r="L376" s="656"/>
      <c r="M376" s="656"/>
      <c r="N376" s="656"/>
      <c r="O376" s="656"/>
      <c r="P376" s="656"/>
    </row>
    <row r="377" spans="2:16" x14ac:dyDescent="0.15">
      <c r="B377" s="656"/>
      <c r="C377" s="657"/>
      <c r="D377" s="657"/>
      <c r="E377" s="656"/>
      <c r="F377" s="656"/>
      <c r="G377" s="656"/>
      <c r="H377" s="656"/>
      <c r="I377" s="656"/>
      <c r="J377" s="656"/>
      <c r="K377" s="656"/>
      <c r="L377" s="656"/>
      <c r="M377" s="656"/>
      <c r="N377" s="656"/>
      <c r="O377" s="656"/>
      <c r="P377" s="656"/>
    </row>
    <row r="378" spans="2:16" x14ac:dyDescent="0.15">
      <c r="B378" s="656"/>
      <c r="C378" s="657"/>
      <c r="D378" s="657"/>
      <c r="E378" s="656"/>
      <c r="F378" s="656"/>
      <c r="G378" s="656"/>
      <c r="H378" s="656"/>
      <c r="I378" s="656"/>
      <c r="J378" s="656"/>
      <c r="K378" s="656"/>
      <c r="L378" s="656"/>
      <c r="M378" s="656"/>
      <c r="N378" s="656"/>
      <c r="O378" s="656"/>
      <c r="P378" s="656"/>
    </row>
    <row r="379" spans="2:16" x14ac:dyDescent="0.15">
      <c r="B379" s="656"/>
      <c r="C379" s="657"/>
      <c r="D379" s="657"/>
      <c r="E379" s="656"/>
      <c r="F379" s="656"/>
      <c r="G379" s="656"/>
      <c r="H379" s="656"/>
      <c r="I379" s="656"/>
      <c r="J379" s="656"/>
      <c r="K379" s="656"/>
      <c r="L379" s="656"/>
      <c r="M379" s="656"/>
      <c r="N379" s="656"/>
      <c r="O379" s="656"/>
      <c r="P379" s="656"/>
    </row>
    <row r="380" spans="2:16" x14ac:dyDescent="0.15">
      <c r="B380" s="656"/>
      <c r="C380" s="657"/>
      <c r="D380" s="657"/>
      <c r="E380" s="656"/>
      <c r="F380" s="656"/>
      <c r="G380" s="656"/>
      <c r="H380" s="656"/>
      <c r="I380" s="656"/>
      <c r="J380" s="656"/>
      <c r="K380" s="656"/>
      <c r="L380" s="656"/>
      <c r="M380" s="656"/>
      <c r="N380" s="656"/>
      <c r="O380" s="656"/>
      <c r="P380" s="656"/>
    </row>
    <row r="381" spans="2:16" x14ac:dyDescent="0.15">
      <c r="B381" s="656"/>
      <c r="C381" s="657"/>
      <c r="D381" s="657"/>
      <c r="E381" s="656"/>
      <c r="F381" s="656"/>
      <c r="G381" s="656"/>
      <c r="H381" s="656"/>
      <c r="I381" s="656"/>
      <c r="J381" s="656"/>
      <c r="K381" s="656"/>
      <c r="L381" s="656"/>
      <c r="M381" s="656"/>
      <c r="N381" s="656"/>
      <c r="O381" s="656"/>
      <c r="P381" s="656"/>
    </row>
    <row r="382" spans="2:16" x14ac:dyDescent="0.15">
      <c r="B382" s="656"/>
      <c r="C382" s="657"/>
      <c r="D382" s="657"/>
      <c r="E382" s="656"/>
      <c r="F382" s="656"/>
      <c r="G382" s="656"/>
      <c r="H382" s="656"/>
      <c r="I382" s="656"/>
      <c r="J382" s="656"/>
      <c r="K382" s="656"/>
      <c r="L382" s="656"/>
      <c r="M382" s="656"/>
      <c r="N382" s="656"/>
      <c r="O382" s="656"/>
      <c r="P382" s="656"/>
    </row>
    <row r="383" spans="2:16" x14ac:dyDescent="0.15">
      <c r="B383" s="656"/>
      <c r="C383" s="657"/>
      <c r="D383" s="657"/>
      <c r="E383" s="656"/>
      <c r="F383" s="656"/>
      <c r="G383" s="656"/>
      <c r="H383" s="656"/>
      <c r="I383" s="656"/>
      <c r="J383" s="656"/>
      <c r="K383" s="656"/>
      <c r="L383" s="656"/>
      <c r="M383" s="656"/>
      <c r="N383" s="656"/>
      <c r="O383" s="656"/>
      <c r="P383" s="656"/>
    </row>
    <row r="384" spans="2:16" x14ac:dyDescent="0.15">
      <c r="B384" s="656"/>
      <c r="C384" s="657"/>
      <c r="D384" s="657"/>
      <c r="E384" s="656"/>
      <c r="F384" s="656"/>
      <c r="G384" s="656"/>
      <c r="H384" s="656"/>
      <c r="I384" s="656"/>
      <c r="J384" s="656"/>
      <c r="K384" s="656"/>
      <c r="L384" s="656"/>
      <c r="M384" s="656"/>
      <c r="N384" s="656"/>
      <c r="O384" s="656"/>
      <c r="P384" s="656"/>
    </row>
    <row r="385" spans="2:16" x14ac:dyDescent="0.15">
      <c r="B385" s="656"/>
      <c r="C385" s="657"/>
      <c r="D385" s="657"/>
      <c r="E385" s="656"/>
      <c r="F385" s="656"/>
      <c r="G385" s="656"/>
      <c r="H385" s="656"/>
      <c r="I385" s="656"/>
      <c r="J385" s="656"/>
      <c r="K385" s="656"/>
      <c r="L385" s="656"/>
      <c r="M385" s="656"/>
      <c r="N385" s="656"/>
      <c r="O385" s="656"/>
      <c r="P385" s="656"/>
    </row>
    <row r="386" spans="2:16" x14ac:dyDescent="0.15">
      <c r="B386" s="656"/>
      <c r="C386" s="657"/>
      <c r="D386" s="657"/>
      <c r="E386" s="656"/>
      <c r="F386" s="656"/>
      <c r="G386" s="656"/>
      <c r="H386" s="656"/>
      <c r="I386" s="656"/>
      <c r="J386" s="656"/>
      <c r="K386" s="656"/>
      <c r="L386" s="656"/>
      <c r="M386" s="656"/>
      <c r="N386" s="656"/>
      <c r="O386" s="656"/>
      <c r="P386" s="656"/>
    </row>
    <row r="387" spans="2:16" x14ac:dyDescent="0.15">
      <c r="B387" s="656"/>
      <c r="C387" s="657"/>
      <c r="D387" s="657"/>
      <c r="E387" s="656"/>
      <c r="F387" s="656"/>
      <c r="G387" s="656"/>
      <c r="H387" s="656"/>
      <c r="I387" s="656"/>
      <c r="J387" s="656"/>
      <c r="K387" s="656"/>
      <c r="L387" s="656"/>
      <c r="M387" s="656"/>
      <c r="N387" s="656"/>
      <c r="O387" s="656"/>
      <c r="P387" s="656"/>
    </row>
    <row r="388" spans="2:16" x14ac:dyDescent="0.15">
      <c r="B388" s="656"/>
      <c r="C388" s="657"/>
      <c r="D388" s="657"/>
      <c r="E388" s="656"/>
      <c r="F388" s="656"/>
      <c r="G388" s="656"/>
      <c r="H388" s="656"/>
      <c r="I388" s="656"/>
      <c r="J388" s="656"/>
      <c r="K388" s="656"/>
      <c r="L388" s="656"/>
      <c r="M388" s="656"/>
      <c r="N388" s="656"/>
      <c r="O388" s="656"/>
      <c r="P388" s="656"/>
    </row>
    <row r="389" spans="2:16" x14ac:dyDescent="0.15">
      <c r="B389" s="656"/>
      <c r="C389" s="657"/>
      <c r="D389" s="657"/>
      <c r="E389" s="656"/>
      <c r="F389" s="656"/>
      <c r="G389" s="656"/>
      <c r="H389" s="656"/>
      <c r="I389" s="656"/>
      <c r="J389" s="656"/>
      <c r="K389" s="656"/>
      <c r="L389" s="656"/>
      <c r="M389" s="656"/>
      <c r="N389" s="656"/>
      <c r="O389" s="656"/>
      <c r="P389" s="656"/>
    </row>
    <row r="390" spans="2:16" x14ac:dyDescent="0.15">
      <c r="B390" s="656"/>
      <c r="C390" s="657"/>
      <c r="D390" s="657"/>
      <c r="E390" s="656"/>
      <c r="F390" s="656"/>
      <c r="G390" s="656"/>
      <c r="H390" s="656"/>
      <c r="I390" s="656"/>
      <c r="J390" s="656"/>
      <c r="K390" s="656"/>
      <c r="L390" s="656"/>
      <c r="M390" s="656"/>
      <c r="N390" s="656"/>
      <c r="O390" s="656"/>
      <c r="P390" s="656"/>
    </row>
    <row r="391" spans="2:16" x14ac:dyDescent="0.15">
      <c r="B391" s="656"/>
      <c r="C391" s="657"/>
      <c r="D391" s="657"/>
      <c r="E391" s="656"/>
      <c r="F391" s="656"/>
      <c r="G391" s="656"/>
      <c r="H391" s="656"/>
      <c r="I391" s="656"/>
      <c r="J391" s="656"/>
      <c r="K391" s="656"/>
      <c r="L391" s="656"/>
      <c r="M391" s="656"/>
      <c r="N391" s="656"/>
      <c r="O391" s="656"/>
      <c r="P391" s="656"/>
    </row>
    <row r="392" spans="2:16" x14ac:dyDescent="0.15">
      <c r="B392" s="656"/>
      <c r="C392" s="657"/>
      <c r="D392" s="657"/>
      <c r="E392" s="656"/>
      <c r="F392" s="656"/>
      <c r="G392" s="656"/>
      <c r="H392" s="656"/>
      <c r="I392" s="656"/>
      <c r="J392" s="656"/>
      <c r="K392" s="656"/>
      <c r="L392" s="656"/>
      <c r="M392" s="656"/>
      <c r="N392" s="656"/>
      <c r="O392" s="656"/>
      <c r="P392" s="656"/>
    </row>
    <row r="393" spans="2:16" x14ac:dyDescent="0.15">
      <c r="B393" s="656"/>
      <c r="C393" s="657"/>
      <c r="D393" s="657"/>
      <c r="E393" s="656"/>
      <c r="F393" s="656"/>
      <c r="G393" s="656"/>
      <c r="H393" s="656"/>
      <c r="I393" s="656"/>
      <c r="J393" s="656"/>
      <c r="K393" s="656"/>
      <c r="L393" s="656"/>
      <c r="M393" s="656"/>
      <c r="N393" s="656"/>
      <c r="O393" s="656"/>
      <c r="P393" s="656"/>
    </row>
    <row r="394" spans="2:16" x14ac:dyDescent="0.15">
      <c r="B394" s="656"/>
      <c r="C394" s="657"/>
      <c r="D394" s="657"/>
      <c r="E394" s="656"/>
      <c r="F394" s="656"/>
      <c r="G394" s="656"/>
      <c r="H394" s="656"/>
      <c r="I394" s="656"/>
      <c r="J394" s="656"/>
      <c r="K394" s="656"/>
      <c r="L394" s="656"/>
      <c r="M394" s="656"/>
      <c r="N394" s="656"/>
      <c r="O394" s="656"/>
      <c r="P394" s="656"/>
    </row>
    <row r="395" spans="2:16" x14ac:dyDescent="0.15">
      <c r="B395" s="656"/>
      <c r="C395" s="657"/>
      <c r="D395" s="657"/>
      <c r="E395" s="656"/>
      <c r="F395" s="656"/>
      <c r="G395" s="656"/>
      <c r="H395" s="656"/>
      <c r="I395" s="656"/>
      <c r="J395" s="656"/>
      <c r="K395" s="656"/>
      <c r="L395" s="656"/>
      <c r="M395" s="656"/>
      <c r="N395" s="656"/>
      <c r="O395" s="656"/>
      <c r="P395" s="656"/>
    </row>
    <row r="396" spans="2:16" x14ac:dyDescent="0.15">
      <c r="B396" s="656"/>
      <c r="C396" s="657"/>
      <c r="D396" s="657"/>
      <c r="E396" s="656"/>
      <c r="F396" s="656"/>
      <c r="G396" s="656"/>
      <c r="H396" s="656"/>
      <c r="I396" s="656"/>
      <c r="J396" s="656"/>
      <c r="K396" s="656"/>
      <c r="L396" s="656"/>
      <c r="M396" s="656"/>
      <c r="N396" s="656"/>
      <c r="O396" s="656"/>
      <c r="P396" s="656"/>
    </row>
    <row r="397" spans="2:16" x14ac:dyDescent="0.15">
      <c r="B397" s="656"/>
      <c r="C397" s="657"/>
      <c r="D397" s="657"/>
      <c r="E397" s="656"/>
      <c r="F397" s="656"/>
      <c r="G397" s="656"/>
      <c r="H397" s="656"/>
      <c r="I397" s="656"/>
      <c r="J397" s="656"/>
      <c r="K397" s="656"/>
      <c r="L397" s="656"/>
      <c r="M397" s="656"/>
      <c r="N397" s="656"/>
      <c r="O397" s="656"/>
      <c r="P397" s="656"/>
    </row>
    <row r="398" spans="2:16" x14ac:dyDescent="0.15">
      <c r="B398" s="656"/>
      <c r="C398" s="657"/>
      <c r="D398" s="657"/>
      <c r="E398" s="656"/>
      <c r="F398" s="656"/>
      <c r="G398" s="656"/>
      <c r="H398" s="656"/>
      <c r="I398" s="656"/>
      <c r="J398" s="656"/>
      <c r="K398" s="656"/>
      <c r="L398" s="656"/>
      <c r="M398" s="656"/>
      <c r="N398" s="656"/>
      <c r="O398" s="656"/>
      <c r="P398" s="656"/>
    </row>
    <row r="399" spans="2:16" x14ac:dyDescent="0.15">
      <c r="B399" s="656"/>
      <c r="C399" s="657"/>
      <c r="D399" s="657"/>
      <c r="E399" s="656"/>
      <c r="F399" s="656"/>
      <c r="G399" s="656"/>
      <c r="H399" s="656"/>
      <c r="I399" s="656"/>
      <c r="J399" s="656"/>
      <c r="K399" s="656"/>
      <c r="L399" s="656"/>
      <c r="M399" s="656"/>
      <c r="N399" s="656"/>
      <c r="O399" s="656"/>
      <c r="P399" s="656"/>
    </row>
    <row r="400" spans="2:16" x14ac:dyDescent="0.15">
      <c r="B400" s="656"/>
      <c r="C400" s="657"/>
      <c r="D400" s="657"/>
      <c r="E400" s="656"/>
      <c r="F400" s="656"/>
      <c r="G400" s="656"/>
      <c r="H400" s="656"/>
      <c r="I400" s="656"/>
      <c r="J400" s="656"/>
      <c r="K400" s="656"/>
      <c r="L400" s="656"/>
      <c r="M400" s="656"/>
      <c r="N400" s="656"/>
      <c r="O400" s="656"/>
      <c r="P400" s="656"/>
    </row>
    <row r="401" spans="2:16" x14ac:dyDescent="0.15">
      <c r="B401" s="656"/>
      <c r="C401" s="657"/>
      <c r="D401" s="657"/>
      <c r="E401" s="656"/>
      <c r="F401" s="656"/>
      <c r="G401" s="656"/>
      <c r="H401" s="656"/>
      <c r="I401" s="656"/>
      <c r="J401" s="656"/>
      <c r="K401" s="656"/>
      <c r="L401" s="656"/>
      <c r="M401" s="656"/>
      <c r="N401" s="656"/>
      <c r="O401" s="656"/>
      <c r="P401" s="656"/>
    </row>
    <row r="402" spans="2:16" x14ac:dyDescent="0.15">
      <c r="B402" s="656"/>
      <c r="C402" s="657"/>
      <c r="D402" s="657"/>
      <c r="E402" s="656"/>
      <c r="F402" s="656"/>
      <c r="G402" s="656"/>
      <c r="H402" s="656"/>
      <c r="I402" s="656"/>
      <c r="J402" s="656"/>
      <c r="K402" s="656"/>
      <c r="L402" s="656"/>
      <c r="M402" s="656"/>
      <c r="N402" s="656"/>
      <c r="O402" s="656"/>
      <c r="P402" s="656"/>
    </row>
    <row r="403" spans="2:16" x14ac:dyDescent="0.15">
      <c r="B403" s="656"/>
      <c r="C403" s="657"/>
      <c r="D403" s="657"/>
      <c r="E403" s="656"/>
      <c r="F403" s="656"/>
      <c r="G403" s="656"/>
      <c r="H403" s="656"/>
      <c r="I403" s="656"/>
      <c r="J403" s="656"/>
      <c r="K403" s="656"/>
      <c r="L403" s="656"/>
      <c r="M403" s="656"/>
      <c r="N403" s="656"/>
      <c r="O403" s="656"/>
      <c r="P403" s="656"/>
    </row>
    <row r="404" spans="2:16" x14ac:dyDescent="0.15">
      <c r="B404" s="656"/>
      <c r="C404" s="657"/>
      <c r="D404" s="657"/>
      <c r="E404" s="656"/>
      <c r="F404" s="656"/>
      <c r="G404" s="656"/>
      <c r="H404" s="656"/>
      <c r="I404" s="656"/>
      <c r="J404" s="656"/>
      <c r="K404" s="656"/>
      <c r="L404" s="656"/>
      <c r="M404" s="656"/>
      <c r="N404" s="656"/>
      <c r="O404" s="656"/>
      <c r="P404" s="656"/>
    </row>
    <row r="405" spans="2:16" x14ac:dyDescent="0.15">
      <c r="B405" s="656"/>
      <c r="C405" s="657"/>
      <c r="D405" s="657"/>
      <c r="E405" s="656"/>
      <c r="F405" s="656"/>
      <c r="G405" s="656"/>
      <c r="H405" s="656"/>
      <c r="I405" s="656"/>
      <c r="J405" s="656"/>
      <c r="K405" s="656"/>
      <c r="L405" s="656"/>
      <c r="M405" s="656"/>
      <c r="N405" s="656"/>
      <c r="O405" s="656"/>
      <c r="P405" s="656"/>
    </row>
    <row r="406" spans="2:16" x14ac:dyDescent="0.15">
      <c r="B406" s="656"/>
      <c r="C406" s="657"/>
      <c r="D406" s="657"/>
      <c r="E406" s="656"/>
      <c r="F406" s="656"/>
      <c r="G406" s="656"/>
      <c r="H406" s="656"/>
      <c r="I406" s="656"/>
      <c r="J406" s="656"/>
      <c r="K406" s="656"/>
      <c r="L406" s="656"/>
      <c r="M406" s="656"/>
      <c r="N406" s="656"/>
      <c r="O406" s="656"/>
      <c r="P406" s="656"/>
    </row>
    <row r="407" spans="2:16" x14ac:dyDescent="0.15">
      <c r="B407" s="656"/>
      <c r="C407" s="657"/>
      <c r="D407" s="657"/>
      <c r="E407" s="656"/>
      <c r="F407" s="656"/>
      <c r="G407" s="656"/>
      <c r="H407" s="656"/>
      <c r="I407" s="656"/>
      <c r="J407" s="656"/>
      <c r="K407" s="656"/>
      <c r="L407" s="656"/>
      <c r="M407" s="656"/>
      <c r="N407" s="656"/>
      <c r="O407" s="656"/>
      <c r="P407" s="656"/>
    </row>
    <row r="408" spans="2:16" x14ac:dyDescent="0.15">
      <c r="B408" s="656"/>
      <c r="C408" s="657"/>
      <c r="D408" s="657"/>
      <c r="E408" s="656"/>
      <c r="F408" s="656"/>
      <c r="G408" s="656"/>
      <c r="H408" s="656"/>
      <c r="I408" s="656"/>
      <c r="J408" s="656"/>
      <c r="K408" s="656"/>
      <c r="L408" s="656"/>
      <c r="M408" s="656"/>
      <c r="N408" s="656"/>
      <c r="O408" s="656"/>
      <c r="P408" s="656"/>
    </row>
    <row r="409" spans="2:16" x14ac:dyDescent="0.15">
      <c r="B409" s="656"/>
      <c r="C409" s="657"/>
      <c r="D409" s="657"/>
      <c r="E409" s="656"/>
      <c r="F409" s="656"/>
      <c r="G409" s="656"/>
      <c r="H409" s="656"/>
      <c r="I409" s="656"/>
      <c r="J409" s="656"/>
      <c r="K409" s="656"/>
      <c r="L409" s="656"/>
      <c r="M409" s="656"/>
      <c r="N409" s="656"/>
      <c r="O409" s="656"/>
      <c r="P409" s="656"/>
    </row>
    <row r="410" spans="2:16" x14ac:dyDescent="0.15">
      <c r="B410" s="656"/>
      <c r="C410" s="657"/>
      <c r="D410" s="657"/>
      <c r="E410" s="656"/>
      <c r="F410" s="656"/>
      <c r="G410" s="656"/>
      <c r="H410" s="656"/>
      <c r="I410" s="656"/>
      <c r="J410" s="656"/>
      <c r="K410" s="656"/>
      <c r="L410" s="656"/>
      <c r="M410" s="656"/>
      <c r="N410" s="656"/>
      <c r="O410" s="656"/>
      <c r="P410" s="656"/>
    </row>
    <row r="411" spans="2:16" x14ac:dyDescent="0.15">
      <c r="B411" s="656"/>
      <c r="C411" s="657"/>
      <c r="D411" s="657"/>
      <c r="E411" s="656"/>
      <c r="F411" s="656"/>
      <c r="G411" s="656"/>
      <c r="H411" s="656"/>
      <c r="I411" s="656"/>
      <c r="J411" s="656"/>
      <c r="K411" s="656"/>
      <c r="L411" s="656"/>
      <c r="M411" s="656"/>
      <c r="N411" s="656"/>
      <c r="O411" s="656"/>
      <c r="P411" s="656"/>
    </row>
    <row r="412" spans="2:16" x14ac:dyDescent="0.15">
      <c r="B412" s="656"/>
      <c r="C412" s="657"/>
      <c r="D412" s="657"/>
      <c r="E412" s="656"/>
      <c r="F412" s="656"/>
      <c r="G412" s="656"/>
      <c r="H412" s="656"/>
      <c r="I412" s="656"/>
      <c r="J412" s="656"/>
      <c r="K412" s="656"/>
      <c r="L412" s="656"/>
      <c r="M412" s="656"/>
      <c r="N412" s="656"/>
      <c r="O412" s="656"/>
      <c r="P412" s="656"/>
    </row>
    <row r="413" spans="2:16" x14ac:dyDescent="0.15">
      <c r="B413" s="656"/>
      <c r="C413" s="657"/>
      <c r="D413" s="657"/>
      <c r="E413" s="656"/>
      <c r="F413" s="656"/>
      <c r="G413" s="656"/>
      <c r="H413" s="656"/>
      <c r="I413" s="656"/>
      <c r="J413" s="656"/>
      <c r="K413" s="656"/>
      <c r="L413" s="656"/>
      <c r="M413" s="656"/>
      <c r="N413" s="656"/>
      <c r="O413" s="656"/>
      <c r="P413" s="656"/>
    </row>
    <row r="414" spans="2:16" x14ac:dyDescent="0.15">
      <c r="B414" s="656"/>
      <c r="C414" s="657"/>
      <c r="D414" s="657"/>
      <c r="E414" s="656"/>
      <c r="F414" s="656"/>
      <c r="G414" s="656"/>
      <c r="H414" s="656"/>
      <c r="I414" s="656"/>
      <c r="J414" s="656"/>
      <c r="K414" s="656"/>
      <c r="L414" s="656"/>
      <c r="M414" s="656"/>
      <c r="N414" s="656"/>
      <c r="O414" s="656"/>
      <c r="P414" s="656"/>
    </row>
    <row r="415" spans="2:16" x14ac:dyDescent="0.15">
      <c r="B415" s="656"/>
      <c r="C415" s="657"/>
      <c r="D415" s="657"/>
      <c r="E415" s="656"/>
      <c r="F415" s="656"/>
      <c r="G415" s="656"/>
      <c r="H415" s="656"/>
      <c r="I415" s="656"/>
      <c r="J415" s="656"/>
      <c r="K415" s="656"/>
      <c r="L415" s="656"/>
      <c r="M415" s="656"/>
      <c r="N415" s="656"/>
      <c r="O415" s="656"/>
      <c r="P415" s="656"/>
    </row>
    <row r="416" spans="2:16" x14ac:dyDescent="0.15">
      <c r="B416" s="656"/>
      <c r="C416" s="657"/>
      <c r="D416" s="657"/>
      <c r="E416" s="656"/>
      <c r="F416" s="656"/>
      <c r="G416" s="656"/>
      <c r="H416" s="656"/>
      <c r="I416" s="656"/>
      <c r="J416" s="656"/>
      <c r="K416" s="656"/>
      <c r="L416" s="656"/>
      <c r="M416" s="656"/>
      <c r="N416" s="656"/>
      <c r="O416" s="656"/>
      <c r="P416" s="656"/>
    </row>
    <row r="417" spans="2:16" x14ac:dyDescent="0.15">
      <c r="B417" s="656"/>
      <c r="C417" s="657"/>
      <c r="D417" s="657"/>
      <c r="E417" s="656"/>
      <c r="F417" s="656"/>
      <c r="G417" s="656"/>
      <c r="H417" s="656"/>
      <c r="I417" s="656"/>
      <c r="J417" s="656"/>
      <c r="K417" s="656"/>
      <c r="L417" s="656"/>
      <c r="M417" s="656"/>
      <c r="N417" s="656"/>
      <c r="O417" s="656"/>
      <c r="P417" s="656"/>
    </row>
    <row r="418" spans="2:16" x14ac:dyDescent="0.15">
      <c r="B418" s="656"/>
      <c r="C418" s="657"/>
      <c r="D418" s="657"/>
      <c r="E418" s="656"/>
      <c r="F418" s="656"/>
      <c r="G418" s="656"/>
      <c r="H418" s="656"/>
      <c r="I418" s="656"/>
      <c r="J418" s="656"/>
      <c r="K418" s="656"/>
      <c r="L418" s="656"/>
      <c r="M418" s="656"/>
      <c r="N418" s="656"/>
      <c r="O418" s="656"/>
      <c r="P418" s="656"/>
    </row>
    <row r="419" spans="2:16" x14ac:dyDescent="0.15">
      <c r="B419" s="656"/>
      <c r="C419" s="657"/>
      <c r="D419" s="657"/>
      <c r="E419" s="656"/>
      <c r="F419" s="656"/>
      <c r="G419" s="656"/>
      <c r="H419" s="656"/>
      <c r="I419" s="656"/>
      <c r="J419" s="656"/>
      <c r="K419" s="656"/>
      <c r="L419" s="656"/>
      <c r="M419" s="656"/>
      <c r="N419" s="656"/>
      <c r="O419" s="656"/>
      <c r="P419" s="656"/>
    </row>
    <row r="420" spans="2:16" x14ac:dyDescent="0.15">
      <c r="B420" s="656"/>
      <c r="C420" s="657"/>
      <c r="D420" s="657"/>
      <c r="E420" s="656"/>
      <c r="F420" s="656"/>
      <c r="G420" s="656"/>
      <c r="H420" s="656"/>
      <c r="I420" s="656"/>
      <c r="J420" s="656"/>
      <c r="K420" s="656"/>
      <c r="L420" s="656"/>
      <c r="M420" s="656"/>
      <c r="N420" s="656"/>
      <c r="O420" s="656"/>
      <c r="P420" s="656"/>
    </row>
    <row r="421" spans="2:16" x14ac:dyDescent="0.15">
      <c r="B421" s="656"/>
      <c r="C421" s="657"/>
      <c r="D421" s="657"/>
      <c r="E421" s="656"/>
      <c r="F421" s="656"/>
      <c r="G421" s="656"/>
      <c r="H421" s="656"/>
      <c r="I421" s="656"/>
      <c r="J421" s="656"/>
      <c r="K421" s="656"/>
      <c r="L421" s="656"/>
      <c r="M421" s="656"/>
      <c r="N421" s="656"/>
      <c r="O421" s="656"/>
      <c r="P421" s="656"/>
    </row>
    <row r="422" spans="2:16" x14ac:dyDescent="0.15">
      <c r="B422" s="656"/>
      <c r="C422" s="657"/>
      <c r="D422" s="657"/>
      <c r="E422" s="656"/>
      <c r="F422" s="656"/>
      <c r="G422" s="656"/>
      <c r="H422" s="656"/>
      <c r="I422" s="656"/>
      <c r="J422" s="656"/>
      <c r="K422" s="656"/>
      <c r="L422" s="656"/>
      <c r="M422" s="656"/>
      <c r="N422" s="656"/>
      <c r="O422" s="656"/>
      <c r="P422" s="656"/>
    </row>
    <row r="423" spans="2:16" x14ac:dyDescent="0.15">
      <c r="B423" s="656"/>
      <c r="C423" s="657"/>
      <c r="D423" s="657"/>
      <c r="E423" s="656"/>
      <c r="F423" s="656"/>
      <c r="G423" s="656"/>
      <c r="H423" s="656"/>
      <c r="I423" s="656"/>
      <c r="J423" s="656"/>
      <c r="K423" s="656"/>
      <c r="L423" s="656"/>
      <c r="M423" s="656"/>
      <c r="N423" s="656"/>
      <c r="O423" s="656"/>
      <c r="P423" s="656"/>
    </row>
    <row r="424" spans="2:16" x14ac:dyDescent="0.15">
      <c r="B424" s="656"/>
      <c r="C424" s="657"/>
      <c r="D424" s="657"/>
      <c r="E424" s="656"/>
      <c r="F424" s="656"/>
      <c r="G424" s="656"/>
      <c r="H424" s="656"/>
      <c r="I424" s="656"/>
      <c r="J424" s="656"/>
      <c r="K424" s="656"/>
      <c r="L424" s="656"/>
      <c r="M424" s="656"/>
      <c r="N424" s="656"/>
      <c r="O424" s="656"/>
      <c r="P424" s="656"/>
    </row>
    <row r="425" spans="2:16" x14ac:dyDescent="0.15">
      <c r="B425" s="656"/>
      <c r="C425" s="657"/>
      <c r="D425" s="657"/>
      <c r="E425" s="656"/>
      <c r="F425" s="656"/>
      <c r="G425" s="656"/>
      <c r="H425" s="656"/>
      <c r="I425" s="656"/>
      <c r="J425" s="656"/>
      <c r="K425" s="656"/>
      <c r="L425" s="656"/>
      <c r="M425" s="656"/>
      <c r="N425" s="656"/>
      <c r="O425" s="656"/>
      <c r="P425" s="656"/>
    </row>
    <row r="426" spans="2:16" x14ac:dyDescent="0.15">
      <c r="B426" s="656"/>
      <c r="C426" s="657"/>
      <c r="D426" s="657"/>
      <c r="E426" s="656"/>
      <c r="F426" s="656"/>
      <c r="G426" s="656"/>
      <c r="H426" s="656"/>
      <c r="I426" s="656"/>
      <c r="J426" s="656"/>
      <c r="K426" s="656"/>
      <c r="L426" s="656"/>
      <c r="M426" s="656"/>
      <c r="N426" s="656"/>
      <c r="O426" s="656"/>
      <c r="P426" s="656"/>
    </row>
    <row r="427" spans="2:16" x14ac:dyDescent="0.15">
      <c r="B427" s="656"/>
      <c r="C427" s="657"/>
      <c r="D427" s="657"/>
      <c r="E427" s="656"/>
      <c r="F427" s="656"/>
      <c r="G427" s="656"/>
      <c r="H427" s="656"/>
      <c r="I427" s="656"/>
      <c r="J427" s="656"/>
      <c r="K427" s="656"/>
      <c r="L427" s="656"/>
      <c r="M427" s="656"/>
      <c r="N427" s="656"/>
      <c r="O427" s="656"/>
      <c r="P427" s="656"/>
    </row>
    <row r="428" spans="2:16" x14ac:dyDescent="0.15">
      <c r="B428" s="656"/>
      <c r="C428" s="657"/>
      <c r="D428" s="657"/>
      <c r="E428" s="656"/>
      <c r="F428" s="656"/>
      <c r="G428" s="656"/>
      <c r="H428" s="656"/>
      <c r="I428" s="656"/>
      <c r="J428" s="656"/>
      <c r="K428" s="656"/>
      <c r="L428" s="656"/>
      <c r="M428" s="656"/>
      <c r="N428" s="656"/>
      <c r="O428" s="656"/>
      <c r="P428" s="656"/>
    </row>
    <row r="429" spans="2:16" x14ac:dyDescent="0.15">
      <c r="B429" s="656"/>
      <c r="C429" s="657"/>
      <c r="D429" s="657"/>
      <c r="E429" s="656"/>
      <c r="F429" s="656"/>
      <c r="G429" s="656"/>
      <c r="H429" s="656"/>
      <c r="I429" s="656"/>
      <c r="J429" s="656"/>
      <c r="K429" s="656"/>
      <c r="L429" s="656"/>
      <c r="M429" s="656"/>
      <c r="N429" s="656"/>
      <c r="O429" s="656"/>
      <c r="P429" s="656"/>
    </row>
    <row r="430" spans="2:16" x14ac:dyDescent="0.15">
      <c r="B430" s="656"/>
      <c r="C430" s="657"/>
      <c r="D430" s="657"/>
      <c r="E430" s="656"/>
      <c r="F430" s="656"/>
      <c r="G430" s="656"/>
      <c r="H430" s="656"/>
      <c r="I430" s="656"/>
      <c r="J430" s="656"/>
      <c r="K430" s="656"/>
      <c r="L430" s="656"/>
      <c r="M430" s="656"/>
      <c r="N430" s="656"/>
      <c r="O430" s="656"/>
      <c r="P430" s="656"/>
    </row>
    <row r="431" spans="2:16" x14ac:dyDescent="0.15">
      <c r="B431" s="656"/>
      <c r="C431" s="657"/>
      <c r="D431" s="657"/>
      <c r="E431" s="656"/>
      <c r="F431" s="656"/>
      <c r="G431" s="656"/>
      <c r="H431" s="656"/>
      <c r="I431" s="656"/>
      <c r="J431" s="656"/>
      <c r="K431" s="656"/>
      <c r="L431" s="656"/>
      <c r="M431" s="656"/>
      <c r="N431" s="656"/>
      <c r="O431" s="656"/>
      <c r="P431" s="656"/>
    </row>
    <row r="432" spans="2:16" x14ac:dyDescent="0.15">
      <c r="B432" s="656"/>
      <c r="C432" s="657"/>
      <c r="D432" s="657"/>
      <c r="E432" s="656"/>
      <c r="F432" s="656"/>
      <c r="G432" s="656"/>
      <c r="H432" s="656"/>
      <c r="I432" s="656"/>
      <c r="J432" s="656"/>
      <c r="K432" s="656"/>
      <c r="L432" s="656"/>
      <c r="M432" s="656"/>
      <c r="N432" s="656"/>
      <c r="O432" s="656"/>
      <c r="P432" s="656"/>
    </row>
    <row r="433" spans="2:16" x14ac:dyDescent="0.15">
      <c r="B433" s="656"/>
      <c r="C433" s="657"/>
      <c r="D433" s="657"/>
      <c r="E433" s="656"/>
      <c r="F433" s="656"/>
      <c r="G433" s="656"/>
      <c r="H433" s="656"/>
      <c r="I433" s="656"/>
      <c r="J433" s="656"/>
      <c r="K433" s="656"/>
      <c r="L433" s="656"/>
      <c r="M433" s="656"/>
      <c r="N433" s="656"/>
      <c r="O433" s="656"/>
      <c r="P433" s="656"/>
    </row>
    <row r="434" spans="2:16" x14ac:dyDescent="0.15">
      <c r="B434" s="656"/>
      <c r="C434" s="657"/>
      <c r="D434" s="657"/>
      <c r="E434" s="656"/>
      <c r="F434" s="656"/>
      <c r="G434" s="656"/>
      <c r="H434" s="656"/>
      <c r="I434" s="656"/>
      <c r="J434" s="656"/>
      <c r="K434" s="656"/>
      <c r="L434" s="656"/>
      <c r="M434" s="656"/>
      <c r="N434" s="656"/>
      <c r="O434" s="656"/>
      <c r="P434" s="656"/>
    </row>
    <row r="435" spans="2:16" x14ac:dyDescent="0.15">
      <c r="B435" s="656"/>
      <c r="C435" s="657"/>
      <c r="D435" s="657"/>
      <c r="E435" s="656"/>
      <c r="F435" s="656"/>
      <c r="G435" s="656"/>
      <c r="H435" s="656"/>
      <c r="I435" s="656"/>
      <c r="J435" s="656"/>
      <c r="K435" s="656"/>
      <c r="L435" s="656"/>
      <c r="M435" s="656"/>
      <c r="N435" s="656"/>
      <c r="O435" s="656"/>
      <c r="P435" s="656"/>
    </row>
    <row r="436" spans="2:16" x14ac:dyDescent="0.15">
      <c r="B436" s="656"/>
      <c r="C436" s="657"/>
      <c r="D436" s="657"/>
      <c r="E436" s="656"/>
      <c r="F436" s="656"/>
      <c r="G436" s="656"/>
      <c r="H436" s="656"/>
      <c r="I436" s="656"/>
      <c r="J436" s="656"/>
      <c r="K436" s="656"/>
      <c r="L436" s="656"/>
      <c r="M436" s="656"/>
      <c r="N436" s="656"/>
      <c r="O436" s="656"/>
      <c r="P436" s="656"/>
    </row>
    <row r="437" spans="2:16" x14ac:dyDescent="0.15">
      <c r="B437" s="656"/>
      <c r="C437" s="657"/>
      <c r="D437" s="657"/>
      <c r="E437" s="656"/>
      <c r="F437" s="656"/>
      <c r="G437" s="656"/>
      <c r="H437" s="656"/>
      <c r="I437" s="656"/>
      <c r="J437" s="656"/>
      <c r="K437" s="656"/>
      <c r="L437" s="656"/>
      <c r="M437" s="656"/>
      <c r="N437" s="656"/>
      <c r="O437" s="656"/>
      <c r="P437" s="656"/>
    </row>
    <row r="438" spans="2:16" x14ac:dyDescent="0.15">
      <c r="B438" s="656"/>
      <c r="C438" s="657"/>
      <c r="D438" s="657"/>
      <c r="E438" s="656"/>
      <c r="F438" s="656"/>
      <c r="G438" s="656"/>
      <c r="H438" s="656"/>
      <c r="I438" s="656"/>
      <c r="J438" s="656"/>
      <c r="K438" s="656"/>
      <c r="L438" s="656"/>
      <c r="M438" s="656"/>
      <c r="N438" s="656"/>
      <c r="O438" s="656"/>
      <c r="P438" s="656"/>
    </row>
    <row r="439" spans="2:16" x14ac:dyDescent="0.15">
      <c r="B439" s="656"/>
      <c r="C439" s="657"/>
      <c r="D439" s="657"/>
      <c r="E439" s="656"/>
      <c r="F439" s="656"/>
      <c r="G439" s="656"/>
      <c r="H439" s="656"/>
      <c r="I439" s="656"/>
      <c r="J439" s="656"/>
      <c r="K439" s="656"/>
      <c r="L439" s="656"/>
      <c r="M439" s="656"/>
      <c r="N439" s="656"/>
      <c r="O439" s="656"/>
      <c r="P439" s="656"/>
    </row>
    <row r="440" spans="2:16" x14ac:dyDescent="0.15">
      <c r="B440" s="656"/>
      <c r="C440" s="657"/>
      <c r="D440" s="657"/>
      <c r="E440" s="656"/>
      <c r="F440" s="656"/>
      <c r="G440" s="656"/>
      <c r="H440" s="656"/>
      <c r="I440" s="656"/>
      <c r="J440" s="656"/>
      <c r="K440" s="656"/>
      <c r="L440" s="656"/>
      <c r="M440" s="656"/>
      <c r="N440" s="656"/>
      <c r="O440" s="656"/>
      <c r="P440" s="656"/>
    </row>
    <row r="441" spans="2:16" x14ac:dyDescent="0.15">
      <c r="B441" s="656"/>
      <c r="C441" s="657"/>
      <c r="D441" s="657"/>
      <c r="E441" s="656"/>
      <c r="F441" s="656"/>
      <c r="G441" s="656"/>
      <c r="H441" s="656"/>
      <c r="I441" s="656"/>
      <c r="J441" s="656"/>
      <c r="K441" s="656"/>
      <c r="L441" s="656"/>
      <c r="M441" s="656"/>
      <c r="N441" s="656"/>
      <c r="O441" s="656"/>
      <c r="P441" s="656"/>
    </row>
    <row r="442" spans="2:16" x14ac:dyDescent="0.15">
      <c r="B442" s="656"/>
      <c r="C442" s="657"/>
      <c r="D442" s="657"/>
      <c r="E442" s="656"/>
      <c r="F442" s="656"/>
      <c r="G442" s="656"/>
      <c r="H442" s="656"/>
      <c r="I442" s="656"/>
      <c r="J442" s="656"/>
      <c r="K442" s="656"/>
      <c r="L442" s="656"/>
      <c r="M442" s="656"/>
      <c r="N442" s="656"/>
      <c r="O442" s="656"/>
      <c r="P442" s="656"/>
    </row>
    <row r="443" spans="2:16" x14ac:dyDescent="0.15">
      <c r="B443" s="656"/>
      <c r="C443" s="657"/>
      <c r="D443" s="657"/>
      <c r="E443" s="656"/>
      <c r="F443" s="656"/>
      <c r="G443" s="656"/>
      <c r="H443" s="656"/>
      <c r="I443" s="656"/>
      <c r="J443" s="656"/>
      <c r="K443" s="656"/>
      <c r="L443" s="656"/>
      <c r="M443" s="656"/>
      <c r="N443" s="656"/>
      <c r="O443" s="656"/>
      <c r="P443" s="656"/>
    </row>
    <row r="444" spans="2:16" x14ac:dyDescent="0.15">
      <c r="B444" s="656"/>
      <c r="C444" s="657"/>
      <c r="D444" s="657"/>
      <c r="E444" s="656"/>
      <c r="F444" s="656"/>
      <c r="G444" s="656"/>
      <c r="H444" s="656"/>
      <c r="I444" s="656"/>
      <c r="J444" s="656"/>
      <c r="K444" s="656"/>
      <c r="L444" s="656"/>
      <c r="M444" s="656"/>
      <c r="N444" s="656"/>
      <c r="O444" s="656"/>
      <c r="P444" s="656"/>
    </row>
    <row r="445" spans="2:16" x14ac:dyDescent="0.15">
      <c r="B445" s="656"/>
      <c r="C445" s="657"/>
      <c r="D445" s="657"/>
      <c r="E445" s="656"/>
      <c r="F445" s="656"/>
      <c r="G445" s="656"/>
      <c r="H445" s="656"/>
      <c r="I445" s="656"/>
      <c r="J445" s="656"/>
      <c r="K445" s="656"/>
      <c r="L445" s="656"/>
      <c r="M445" s="656"/>
      <c r="N445" s="656"/>
      <c r="O445" s="656"/>
      <c r="P445" s="656"/>
    </row>
    <row r="446" spans="2:16" x14ac:dyDescent="0.15">
      <c r="B446" s="656"/>
      <c r="C446" s="657"/>
      <c r="D446" s="657"/>
      <c r="E446" s="656"/>
      <c r="F446" s="656"/>
      <c r="G446" s="656"/>
      <c r="H446" s="656"/>
      <c r="I446" s="656"/>
      <c r="J446" s="656"/>
      <c r="K446" s="656"/>
      <c r="L446" s="656"/>
      <c r="M446" s="656"/>
      <c r="N446" s="656"/>
      <c r="O446" s="656"/>
      <c r="P446" s="656"/>
    </row>
    <row r="447" spans="2:16" x14ac:dyDescent="0.15">
      <c r="B447" s="656"/>
      <c r="C447" s="657"/>
      <c r="D447" s="657"/>
      <c r="E447" s="656"/>
      <c r="F447" s="656"/>
      <c r="G447" s="656"/>
      <c r="H447" s="656"/>
      <c r="I447" s="656"/>
      <c r="J447" s="656"/>
      <c r="K447" s="656"/>
      <c r="L447" s="656"/>
      <c r="M447" s="656"/>
      <c r="N447" s="656"/>
      <c r="O447" s="656"/>
      <c r="P447" s="656"/>
    </row>
    <row r="448" spans="2:16" x14ac:dyDescent="0.15">
      <c r="B448" s="656"/>
      <c r="C448" s="657"/>
      <c r="D448" s="657"/>
      <c r="E448" s="656"/>
      <c r="F448" s="656"/>
      <c r="G448" s="656"/>
      <c r="H448" s="656"/>
      <c r="I448" s="656"/>
      <c r="J448" s="656"/>
      <c r="K448" s="656"/>
      <c r="L448" s="656"/>
      <c r="M448" s="656"/>
      <c r="N448" s="656"/>
      <c r="O448" s="656"/>
      <c r="P448" s="656"/>
    </row>
    <row r="449" spans="2:16" x14ac:dyDescent="0.15">
      <c r="B449" s="656"/>
      <c r="C449" s="657"/>
      <c r="D449" s="657"/>
      <c r="E449" s="656"/>
      <c r="F449" s="656"/>
      <c r="G449" s="656"/>
      <c r="H449" s="656"/>
      <c r="I449" s="656"/>
      <c r="J449" s="656"/>
      <c r="K449" s="656"/>
      <c r="L449" s="656"/>
      <c r="M449" s="656"/>
      <c r="N449" s="656"/>
      <c r="O449" s="656"/>
      <c r="P449" s="656"/>
    </row>
    <row r="450" spans="2:16" x14ac:dyDescent="0.15">
      <c r="B450" s="656"/>
      <c r="C450" s="657"/>
      <c r="D450" s="657"/>
      <c r="E450" s="656"/>
      <c r="F450" s="656"/>
      <c r="G450" s="656"/>
      <c r="H450" s="656"/>
      <c r="I450" s="656"/>
      <c r="J450" s="656"/>
      <c r="K450" s="656"/>
      <c r="L450" s="656"/>
      <c r="M450" s="656"/>
      <c r="N450" s="656"/>
      <c r="O450" s="656"/>
      <c r="P450" s="656"/>
    </row>
    <row r="451" spans="2:16" x14ac:dyDescent="0.15">
      <c r="B451" s="656"/>
      <c r="C451" s="657"/>
      <c r="D451" s="657"/>
      <c r="E451" s="656"/>
      <c r="F451" s="656"/>
      <c r="G451" s="656"/>
      <c r="H451" s="656"/>
      <c r="I451" s="656"/>
      <c r="J451" s="656"/>
      <c r="K451" s="656"/>
      <c r="L451" s="656"/>
      <c r="M451" s="656"/>
      <c r="N451" s="656"/>
      <c r="O451" s="656"/>
      <c r="P451" s="656"/>
    </row>
    <row r="452" spans="2:16" x14ac:dyDescent="0.15">
      <c r="B452" s="656"/>
      <c r="C452" s="657"/>
      <c r="D452" s="657"/>
      <c r="E452" s="656"/>
      <c r="F452" s="656"/>
      <c r="G452" s="656"/>
      <c r="H452" s="656"/>
      <c r="I452" s="656"/>
      <c r="J452" s="656"/>
      <c r="K452" s="656"/>
      <c r="L452" s="656"/>
      <c r="M452" s="656"/>
      <c r="N452" s="656"/>
      <c r="O452" s="656"/>
      <c r="P452" s="656"/>
    </row>
    <row r="453" spans="2:16" x14ac:dyDescent="0.15">
      <c r="B453" s="656"/>
      <c r="C453" s="657"/>
      <c r="D453" s="657"/>
      <c r="E453" s="656"/>
      <c r="F453" s="656"/>
      <c r="G453" s="656"/>
      <c r="H453" s="656"/>
      <c r="I453" s="656"/>
      <c r="J453" s="656"/>
      <c r="K453" s="656"/>
      <c r="L453" s="656"/>
      <c r="M453" s="656"/>
      <c r="N453" s="656"/>
      <c r="O453" s="656"/>
      <c r="P453" s="656"/>
    </row>
    <row r="454" spans="2:16" x14ac:dyDescent="0.15">
      <c r="B454" s="656"/>
      <c r="C454" s="657"/>
      <c r="D454" s="657"/>
      <c r="E454" s="656"/>
      <c r="F454" s="656"/>
      <c r="G454" s="656"/>
      <c r="H454" s="656"/>
      <c r="I454" s="656"/>
      <c r="J454" s="656"/>
      <c r="K454" s="656"/>
      <c r="L454" s="656"/>
      <c r="M454" s="656"/>
      <c r="N454" s="656"/>
      <c r="O454" s="656"/>
      <c r="P454" s="656"/>
    </row>
    <row r="455" spans="2:16" x14ac:dyDescent="0.15">
      <c r="B455" s="656"/>
      <c r="C455" s="657"/>
      <c r="D455" s="657"/>
      <c r="E455" s="656"/>
      <c r="F455" s="656"/>
      <c r="G455" s="656"/>
      <c r="H455" s="656"/>
      <c r="I455" s="656"/>
      <c r="J455" s="656"/>
      <c r="K455" s="656"/>
      <c r="L455" s="656"/>
      <c r="M455" s="656"/>
      <c r="N455" s="656"/>
      <c r="O455" s="656"/>
      <c r="P455" s="656"/>
    </row>
    <row r="456" spans="2:16" x14ac:dyDescent="0.15">
      <c r="B456" s="656"/>
      <c r="C456" s="657"/>
      <c r="D456" s="657"/>
      <c r="E456" s="656"/>
      <c r="F456" s="656"/>
      <c r="G456" s="656"/>
      <c r="H456" s="656"/>
      <c r="I456" s="656"/>
      <c r="J456" s="656"/>
      <c r="K456" s="656"/>
      <c r="L456" s="656"/>
      <c r="M456" s="656"/>
      <c r="N456" s="656"/>
      <c r="O456" s="656"/>
      <c r="P456" s="656"/>
    </row>
    <row r="457" spans="2:16" x14ac:dyDescent="0.15">
      <c r="B457" s="656"/>
      <c r="C457" s="657"/>
      <c r="D457" s="657"/>
      <c r="E457" s="656"/>
      <c r="F457" s="656"/>
      <c r="G457" s="656"/>
      <c r="H457" s="656"/>
      <c r="I457" s="656"/>
      <c r="J457" s="656"/>
      <c r="K457" s="656"/>
      <c r="L457" s="656"/>
      <c r="M457" s="656"/>
      <c r="N457" s="656"/>
      <c r="O457" s="656"/>
      <c r="P457" s="656"/>
    </row>
    <row r="458" spans="2:16" x14ac:dyDescent="0.15">
      <c r="B458" s="656"/>
      <c r="C458" s="657"/>
      <c r="D458" s="657"/>
      <c r="E458" s="656"/>
      <c r="F458" s="656"/>
      <c r="G458" s="656"/>
      <c r="H458" s="656"/>
      <c r="I458" s="656"/>
      <c r="J458" s="656"/>
      <c r="K458" s="656"/>
      <c r="L458" s="656"/>
      <c r="M458" s="656"/>
      <c r="N458" s="656"/>
      <c r="O458" s="656"/>
      <c r="P458" s="656"/>
    </row>
    <row r="459" spans="2:16" x14ac:dyDescent="0.15">
      <c r="B459" s="656"/>
      <c r="C459" s="657"/>
      <c r="D459" s="657"/>
      <c r="E459" s="656"/>
      <c r="F459" s="656"/>
      <c r="G459" s="656"/>
      <c r="H459" s="656"/>
      <c r="I459" s="656"/>
      <c r="J459" s="656"/>
      <c r="K459" s="656"/>
      <c r="L459" s="656"/>
      <c r="M459" s="656"/>
      <c r="N459" s="656"/>
      <c r="O459" s="656"/>
      <c r="P459" s="656"/>
    </row>
    <row r="460" spans="2:16" x14ac:dyDescent="0.15">
      <c r="B460" s="656"/>
      <c r="C460" s="657"/>
      <c r="D460" s="657"/>
      <c r="E460" s="656"/>
      <c r="F460" s="656"/>
      <c r="G460" s="656"/>
      <c r="H460" s="656"/>
      <c r="I460" s="656"/>
      <c r="J460" s="656"/>
      <c r="K460" s="656"/>
      <c r="L460" s="656"/>
      <c r="M460" s="656"/>
      <c r="N460" s="656"/>
      <c r="O460" s="656"/>
      <c r="P460" s="656"/>
    </row>
    <row r="461" spans="2:16" x14ac:dyDescent="0.15">
      <c r="B461" s="656"/>
      <c r="C461" s="657"/>
      <c r="D461" s="657"/>
      <c r="E461" s="656"/>
      <c r="F461" s="656"/>
      <c r="G461" s="656"/>
      <c r="H461" s="656"/>
      <c r="I461" s="656"/>
      <c r="J461" s="656"/>
      <c r="K461" s="656"/>
      <c r="L461" s="656"/>
      <c r="M461" s="656"/>
      <c r="N461" s="656"/>
      <c r="O461" s="656"/>
      <c r="P461" s="656"/>
    </row>
    <row r="462" spans="2:16" x14ac:dyDescent="0.15">
      <c r="B462" s="656"/>
      <c r="C462" s="657"/>
      <c r="D462" s="657"/>
      <c r="E462" s="656"/>
      <c r="F462" s="656"/>
      <c r="G462" s="656"/>
      <c r="H462" s="656"/>
      <c r="I462" s="656"/>
      <c r="J462" s="656"/>
      <c r="K462" s="656"/>
      <c r="L462" s="656"/>
      <c r="M462" s="656"/>
      <c r="N462" s="656"/>
      <c r="O462" s="656"/>
      <c r="P462" s="656"/>
    </row>
    <row r="463" spans="2:16" x14ac:dyDescent="0.15">
      <c r="B463" s="656"/>
      <c r="C463" s="657"/>
      <c r="D463" s="657"/>
      <c r="E463" s="656"/>
      <c r="F463" s="656"/>
      <c r="G463" s="656"/>
      <c r="H463" s="656"/>
      <c r="I463" s="656"/>
      <c r="J463" s="656"/>
      <c r="K463" s="656"/>
      <c r="L463" s="656"/>
      <c r="M463" s="656"/>
      <c r="N463" s="656"/>
      <c r="O463" s="656"/>
      <c r="P463" s="656"/>
    </row>
    <row r="464" spans="2:16" x14ac:dyDescent="0.15">
      <c r="B464" s="656"/>
      <c r="C464" s="657"/>
      <c r="D464" s="657"/>
      <c r="E464" s="656"/>
      <c r="F464" s="656"/>
      <c r="G464" s="656"/>
      <c r="H464" s="656"/>
      <c r="I464" s="656"/>
      <c r="J464" s="656"/>
      <c r="K464" s="656"/>
      <c r="L464" s="656"/>
      <c r="M464" s="656"/>
      <c r="N464" s="656"/>
      <c r="O464" s="656"/>
      <c r="P464" s="656"/>
    </row>
    <row r="465" spans="2:16" x14ac:dyDescent="0.15">
      <c r="B465" s="656"/>
      <c r="C465" s="657"/>
      <c r="D465" s="657"/>
      <c r="E465" s="656"/>
      <c r="F465" s="656"/>
      <c r="G465" s="656"/>
      <c r="H465" s="656"/>
      <c r="I465" s="656"/>
      <c r="J465" s="656"/>
      <c r="K465" s="656"/>
      <c r="L465" s="656"/>
      <c r="M465" s="656"/>
      <c r="N465" s="656"/>
      <c r="O465" s="656"/>
      <c r="P465" s="656"/>
    </row>
    <row r="466" spans="2:16" x14ac:dyDescent="0.15">
      <c r="B466" s="656"/>
      <c r="C466" s="657"/>
      <c r="D466" s="657"/>
      <c r="E466" s="656"/>
      <c r="F466" s="656"/>
      <c r="G466" s="656"/>
      <c r="H466" s="656"/>
      <c r="I466" s="656"/>
      <c r="J466" s="656"/>
      <c r="K466" s="656"/>
      <c r="L466" s="656"/>
      <c r="M466" s="656"/>
      <c r="N466" s="656"/>
      <c r="O466" s="656"/>
      <c r="P466" s="656"/>
    </row>
    <row r="467" spans="2:16" x14ac:dyDescent="0.15">
      <c r="B467" s="656"/>
      <c r="C467" s="657"/>
      <c r="D467" s="657"/>
      <c r="E467" s="656"/>
      <c r="F467" s="656"/>
      <c r="G467" s="656"/>
      <c r="H467" s="656"/>
      <c r="I467" s="656"/>
      <c r="J467" s="656"/>
      <c r="K467" s="656"/>
      <c r="L467" s="656"/>
      <c r="M467" s="656"/>
      <c r="N467" s="656"/>
      <c r="O467" s="656"/>
      <c r="P467" s="656"/>
    </row>
    <row r="468" spans="2:16" x14ac:dyDescent="0.15">
      <c r="B468" s="656"/>
      <c r="C468" s="657"/>
      <c r="D468" s="657"/>
      <c r="E468" s="656"/>
      <c r="F468" s="656"/>
      <c r="G468" s="656"/>
      <c r="H468" s="656"/>
      <c r="I468" s="656"/>
      <c r="J468" s="656"/>
      <c r="K468" s="656"/>
      <c r="L468" s="656"/>
      <c r="M468" s="656"/>
      <c r="N468" s="656"/>
      <c r="O468" s="656"/>
      <c r="P468" s="656"/>
    </row>
    <row r="469" spans="2:16" x14ac:dyDescent="0.15">
      <c r="B469" s="656"/>
      <c r="C469" s="657"/>
      <c r="D469" s="657"/>
      <c r="E469" s="656"/>
      <c r="F469" s="656"/>
      <c r="G469" s="656"/>
      <c r="H469" s="656"/>
      <c r="I469" s="656"/>
      <c r="J469" s="656"/>
      <c r="K469" s="656"/>
      <c r="L469" s="656"/>
      <c r="M469" s="656"/>
      <c r="N469" s="656"/>
      <c r="O469" s="656"/>
      <c r="P469" s="656"/>
    </row>
    <row r="470" spans="2:16" x14ac:dyDescent="0.15">
      <c r="B470" s="656"/>
      <c r="C470" s="657"/>
      <c r="D470" s="657"/>
      <c r="E470" s="656"/>
      <c r="F470" s="656"/>
      <c r="G470" s="656"/>
      <c r="H470" s="656"/>
      <c r="I470" s="656"/>
      <c r="J470" s="656"/>
      <c r="K470" s="656"/>
      <c r="L470" s="656"/>
      <c r="M470" s="656"/>
      <c r="N470" s="656"/>
      <c r="O470" s="656"/>
      <c r="P470" s="656"/>
    </row>
    <row r="471" spans="2:16" x14ac:dyDescent="0.15">
      <c r="B471" s="656"/>
      <c r="C471" s="657"/>
      <c r="D471" s="657"/>
      <c r="E471" s="656"/>
      <c r="F471" s="656"/>
      <c r="G471" s="656"/>
      <c r="H471" s="656"/>
      <c r="I471" s="656"/>
      <c r="J471" s="656"/>
      <c r="K471" s="656"/>
      <c r="L471" s="656"/>
      <c r="M471" s="656"/>
      <c r="N471" s="656"/>
      <c r="O471" s="656"/>
      <c r="P471" s="656"/>
    </row>
    <row r="472" spans="2:16" x14ac:dyDescent="0.15">
      <c r="B472" s="656"/>
      <c r="C472" s="657"/>
      <c r="D472" s="657"/>
      <c r="E472" s="656"/>
      <c r="F472" s="656"/>
      <c r="G472" s="656"/>
      <c r="H472" s="656"/>
      <c r="I472" s="656"/>
      <c r="J472" s="656"/>
      <c r="K472" s="656"/>
      <c r="L472" s="656"/>
      <c r="M472" s="656"/>
      <c r="N472" s="656"/>
      <c r="O472" s="656"/>
      <c r="P472" s="656"/>
    </row>
    <row r="473" spans="2:16" x14ac:dyDescent="0.15">
      <c r="B473" s="656"/>
      <c r="C473" s="657"/>
      <c r="D473" s="657"/>
      <c r="E473" s="656"/>
      <c r="F473" s="656"/>
      <c r="G473" s="656"/>
      <c r="H473" s="656"/>
      <c r="I473" s="656"/>
      <c r="J473" s="656"/>
      <c r="K473" s="656"/>
      <c r="L473" s="656"/>
      <c r="M473" s="656"/>
      <c r="N473" s="656"/>
      <c r="O473" s="656"/>
      <c r="P473" s="656"/>
    </row>
    <row r="474" spans="2:16" x14ac:dyDescent="0.15">
      <c r="B474" s="656"/>
      <c r="C474" s="657"/>
      <c r="D474" s="657"/>
      <c r="E474" s="656"/>
      <c r="F474" s="656"/>
      <c r="G474" s="656"/>
      <c r="H474" s="656"/>
      <c r="I474" s="656"/>
      <c r="J474" s="656"/>
      <c r="K474" s="656"/>
      <c r="L474" s="656"/>
      <c r="M474" s="656"/>
      <c r="N474" s="656"/>
      <c r="O474" s="656"/>
      <c r="P474" s="656"/>
    </row>
    <row r="475" spans="2:16" x14ac:dyDescent="0.15">
      <c r="B475" s="656"/>
      <c r="C475" s="657"/>
      <c r="D475" s="657"/>
      <c r="E475" s="656"/>
      <c r="F475" s="656"/>
      <c r="G475" s="656"/>
      <c r="H475" s="656"/>
      <c r="I475" s="656"/>
      <c r="J475" s="656"/>
      <c r="K475" s="656"/>
      <c r="L475" s="656"/>
      <c r="M475" s="656"/>
      <c r="N475" s="656"/>
      <c r="O475" s="656"/>
      <c r="P475" s="656"/>
    </row>
    <row r="476" spans="2:16" x14ac:dyDescent="0.15">
      <c r="B476" s="656"/>
      <c r="C476" s="657"/>
      <c r="D476" s="657"/>
      <c r="E476" s="656"/>
      <c r="F476" s="656"/>
      <c r="G476" s="656"/>
      <c r="H476" s="656"/>
      <c r="I476" s="656"/>
      <c r="J476" s="656"/>
      <c r="K476" s="656"/>
      <c r="L476" s="656"/>
      <c r="M476" s="656"/>
      <c r="N476" s="656"/>
      <c r="O476" s="656"/>
      <c r="P476" s="656"/>
    </row>
    <row r="477" spans="2:16" x14ac:dyDescent="0.15">
      <c r="B477" s="656"/>
      <c r="C477" s="657"/>
      <c r="D477" s="657"/>
      <c r="E477" s="656"/>
      <c r="F477" s="656"/>
      <c r="G477" s="656"/>
      <c r="H477" s="656"/>
      <c r="I477" s="656"/>
      <c r="J477" s="656"/>
      <c r="K477" s="656"/>
      <c r="L477" s="656"/>
      <c r="M477" s="656"/>
      <c r="N477" s="656"/>
      <c r="O477" s="656"/>
      <c r="P477" s="656"/>
    </row>
    <row r="478" spans="2:16" x14ac:dyDescent="0.15">
      <c r="B478" s="656"/>
      <c r="C478" s="657"/>
      <c r="D478" s="657"/>
      <c r="E478" s="656"/>
      <c r="F478" s="656"/>
      <c r="G478" s="656"/>
      <c r="H478" s="656"/>
      <c r="I478" s="656"/>
      <c r="J478" s="656"/>
      <c r="K478" s="656"/>
      <c r="L478" s="656"/>
      <c r="M478" s="656"/>
      <c r="N478" s="656"/>
      <c r="O478" s="656"/>
      <c r="P478" s="656"/>
    </row>
    <row r="479" spans="2:16" x14ac:dyDescent="0.15">
      <c r="B479" s="656"/>
      <c r="C479" s="657"/>
      <c r="D479" s="657"/>
      <c r="E479" s="656"/>
      <c r="F479" s="656"/>
      <c r="G479" s="656"/>
      <c r="H479" s="656"/>
      <c r="I479" s="656"/>
      <c r="J479" s="656"/>
      <c r="K479" s="656"/>
      <c r="L479" s="656"/>
      <c r="M479" s="656"/>
      <c r="N479" s="656"/>
      <c r="O479" s="656"/>
      <c r="P479" s="656"/>
    </row>
    <row r="480" spans="2:16" x14ac:dyDescent="0.15">
      <c r="B480" s="656"/>
      <c r="C480" s="657"/>
      <c r="D480" s="657"/>
      <c r="E480" s="656"/>
      <c r="F480" s="656"/>
      <c r="G480" s="656"/>
      <c r="H480" s="656"/>
      <c r="I480" s="656"/>
      <c r="J480" s="656"/>
      <c r="K480" s="656"/>
      <c r="L480" s="656"/>
      <c r="M480" s="656"/>
      <c r="N480" s="656"/>
      <c r="O480" s="656"/>
      <c r="P480" s="656"/>
    </row>
    <row r="481" spans="2:16" x14ac:dyDescent="0.15">
      <c r="B481" s="656"/>
      <c r="C481" s="657"/>
      <c r="D481" s="657"/>
      <c r="E481" s="656"/>
      <c r="F481" s="656"/>
      <c r="G481" s="656"/>
      <c r="H481" s="656"/>
      <c r="I481" s="656"/>
      <c r="J481" s="656"/>
      <c r="K481" s="656"/>
      <c r="L481" s="656"/>
      <c r="M481" s="656"/>
      <c r="N481" s="656"/>
      <c r="O481" s="656"/>
      <c r="P481" s="656"/>
    </row>
    <row r="482" spans="2:16" x14ac:dyDescent="0.15">
      <c r="B482" s="656"/>
      <c r="C482" s="657"/>
      <c r="D482" s="657"/>
      <c r="E482" s="656"/>
      <c r="F482" s="656"/>
      <c r="G482" s="656"/>
      <c r="H482" s="656"/>
      <c r="I482" s="656"/>
      <c r="J482" s="656"/>
      <c r="K482" s="656"/>
      <c r="L482" s="656"/>
      <c r="M482" s="656"/>
      <c r="N482" s="656"/>
      <c r="O482" s="656"/>
      <c r="P482" s="656"/>
    </row>
    <row r="483" spans="2:16" x14ac:dyDescent="0.15">
      <c r="B483" s="656"/>
      <c r="C483" s="657"/>
      <c r="D483" s="657"/>
      <c r="E483" s="656"/>
      <c r="F483" s="656"/>
      <c r="G483" s="656"/>
      <c r="H483" s="656"/>
      <c r="I483" s="656"/>
      <c r="J483" s="656"/>
      <c r="K483" s="656"/>
      <c r="L483" s="656"/>
      <c r="M483" s="656"/>
      <c r="N483" s="656"/>
      <c r="O483" s="656"/>
      <c r="P483" s="656"/>
    </row>
    <row r="484" spans="2:16" x14ac:dyDescent="0.15">
      <c r="B484" s="656"/>
      <c r="C484" s="657"/>
      <c r="D484" s="657"/>
      <c r="E484" s="656"/>
      <c r="F484" s="656"/>
      <c r="G484" s="656"/>
      <c r="H484" s="656"/>
      <c r="I484" s="656"/>
      <c r="J484" s="656"/>
      <c r="K484" s="656"/>
      <c r="L484" s="656"/>
      <c r="M484" s="656"/>
      <c r="N484" s="656"/>
      <c r="O484" s="656"/>
      <c r="P484" s="656"/>
    </row>
    <row r="485" spans="2:16" x14ac:dyDescent="0.15">
      <c r="B485" s="656"/>
      <c r="C485" s="657"/>
      <c r="D485" s="657"/>
      <c r="E485" s="656"/>
      <c r="F485" s="656"/>
      <c r="G485" s="656"/>
      <c r="H485" s="656"/>
      <c r="I485" s="656"/>
      <c r="J485" s="656"/>
      <c r="K485" s="656"/>
      <c r="L485" s="656"/>
      <c r="M485" s="656"/>
      <c r="N485" s="656"/>
      <c r="O485" s="656"/>
      <c r="P485" s="656"/>
    </row>
    <row r="486" spans="2:16" x14ac:dyDescent="0.15">
      <c r="B486" s="656"/>
      <c r="C486" s="657"/>
      <c r="D486" s="657"/>
      <c r="E486" s="656"/>
      <c r="F486" s="656"/>
      <c r="G486" s="656"/>
      <c r="H486" s="656"/>
      <c r="I486" s="656"/>
      <c r="J486" s="656"/>
      <c r="K486" s="656"/>
      <c r="L486" s="656"/>
      <c r="M486" s="656"/>
      <c r="N486" s="656"/>
      <c r="O486" s="656"/>
      <c r="P486" s="656"/>
    </row>
    <row r="487" spans="2:16" x14ac:dyDescent="0.15">
      <c r="B487" s="656"/>
      <c r="C487" s="657"/>
      <c r="D487" s="657"/>
      <c r="E487" s="656"/>
      <c r="F487" s="656"/>
      <c r="G487" s="656"/>
      <c r="H487" s="656"/>
      <c r="I487" s="656"/>
      <c r="J487" s="656"/>
      <c r="K487" s="656"/>
      <c r="L487" s="656"/>
      <c r="M487" s="656"/>
      <c r="N487" s="656"/>
      <c r="O487" s="656"/>
      <c r="P487" s="656"/>
    </row>
    <row r="488" spans="2:16" x14ac:dyDescent="0.15">
      <c r="B488" s="656"/>
      <c r="C488" s="657"/>
      <c r="D488" s="657"/>
      <c r="E488" s="656"/>
      <c r="F488" s="656"/>
      <c r="G488" s="656"/>
      <c r="H488" s="656"/>
      <c r="I488" s="656"/>
      <c r="J488" s="656"/>
      <c r="K488" s="656"/>
      <c r="L488" s="656"/>
      <c r="M488" s="656"/>
      <c r="N488" s="656"/>
      <c r="O488" s="656"/>
      <c r="P488" s="656"/>
    </row>
    <row r="489" spans="2:16" x14ac:dyDescent="0.15">
      <c r="B489" s="656"/>
      <c r="C489" s="657"/>
      <c r="D489" s="657"/>
      <c r="E489" s="656"/>
      <c r="F489" s="656"/>
      <c r="G489" s="656"/>
      <c r="H489" s="656"/>
      <c r="I489" s="656"/>
      <c r="J489" s="656"/>
      <c r="K489" s="656"/>
      <c r="L489" s="656"/>
      <c r="M489" s="656"/>
      <c r="N489" s="656"/>
      <c r="O489" s="656"/>
      <c r="P489" s="656"/>
    </row>
    <row r="490" spans="2:16" x14ac:dyDescent="0.15">
      <c r="B490" s="656"/>
      <c r="C490" s="657"/>
      <c r="D490" s="657"/>
      <c r="E490" s="656"/>
      <c r="F490" s="656"/>
      <c r="G490" s="656"/>
      <c r="H490" s="656"/>
      <c r="I490" s="656"/>
      <c r="J490" s="656"/>
      <c r="K490" s="656"/>
      <c r="L490" s="656"/>
      <c r="M490" s="656"/>
      <c r="N490" s="656"/>
      <c r="O490" s="656"/>
      <c r="P490" s="656"/>
    </row>
    <row r="491" spans="2:16" x14ac:dyDescent="0.15">
      <c r="B491" s="656"/>
      <c r="C491" s="657"/>
      <c r="D491" s="657"/>
      <c r="E491" s="656"/>
      <c r="F491" s="656"/>
      <c r="G491" s="656"/>
      <c r="H491" s="656"/>
      <c r="I491" s="656"/>
      <c r="J491" s="656"/>
      <c r="K491" s="656"/>
      <c r="L491" s="656"/>
      <c r="M491" s="656"/>
      <c r="N491" s="656"/>
      <c r="O491" s="656"/>
      <c r="P491" s="656"/>
    </row>
    <row r="492" spans="2:16" x14ac:dyDescent="0.15">
      <c r="B492" s="656"/>
      <c r="C492" s="657"/>
      <c r="D492" s="657"/>
      <c r="E492" s="656"/>
      <c r="F492" s="656"/>
      <c r="G492" s="656"/>
      <c r="H492" s="656"/>
      <c r="I492" s="656"/>
      <c r="J492" s="656"/>
      <c r="K492" s="656"/>
      <c r="L492" s="656"/>
      <c r="M492" s="656"/>
      <c r="N492" s="656"/>
      <c r="O492" s="656"/>
      <c r="P492" s="656"/>
    </row>
    <row r="493" spans="2:16" x14ac:dyDescent="0.15">
      <c r="B493" s="656"/>
      <c r="C493" s="657"/>
      <c r="D493" s="657"/>
      <c r="E493" s="656"/>
      <c r="F493" s="656"/>
      <c r="G493" s="656"/>
      <c r="H493" s="656"/>
      <c r="I493" s="656"/>
      <c r="J493" s="656"/>
      <c r="K493" s="656"/>
      <c r="L493" s="656"/>
      <c r="M493" s="656"/>
      <c r="N493" s="656"/>
      <c r="O493" s="656"/>
      <c r="P493" s="656"/>
    </row>
    <row r="494" spans="2:16" x14ac:dyDescent="0.15">
      <c r="B494" s="656"/>
      <c r="C494" s="657"/>
      <c r="D494" s="657"/>
      <c r="E494" s="656"/>
      <c r="F494" s="656"/>
      <c r="G494" s="656"/>
      <c r="H494" s="656"/>
      <c r="I494" s="656"/>
      <c r="J494" s="656"/>
      <c r="K494" s="656"/>
      <c r="L494" s="656"/>
      <c r="M494" s="656"/>
      <c r="N494" s="656"/>
      <c r="O494" s="656"/>
      <c r="P494" s="656"/>
    </row>
    <row r="495" spans="2:16" x14ac:dyDescent="0.15">
      <c r="B495" s="656"/>
      <c r="C495" s="657"/>
      <c r="D495" s="657"/>
      <c r="E495" s="656"/>
      <c r="F495" s="656"/>
      <c r="G495" s="656"/>
      <c r="H495" s="656"/>
      <c r="I495" s="656"/>
      <c r="J495" s="656"/>
      <c r="K495" s="656"/>
      <c r="L495" s="656"/>
      <c r="M495" s="656"/>
      <c r="N495" s="656"/>
      <c r="O495" s="656"/>
      <c r="P495" s="656"/>
    </row>
    <row r="496" spans="2:16" x14ac:dyDescent="0.15">
      <c r="B496" s="656"/>
      <c r="C496" s="657"/>
      <c r="D496" s="657"/>
      <c r="E496" s="656"/>
      <c r="F496" s="656"/>
      <c r="G496" s="656"/>
      <c r="H496" s="656"/>
      <c r="I496" s="656"/>
      <c r="J496" s="656"/>
      <c r="K496" s="656"/>
      <c r="L496" s="656"/>
      <c r="M496" s="656"/>
      <c r="N496" s="656"/>
      <c r="O496" s="656"/>
      <c r="P496" s="656"/>
    </row>
    <row r="497" spans="2:16" x14ac:dyDescent="0.15">
      <c r="B497" s="656"/>
      <c r="C497" s="657"/>
      <c r="D497" s="657"/>
      <c r="E497" s="656"/>
      <c r="F497" s="656"/>
      <c r="G497" s="656"/>
      <c r="H497" s="656"/>
      <c r="I497" s="656"/>
      <c r="J497" s="656"/>
      <c r="K497" s="656"/>
      <c r="L497" s="656"/>
      <c r="M497" s="656"/>
      <c r="N497" s="656"/>
      <c r="O497" s="656"/>
      <c r="P497" s="656"/>
    </row>
    <row r="498" spans="2:16" x14ac:dyDescent="0.15">
      <c r="B498" s="656"/>
      <c r="C498" s="657"/>
      <c r="D498" s="657"/>
      <c r="E498" s="656"/>
      <c r="F498" s="656"/>
      <c r="G498" s="656"/>
      <c r="H498" s="656"/>
      <c r="I498" s="656"/>
      <c r="J498" s="656"/>
      <c r="K498" s="656"/>
      <c r="L498" s="656"/>
      <c r="M498" s="656"/>
      <c r="N498" s="656"/>
      <c r="O498" s="656"/>
      <c r="P498" s="656"/>
    </row>
    <row r="499" spans="2:16" x14ac:dyDescent="0.15">
      <c r="B499" s="656"/>
      <c r="C499" s="657"/>
      <c r="D499" s="657"/>
      <c r="E499" s="656"/>
      <c r="F499" s="656"/>
      <c r="G499" s="656"/>
      <c r="H499" s="656"/>
      <c r="I499" s="656"/>
      <c r="J499" s="656"/>
      <c r="K499" s="656"/>
      <c r="L499" s="656"/>
      <c r="M499" s="656"/>
      <c r="N499" s="656"/>
      <c r="O499" s="656"/>
      <c r="P499" s="656"/>
    </row>
    <row r="500" spans="2:16" x14ac:dyDescent="0.15">
      <c r="B500" s="656"/>
      <c r="C500" s="657"/>
      <c r="D500" s="657"/>
      <c r="E500" s="656"/>
      <c r="F500" s="656"/>
      <c r="G500" s="656"/>
      <c r="H500" s="656"/>
      <c r="I500" s="656"/>
      <c r="J500" s="656"/>
      <c r="K500" s="656"/>
      <c r="L500" s="656"/>
      <c r="M500" s="656"/>
      <c r="N500" s="656"/>
      <c r="O500" s="656"/>
      <c r="P500" s="656"/>
    </row>
    <row r="501" spans="2:16" x14ac:dyDescent="0.15">
      <c r="B501" s="656"/>
      <c r="C501" s="657"/>
      <c r="D501" s="657"/>
      <c r="E501" s="656"/>
      <c r="F501" s="656"/>
      <c r="G501" s="656"/>
      <c r="H501" s="656"/>
      <c r="I501" s="656"/>
      <c r="J501" s="656"/>
      <c r="K501" s="656"/>
      <c r="L501" s="656"/>
      <c r="M501" s="656"/>
      <c r="N501" s="656"/>
      <c r="O501" s="656"/>
      <c r="P501" s="656"/>
    </row>
    <row r="502" spans="2:16" x14ac:dyDescent="0.15">
      <c r="B502" s="656"/>
      <c r="C502" s="657"/>
      <c r="D502" s="657"/>
      <c r="E502" s="656"/>
      <c r="F502" s="656"/>
      <c r="G502" s="656"/>
      <c r="H502" s="656"/>
      <c r="I502" s="656"/>
      <c r="J502" s="656"/>
      <c r="K502" s="656"/>
      <c r="L502" s="656"/>
      <c r="M502" s="656"/>
      <c r="N502" s="656"/>
      <c r="O502" s="656"/>
      <c r="P502" s="656"/>
    </row>
    <row r="503" spans="2:16" x14ac:dyDescent="0.15">
      <c r="B503" s="656"/>
      <c r="C503" s="657"/>
      <c r="D503" s="657"/>
      <c r="E503" s="656"/>
      <c r="F503" s="656"/>
      <c r="G503" s="656"/>
      <c r="H503" s="656"/>
      <c r="I503" s="656"/>
      <c r="J503" s="656"/>
      <c r="K503" s="656"/>
      <c r="L503" s="656"/>
      <c r="M503" s="656"/>
      <c r="N503" s="656"/>
      <c r="O503" s="656"/>
      <c r="P503" s="656"/>
    </row>
    <row r="504" spans="2:16" x14ac:dyDescent="0.15">
      <c r="B504" s="656"/>
      <c r="C504" s="657"/>
      <c r="D504" s="657"/>
      <c r="E504" s="656"/>
      <c r="F504" s="656"/>
      <c r="G504" s="656"/>
      <c r="H504" s="656"/>
      <c r="I504" s="656"/>
      <c r="J504" s="656"/>
      <c r="K504" s="656"/>
      <c r="L504" s="656"/>
      <c r="M504" s="656"/>
      <c r="N504" s="656"/>
      <c r="O504" s="656"/>
      <c r="P504" s="656"/>
    </row>
    <row r="505" spans="2:16" x14ac:dyDescent="0.15">
      <c r="B505" s="656"/>
      <c r="C505" s="657"/>
      <c r="D505" s="657"/>
      <c r="E505" s="656"/>
      <c r="F505" s="656"/>
      <c r="G505" s="656"/>
      <c r="H505" s="656"/>
      <c r="I505" s="656"/>
      <c r="J505" s="656"/>
      <c r="K505" s="656"/>
      <c r="L505" s="656"/>
      <c r="M505" s="656"/>
      <c r="N505" s="656"/>
      <c r="O505" s="656"/>
      <c r="P505" s="656"/>
    </row>
    <row r="506" spans="2:16" x14ac:dyDescent="0.15">
      <c r="B506" s="656"/>
      <c r="C506" s="657"/>
      <c r="D506" s="657"/>
      <c r="E506" s="656"/>
      <c r="F506" s="656"/>
      <c r="G506" s="656"/>
      <c r="H506" s="656"/>
      <c r="I506" s="656"/>
      <c r="J506" s="656"/>
      <c r="K506" s="656"/>
      <c r="L506" s="656"/>
      <c r="M506" s="656"/>
      <c r="N506" s="656"/>
      <c r="O506" s="656"/>
      <c r="P506" s="656"/>
    </row>
    <row r="507" spans="2:16" x14ac:dyDescent="0.15">
      <c r="B507" s="656"/>
      <c r="C507" s="657"/>
      <c r="D507" s="657"/>
      <c r="E507" s="656"/>
      <c r="F507" s="656"/>
      <c r="G507" s="656"/>
      <c r="H507" s="656"/>
      <c r="I507" s="656"/>
      <c r="J507" s="656"/>
      <c r="K507" s="656"/>
      <c r="L507" s="656"/>
      <c r="M507" s="656"/>
      <c r="N507" s="656"/>
      <c r="O507" s="656"/>
      <c r="P507" s="656"/>
    </row>
    <row r="508" spans="2:16" x14ac:dyDescent="0.15">
      <c r="B508" s="656"/>
      <c r="C508" s="657"/>
      <c r="D508" s="657"/>
      <c r="E508" s="656"/>
      <c r="F508" s="656"/>
      <c r="G508" s="656"/>
      <c r="H508" s="656"/>
      <c r="I508" s="656"/>
      <c r="J508" s="656"/>
      <c r="K508" s="656"/>
      <c r="L508" s="656"/>
      <c r="M508" s="656"/>
      <c r="N508" s="656"/>
      <c r="O508" s="656"/>
      <c r="P508" s="656"/>
    </row>
    <row r="509" spans="2:16" x14ac:dyDescent="0.15">
      <c r="B509" s="656"/>
      <c r="C509" s="657"/>
      <c r="D509" s="657"/>
      <c r="E509" s="656"/>
      <c r="F509" s="656"/>
      <c r="G509" s="656"/>
      <c r="H509" s="656"/>
      <c r="I509" s="656"/>
      <c r="J509" s="656"/>
      <c r="K509" s="656"/>
      <c r="L509" s="656"/>
      <c r="M509" s="656"/>
      <c r="N509" s="656"/>
      <c r="O509" s="656"/>
      <c r="P509" s="656"/>
    </row>
    <row r="510" spans="2:16" x14ac:dyDescent="0.15">
      <c r="B510" s="656"/>
      <c r="C510" s="657"/>
      <c r="D510" s="657"/>
      <c r="E510" s="656"/>
      <c r="F510" s="656"/>
      <c r="G510" s="656"/>
      <c r="H510" s="656"/>
      <c r="I510" s="656"/>
      <c r="J510" s="656"/>
      <c r="K510" s="656"/>
      <c r="L510" s="656"/>
      <c r="M510" s="656"/>
      <c r="N510" s="656"/>
      <c r="O510" s="656"/>
      <c r="P510" s="656"/>
    </row>
    <row r="511" spans="2:16" x14ac:dyDescent="0.15">
      <c r="B511" s="656"/>
      <c r="C511" s="657"/>
      <c r="D511" s="657"/>
      <c r="E511" s="656"/>
      <c r="F511" s="656"/>
      <c r="G511" s="656"/>
      <c r="H511" s="656"/>
      <c r="I511" s="656"/>
      <c r="J511" s="656"/>
      <c r="K511" s="656"/>
      <c r="L511" s="656"/>
      <c r="M511" s="656"/>
      <c r="N511" s="656"/>
      <c r="O511" s="656"/>
      <c r="P511" s="656"/>
    </row>
    <row r="512" spans="2:16" x14ac:dyDescent="0.15">
      <c r="B512" s="656"/>
      <c r="C512" s="657"/>
      <c r="D512" s="657"/>
      <c r="E512" s="656"/>
      <c r="F512" s="656"/>
      <c r="G512" s="656"/>
      <c r="H512" s="656"/>
      <c r="I512" s="656"/>
      <c r="J512" s="656"/>
      <c r="K512" s="656"/>
      <c r="L512" s="656"/>
      <c r="M512" s="656"/>
      <c r="N512" s="656"/>
      <c r="O512" s="656"/>
      <c r="P512" s="656"/>
    </row>
    <row r="513" spans="2:16" x14ac:dyDescent="0.15">
      <c r="B513" s="656"/>
      <c r="C513" s="657"/>
      <c r="D513" s="657"/>
      <c r="E513" s="656"/>
      <c r="F513" s="656"/>
      <c r="G513" s="656"/>
      <c r="H513" s="656"/>
      <c r="I513" s="656"/>
      <c r="J513" s="656"/>
      <c r="K513" s="656"/>
      <c r="L513" s="656"/>
      <c r="M513" s="656"/>
      <c r="N513" s="656"/>
      <c r="O513" s="656"/>
      <c r="P513" s="656"/>
    </row>
    <row r="514" spans="2:16" x14ac:dyDescent="0.15">
      <c r="B514" s="656"/>
      <c r="C514" s="657"/>
      <c r="D514" s="657"/>
      <c r="E514" s="656"/>
      <c r="F514" s="656"/>
      <c r="G514" s="656"/>
      <c r="H514" s="656"/>
      <c r="I514" s="656"/>
      <c r="J514" s="656"/>
      <c r="K514" s="656"/>
      <c r="L514" s="656"/>
      <c r="M514" s="656"/>
      <c r="N514" s="656"/>
      <c r="O514" s="656"/>
      <c r="P514" s="656"/>
    </row>
    <row r="515" spans="2:16" x14ac:dyDescent="0.15">
      <c r="B515" s="656"/>
      <c r="C515" s="657"/>
      <c r="D515" s="657"/>
      <c r="E515" s="656"/>
      <c r="F515" s="656"/>
      <c r="G515" s="656"/>
      <c r="H515" s="656"/>
      <c r="I515" s="656"/>
      <c r="J515" s="656"/>
      <c r="K515" s="656"/>
      <c r="L515" s="656"/>
      <c r="M515" s="656"/>
      <c r="N515" s="656"/>
      <c r="O515" s="656"/>
      <c r="P515" s="656"/>
    </row>
    <row r="516" spans="2:16" x14ac:dyDescent="0.15">
      <c r="B516" s="656"/>
      <c r="C516" s="657"/>
      <c r="D516" s="657"/>
      <c r="E516" s="656"/>
      <c r="F516" s="656"/>
      <c r="G516" s="656"/>
      <c r="H516" s="656"/>
      <c r="I516" s="656"/>
      <c r="J516" s="656"/>
      <c r="K516" s="656"/>
      <c r="L516" s="656"/>
      <c r="M516" s="656"/>
      <c r="N516" s="656"/>
      <c r="O516" s="656"/>
      <c r="P516" s="656"/>
    </row>
    <row r="517" spans="2:16" x14ac:dyDescent="0.15">
      <c r="B517" s="656"/>
      <c r="C517" s="657"/>
      <c r="D517" s="657"/>
      <c r="E517" s="656"/>
      <c r="F517" s="656"/>
      <c r="G517" s="656"/>
      <c r="H517" s="656"/>
      <c r="I517" s="656"/>
      <c r="J517" s="656"/>
      <c r="K517" s="656"/>
      <c r="L517" s="656"/>
      <c r="M517" s="656"/>
      <c r="N517" s="656"/>
      <c r="O517" s="656"/>
      <c r="P517" s="656"/>
    </row>
    <row r="518" spans="2:16" x14ac:dyDescent="0.15">
      <c r="B518" s="656"/>
      <c r="C518" s="657"/>
      <c r="D518" s="657"/>
      <c r="E518" s="656"/>
      <c r="F518" s="656"/>
      <c r="G518" s="656"/>
      <c r="H518" s="656"/>
      <c r="I518" s="656"/>
      <c r="J518" s="656"/>
      <c r="K518" s="656"/>
      <c r="L518" s="656"/>
      <c r="M518" s="656"/>
      <c r="N518" s="656"/>
      <c r="O518" s="656"/>
      <c r="P518" s="656"/>
    </row>
    <row r="519" spans="2:16" x14ac:dyDescent="0.15">
      <c r="B519" s="656"/>
      <c r="C519" s="657"/>
      <c r="D519" s="657"/>
      <c r="E519" s="656"/>
      <c r="F519" s="656"/>
      <c r="G519" s="656"/>
      <c r="H519" s="656"/>
      <c r="I519" s="656"/>
      <c r="J519" s="656"/>
      <c r="K519" s="656"/>
      <c r="L519" s="656"/>
      <c r="M519" s="656"/>
      <c r="N519" s="656"/>
      <c r="O519" s="656"/>
      <c r="P519" s="656"/>
    </row>
    <row r="520" spans="2:16" x14ac:dyDescent="0.15">
      <c r="B520" s="656"/>
      <c r="C520" s="657"/>
      <c r="D520" s="657"/>
      <c r="E520" s="656"/>
      <c r="F520" s="656"/>
      <c r="G520" s="656"/>
      <c r="H520" s="656"/>
      <c r="I520" s="656"/>
      <c r="J520" s="656"/>
      <c r="K520" s="656"/>
      <c r="L520" s="656"/>
      <c r="M520" s="656"/>
      <c r="N520" s="656"/>
      <c r="O520" s="656"/>
      <c r="P520" s="656"/>
    </row>
    <row r="521" spans="2:16" x14ac:dyDescent="0.15">
      <c r="B521" s="656"/>
      <c r="C521" s="657"/>
      <c r="D521" s="657"/>
      <c r="E521" s="656"/>
      <c r="F521" s="656"/>
      <c r="G521" s="656"/>
      <c r="H521" s="656"/>
      <c r="I521" s="656"/>
      <c r="J521" s="656"/>
      <c r="K521" s="656"/>
      <c r="L521" s="656"/>
      <c r="M521" s="656"/>
      <c r="N521" s="656"/>
      <c r="O521" s="656"/>
      <c r="P521" s="656"/>
    </row>
    <row r="522" spans="2:16" x14ac:dyDescent="0.15">
      <c r="B522" s="656"/>
      <c r="C522" s="657"/>
      <c r="D522" s="657"/>
      <c r="E522" s="656"/>
      <c r="F522" s="656"/>
      <c r="G522" s="656"/>
      <c r="H522" s="656"/>
      <c r="I522" s="656"/>
      <c r="J522" s="656"/>
      <c r="K522" s="656"/>
      <c r="L522" s="656"/>
      <c r="M522" s="656"/>
      <c r="N522" s="656"/>
      <c r="O522" s="656"/>
      <c r="P522" s="656"/>
    </row>
    <row r="523" spans="2:16" x14ac:dyDescent="0.15">
      <c r="B523" s="656"/>
      <c r="C523" s="657"/>
      <c r="D523" s="657"/>
      <c r="E523" s="656"/>
      <c r="F523" s="656"/>
      <c r="G523" s="656"/>
      <c r="H523" s="656"/>
      <c r="I523" s="656"/>
      <c r="J523" s="656"/>
      <c r="K523" s="656"/>
      <c r="L523" s="656"/>
      <c r="M523" s="656"/>
      <c r="N523" s="656"/>
      <c r="O523" s="656"/>
      <c r="P523" s="656"/>
    </row>
    <row r="524" spans="2:16" x14ac:dyDescent="0.15">
      <c r="B524" s="656"/>
      <c r="C524" s="657"/>
      <c r="D524" s="657"/>
      <c r="E524" s="656"/>
      <c r="F524" s="656"/>
      <c r="G524" s="656"/>
      <c r="H524" s="656"/>
      <c r="I524" s="656"/>
      <c r="J524" s="656"/>
      <c r="K524" s="656"/>
      <c r="L524" s="656"/>
      <c r="M524" s="656"/>
      <c r="N524" s="656"/>
      <c r="O524" s="656"/>
      <c r="P524" s="656"/>
    </row>
    <row r="525" spans="2:16" x14ac:dyDescent="0.15">
      <c r="B525" s="656"/>
      <c r="C525" s="657"/>
      <c r="D525" s="657"/>
      <c r="E525" s="656"/>
      <c r="F525" s="656"/>
      <c r="G525" s="656"/>
      <c r="H525" s="656"/>
      <c r="I525" s="656"/>
      <c r="J525" s="656"/>
      <c r="K525" s="656"/>
      <c r="L525" s="656"/>
      <c r="M525" s="656"/>
      <c r="N525" s="656"/>
      <c r="O525" s="656"/>
      <c r="P525" s="656"/>
    </row>
    <row r="526" spans="2:16" x14ac:dyDescent="0.15">
      <c r="B526" s="656"/>
      <c r="C526" s="657"/>
      <c r="D526" s="657"/>
      <c r="E526" s="656"/>
      <c r="F526" s="656"/>
      <c r="G526" s="656"/>
      <c r="H526" s="656"/>
      <c r="I526" s="656"/>
      <c r="J526" s="656"/>
      <c r="K526" s="656"/>
      <c r="L526" s="656"/>
      <c r="M526" s="656"/>
      <c r="N526" s="656"/>
      <c r="O526" s="656"/>
      <c r="P526" s="656"/>
    </row>
    <row r="527" spans="2:16" x14ac:dyDescent="0.15">
      <c r="B527" s="656"/>
      <c r="C527" s="657"/>
      <c r="D527" s="657"/>
      <c r="E527" s="656"/>
      <c r="F527" s="656"/>
      <c r="G527" s="656"/>
      <c r="H527" s="656"/>
      <c r="I527" s="656"/>
      <c r="J527" s="656"/>
      <c r="K527" s="656"/>
      <c r="L527" s="656"/>
      <c r="M527" s="656"/>
      <c r="N527" s="656"/>
      <c r="O527" s="656"/>
      <c r="P527" s="656"/>
    </row>
    <row r="528" spans="2:16" x14ac:dyDescent="0.15">
      <c r="B528" s="656"/>
      <c r="C528" s="657"/>
      <c r="D528" s="657"/>
      <c r="E528" s="656"/>
      <c r="F528" s="656"/>
      <c r="G528" s="656"/>
      <c r="H528" s="656"/>
      <c r="I528" s="656"/>
      <c r="J528" s="656"/>
      <c r="K528" s="656"/>
      <c r="L528" s="656"/>
      <c r="M528" s="656"/>
      <c r="N528" s="656"/>
      <c r="O528" s="656"/>
      <c r="P528" s="656"/>
    </row>
    <row r="529" spans="2:16" x14ac:dyDescent="0.15">
      <c r="B529" s="656"/>
      <c r="C529" s="657"/>
      <c r="D529" s="657"/>
      <c r="E529" s="656"/>
      <c r="F529" s="656"/>
      <c r="G529" s="656"/>
      <c r="H529" s="656"/>
      <c r="I529" s="656"/>
      <c r="J529" s="656"/>
      <c r="K529" s="656"/>
      <c r="L529" s="656"/>
      <c r="M529" s="656"/>
      <c r="N529" s="656"/>
      <c r="O529" s="656"/>
      <c r="P529" s="656"/>
    </row>
    <row r="530" spans="2:16" x14ac:dyDescent="0.15">
      <c r="B530" s="656"/>
      <c r="C530" s="657"/>
      <c r="D530" s="657"/>
      <c r="E530" s="656"/>
      <c r="F530" s="656"/>
      <c r="G530" s="656"/>
      <c r="H530" s="656"/>
      <c r="I530" s="656"/>
      <c r="J530" s="656"/>
      <c r="K530" s="656"/>
      <c r="L530" s="656"/>
      <c r="M530" s="656"/>
      <c r="N530" s="656"/>
      <c r="O530" s="656"/>
      <c r="P530" s="656"/>
    </row>
    <row r="531" spans="2:16" x14ac:dyDescent="0.15">
      <c r="B531" s="656"/>
      <c r="C531" s="657"/>
      <c r="D531" s="657"/>
      <c r="E531" s="656"/>
      <c r="F531" s="656"/>
      <c r="G531" s="656"/>
      <c r="H531" s="656"/>
      <c r="I531" s="656"/>
      <c r="J531" s="656"/>
      <c r="K531" s="656"/>
      <c r="L531" s="656"/>
      <c r="M531" s="656"/>
      <c r="N531" s="656"/>
      <c r="O531" s="656"/>
      <c r="P531" s="656"/>
    </row>
    <row r="532" spans="2:16" x14ac:dyDescent="0.15">
      <c r="B532" s="656"/>
      <c r="C532" s="657"/>
      <c r="D532" s="657"/>
      <c r="E532" s="656"/>
      <c r="F532" s="656"/>
      <c r="G532" s="656"/>
      <c r="H532" s="656"/>
      <c r="I532" s="656"/>
      <c r="J532" s="656"/>
      <c r="K532" s="656"/>
      <c r="L532" s="656"/>
      <c r="M532" s="656"/>
      <c r="N532" s="656"/>
      <c r="O532" s="656"/>
      <c r="P532" s="656"/>
    </row>
    <row r="533" spans="2:16" x14ac:dyDescent="0.15">
      <c r="B533" s="656"/>
      <c r="C533" s="657"/>
      <c r="D533" s="657"/>
      <c r="E533" s="656"/>
      <c r="F533" s="656"/>
      <c r="G533" s="656"/>
      <c r="H533" s="656"/>
      <c r="I533" s="656"/>
      <c r="J533" s="656"/>
      <c r="K533" s="656"/>
      <c r="L533" s="656"/>
      <c r="M533" s="656"/>
      <c r="N533" s="656"/>
      <c r="O533" s="656"/>
      <c r="P533" s="656"/>
    </row>
    <row r="534" spans="2:16" x14ac:dyDescent="0.15">
      <c r="B534" s="656"/>
      <c r="C534" s="657"/>
      <c r="D534" s="657"/>
      <c r="E534" s="656"/>
      <c r="F534" s="656"/>
      <c r="G534" s="656"/>
      <c r="H534" s="656"/>
      <c r="I534" s="656"/>
      <c r="J534" s="656"/>
      <c r="K534" s="656"/>
      <c r="L534" s="656"/>
      <c r="M534" s="656"/>
      <c r="N534" s="656"/>
      <c r="O534" s="656"/>
      <c r="P534" s="656"/>
    </row>
    <row r="535" spans="2:16" x14ac:dyDescent="0.15">
      <c r="B535" s="656"/>
      <c r="C535" s="657"/>
      <c r="D535" s="657"/>
      <c r="E535" s="656"/>
      <c r="F535" s="656"/>
      <c r="G535" s="656"/>
      <c r="H535" s="656"/>
      <c r="I535" s="656"/>
      <c r="J535" s="656"/>
      <c r="K535" s="656"/>
      <c r="L535" s="656"/>
      <c r="M535" s="656"/>
      <c r="N535" s="656"/>
      <c r="O535" s="656"/>
      <c r="P535" s="656"/>
    </row>
    <row r="536" spans="2:16" x14ac:dyDescent="0.15">
      <c r="B536" s="656"/>
      <c r="C536" s="657"/>
      <c r="D536" s="657"/>
      <c r="E536" s="656"/>
      <c r="F536" s="656"/>
      <c r="G536" s="656"/>
      <c r="H536" s="656"/>
      <c r="I536" s="656"/>
      <c r="J536" s="656"/>
      <c r="K536" s="656"/>
      <c r="L536" s="656"/>
      <c r="M536" s="656"/>
      <c r="N536" s="656"/>
      <c r="O536" s="656"/>
      <c r="P536" s="656"/>
    </row>
    <row r="537" spans="2:16" x14ac:dyDescent="0.15">
      <c r="B537" s="656"/>
      <c r="C537" s="657"/>
      <c r="D537" s="657"/>
      <c r="E537" s="656"/>
      <c r="F537" s="656"/>
      <c r="G537" s="656"/>
      <c r="H537" s="656"/>
      <c r="I537" s="656"/>
      <c r="J537" s="656"/>
      <c r="K537" s="656"/>
      <c r="L537" s="656"/>
      <c r="M537" s="656"/>
      <c r="N537" s="656"/>
      <c r="O537" s="656"/>
      <c r="P537" s="656"/>
    </row>
    <row r="538" spans="2:16" x14ac:dyDescent="0.15">
      <c r="B538" s="656"/>
      <c r="C538" s="657"/>
      <c r="D538" s="657"/>
      <c r="E538" s="656"/>
      <c r="F538" s="656"/>
      <c r="G538" s="656"/>
      <c r="H538" s="656"/>
      <c r="I538" s="656"/>
      <c r="J538" s="656"/>
      <c r="K538" s="656"/>
      <c r="L538" s="656"/>
      <c r="M538" s="656"/>
      <c r="N538" s="656"/>
      <c r="O538" s="656"/>
      <c r="P538" s="656"/>
    </row>
    <row r="539" spans="2:16" x14ac:dyDescent="0.15">
      <c r="B539" s="656"/>
      <c r="C539" s="657"/>
      <c r="D539" s="657"/>
      <c r="E539" s="656"/>
      <c r="F539" s="656"/>
      <c r="G539" s="656"/>
      <c r="H539" s="656"/>
      <c r="I539" s="656"/>
      <c r="J539" s="656"/>
      <c r="K539" s="656"/>
      <c r="L539" s="656"/>
      <c r="M539" s="656"/>
      <c r="N539" s="656"/>
      <c r="O539" s="656"/>
      <c r="P539" s="656"/>
    </row>
    <row r="540" spans="2:16" x14ac:dyDescent="0.15">
      <c r="B540" s="656"/>
      <c r="C540" s="657"/>
      <c r="D540" s="657"/>
      <c r="E540" s="656"/>
      <c r="F540" s="656"/>
      <c r="G540" s="656"/>
      <c r="H540" s="656"/>
      <c r="I540" s="656"/>
      <c r="J540" s="656"/>
      <c r="K540" s="656"/>
      <c r="L540" s="656"/>
      <c r="M540" s="656"/>
      <c r="N540" s="656"/>
      <c r="O540" s="656"/>
      <c r="P540" s="656"/>
    </row>
    <row r="541" spans="2:16" x14ac:dyDescent="0.15">
      <c r="B541" s="656"/>
      <c r="C541" s="657"/>
      <c r="D541" s="657"/>
      <c r="E541" s="656"/>
      <c r="F541" s="656"/>
      <c r="G541" s="656"/>
      <c r="H541" s="656"/>
      <c r="I541" s="656"/>
      <c r="J541" s="656"/>
      <c r="K541" s="656"/>
      <c r="L541" s="656"/>
      <c r="M541" s="656"/>
      <c r="N541" s="656"/>
      <c r="O541" s="656"/>
      <c r="P541" s="656"/>
    </row>
    <row r="542" spans="2:16" x14ac:dyDescent="0.15">
      <c r="B542" s="656"/>
      <c r="C542" s="657"/>
      <c r="D542" s="657"/>
      <c r="E542" s="656"/>
      <c r="F542" s="656"/>
      <c r="G542" s="656"/>
      <c r="H542" s="656"/>
      <c r="I542" s="656"/>
      <c r="J542" s="656"/>
      <c r="K542" s="656"/>
      <c r="L542" s="656"/>
      <c r="M542" s="656"/>
      <c r="N542" s="656"/>
      <c r="O542" s="656"/>
      <c r="P542" s="656"/>
    </row>
    <row r="543" spans="2:16" x14ac:dyDescent="0.15">
      <c r="B543" s="656"/>
      <c r="C543" s="657"/>
      <c r="D543" s="657"/>
      <c r="E543" s="656"/>
      <c r="F543" s="656"/>
      <c r="G543" s="656"/>
      <c r="H543" s="656"/>
      <c r="I543" s="656"/>
      <c r="J543" s="656"/>
      <c r="K543" s="656"/>
      <c r="L543" s="656"/>
      <c r="M543" s="656"/>
      <c r="N543" s="656"/>
      <c r="O543" s="656"/>
      <c r="P543" s="656"/>
    </row>
    <row r="544" spans="2:16" x14ac:dyDescent="0.15">
      <c r="B544" s="656"/>
      <c r="C544" s="657"/>
      <c r="D544" s="657"/>
      <c r="E544" s="656"/>
      <c r="F544" s="656"/>
      <c r="G544" s="656"/>
      <c r="H544" s="656"/>
      <c r="I544" s="656"/>
      <c r="J544" s="656"/>
      <c r="K544" s="656"/>
      <c r="L544" s="656"/>
      <c r="M544" s="656"/>
      <c r="N544" s="656"/>
      <c r="O544" s="656"/>
      <c r="P544" s="656"/>
    </row>
    <row r="545" spans="2:16" x14ac:dyDescent="0.15">
      <c r="B545" s="656"/>
      <c r="C545" s="657"/>
      <c r="D545" s="657"/>
      <c r="E545" s="656"/>
      <c r="F545" s="656"/>
      <c r="G545" s="656"/>
      <c r="H545" s="656"/>
      <c r="I545" s="656"/>
      <c r="J545" s="656"/>
      <c r="K545" s="656"/>
      <c r="L545" s="656"/>
      <c r="M545" s="656"/>
      <c r="N545" s="656"/>
      <c r="O545" s="656"/>
      <c r="P545" s="656"/>
    </row>
    <row r="546" spans="2:16" x14ac:dyDescent="0.15">
      <c r="B546" s="656"/>
      <c r="C546" s="657"/>
      <c r="D546" s="657"/>
      <c r="E546" s="656"/>
      <c r="F546" s="656"/>
      <c r="G546" s="656"/>
      <c r="H546" s="656"/>
      <c r="I546" s="656"/>
      <c r="J546" s="656"/>
      <c r="K546" s="656"/>
      <c r="L546" s="656"/>
      <c r="M546" s="656"/>
      <c r="N546" s="656"/>
      <c r="O546" s="656"/>
      <c r="P546" s="656"/>
    </row>
    <row r="547" spans="2:16" x14ac:dyDescent="0.15">
      <c r="B547" s="656"/>
      <c r="C547" s="657"/>
      <c r="D547" s="657"/>
      <c r="E547" s="656"/>
      <c r="F547" s="656"/>
      <c r="G547" s="656"/>
      <c r="H547" s="656"/>
      <c r="I547" s="656"/>
      <c r="J547" s="656"/>
      <c r="K547" s="656"/>
      <c r="L547" s="656"/>
      <c r="M547" s="656"/>
      <c r="N547" s="656"/>
      <c r="O547" s="656"/>
      <c r="P547" s="656"/>
    </row>
    <row r="548" spans="2:16" x14ac:dyDescent="0.15">
      <c r="B548" s="656"/>
      <c r="C548" s="657"/>
      <c r="D548" s="657"/>
      <c r="E548" s="656"/>
      <c r="F548" s="656"/>
      <c r="G548" s="656"/>
      <c r="H548" s="656"/>
      <c r="I548" s="656"/>
      <c r="J548" s="656"/>
      <c r="K548" s="656"/>
      <c r="L548" s="656"/>
      <c r="M548" s="656"/>
      <c r="N548" s="656"/>
      <c r="O548" s="656"/>
      <c r="P548" s="656"/>
    </row>
    <row r="549" spans="2:16" x14ac:dyDescent="0.15">
      <c r="B549" s="656"/>
      <c r="C549" s="657"/>
      <c r="D549" s="657"/>
      <c r="E549" s="656"/>
      <c r="F549" s="656"/>
      <c r="G549" s="656"/>
      <c r="H549" s="656"/>
      <c r="I549" s="656"/>
      <c r="J549" s="656"/>
      <c r="K549" s="656"/>
      <c r="L549" s="656"/>
      <c r="M549" s="656"/>
      <c r="N549" s="656"/>
      <c r="O549" s="656"/>
      <c r="P549" s="656"/>
    </row>
    <row r="550" spans="2:16" x14ac:dyDescent="0.15">
      <c r="B550" s="656"/>
      <c r="C550" s="657"/>
      <c r="D550" s="657"/>
      <c r="E550" s="656"/>
      <c r="F550" s="656"/>
      <c r="G550" s="656"/>
      <c r="H550" s="656"/>
      <c r="I550" s="656"/>
      <c r="J550" s="656"/>
      <c r="K550" s="656"/>
      <c r="L550" s="656"/>
      <c r="M550" s="656"/>
      <c r="N550" s="656"/>
      <c r="O550" s="656"/>
      <c r="P550" s="656"/>
    </row>
    <row r="551" spans="2:16" x14ac:dyDescent="0.15">
      <c r="B551" s="656"/>
      <c r="C551" s="657"/>
      <c r="D551" s="657"/>
      <c r="E551" s="656"/>
      <c r="F551" s="656"/>
      <c r="G551" s="656"/>
      <c r="H551" s="656"/>
      <c r="I551" s="656"/>
      <c r="J551" s="656"/>
      <c r="K551" s="656"/>
      <c r="L551" s="656"/>
      <c r="M551" s="656"/>
      <c r="N551" s="656"/>
      <c r="O551" s="656"/>
      <c r="P551" s="656"/>
    </row>
    <row r="552" spans="2:16" x14ac:dyDescent="0.15">
      <c r="B552" s="656"/>
      <c r="C552" s="657"/>
      <c r="D552" s="657"/>
      <c r="E552" s="656"/>
      <c r="F552" s="656"/>
      <c r="G552" s="656"/>
      <c r="H552" s="656"/>
      <c r="I552" s="656"/>
      <c r="J552" s="656"/>
      <c r="K552" s="656"/>
      <c r="L552" s="656"/>
      <c r="M552" s="656"/>
      <c r="N552" s="656"/>
      <c r="O552" s="656"/>
      <c r="P552" s="656"/>
    </row>
    <row r="553" spans="2:16" x14ac:dyDescent="0.15">
      <c r="B553" s="656"/>
      <c r="C553" s="657"/>
      <c r="D553" s="657"/>
      <c r="E553" s="656"/>
      <c r="F553" s="656"/>
      <c r="G553" s="656"/>
      <c r="H553" s="656"/>
      <c r="I553" s="656"/>
      <c r="J553" s="656"/>
      <c r="K553" s="656"/>
      <c r="L553" s="656"/>
      <c r="M553" s="656"/>
      <c r="N553" s="656"/>
      <c r="O553" s="656"/>
      <c r="P553" s="656"/>
    </row>
    <row r="554" spans="2:16" x14ac:dyDescent="0.15">
      <c r="B554" s="656"/>
      <c r="C554" s="657"/>
      <c r="D554" s="657"/>
      <c r="E554" s="656"/>
      <c r="F554" s="656"/>
      <c r="G554" s="656"/>
      <c r="H554" s="656"/>
      <c r="I554" s="656"/>
      <c r="J554" s="656"/>
      <c r="K554" s="656"/>
      <c r="L554" s="656"/>
      <c r="M554" s="656"/>
      <c r="N554" s="656"/>
      <c r="O554" s="656"/>
      <c r="P554" s="656"/>
    </row>
    <row r="555" spans="2:16" x14ac:dyDescent="0.15">
      <c r="B555" s="656"/>
      <c r="C555" s="657"/>
      <c r="D555" s="657"/>
      <c r="E555" s="656"/>
      <c r="F555" s="656"/>
      <c r="G555" s="656"/>
      <c r="H555" s="656"/>
      <c r="I555" s="656"/>
      <c r="J555" s="656"/>
      <c r="K555" s="656"/>
      <c r="L555" s="656"/>
      <c r="M555" s="656"/>
      <c r="N555" s="656"/>
      <c r="O555" s="656"/>
      <c r="P555" s="656"/>
    </row>
    <row r="556" spans="2:16" x14ac:dyDescent="0.15">
      <c r="B556" s="656"/>
      <c r="C556" s="657"/>
      <c r="D556" s="657"/>
      <c r="E556" s="656"/>
      <c r="F556" s="656"/>
      <c r="G556" s="656"/>
      <c r="H556" s="656"/>
      <c r="I556" s="656"/>
      <c r="J556" s="656"/>
      <c r="K556" s="656"/>
      <c r="L556" s="656"/>
      <c r="M556" s="656"/>
      <c r="N556" s="656"/>
      <c r="O556" s="656"/>
      <c r="P556" s="656"/>
    </row>
    <row r="557" spans="2:16" x14ac:dyDescent="0.15">
      <c r="B557" s="656"/>
      <c r="C557" s="657"/>
      <c r="D557" s="657"/>
      <c r="E557" s="656"/>
      <c r="F557" s="656"/>
      <c r="G557" s="656"/>
      <c r="H557" s="656"/>
      <c r="I557" s="656"/>
      <c r="J557" s="656"/>
      <c r="K557" s="656"/>
      <c r="L557" s="656"/>
      <c r="M557" s="656"/>
      <c r="N557" s="656"/>
      <c r="O557" s="656"/>
      <c r="P557" s="656"/>
    </row>
    <row r="558" spans="2:16" x14ac:dyDescent="0.15">
      <c r="B558" s="656"/>
      <c r="C558" s="657"/>
      <c r="D558" s="657"/>
      <c r="E558" s="656"/>
      <c r="F558" s="656"/>
      <c r="G558" s="656"/>
      <c r="H558" s="656"/>
      <c r="I558" s="656"/>
      <c r="J558" s="656"/>
      <c r="K558" s="656"/>
      <c r="L558" s="656"/>
      <c r="M558" s="656"/>
      <c r="N558" s="656"/>
      <c r="O558" s="656"/>
      <c r="P558" s="656"/>
    </row>
    <row r="559" spans="2:16" x14ac:dyDescent="0.15">
      <c r="B559" s="656"/>
      <c r="C559" s="657"/>
      <c r="D559" s="657"/>
      <c r="E559" s="656"/>
      <c r="F559" s="656"/>
      <c r="G559" s="656"/>
      <c r="H559" s="656"/>
      <c r="I559" s="656"/>
      <c r="J559" s="656"/>
      <c r="K559" s="656"/>
      <c r="L559" s="656"/>
      <c r="M559" s="656"/>
      <c r="N559" s="656"/>
      <c r="O559" s="656"/>
      <c r="P559" s="656"/>
    </row>
    <row r="560" spans="2:16" x14ac:dyDescent="0.15">
      <c r="B560" s="656"/>
      <c r="C560" s="657"/>
      <c r="D560" s="657"/>
      <c r="E560" s="656"/>
      <c r="F560" s="656"/>
      <c r="G560" s="656"/>
      <c r="H560" s="656"/>
      <c r="I560" s="656"/>
      <c r="J560" s="656"/>
      <c r="K560" s="656"/>
      <c r="L560" s="656"/>
      <c r="M560" s="656"/>
      <c r="N560" s="656"/>
      <c r="O560" s="656"/>
      <c r="P560" s="656"/>
    </row>
    <row r="561" spans="2:16" x14ac:dyDescent="0.15">
      <c r="B561" s="656"/>
      <c r="C561" s="657"/>
      <c r="D561" s="657"/>
      <c r="E561" s="656"/>
      <c r="F561" s="656"/>
      <c r="G561" s="656"/>
      <c r="H561" s="656"/>
      <c r="I561" s="656"/>
      <c r="J561" s="656"/>
      <c r="K561" s="656"/>
      <c r="L561" s="656"/>
      <c r="M561" s="656"/>
      <c r="N561" s="656"/>
      <c r="O561" s="656"/>
      <c r="P561" s="656"/>
    </row>
    <row r="562" spans="2:16" x14ac:dyDescent="0.15">
      <c r="B562" s="656"/>
      <c r="C562" s="657"/>
      <c r="D562" s="657"/>
      <c r="E562" s="656"/>
      <c r="F562" s="656"/>
      <c r="G562" s="656"/>
      <c r="H562" s="656"/>
      <c r="I562" s="656"/>
      <c r="J562" s="656"/>
      <c r="K562" s="656"/>
      <c r="L562" s="656"/>
      <c r="M562" s="656"/>
      <c r="N562" s="656"/>
      <c r="O562" s="656"/>
      <c r="P562" s="656"/>
    </row>
    <row r="563" spans="2:16" x14ac:dyDescent="0.15">
      <c r="B563" s="656"/>
      <c r="C563" s="657"/>
      <c r="D563" s="657"/>
      <c r="E563" s="656"/>
      <c r="F563" s="656"/>
      <c r="G563" s="656"/>
      <c r="H563" s="656"/>
      <c r="I563" s="656"/>
      <c r="J563" s="656"/>
      <c r="K563" s="656"/>
      <c r="L563" s="656"/>
      <c r="M563" s="656"/>
      <c r="N563" s="656"/>
      <c r="O563" s="656"/>
      <c r="P563" s="656"/>
    </row>
    <row r="564" spans="2:16" x14ac:dyDescent="0.15">
      <c r="B564" s="656"/>
      <c r="C564" s="657"/>
      <c r="D564" s="657"/>
      <c r="E564" s="656"/>
      <c r="F564" s="656"/>
      <c r="G564" s="656"/>
      <c r="H564" s="656"/>
      <c r="I564" s="656"/>
      <c r="J564" s="656"/>
      <c r="K564" s="656"/>
      <c r="L564" s="656"/>
      <c r="M564" s="656"/>
      <c r="N564" s="656"/>
      <c r="O564" s="656"/>
      <c r="P564" s="656"/>
    </row>
    <row r="565" spans="2:16" x14ac:dyDescent="0.15">
      <c r="B565" s="656"/>
      <c r="C565" s="657"/>
      <c r="D565" s="657"/>
      <c r="E565" s="656"/>
      <c r="F565" s="656"/>
      <c r="G565" s="656"/>
      <c r="H565" s="656"/>
      <c r="I565" s="656"/>
      <c r="J565" s="656"/>
      <c r="K565" s="656"/>
      <c r="L565" s="656"/>
      <c r="M565" s="656"/>
      <c r="N565" s="656"/>
      <c r="O565" s="656"/>
      <c r="P565" s="656"/>
    </row>
    <row r="566" spans="2:16" x14ac:dyDescent="0.15">
      <c r="B566" s="656"/>
      <c r="C566" s="657"/>
      <c r="D566" s="657"/>
      <c r="E566" s="656"/>
      <c r="F566" s="656"/>
      <c r="G566" s="656"/>
      <c r="H566" s="656"/>
      <c r="I566" s="656"/>
      <c r="J566" s="656"/>
      <c r="K566" s="656"/>
      <c r="L566" s="656"/>
      <c r="M566" s="656"/>
      <c r="N566" s="656"/>
      <c r="O566" s="656"/>
      <c r="P566" s="656"/>
    </row>
    <row r="567" spans="2:16" x14ac:dyDescent="0.15">
      <c r="B567" s="656"/>
      <c r="C567" s="657"/>
      <c r="D567" s="657"/>
      <c r="E567" s="656"/>
      <c r="F567" s="656"/>
      <c r="G567" s="656"/>
      <c r="H567" s="656"/>
      <c r="I567" s="656"/>
      <c r="J567" s="656"/>
      <c r="K567" s="656"/>
      <c r="L567" s="656"/>
      <c r="M567" s="656"/>
      <c r="N567" s="656"/>
      <c r="O567" s="656"/>
      <c r="P567" s="656"/>
    </row>
    <row r="568" spans="2:16" x14ac:dyDescent="0.15">
      <c r="B568" s="656"/>
      <c r="C568" s="657"/>
      <c r="D568" s="657"/>
      <c r="E568" s="656"/>
      <c r="F568" s="656"/>
      <c r="G568" s="656"/>
      <c r="H568" s="656"/>
      <c r="I568" s="656"/>
      <c r="J568" s="656"/>
      <c r="K568" s="656"/>
      <c r="L568" s="656"/>
      <c r="M568" s="656"/>
      <c r="N568" s="656"/>
      <c r="O568" s="656"/>
      <c r="P568" s="656"/>
    </row>
    <row r="569" spans="2:16" x14ac:dyDescent="0.15">
      <c r="B569" s="656"/>
      <c r="C569" s="657"/>
      <c r="D569" s="657"/>
      <c r="E569" s="656"/>
      <c r="F569" s="656"/>
      <c r="G569" s="656"/>
      <c r="H569" s="656"/>
      <c r="I569" s="656"/>
      <c r="J569" s="656"/>
      <c r="K569" s="656"/>
      <c r="L569" s="656"/>
      <c r="M569" s="656"/>
      <c r="N569" s="656"/>
      <c r="O569" s="656"/>
      <c r="P569" s="656"/>
    </row>
    <row r="570" spans="2:16" x14ac:dyDescent="0.15">
      <c r="B570" s="656"/>
      <c r="C570" s="657"/>
      <c r="D570" s="657"/>
      <c r="E570" s="656"/>
      <c r="F570" s="656"/>
      <c r="G570" s="656"/>
      <c r="H570" s="656"/>
      <c r="I570" s="656"/>
      <c r="J570" s="656"/>
      <c r="K570" s="656"/>
      <c r="L570" s="656"/>
      <c r="M570" s="656"/>
      <c r="N570" s="656"/>
      <c r="O570" s="656"/>
      <c r="P570" s="656"/>
    </row>
    <row r="571" spans="2:16" x14ac:dyDescent="0.15">
      <c r="B571" s="656"/>
      <c r="C571" s="657"/>
      <c r="D571" s="657"/>
      <c r="E571" s="656"/>
      <c r="F571" s="656"/>
      <c r="G571" s="656"/>
      <c r="H571" s="656"/>
      <c r="I571" s="656"/>
      <c r="J571" s="656"/>
      <c r="K571" s="656"/>
      <c r="L571" s="656"/>
      <c r="M571" s="656"/>
      <c r="N571" s="656"/>
      <c r="O571" s="656"/>
      <c r="P571" s="656"/>
    </row>
    <row r="572" spans="2:16" x14ac:dyDescent="0.15">
      <c r="B572" s="656"/>
      <c r="C572" s="657"/>
      <c r="D572" s="657"/>
      <c r="E572" s="656"/>
      <c r="F572" s="656"/>
      <c r="G572" s="656"/>
      <c r="H572" s="656"/>
      <c r="I572" s="656"/>
      <c r="J572" s="656"/>
      <c r="K572" s="656"/>
      <c r="L572" s="656"/>
      <c r="M572" s="656"/>
      <c r="N572" s="656"/>
      <c r="O572" s="656"/>
      <c r="P572" s="656"/>
    </row>
    <row r="573" spans="2:16" x14ac:dyDescent="0.15">
      <c r="B573" s="656"/>
      <c r="C573" s="657"/>
      <c r="D573" s="657"/>
      <c r="E573" s="656"/>
      <c r="F573" s="656"/>
      <c r="G573" s="656"/>
      <c r="H573" s="656"/>
      <c r="I573" s="656"/>
      <c r="J573" s="656"/>
      <c r="K573" s="656"/>
      <c r="L573" s="656"/>
      <c r="M573" s="656"/>
      <c r="N573" s="656"/>
      <c r="O573" s="656"/>
      <c r="P573" s="656"/>
    </row>
    <row r="574" spans="2:16" x14ac:dyDescent="0.15">
      <c r="B574" s="656"/>
      <c r="C574" s="657"/>
      <c r="D574" s="657"/>
      <c r="E574" s="656"/>
      <c r="F574" s="656"/>
      <c r="G574" s="656"/>
      <c r="H574" s="656"/>
      <c r="I574" s="656"/>
      <c r="J574" s="656"/>
      <c r="K574" s="656"/>
      <c r="L574" s="656"/>
      <c r="M574" s="656"/>
      <c r="N574" s="656"/>
      <c r="O574" s="656"/>
      <c r="P574" s="656"/>
    </row>
    <row r="575" spans="2:16" x14ac:dyDescent="0.15">
      <c r="B575" s="656"/>
      <c r="C575" s="657"/>
      <c r="D575" s="657"/>
      <c r="E575" s="656"/>
      <c r="F575" s="656"/>
      <c r="G575" s="656"/>
      <c r="H575" s="656"/>
      <c r="I575" s="656"/>
      <c r="J575" s="656"/>
      <c r="K575" s="656"/>
      <c r="L575" s="656"/>
      <c r="M575" s="656"/>
      <c r="N575" s="656"/>
      <c r="O575" s="656"/>
      <c r="P575" s="656"/>
    </row>
    <row r="576" spans="2:16" x14ac:dyDescent="0.15">
      <c r="B576" s="656"/>
      <c r="C576" s="657"/>
      <c r="D576" s="657"/>
      <c r="E576" s="656"/>
      <c r="F576" s="656"/>
      <c r="G576" s="656"/>
      <c r="H576" s="656"/>
      <c r="I576" s="656"/>
      <c r="J576" s="656"/>
      <c r="K576" s="656"/>
      <c r="L576" s="656"/>
      <c r="M576" s="656"/>
      <c r="N576" s="656"/>
      <c r="O576" s="656"/>
      <c r="P576" s="656"/>
    </row>
    <row r="577" spans="2:16" x14ac:dyDescent="0.15">
      <c r="B577" s="656"/>
      <c r="C577" s="657"/>
      <c r="D577" s="657"/>
      <c r="E577" s="656"/>
      <c r="F577" s="656"/>
      <c r="G577" s="656"/>
      <c r="H577" s="656"/>
      <c r="I577" s="656"/>
      <c r="J577" s="656"/>
      <c r="K577" s="656"/>
      <c r="L577" s="656"/>
      <c r="M577" s="656"/>
      <c r="N577" s="656"/>
      <c r="O577" s="656"/>
      <c r="P577" s="656"/>
    </row>
    <row r="578" spans="2:16" x14ac:dyDescent="0.15">
      <c r="B578" s="656"/>
      <c r="C578" s="657"/>
      <c r="D578" s="657"/>
      <c r="E578" s="656"/>
      <c r="F578" s="656"/>
      <c r="G578" s="656"/>
      <c r="H578" s="656"/>
      <c r="I578" s="656"/>
      <c r="J578" s="656"/>
      <c r="K578" s="656"/>
      <c r="L578" s="656"/>
      <c r="M578" s="656"/>
      <c r="N578" s="656"/>
      <c r="O578" s="656"/>
      <c r="P578" s="656"/>
    </row>
    <row r="579" spans="2:16" x14ac:dyDescent="0.15">
      <c r="B579" s="656"/>
      <c r="C579" s="657"/>
      <c r="D579" s="657"/>
      <c r="E579" s="656"/>
      <c r="F579" s="656"/>
      <c r="G579" s="656"/>
      <c r="H579" s="656"/>
      <c r="I579" s="656"/>
      <c r="J579" s="656"/>
      <c r="K579" s="656"/>
      <c r="L579" s="656"/>
      <c r="M579" s="656"/>
      <c r="N579" s="656"/>
      <c r="O579" s="656"/>
      <c r="P579" s="656"/>
    </row>
    <row r="580" spans="2:16" x14ac:dyDescent="0.15">
      <c r="B580" s="656"/>
      <c r="C580" s="657"/>
      <c r="D580" s="657"/>
      <c r="E580" s="656"/>
      <c r="F580" s="656"/>
      <c r="G580" s="656"/>
      <c r="H580" s="656"/>
      <c r="I580" s="656"/>
      <c r="J580" s="656"/>
      <c r="K580" s="656"/>
      <c r="L580" s="656"/>
      <c r="M580" s="656"/>
      <c r="N580" s="656"/>
      <c r="O580" s="656"/>
      <c r="P580" s="656"/>
    </row>
    <row r="581" spans="2:16" x14ac:dyDescent="0.15">
      <c r="B581" s="656"/>
      <c r="C581" s="657"/>
      <c r="D581" s="657"/>
      <c r="E581" s="656"/>
      <c r="F581" s="656"/>
      <c r="G581" s="656"/>
      <c r="H581" s="656"/>
      <c r="I581" s="656"/>
      <c r="J581" s="656"/>
      <c r="K581" s="656"/>
      <c r="L581" s="656"/>
      <c r="M581" s="656"/>
      <c r="N581" s="656"/>
      <c r="O581" s="656"/>
      <c r="P581" s="656"/>
    </row>
    <row r="582" spans="2:16" x14ac:dyDescent="0.15">
      <c r="B582" s="656"/>
      <c r="C582" s="657"/>
      <c r="D582" s="657"/>
      <c r="E582" s="656"/>
      <c r="F582" s="656"/>
      <c r="G582" s="656"/>
      <c r="H582" s="656"/>
      <c r="I582" s="656"/>
      <c r="J582" s="656"/>
      <c r="K582" s="656"/>
      <c r="L582" s="656"/>
      <c r="M582" s="656"/>
      <c r="N582" s="656"/>
      <c r="O582" s="656"/>
      <c r="P582" s="656"/>
    </row>
    <row r="583" spans="2:16" x14ac:dyDescent="0.15">
      <c r="B583" s="656"/>
      <c r="C583" s="657"/>
      <c r="D583" s="657"/>
      <c r="E583" s="656"/>
      <c r="F583" s="656"/>
      <c r="G583" s="656"/>
      <c r="H583" s="656"/>
      <c r="I583" s="656"/>
      <c r="J583" s="656"/>
      <c r="K583" s="656"/>
      <c r="L583" s="656"/>
      <c r="M583" s="656"/>
      <c r="N583" s="656"/>
      <c r="O583" s="656"/>
      <c r="P583" s="656"/>
    </row>
    <row r="584" spans="2:16" x14ac:dyDescent="0.15">
      <c r="B584" s="656"/>
      <c r="C584" s="657"/>
      <c r="D584" s="657"/>
      <c r="E584" s="656"/>
      <c r="F584" s="656"/>
      <c r="G584" s="656"/>
      <c r="H584" s="656"/>
      <c r="I584" s="656"/>
      <c r="J584" s="656"/>
      <c r="K584" s="656"/>
      <c r="L584" s="656"/>
      <c r="M584" s="656"/>
      <c r="N584" s="656"/>
      <c r="O584" s="656"/>
      <c r="P584" s="656"/>
    </row>
    <row r="585" spans="2:16" x14ac:dyDescent="0.15">
      <c r="B585" s="656"/>
      <c r="C585" s="657"/>
      <c r="D585" s="657"/>
      <c r="E585" s="656"/>
      <c r="F585" s="656"/>
      <c r="G585" s="656"/>
      <c r="H585" s="656"/>
      <c r="I585" s="656"/>
      <c r="J585" s="656"/>
      <c r="K585" s="656"/>
      <c r="L585" s="656"/>
      <c r="M585" s="656"/>
      <c r="N585" s="656"/>
      <c r="O585" s="656"/>
      <c r="P585" s="656"/>
    </row>
    <row r="586" spans="2:16" x14ac:dyDescent="0.15">
      <c r="B586" s="656"/>
      <c r="C586" s="657"/>
      <c r="D586" s="657"/>
      <c r="E586" s="656"/>
      <c r="F586" s="656"/>
      <c r="G586" s="656"/>
      <c r="H586" s="656"/>
      <c r="I586" s="656"/>
      <c r="J586" s="656"/>
      <c r="K586" s="656"/>
      <c r="L586" s="656"/>
      <c r="M586" s="656"/>
      <c r="N586" s="656"/>
      <c r="O586" s="656"/>
      <c r="P586" s="656"/>
    </row>
    <row r="587" spans="2:16" x14ac:dyDescent="0.15">
      <c r="B587" s="656"/>
      <c r="C587" s="657"/>
      <c r="D587" s="657"/>
      <c r="E587" s="656"/>
      <c r="F587" s="656"/>
      <c r="G587" s="656"/>
      <c r="H587" s="656"/>
      <c r="I587" s="656"/>
      <c r="J587" s="656"/>
      <c r="K587" s="656"/>
      <c r="L587" s="656"/>
      <c r="M587" s="656"/>
      <c r="N587" s="656"/>
      <c r="O587" s="656"/>
      <c r="P587" s="656"/>
    </row>
    <row r="588" spans="2:16" x14ac:dyDescent="0.15">
      <c r="B588" s="656"/>
      <c r="C588" s="657"/>
      <c r="D588" s="657"/>
      <c r="E588" s="656"/>
      <c r="F588" s="656"/>
      <c r="G588" s="656"/>
      <c r="H588" s="656"/>
      <c r="I588" s="656"/>
      <c r="J588" s="656"/>
      <c r="K588" s="656"/>
      <c r="L588" s="656"/>
      <c r="M588" s="656"/>
      <c r="N588" s="656"/>
      <c r="O588" s="656"/>
      <c r="P588" s="656"/>
    </row>
    <row r="589" spans="2:16" x14ac:dyDescent="0.15">
      <c r="B589" s="656"/>
      <c r="C589" s="657"/>
      <c r="D589" s="657"/>
      <c r="E589" s="656"/>
      <c r="F589" s="656"/>
      <c r="G589" s="656"/>
      <c r="H589" s="656"/>
      <c r="I589" s="656"/>
      <c r="J589" s="656"/>
      <c r="K589" s="656"/>
      <c r="L589" s="656"/>
      <c r="M589" s="656"/>
      <c r="N589" s="656"/>
      <c r="O589" s="656"/>
      <c r="P589" s="656"/>
    </row>
    <row r="590" spans="2:16" x14ac:dyDescent="0.15">
      <c r="B590" s="656"/>
      <c r="C590" s="657"/>
      <c r="D590" s="657"/>
      <c r="E590" s="656"/>
      <c r="F590" s="656"/>
      <c r="G590" s="656"/>
      <c r="H590" s="656"/>
      <c r="I590" s="656"/>
      <c r="J590" s="656"/>
      <c r="K590" s="656"/>
      <c r="L590" s="656"/>
      <c r="M590" s="656"/>
      <c r="N590" s="656"/>
      <c r="O590" s="656"/>
      <c r="P590" s="656"/>
    </row>
    <row r="591" spans="2:16" x14ac:dyDescent="0.15">
      <c r="B591" s="656"/>
      <c r="C591" s="657"/>
      <c r="D591" s="657"/>
      <c r="E591" s="656"/>
      <c r="F591" s="656"/>
      <c r="G591" s="656"/>
      <c r="H591" s="656"/>
      <c r="I591" s="656"/>
      <c r="J591" s="656"/>
      <c r="K591" s="656"/>
      <c r="L591" s="656"/>
      <c r="M591" s="656"/>
      <c r="N591" s="656"/>
      <c r="O591" s="656"/>
      <c r="P591" s="656"/>
    </row>
    <row r="592" spans="2:16" x14ac:dyDescent="0.15">
      <c r="B592" s="656"/>
      <c r="C592" s="657"/>
      <c r="D592" s="657"/>
      <c r="E592" s="656"/>
      <c r="F592" s="656"/>
      <c r="G592" s="656"/>
      <c r="H592" s="656"/>
      <c r="I592" s="656"/>
      <c r="J592" s="656"/>
      <c r="K592" s="656"/>
      <c r="L592" s="656"/>
      <c r="M592" s="656"/>
      <c r="N592" s="656"/>
      <c r="O592" s="656"/>
      <c r="P592" s="656"/>
    </row>
    <row r="593" spans="2:16" x14ac:dyDescent="0.15">
      <c r="B593" s="656"/>
      <c r="C593" s="657"/>
      <c r="D593" s="657"/>
      <c r="E593" s="656"/>
      <c r="F593" s="656"/>
      <c r="G593" s="656"/>
      <c r="H593" s="656"/>
      <c r="I593" s="656"/>
      <c r="J593" s="656"/>
      <c r="K593" s="656"/>
      <c r="L593" s="656"/>
      <c r="M593" s="656"/>
      <c r="N593" s="656"/>
      <c r="O593" s="656"/>
      <c r="P593" s="656"/>
    </row>
    <row r="594" spans="2:16" x14ac:dyDescent="0.15">
      <c r="B594" s="656"/>
      <c r="C594" s="657"/>
      <c r="D594" s="657"/>
      <c r="E594" s="656"/>
      <c r="F594" s="656"/>
      <c r="G594" s="656"/>
      <c r="H594" s="656"/>
      <c r="I594" s="656"/>
      <c r="J594" s="656"/>
      <c r="K594" s="656"/>
      <c r="L594" s="656"/>
      <c r="M594" s="656"/>
      <c r="N594" s="656"/>
      <c r="O594" s="656"/>
      <c r="P594" s="656"/>
    </row>
    <row r="595" spans="2:16" x14ac:dyDescent="0.15">
      <c r="B595" s="656"/>
      <c r="C595" s="657"/>
      <c r="D595" s="657"/>
      <c r="E595" s="656"/>
      <c r="F595" s="656"/>
      <c r="G595" s="656"/>
      <c r="H595" s="656"/>
      <c r="I595" s="656"/>
      <c r="J595" s="656"/>
      <c r="K595" s="656"/>
      <c r="L595" s="656"/>
      <c r="M595" s="656"/>
      <c r="N595" s="656"/>
      <c r="O595" s="656"/>
      <c r="P595" s="656"/>
    </row>
    <row r="596" spans="2:16" x14ac:dyDescent="0.15">
      <c r="B596" s="656"/>
      <c r="C596" s="657"/>
      <c r="D596" s="657"/>
      <c r="E596" s="656"/>
      <c r="F596" s="656"/>
      <c r="G596" s="656"/>
      <c r="H596" s="656"/>
      <c r="I596" s="656"/>
      <c r="J596" s="656"/>
      <c r="K596" s="656"/>
      <c r="L596" s="656"/>
      <c r="M596" s="656"/>
      <c r="N596" s="656"/>
      <c r="O596" s="656"/>
      <c r="P596" s="656"/>
    </row>
    <row r="597" spans="2:16" x14ac:dyDescent="0.15">
      <c r="B597" s="656"/>
      <c r="C597" s="657"/>
      <c r="D597" s="657"/>
      <c r="E597" s="656"/>
      <c r="F597" s="656"/>
      <c r="G597" s="656"/>
      <c r="H597" s="656"/>
      <c r="I597" s="656"/>
      <c r="J597" s="656"/>
      <c r="K597" s="656"/>
      <c r="L597" s="656"/>
      <c r="M597" s="656"/>
      <c r="N597" s="656"/>
      <c r="O597" s="656"/>
      <c r="P597" s="656"/>
    </row>
    <row r="598" spans="2:16" x14ac:dyDescent="0.15">
      <c r="B598" s="656"/>
      <c r="C598" s="657"/>
      <c r="D598" s="657"/>
      <c r="E598" s="656"/>
      <c r="F598" s="656"/>
      <c r="G598" s="656"/>
      <c r="H598" s="656"/>
      <c r="I598" s="656"/>
      <c r="J598" s="656"/>
      <c r="K598" s="656"/>
      <c r="L598" s="656"/>
      <c r="M598" s="656"/>
      <c r="N598" s="656"/>
      <c r="O598" s="656"/>
      <c r="P598" s="656"/>
    </row>
    <row r="599" spans="2:16" x14ac:dyDescent="0.15">
      <c r="B599" s="656"/>
      <c r="C599" s="657"/>
      <c r="D599" s="657"/>
      <c r="E599" s="656"/>
      <c r="F599" s="656"/>
      <c r="G599" s="656"/>
      <c r="H599" s="656"/>
      <c r="I599" s="656"/>
      <c r="J599" s="656"/>
      <c r="K599" s="656"/>
      <c r="L599" s="656"/>
      <c r="M599" s="656"/>
      <c r="N599" s="656"/>
      <c r="O599" s="656"/>
      <c r="P599" s="656"/>
    </row>
    <row r="600" spans="2:16" x14ac:dyDescent="0.15">
      <c r="B600" s="656"/>
      <c r="C600" s="657"/>
      <c r="D600" s="657"/>
      <c r="E600" s="656"/>
      <c r="F600" s="656"/>
      <c r="G600" s="656"/>
      <c r="H600" s="656"/>
      <c r="I600" s="656"/>
      <c r="J600" s="656"/>
      <c r="K600" s="656"/>
      <c r="L600" s="656"/>
      <c r="M600" s="656"/>
      <c r="N600" s="656"/>
      <c r="O600" s="656"/>
      <c r="P600" s="656"/>
    </row>
    <row r="601" spans="2:16" x14ac:dyDescent="0.15">
      <c r="B601" s="656"/>
      <c r="C601" s="657"/>
      <c r="D601" s="657"/>
      <c r="E601" s="656"/>
      <c r="F601" s="656"/>
      <c r="G601" s="656"/>
      <c r="H601" s="656"/>
      <c r="I601" s="656"/>
      <c r="J601" s="656"/>
      <c r="K601" s="656"/>
      <c r="L601" s="656"/>
      <c r="M601" s="656"/>
      <c r="N601" s="656"/>
      <c r="O601" s="656"/>
      <c r="P601" s="656"/>
    </row>
    <row r="602" spans="2:16" x14ac:dyDescent="0.15">
      <c r="B602" s="656"/>
      <c r="C602" s="657"/>
      <c r="D602" s="657"/>
      <c r="E602" s="656"/>
      <c r="F602" s="656"/>
      <c r="G602" s="656"/>
      <c r="H602" s="656"/>
      <c r="I602" s="656"/>
      <c r="J602" s="656"/>
      <c r="K602" s="656"/>
      <c r="L602" s="656"/>
      <c r="M602" s="656"/>
      <c r="N602" s="656"/>
      <c r="O602" s="656"/>
      <c r="P602" s="656"/>
    </row>
    <row r="603" spans="2:16" x14ac:dyDescent="0.15">
      <c r="B603" s="656"/>
      <c r="C603" s="657"/>
      <c r="D603" s="657"/>
      <c r="E603" s="656"/>
      <c r="F603" s="656"/>
      <c r="G603" s="656"/>
      <c r="H603" s="656"/>
      <c r="I603" s="656"/>
      <c r="J603" s="656"/>
      <c r="K603" s="656"/>
      <c r="L603" s="656"/>
      <c r="M603" s="656"/>
      <c r="N603" s="656"/>
      <c r="O603" s="656"/>
      <c r="P603" s="656"/>
    </row>
    <row r="604" spans="2:16" x14ac:dyDescent="0.15">
      <c r="B604" s="656"/>
      <c r="C604" s="657"/>
      <c r="D604" s="657"/>
      <c r="E604" s="656"/>
      <c r="F604" s="656"/>
      <c r="G604" s="656"/>
      <c r="H604" s="656"/>
      <c r="I604" s="656"/>
      <c r="J604" s="656"/>
      <c r="K604" s="656"/>
      <c r="L604" s="656"/>
      <c r="M604" s="656"/>
      <c r="N604" s="656"/>
      <c r="O604" s="656"/>
      <c r="P604" s="656"/>
    </row>
    <row r="605" spans="2:16" x14ac:dyDescent="0.15">
      <c r="B605" s="656"/>
      <c r="C605" s="657"/>
      <c r="D605" s="657"/>
      <c r="E605" s="656"/>
      <c r="F605" s="656"/>
      <c r="G605" s="656"/>
      <c r="H605" s="656"/>
      <c r="I605" s="656"/>
      <c r="J605" s="656"/>
      <c r="K605" s="656"/>
      <c r="L605" s="656"/>
      <c r="M605" s="656"/>
      <c r="N605" s="656"/>
      <c r="O605" s="656"/>
      <c r="P605" s="656"/>
    </row>
    <row r="606" spans="2:16" x14ac:dyDescent="0.15">
      <c r="B606" s="656"/>
      <c r="C606" s="657"/>
      <c r="D606" s="657"/>
      <c r="E606" s="656"/>
      <c r="F606" s="656"/>
      <c r="G606" s="656"/>
      <c r="H606" s="656"/>
      <c r="I606" s="656"/>
      <c r="J606" s="656"/>
      <c r="K606" s="656"/>
      <c r="L606" s="656"/>
      <c r="M606" s="656"/>
      <c r="N606" s="656"/>
      <c r="O606" s="656"/>
      <c r="P606" s="656"/>
    </row>
    <row r="607" spans="2:16" x14ac:dyDescent="0.15">
      <c r="B607" s="656"/>
      <c r="C607" s="657"/>
      <c r="D607" s="657"/>
      <c r="E607" s="656"/>
      <c r="F607" s="656"/>
      <c r="G607" s="656"/>
      <c r="H607" s="656"/>
      <c r="I607" s="656"/>
      <c r="J607" s="656"/>
      <c r="K607" s="656"/>
      <c r="L607" s="656"/>
      <c r="M607" s="656"/>
      <c r="N607" s="656"/>
      <c r="O607" s="656"/>
      <c r="P607" s="656"/>
    </row>
    <row r="608" spans="2:16" x14ac:dyDescent="0.15">
      <c r="B608" s="656"/>
      <c r="C608" s="657"/>
      <c r="D608" s="657"/>
      <c r="E608" s="656"/>
      <c r="F608" s="656"/>
      <c r="G608" s="656"/>
      <c r="H608" s="656"/>
      <c r="I608" s="656"/>
      <c r="J608" s="656"/>
      <c r="K608" s="656"/>
      <c r="L608" s="656"/>
      <c r="M608" s="656"/>
      <c r="N608" s="656"/>
      <c r="O608" s="656"/>
      <c r="P608" s="656"/>
    </row>
    <row r="609" spans="2:16" x14ac:dyDescent="0.15">
      <c r="B609" s="656"/>
      <c r="C609" s="657"/>
      <c r="D609" s="657"/>
      <c r="E609" s="656"/>
      <c r="F609" s="656"/>
      <c r="G609" s="656"/>
      <c r="H609" s="656"/>
      <c r="I609" s="656"/>
      <c r="J609" s="656"/>
      <c r="K609" s="656"/>
      <c r="L609" s="656"/>
      <c r="M609" s="656"/>
      <c r="N609" s="656"/>
      <c r="O609" s="656"/>
      <c r="P609" s="656"/>
    </row>
    <row r="610" spans="2:16" x14ac:dyDescent="0.15">
      <c r="B610" s="656"/>
      <c r="C610" s="657"/>
      <c r="D610" s="657"/>
      <c r="E610" s="656"/>
      <c r="F610" s="656"/>
      <c r="G610" s="656"/>
      <c r="H610" s="656"/>
      <c r="I610" s="656"/>
      <c r="J610" s="656"/>
      <c r="K610" s="656"/>
      <c r="L610" s="656"/>
      <c r="M610" s="656"/>
      <c r="N610" s="656"/>
      <c r="O610" s="656"/>
      <c r="P610" s="656"/>
    </row>
    <row r="611" spans="2:16" x14ac:dyDescent="0.15">
      <c r="B611" s="656"/>
      <c r="C611" s="657"/>
      <c r="D611" s="657"/>
      <c r="E611" s="656"/>
      <c r="F611" s="656"/>
      <c r="G611" s="656"/>
      <c r="H611" s="656"/>
      <c r="I611" s="656"/>
      <c r="J611" s="656"/>
      <c r="K611" s="656"/>
      <c r="L611" s="656"/>
      <c r="M611" s="656"/>
      <c r="N611" s="656"/>
      <c r="O611" s="656"/>
      <c r="P611" s="656"/>
    </row>
    <row r="612" spans="2:16" x14ac:dyDescent="0.15">
      <c r="B612" s="656"/>
      <c r="C612" s="657"/>
      <c r="D612" s="657"/>
      <c r="E612" s="656"/>
      <c r="F612" s="656"/>
      <c r="G612" s="656"/>
      <c r="H612" s="656"/>
      <c r="I612" s="656"/>
      <c r="J612" s="656"/>
      <c r="K612" s="656"/>
      <c r="L612" s="656"/>
      <c r="M612" s="656"/>
      <c r="N612" s="656"/>
      <c r="O612" s="656"/>
      <c r="P612" s="656"/>
    </row>
    <row r="613" spans="2:16" x14ac:dyDescent="0.15">
      <c r="B613" s="656"/>
      <c r="C613" s="657"/>
      <c r="D613" s="657"/>
      <c r="E613" s="656"/>
      <c r="F613" s="656"/>
      <c r="G613" s="656"/>
      <c r="H613" s="656"/>
      <c r="I613" s="656"/>
      <c r="J613" s="656"/>
      <c r="K613" s="656"/>
      <c r="L613" s="656"/>
      <c r="M613" s="656"/>
      <c r="N613" s="656"/>
      <c r="O613" s="656"/>
      <c r="P613" s="656"/>
    </row>
    <row r="614" spans="2:16" x14ac:dyDescent="0.15">
      <c r="B614" s="656"/>
      <c r="C614" s="657"/>
      <c r="D614" s="657"/>
      <c r="E614" s="656"/>
      <c r="F614" s="656"/>
      <c r="G614" s="656"/>
      <c r="H614" s="656"/>
      <c r="I614" s="656"/>
      <c r="J614" s="656"/>
      <c r="K614" s="656"/>
      <c r="L614" s="656"/>
      <c r="M614" s="656"/>
      <c r="N614" s="656"/>
      <c r="O614" s="656"/>
      <c r="P614" s="656"/>
    </row>
    <row r="615" spans="2:16" x14ac:dyDescent="0.15">
      <c r="B615" s="656"/>
      <c r="C615" s="657"/>
      <c r="D615" s="657"/>
      <c r="E615" s="656"/>
      <c r="F615" s="656"/>
      <c r="G615" s="656"/>
      <c r="H615" s="656"/>
      <c r="I615" s="656"/>
      <c r="J615" s="656"/>
      <c r="K615" s="656"/>
      <c r="L615" s="656"/>
      <c r="M615" s="656"/>
      <c r="N615" s="656"/>
      <c r="O615" s="656"/>
      <c r="P615" s="656"/>
    </row>
    <row r="616" spans="2:16" x14ac:dyDescent="0.15">
      <c r="B616" s="656"/>
      <c r="C616" s="657"/>
      <c r="D616" s="657"/>
      <c r="E616" s="656"/>
      <c r="F616" s="656"/>
      <c r="G616" s="656"/>
      <c r="H616" s="656"/>
      <c r="I616" s="656"/>
      <c r="J616" s="656"/>
      <c r="K616" s="656"/>
      <c r="L616" s="656"/>
      <c r="M616" s="656"/>
      <c r="N616" s="656"/>
      <c r="O616" s="656"/>
      <c r="P616" s="656"/>
    </row>
    <row r="617" spans="2:16" x14ac:dyDescent="0.15">
      <c r="B617" s="656"/>
      <c r="C617" s="657"/>
      <c r="D617" s="657"/>
      <c r="E617" s="656"/>
      <c r="F617" s="656"/>
      <c r="G617" s="656"/>
      <c r="H617" s="656"/>
      <c r="I617" s="656"/>
      <c r="J617" s="656"/>
      <c r="K617" s="656"/>
      <c r="L617" s="656"/>
      <c r="M617" s="656"/>
      <c r="N617" s="656"/>
      <c r="O617" s="656"/>
      <c r="P617" s="656"/>
    </row>
    <row r="618" spans="2:16" x14ac:dyDescent="0.15">
      <c r="B618" s="656"/>
      <c r="C618" s="657"/>
      <c r="D618" s="657"/>
      <c r="E618" s="656"/>
      <c r="F618" s="656"/>
      <c r="G618" s="656"/>
      <c r="H618" s="656"/>
      <c r="I618" s="656"/>
      <c r="J618" s="656"/>
      <c r="K618" s="656"/>
      <c r="L618" s="656"/>
      <c r="M618" s="656"/>
      <c r="N618" s="656"/>
      <c r="O618" s="656"/>
      <c r="P618" s="656"/>
    </row>
    <row r="619" spans="2:16" x14ac:dyDescent="0.15">
      <c r="B619" s="656"/>
      <c r="C619" s="657"/>
      <c r="D619" s="657"/>
      <c r="E619" s="656"/>
      <c r="F619" s="656"/>
      <c r="G619" s="656"/>
      <c r="H619" s="656"/>
      <c r="I619" s="656"/>
      <c r="J619" s="656"/>
      <c r="K619" s="656"/>
      <c r="L619" s="656"/>
      <c r="M619" s="656"/>
      <c r="N619" s="656"/>
      <c r="O619" s="656"/>
      <c r="P619" s="656"/>
    </row>
    <row r="620" spans="2:16" x14ac:dyDescent="0.15">
      <c r="B620" s="656"/>
      <c r="C620" s="657"/>
      <c r="D620" s="657"/>
      <c r="E620" s="656"/>
      <c r="F620" s="656"/>
      <c r="G620" s="656"/>
      <c r="H620" s="656"/>
      <c r="I620" s="656"/>
      <c r="J620" s="656"/>
      <c r="K620" s="656"/>
      <c r="L620" s="656"/>
      <c r="M620" s="656"/>
      <c r="N620" s="656"/>
      <c r="O620" s="656"/>
      <c r="P620" s="656"/>
    </row>
    <row r="621" spans="2:16" x14ac:dyDescent="0.15">
      <c r="B621" s="656"/>
      <c r="C621" s="657"/>
      <c r="D621" s="657"/>
      <c r="E621" s="656"/>
      <c r="F621" s="656"/>
      <c r="G621" s="656"/>
      <c r="H621" s="656"/>
      <c r="I621" s="656"/>
      <c r="J621" s="656"/>
      <c r="K621" s="656"/>
      <c r="L621" s="656"/>
      <c r="M621" s="656"/>
      <c r="N621" s="656"/>
      <c r="O621" s="656"/>
      <c r="P621" s="656"/>
    </row>
    <row r="622" spans="2:16" x14ac:dyDescent="0.15">
      <c r="B622" s="656"/>
      <c r="C622" s="657"/>
      <c r="D622" s="657"/>
      <c r="E622" s="656"/>
      <c r="F622" s="656"/>
      <c r="G622" s="656"/>
      <c r="H622" s="656"/>
      <c r="I622" s="656"/>
      <c r="J622" s="656"/>
      <c r="K622" s="656"/>
      <c r="L622" s="656"/>
      <c r="M622" s="656"/>
      <c r="N622" s="656"/>
      <c r="O622" s="656"/>
      <c r="P622" s="656"/>
    </row>
    <row r="623" spans="2:16" x14ac:dyDescent="0.15">
      <c r="B623" s="656"/>
      <c r="C623" s="657"/>
      <c r="D623" s="657"/>
      <c r="E623" s="656"/>
      <c r="F623" s="656"/>
      <c r="G623" s="656"/>
      <c r="H623" s="656"/>
      <c r="I623" s="656"/>
      <c r="J623" s="656"/>
      <c r="K623" s="656"/>
      <c r="L623" s="656"/>
      <c r="M623" s="656"/>
      <c r="N623" s="656"/>
      <c r="O623" s="656"/>
      <c r="P623" s="656"/>
    </row>
    <row r="624" spans="2:16" x14ac:dyDescent="0.15">
      <c r="B624" s="656"/>
      <c r="C624" s="657"/>
      <c r="D624" s="657"/>
      <c r="E624" s="656"/>
      <c r="F624" s="656"/>
      <c r="G624" s="656"/>
      <c r="H624" s="656"/>
      <c r="I624" s="656"/>
      <c r="J624" s="656"/>
      <c r="K624" s="656"/>
      <c r="L624" s="656"/>
      <c r="M624" s="656"/>
      <c r="N624" s="656"/>
      <c r="O624" s="656"/>
      <c r="P624" s="656"/>
    </row>
    <row r="625" spans="2:16" x14ac:dyDescent="0.15">
      <c r="B625" s="656"/>
      <c r="C625" s="657"/>
      <c r="D625" s="657"/>
      <c r="E625" s="656"/>
      <c r="F625" s="656"/>
      <c r="G625" s="656"/>
      <c r="H625" s="656"/>
      <c r="I625" s="656"/>
      <c r="J625" s="656"/>
      <c r="K625" s="656"/>
      <c r="L625" s="656"/>
      <c r="M625" s="656"/>
      <c r="N625" s="656"/>
      <c r="O625" s="656"/>
      <c r="P625" s="656"/>
    </row>
    <row r="626" spans="2:16" x14ac:dyDescent="0.15">
      <c r="B626" s="656"/>
      <c r="C626" s="657"/>
      <c r="D626" s="657"/>
      <c r="E626" s="656"/>
      <c r="F626" s="656"/>
      <c r="G626" s="656"/>
      <c r="H626" s="656"/>
      <c r="I626" s="656"/>
      <c r="J626" s="656"/>
      <c r="K626" s="656"/>
      <c r="L626" s="656"/>
      <c r="M626" s="656"/>
      <c r="N626" s="656"/>
      <c r="O626" s="656"/>
      <c r="P626" s="656"/>
    </row>
    <row r="627" spans="2:16" x14ac:dyDescent="0.15">
      <c r="B627" s="656"/>
      <c r="C627" s="657"/>
      <c r="D627" s="657"/>
      <c r="E627" s="656"/>
      <c r="F627" s="656"/>
      <c r="G627" s="656"/>
      <c r="H627" s="656"/>
      <c r="I627" s="656"/>
      <c r="J627" s="656"/>
      <c r="K627" s="656"/>
      <c r="L627" s="656"/>
      <c r="M627" s="656"/>
      <c r="N627" s="656"/>
      <c r="O627" s="656"/>
      <c r="P627" s="656"/>
    </row>
    <row r="628" spans="2:16" x14ac:dyDescent="0.15">
      <c r="B628" s="656"/>
      <c r="C628" s="657"/>
      <c r="D628" s="657"/>
      <c r="E628" s="656"/>
      <c r="F628" s="656"/>
      <c r="G628" s="656"/>
      <c r="H628" s="656"/>
      <c r="I628" s="656"/>
      <c r="J628" s="656"/>
      <c r="K628" s="656"/>
      <c r="L628" s="656"/>
      <c r="M628" s="656"/>
      <c r="N628" s="656"/>
      <c r="O628" s="656"/>
      <c r="P628" s="656"/>
    </row>
    <row r="629" spans="2:16" x14ac:dyDescent="0.15">
      <c r="B629" s="656"/>
      <c r="C629" s="657"/>
      <c r="D629" s="657"/>
      <c r="E629" s="656"/>
      <c r="F629" s="656"/>
      <c r="G629" s="656"/>
      <c r="H629" s="656"/>
      <c r="I629" s="656"/>
      <c r="J629" s="656"/>
      <c r="K629" s="656"/>
      <c r="L629" s="656"/>
      <c r="M629" s="656"/>
      <c r="N629" s="656"/>
      <c r="O629" s="656"/>
      <c r="P629" s="656"/>
    </row>
    <row r="630" spans="2:16" x14ac:dyDescent="0.15">
      <c r="B630" s="656"/>
      <c r="C630" s="657"/>
      <c r="D630" s="657"/>
      <c r="E630" s="656"/>
      <c r="F630" s="656"/>
      <c r="G630" s="656"/>
      <c r="H630" s="656"/>
      <c r="I630" s="656"/>
      <c r="J630" s="656"/>
      <c r="K630" s="656"/>
      <c r="L630" s="656"/>
      <c r="M630" s="656"/>
      <c r="N630" s="656"/>
      <c r="O630" s="656"/>
      <c r="P630" s="656"/>
    </row>
    <row r="631" spans="2:16" x14ac:dyDescent="0.15">
      <c r="B631" s="656"/>
      <c r="C631" s="657"/>
      <c r="D631" s="657"/>
      <c r="E631" s="656"/>
      <c r="F631" s="656"/>
      <c r="G631" s="656"/>
      <c r="H631" s="656"/>
      <c r="I631" s="656"/>
      <c r="J631" s="656"/>
      <c r="K631" s="656"/>
      <c r="L631" s="656"/>
      <c r="M631" s="656"/>
      <c r="N631" s="656"/>
      <c r="O631" s="656"/>
      <c r="P631" s="656"/>
    </row>
    <row r="632" spans="2:16" x14ac:dyDescent="0.15">
      <c r="B632" s="656"/>
      <c r="C632" s="657"/>
      <c r="D632" s="657"/>
      <c r="E632" s="656"/>
      <c r="F632" s="656"/>
      <c r="G632" s="656"/>
      <c r="H632" s="656"/>
      <c r="I632" s="656"/>
      <c r="J632" s="656"/>
      <c r="K632" s="656"/>
      <c r="L632" s="656"/>
      <c r="M632" s="656"/>
      <c r="N632" s="656"/>
      <c r="O632" s="656"/>
      <c r="P632" s="656"/>
    </row>
    <row r="633" spans="2:16" x14ac:dyDescent="0.15">
      <c r="B633" s="656"/>
      <c r="C633" s="657"/>
      <c r="D633" s="657"/>
      <c r="E633" s="656"/>
      <c r="F633" s="656"/>
      <c r="G633" s="656"/>
      <c r="H633" s="656"/>
      <c r="I633" s="656"/>
      <c r="J633" s="656"/>
      <c r="K633" s="656"/>
      <c r="L633" s="656"/>
      <c r="M633" s="656"/>
      <c r="N633" s="656"/>
      <c r="O633" s="656"/>
      <c r="P633" s="656"/>
    </row>
    <row r="634" spans="2:16" x14ac:dyDescent="0.15">
      <c r="B634" s="656"/>
      <c r="C634" s="657"/>
      <c r="D634" s="657"/>
      <c r="E634" s="656"/>
      <c r="F634" s="656"/>
      <c r="G634" s="656"/>
      <c r="H634" s="656"/>
      <c r="I634" s="656"/>
      <c r="J634" s="656"/>
      <c r="K634" s="656"/>
      <c r="L634" s="656"/>
      <c r="M634" s="656"/>
      <c r="N634" s="656"/>
      <c r="O634" s="656"/>
      <c r="P634" s="656"/>
    </row>
    <row r="635" spans="2:16" x14ac:dyDescent="0.15">
      <c r="B635" s="656"/>
      <c r="C635" s="657"/>
      <c r="D635" s="657"/>
      <c r="E635" s="656"/>
      <c r="F635" s="656"/>
      <c r="G635" s="656"/>
      <c r="H635" s="656"/>
      <c r="I635" s="656"/>
      <c r="J635" s="656"/>
      <c r="K635" s="656"/>
      <c r="L635" s="656"/>
      <c r="M635" s="656"/>
      <c r="N635" s="656"/>
      <c r="O635" s="656"/>
      <c r="P635" s="656"/>
    </row>
    <row r="636" spans="2:16" x14ac:dyDescent="0.15">
      <c r="B636" s="656"/>
      <c r="C636" s="657"/>
      <c r="D636" s="657"/>
      <c r="E636" s="656"/>
      <c r="F636" s="656"/>
      <c r="G636" s="656"/>
      <c r="H636" s="656"/>
      <c r="I636" s="656"/>
      <c r="J636" s="656"/>
      <c r="K636" s="656"/>
      <c r="L636" s="656"/>
      <c r="M636" s="656"/>
      <c r="N636" s="656"/>
      <c r="O636" s="656"/>
      <c r="P636" s="656"/>
    </row>
    <row r="637" spans="2:16" x14ac:dyDescent="0.15">
      <c r="B637" s="656"/>
      <c r="C637" s="657"/>
      <c r="D637" s="657"/>
      <c r="E637" s="656"/>
      <c r="F637" s="656"/>
      <c r="G637" s="656"/>
      <c r="H637" s="656"/>
      <c r="I637" s="656"/>
      <c r="J637" s="656"/>
      <c r="K637" s="656"/>
      <c r="L637" s="656"/>
      <c r="M637" s="656"/>
      <c r="N637" s="656"/>
      <c r="O637" s="656"/>
      <c r="P637" s="656"/>
    </row>
    <row r="638" spans="2:16" x14ac:dyDescent="0.15">
      <c r="B638" s="656"/>
      <c r="C638" s="657"/>
      <c r="D638" s="657"/>
      <c r="E638" s="656"/>
      <c r="F638" s="656"/>
      <c r="G638" s="656"/>
      <c r="H638" s="656"/>
      <c r="I638" s="656"/>
      <c r="J638" s="656"/>
      <c r="K638" s="656"/>
      <c r="L638" s="656"/>
      <c r="M638" s="656"/>
      <c r="N638" s="656"/>
      <c r="O638" s="656"/>
      <c r="P638" s="656"/>
    </row>
    <row r="639" spans="2:16" x14ac:dyDescent="0.15">
      <c r="B639" s="656"/>
      <c r="C639" s="657"/>
      <c r="D639" s="657"/>
      <c r="E639" s="656"/>
      <c r="F639" s="656"/>
      <c r="G639" s="656"/>
      <c r="H639" s="656"/>
      <c r="I639" s="656"/>
      <c r="J639" s="656"/>
      <c r="K639" s="656"/>
      <c r="L639" s="656"/>
      <c r="M639" s="656"/>
      <c r="N639" s="656"/>
      <c r="O639" s="656"/>
      <c r="P639" s="656"/>
    </row>
    <row r="640" spans="2:16" x14ac:dyDescent="0.15">
      <c r="B640" s="656"/>
      <c r="C640" s="657"/>
      <c r="D640" s="657"/>
      <c r="E640" s="656"/>
      <c r="F640" s="656"/>
      <c r="G640" s="656"/>
      <c r="H640" s="656"/>
      <c r="I640" s="656"/>
      <c r="J640" s="656"/>
      <c r="K640" s="656"/>
      <c r="L640" s="656"/>
      <c r="M640" s="656"/>
      <c r="N640" s="656"/>
      <c r="O640" s="656"/>
      <c r="P640" s="656"/>
    </row>
    <row r="641" spans="2:16" x14ac:dyDescent="0.15">
      <c r="B641" s="656"/>
      <c r="C641" s="657"/>
      <c r="D641" s="657"/>
      <c r="E641" s="656"/>
      <c r="F641" s="656"/>
      <c r="G641" s="656"/>
      <c r="H641" s="656"/>
      <c r="I641" s="656"/>
      <c r="J641" s="656"/>
      <c r="K641" s="656"/>
      <c r="L641" s="656"/>
      <c r="M641" s="656"/>
      <c r="N641" s="656"/>
      <c r="O641" s="656"/>
      <c r="P641" s="656"/>
    </row>
    <row r="642" spans="2:16" x14ac:dyDescent="0.15">
      <c r="B642" s="656"/>
      <c r="C642" s="657"/>
      <c r="D642" s="657"/>
      <c r="E642" s="656"/>
      <c r="F642" s="656"/>
      <c r="G642" s="656"/>
      <c r="H642" s="656"/>
      <c r="I642" s="656"/>
      <c r="J642" s="656"/>
      <c r="K642" s="656"/>
      <c r="L642" s="656"/>
      <c r="M642" s="656"/>
      <c r="N642" s="656"/>
      <c r="O642" s="656"/>
      <c r="P642" s="656"/>
    </row>
    <row r="643" spans="2:16" x14ac:dyDescent="0.15">
      <c r="B643" s="656"/>
      <c r="C643" s="657"/>
      <c r="D643" s="657"/>
      <c r="E643" s="656"/>
      <c r="F643" s="656"/>
      <c r="G643" s="656"/>
      <c r="H643" s="656"/>
      <c r="I643" s="656"/>
      <c r="J643" s="656"/>
      <c r="K643" s="656"/>
      <c r="L643" s="656"/>
      <c r="M643" s="656"/>
      <c r="N643" s="656"/>
      <c r="O643" s="656"/>
      <c r="P643" s="656"/>
    </row>
    <row r="644" spans="2:16" x14ac:dyDescent="0.15">
      <c r="B644" s="656"/>
      <c r="C644" s="657"/>
      <c r="D644" s="657"/>
      <c r="E644" s="656"/>
      <c r="F644" s="656"/>
      <c r="G644" s="656"/>
      <c r="H644" s="656"/>
      <c r="I644" s="656"/>
      <c r="J644" s="656"/>
      <c r="K644" s="656"/>
      <c r="L644" s="656"/>
      <c r="M644" s="656"/>
      <c r="N644" s="656"/>
      <c r="O644" s="656"/>
      <c r="P644" s="656"/>
    </row>
    <row r="645" spans="2:16" x14ac:dyDescent="0.15">
      <c r="B645" s="656"/>
      <c r="C645" s="657"/>
      <c r="D645" s="657"/>
      <c r="E645" s="656"/>
      <c r="F645" s="656"/>
      <c r="G645" s="656"/>
      <c r="H645" s="656"/>
      <c r="I645" s="656"/>
      <c r="J645" s="656"/>
      <c r="K645" s="656"/>
      <c r="L645" s="656"/>
      <c r="M645" s="656"/>
      <c r="N645" s="656"/>
      <c r="O645" s="656"/>
      <c r="P645" s="656"/>
    </row>
    <row r="646" spans="2:16" x14ac:dyDescent="0.15">
      <c r="B646" s="656"/>
      <c r="C646" s="657"/>
      <c r="D646" s="657"/>
      <c r="E646" s="656"/>
      <c r="F646" s="656"/>
      <c r="G646" s="656"/>
      <c r="H646" s="656"/>
      <c r="I646" s="656"/>
      <c r="J646" s="656"/>
      <c r="K646" s="656"/>
      <c r="L646" s="656"/>
      <c r="M646" s="656"/>
      <c r="N646" s="656"/>
      <c r="O646" s="656"/>
      <c r="P646" s="656"/>
    </row>
    <row r="647" spans="2:16" x14ac:dyDescent="0.15">
      <c r="B647" s="656"/>
      <c r="C647" s="657"/>
      <c r="D647" s="657"/>
      <c r="E647" s="656"/>
      <c r="F647" s="656"/>
      <c r="G647" s="656"/>
      <c r="H647" s="656"/>
      <c r="I647" s="656"/>
      <c r="J647" s="656"/>
      <c r="K647" s="656"/>
      <c r="L647" s="656"/>
      <c r="M647" s="656"/>
      <c r="N647" s="656"/>
      <c r="O647" s="656"/>
      <c r="P647" s="656"/>
    </row>
    <row r="648" spans="2:16" x14ac:dyDescent="0.15">
      <c r="B648" s="656"/>
      <c r="C648" s="657"/>
      <c r="D648" s="657"/>
      <c r="E648" s="656"/>
      <c r="F648" s="656"/>
      <c r="G648" s="656"/>
      <c r="H648" s="656"/>
      <c r="I648" s="656"/>
      <c r="J648" s="656"/>
      <c r="K648" s="656"/>
      <c r="L648" s="656"/>
      <c r="M648" s="656"/>
      <c r="N648" s="656"/>
      <c r="O648" s="656"/>
      <c r="P648" s="656"/>
    </row>
    <row r="649" spans="2:16" x14ac:dyDescent="0.15">
      <c r="B649" s="656"/>
      <c r="C649" s="657"/>
      <c r="D649" s="657"/>
      <c r="E649" s="656"/>
      <c r="F649" s="656"/>
      <c r="G649" s="656"/>
      <c r="H649" s="656"/>
      <c r="I649" s="656"/>
      <c r="J649" s="656"/>
      <c r="K649" s="656"/>
      <c r="L649" s="656"/>
      <c r="M649" s="656"/>
      <c r="N649" s="656"/>
      <c r="O649" s="656"/>
      <c r="P649" s="656"/>
    </row>
    <row r="650" spans="2:16" x14ac:dyDescent="0.15">
      <c r="B650" s="656"/>
      <c r="C650" s="657"/>
      <c r="D650" s="657"/>
      <c r="E650" s="656"/>
      <c r="F650" s="656"/>
      <c r="G650" s="656"/>
      <c r="H650" s="656"/>
      <c r="I650" s="656"/>
      <c r="J650" s="656"/>
      <c r="K650" s="656"/>
      <c r="L650" s="656"/>
      <c r="M650" s="656"/>
      <c r="N650" s="656"/>
      <c r="O650" s="656"/>
      <c r="P650" s="656"/>
    </row>
    <row r="651" spans="2:16" x14ac:dyDescent="0.15">
      <c r="B651" s="656"/>
      <c r="C651" s="657"/>
      <c r="D651" s="657"/>
      <c r="E651" s="656"/>
      <c r="F651" s="656"/>
      <c r="G651" s="656"/>
      <c r="H651" s="656"/>
      <c r="I651" s="656"/>
      <c r="J651" s="656"/>
      <c r="K651" s="656"/>
      <c r="L651" s="656"/>
      <c r="M651" s="656"/>
      <c r="N651" s="656"/>
      <c r="O651" s="656"/>
      <c r="P651" s="656"/>
    </row>
    <row r="652" spans="2:16" x14ac:dyDescent="0.15">
      <c r="B652" s="656"/>
      <c r="C652" s="657"/>
      <c r="D652" s="657"/>
      <c r="E652" s="656"/>
      <c r="F652" s="656"/>
      <c r="G652" s="656"/>
      <c r="H652" s="656"/>
      <c r="I652" s="656"/>
      <c r="J652" s="656"/>
      <c r="K652" s="656"/>
      <c r="L652" s="656"/>
      <c r="M652" s="656"/>
      <c r="N652" s="656"/>
      <c r="O652" s="656"/>
      <c r="P652" s="656"/>
    </row>
    <row r="653" spans="2:16" x14ac:dyDescent="0.15">
      <c r="B653" s="656"/>
      <c r="C653" s="657"/>
      <c r="D653" s="657"/>
      <c r="E653" s="656"/>
      <c r="F653" s="656"/>
      <c r="G653" s="656"/>
      <c r="H653" s="656"/>
      <c r="I653" s="656"/>
      <c r="J653" s="656"/>
      <c r="K653" s="656"/>
      <c r="L653" s="656"/>
      <c r="M653" s="656"/>
      <c r="N653" s="656"/>
      <c r="O653" s="656"/>
      <c r="P653" s="656"/>
    </row>
    <row r="654" spans="2:16" x14ac:dyDescent="0.15">
      <c r="B654" s="656"/>
      <c r="C654" s="657"/>
      <c r="D654" s="657"/>
      <c r="E654" s="656"/>
      <c r="F654" s="656"/>
      <c r="G654" s="656"/>
      <c r="H654" s="656"/>
      <c r="I654" s="656"/>
      <c r="J654" s="656"/>
      <c r="K654" s="656"/>
      <c r="L654" s="656"/>
      <c r="M654" s="656"/>
      <c r="N654" s="656"/>
      <c r="O654" s="656"/>
      <c r="P654" s="656"/>
    </row>
    <row r="655" spans="2:16" x14ac:dyDescent="0.15">
      <c r="B655" s="656"/>
      <c r="C655" s="657"/>
      <c r="D655" s="657"/>
      <c r="E655" s="656"/>
      <c r="F655" s="656"/>
      <c r="G655" s="656"/>
      <c r="H655" s="656"/>
      <c r="I655" s="656"/>
      <c r="J655" s="656"/>
      <c r="K655" s="656"/>
      <c r="L655" s="656"/>
      <c r="M655" s="656"/>
      <c r="N655" s="656"/>
      <c r="O655" s="656"/>
      <c r="P655" s="656"/>
    </row>
    <row r="656" spans="2:16" x14ac:dyDescent="0.15">
      <c r="B656" s="656"/>
      <c r="C656" s="657"/>
      <c r="D656" s="657"/>
      <c r="E656" s="656"/>
      <c r="F656" s="656"/>
      <c r="G656" s="656"/>
      <c r="H656" s="656"/>
      <c r="I656" s="656"/>
      <c r="J656" s="656"/>
      <c r="K656" s="656"/>
      <c r="L656" s="656"/>
      <c r="M656" s="656"/>
      <c r="N656" s="656"/>
      <c r="O656" s="656"/>
      <c r="P656" s="656"/>
    </row>
    <row r="657" spans="2:16" x14ac:dyDescent="0.15">
      <c r="B657" s="656"/>
      <c r="C657" s="657"/>
      <c r="D657" s="657"/>
      <c r="E657" s="656"/>
      <c r="F657" s="656"/>
      <c r="G657" s="656"/>
      <c r="H657" s="656"/>
      <c r="I657" s="656"/>
      <c r="J657" s="656"/>
      <c r="K657" s="656"/>
      <c r="L657" s="656"/>
      <c r="M657" s="656"/>
      <c r="N657" s="656"/>
      <c r="O657" s="656"/>
      <c r="P657" s="656"/>
    </row>
    <row r="658" spans="2:16" x14ac:dyDescent="0.15">
      <c r="B658" s="656"/>
      <c r="C658" s="657"/>
      <c r="D658" s="657"/>
      <c r="E658" s="656"/>
      <c r="F658" s="656"/>
      <c r="G658" s="656"/>
      <c r="H658" s="656"/>
      <c r="I658" s="656"/>
      <c r="J658" s="656"/>
      <c r="K658" s="656"/>
      <c r="L658" s="656"/>
      <c r="M658" s="656"/>
      <c r="N658" s="656"/>
      <c r="O658" s="656"/>
      <c r="P658" s="656"/>
    </row>
    <row r="659" spans="2:16" x14ac:dyDescent="0.15">
      <c r="B659" s="656"/>
      <c r="C659" s="657"/>
      <c r="D659" s="657"/>
      <c r="E659" s="656"/>
      <c r="F659" s="656"/>
      <c r="G659" s="656"/>
      <c r="H659" s="656"/>
      <c r="I659" s="656"/>
      <c r="J659" s="656"/>
      <c r="K659" s="656"/>
      <c r="L659" s="656"/>
      <c r="M659" s="656"/>
      <c r="N659" s="656"/>
      <c r="O659" s="656"/>
      <c r="P659" s="656"/>
    </row>
    <row r="660" spans="2:16" x14ac:dyDescent="0.15">
      <c r="B660" s="656"/>
      <c r="C660" s="657"/>
      <c r="D660" s="657"/>
      <c r="E660" s="656"/>
      <c r="F660" s="656"/>
      <c r="G660" s="656"/>
      <c r="H660" s="656"/>
      <c r="I660" s="656"/>
      <c r="J660" s="656"/>
      <c r="K660" s="656"/>
      <c r="L660" s="656"/>
      <c r="M660" s="656"/>
      <c r="N660" s="656"/>
      <c r="O660" s="656"/>
      <c r="P660" s="656"/>
    </row>
    <row r="661" spans="2:16" x14ac:dyDescent="0.15">
      <c r="B661" s="656"/>
      <c r="C661" s="657"/>
      <c r="D661" s="657"/>
      <c r="E661" s="656"/>
      <c r="F661" s="656"/>
      <c r="G661" s="656"/>
      <c r="H661" s="656"/>
      <c r="I661" s="656"/>
      <c r="J661" s="656"/>
      <c r="K661" s="656"/>
      <c r="L661" s="656"/>
      <c r="M661" s="656"/>
      <c r="N661" s="656"/>
      <c r="O661" s="656"/>
      <c r="P661" s="656"/>
    </row>
    <row r="662" spans="2:16" x14ac:dyDescent="0.15">
      <c r="B662" s="656"/>
      <c r="C662" s="657"/>
      <c r="D662" s="657"/>
      <c r="E662" s="656"/>
      <c r="F662" s="656"/>
      <c r="G662" s="656"/>
      <c r="H662" s="656"/>
      <c r="I662" s="656"/>
      <c r="J662" s="656"/>
      <c r="K662" s="656"/>
      <c r="L662" s="656"/>
      <c r="M662" s="656"/>
      <c r="N662" s="656"/>
      <c r="O662" s="656"/>
      <c r="P662" s="656"/>
    </row>
    <row r="663" spans="2:16" x14ac:dyDescent="0.15">
      <c r="B663" s="656"/>
      <c r="C663" s="657"/>
      <c r="D663" s="657"/>
      <c r="E663" s="656"/>
      <c r="F663" s="656"/>
      <c r="G663" s="656"/>
      <c r="H663" s="656"/>
      <c r="I663" s="656"/>
      <c r="J663" s="656"/>
      <c r="K663" s="656"/>
      <c r="L663" s="656"/>
      <c r="M663" s="656"/>
      <c r="N663" s="656"/>
      <c r="O663" s="656"/>
      <c r="P663" s="656"/>
    </row>
    <row r="664" spans="2:16" x14ac:dyDescent="0.15">
      <c r="B664" s="656"/>
      <c r="C664" s="657"/>
      <c r="D664" s="657"/>
      <c r="E664" s="656"/>
      <c r="F664" s="656"/>
      <c r="G664" s="656"/>
      <c r="H664" s="656"/>
      <c r="I664" s="656"/>
      <c r="J664" s="656"/>
      <c r="K664" s="656"/>
      <c r="L664" s="656"/>
      <c r="M664" s="656"/>
      <c r="N664" s="656"/>
      <c r="O664" s="656"/>
      <c r="P664" s="656"/>
    </row>
    <row r="665" spans="2:16" x14ac:dyDescent="0.15">
      <c r="B665" s="656"/>
      <c r="C665" s="657"/>
      <c r="D665" s="657"/>
      <c r="E665" s="656"/>
      <c r="F665" s="656"/>
      <c r="G665" s="656"/>
      <c r="H665" s="656"/>
      <c r="I665" s="656"/>
      <c r="J665" s="656"/>
      <c r="K665" s="656"/>
      <c r="L665" s="656"/>
      <c r="M665" s="656"/>
      <c r="N665" s="656"/>
      <c r="O665" s="656"/>
      <c r="P665" s="656"/>
    </row>
    <row r="666" spans="2:16" x14ac:dyDescent="0.15">
      <c r="B666" s="656"/>
      <c r="C666" s="657"/>
      <c r="D666" s="657"/>
      <c r="E666" s="656"/>
      <c r="F666" s="656"/>
      <c r="G666" s="656"/>
      <c r="H666" s="656"/>
      <c r="I666" s="656"/>
      <c r="J666" s="656"/>
      <c r="K666" s="656"/>
      <c r="L666" s="656"/>
      <c r="M666" s="656"/>
      <c r="N666" s="656"/>
      <c r="O666" s="656"/>
      <c r="P666" s="656"/>
    </row>
    <row r="667" spans="2:16" x14ac:dyDescent="0.15">
      <c r="B667" s="656"/>
      <c r="C667" s="657"/>
      <c r="D667" s="657"/>
      <c r="E667" s="656"/>
      <c r="F667" s="656"/>
      <c r="G667" s="656"/>
      <c r="H667" s="656"/>
      <c r="I667" s="656"/>
      <c r="J667" s="656"/>
      <c r="K667" s="656"/>
      <c r="L667" s="656"/>
      <c r="M667" s="656"/>
      <c r="N667" s="656"/>
      <c r="O667" s="656"/>
      <c r="P667" s="656"/>
    </row>
    <row r="668" spans="2:16" x14ac:dyDescent="0.15">
      <c r="B668" s="656"/>
      <c r="C668" s="657"/>
      <c r="D668" s="657"/>
      <c r="E668" s="656"/>
      <c r="F668" s="656"/>
      <c r="G668" s="656"/>
      <c r="H668" s="656"/>
      <c r="I668" s="656"/>
      <c r="J668" s="656"/>
      <c r="K668" s="656"/>
      <c r="L668" s="656"/>
      <c r="M668" s="656"/>
      <c r="N668" s="656"/>
      <c r="O668" s="656"/>
      <c r="P668" s="656"/>
    </row>
    <row r="669" spans="2:16" x14ac:dyDescent="0.15">
      <c r="B669" s="656"/>
      <c r="C669" s="657"/>
      <c r="D669" s="657"/>
      <c r="E669" s="656"/>
      <c r="F669" s="656"/>
      <c r="G669" s="656"/>
      <c r="H669" s="656"/>
      <c r="I669" s="656"/>
      <c r="J669" s="656"/>
      <c r="K669" s="656"/>
      <c r="L669" s="656"/>
      <c r="M669" s="656"/>
      <c r="N669" s="656"/>
      <c r="O669" s="656"/>
      <c r="P669" s="656"/>
    </row>
    <row r="670" spans="2:16" x14ac:dyDescent="0.15">
      <c r="B670" s="656"/>
      <c r="C670" s="657"/>
      <c r="D670" s="657"/>
      <c r="E670" s="656"/>
      <c r="F670" s="656"/>
      <c r="G670" s="656"/>
      <c r="H670" s="656"/>
      <c r="I670" s="656"/>
      <c r="J670" s="656"/>
      <c r="K670" s="656"/>
      <c r="L670" s="656"/>
      <c r="M670" s="656"/>
      <c r="N670" s="656"/>
      <c r="O670" s="656"/>
      <c r="P670" s="656"/>
    </row>
    <row r="671" spans="2:16" x14ac:dyDescent="0.15">
      <c r="B671" s="656"/>
      <c r="C671" s="657"/>
      <c r="D671" s="657"/>
      <c r="E671" s="656"/>
      <c r="F671" s="656"/>
      <c r="G671" s="656"/>
      <c r="H671" s="656"/>
      <c r="I671" s="656"/>
      <c r="J671" s="656"/>
      <c r="K671" s="656"/>
      <c r="L671" s="656"/>
      <c r="M671" s="656"/>
      <c r="N671" s="656"/>
      <c r="O671" s="656"/>
      <c r="P671" s="656"/>
    </row>
    <row r="672" spans="2:16" x14ac:dyDescent="0.15">
      <c r="B672" s="656"/>
      <c r="C672" s="657"/>
      <c r="D672" s="657"/>
      <c r="E672" s="656"/>
      <c r="F672" s="656"/>
      <c r="G672" s="656"/>
      <c r="H672" s="656"/>
      <c r="I672" s="656"/>
      <c r="J672" s="656"/>
      <c r="K672" s="656"/>
      <c r="L672" s="656"/>
      <c r="M672" s="656"/>
      <c r="N672" s="656"/>
      <c r="O672" s="656"/>
      <c r="P672" s="656"/>
    </row>
    <row r="673" spans="2:16" x14ac:dyDescent="0.15">
      <c r="B673" s="656"/>
      <c r="C673" s="657"/>
      <c r="D673" s="657"/>
      <c r="E673" s="656"/>
      <c r="F673" s="656"/>
      <c r="G673" s="656"/>
      <c r="H673" s="656"/>
      <c r="I673" s="656"/>
      <c r="J673" s="656"/>
      <c r="K673" s="656"/>
      <c r="L673" s="656"/>
      <c r="M673" s="656"/>
      <c r="N673" s="656"/>
      <c r="O673" s="656"/>
      <c r="P673" s="656"/>
    </row>
    <row r="674" spans="2:16" x14ac:dyDescent="0.15">
      <c r="B674" s="656"/>
      <c r="C674" s="657"/>
      <c r="D674" s="657"/>
      <c r="E674" s="656"/>
      <c r="F674" s="656"/>
      <c r="G674" s="656"/>
      <c r="H674" s="656"/>
      <c r="I674" s="656"/>
      <c r="J674" s="656"/>
      <c r="K674" s="656"/>
      <c r="L674" s="656"/>
      <c r="M674" s="656"/>
      <c r="N674" s="656"/>
      <c r="O674" s="656"/>
      <c r="P674" s="656"/>
    </row>
    <row r="675" spans="2:16" x14ac:dyDescent="0.15">
      <c r="B675" s="656"/>
      <c r="C675" s="657"/>
      <c r="D675" s="657"/>
      <c r="E675" s="656"/>
      <c r="F675" s="656"/>
      <c r="G675" s="656"/>
      <c r="H675" s="656"/>
      <c r="I675" s="656"/>
      <c r="J675" s="656"/>
      <c r="K675" s="656"/>
      <c r="L675" s="656"/>
      <c r="M675" s="656"/>
      <c r="N675" s="656"/>
      <c r="O675" s="656"/>
      <c r="P675" s="656"/>
    </row>
    <row r="676" spans="2:16" x14ac:dyDescent="0.15">
      <c r="B676" s="656"/>
      <c r="C676" s="657"/>
      <c r="D676" s="657"/>
      <c r="E676" s="656"/>
      <c r="F676" s="656"/>
      <c r="G676" s="656"/>
      <c r="H676" s="656"/>
      <c r="I676" s="656"/>
      <c r="J676" s="656"/>
      <c r="K676" s="656"/>
      <c r="L676" s="656"/>
      <c r="M676" s="656"/>
      <c r="N676" s="656"/>
      <c r="O676" s="656"/>
      <c r="P676" s="656"/>
    </row>
    <row r="677" spans="2:16" x14ac:dyDescent="0.15">
      <c r="B677" s="656"/>
      <c r="C677" s="657"/>
      <c r="D677" s="657"/>
      <c r="E677" s="656"/>
      <c r="F677" s="656"/>
      <c r="G677" s="656"/>
      <c r="H677" s="656"/>
      <c r="I677" s="656"/>
      <c r="J677" s="656"/>
      <c r="K677" s="656"/>
      <c r="L677" s="656"/>
      <c r="M677" s="656"/>
      <c r="N677" s="656"/>
      <c r="O677" s="656"/>
      <c r="P677" s="656"/>
    </row>
    <row r="678" spans="2:16" x14ac:dyDescent="0.15">
      <c r="B678" s="656"/>
      <c r="C678" s="657"/>
      <c r="D678" s="657"/>
      <c r="E678" s="656"/>
      <c r="F678" s="656"/>
      <c r="G678" s="656"/>
      <c r="H678" s="656"/>
      <c r="I678" s="656"/>
      <c r="J678" s="656"/>
      <c r="K678" s="656"/>
      <c r="L678" s="656"/>
      <c r="M678" s="656"/>
      <c r="N678" s="656"/>
      <c r="O678" s="656"/>
      <c r="P678" s="656"/>
    </row>
    <row r="679" spans="2:16" x14ac:dyDescent="0.15">
      <c r="B679" s="656"/>
      <c r="C679" s="657"/>
      <c r="D679" s="657"/>
      <c r="E679" s="656"/>
      <c r="F679" s="656"/>
      <c r="G679" s="656"/>
      <c r="H679" s="656"/>
      <c r="I679" s="656"/>
      <c r="J679" s="656"/>
      <c r="K679" s="656"/>
      <c r="L679" s="656"/>
      <c r="M679" s="656"/>
      <c r="N679" s="656"/>
      <c r="O679" s="656"/>
      <c r="P679" s="656"/>
    </row>
    <row r="680" spans="2:16" x14ac:dyDescent="0.15">
      <c r="B680" s="656"/>
      <c r="C680" s="657"/>
      <c r="D680" s="657"/>
      <c r="E680" s="656"/>
      <c r="F680" s="656"/>
      <c r="G680" s="656"/>
      <c r="H680" s="656"/>
      <c r="I680" s="656"/>
      <c r="J680" s="656"/>
      <c r="K680" s="656"/>
      <c r="L680" s="656"/>
      <c r="M680" s="656"/>
      <c r="N680" s="656"/>
      <c r="O680" s="656"/>
      <c r="P680" s="656"/>
    </row>
    <row r="681" spans="2:16" x14ac:dyDescent="0.15">
      <c r="B681" s="656"/>
      <c r="C681" s="657"/>
      <c r="D681" s="657"/>
      <c r="E681" s="656"/>
      <c r="F681" s="656"/>
      <c r="G681" s="656"/>
      <c r="H681" s="656"/>
      <c r="I681" s="656"/>
      <c r="J681" s="656"/>
      <c r="K681" s="656"/>
      <c r="L681" s="656"/>
      <c r="M681" s="656"/>
      <c r="N681" s="656"/>
      <c r="O681" s="656"/>
      <c r="P681" s="656"/>
    </row>
    <row r="682" spans="2:16" x14ac:dyDescent="0.15">
      <c r="B682" s="656"/>
      <c r="C682" s="657"/>
      <c r="D682" s="657"/>
      <c r="E682" s="656"/>
      <c r="F682" s="656"/>
      <c r="G682" s="656"/>
      <c r="H682" s="656"/>
      <c r="I682" s="656"/>
      <c r="J682" s="656"/>
      <c r="K682" s="656"/>
      <c r="L682" s="656"/>
      <c r="M682" s="656"/>
      <c r="N682" s="656"/>
      <c r="O682" s="656"/>
      <c r="P682" s="656"/>
    </row>
    <row r="683" spans="2:16" x14ac:dyDescent="0.15">
      <c r="B683" s="656"/>
      <c r="C683" s="657"/>
      <c r="D683" s="657"/>
      <c r="E683" s="656"/>
      <c r="F683" s="656"/>
      <c r="G683" s="656"/>
      <c r="H683" s="656"/>
      <c r="I683" s="656"/>
      <c r="J683" s="656"/>
      <c r="K683" s="656"/>
      <c r="L683" s="656"/>
      <c r="M683" s="656"/>
      <c r="N683" s="656"/>
      <c r="O683" s="656"/>
      <c r="P683" s="656"/>
    </row>
    <row r="684" spans="2:16" x14ac:dyDescent="0.15">
      <c r="B684" s="656"/>
      <c r="C684" s="657"/>
      <c r="D684" s="657"/>
      <c r="E684" s="656"/>
      <c r="F684" s="656"/>
      <c r="G684" s="656"/>
      <c r="H684" s="656"/>
      <c r="I684" s="656"/>
      <c r="J684" s="656"/>
      <c r="K684" s="656"/>
      <c r="L684" s="656"/>
      <c r="M684" s="656"/>
      <c r="N684" s="656"/>
      <c r="O684" s="656"/>
      <c r="P684" s="656"/>
    </row>
    <row r="685" spans="2:16" x14ac:dyDescent="0.15">
      <c r="B685" s="656"/>
      <c r="C685" s="657"/>
      <c r="D685" s="657"/>
      <c r="E685" s="656"/>
      <c r="F685" s="656"/>
      <c r="G685" s="656"/>
      <c r="H685" s="656"/>
      <c r="I685" s="656"/>
      <c r="J685" s="656"/>
      <c r="K685" s="656"/>
      <c r="L685" s="656"/>
      <c r="M685" s="656"/>
      <c r="N685" s="656"/>
      <c r="O685" s="656"/>
      <c r="P685" s="656"/>
    </row>
    <row r="686" spans="2:16" x14ac:dyDescent="0.15">
      <c r="B686" s="656"/>
      <c r="C686" s="657"/>
      <c r="D686" s="657"/>
      <c r="E686" s="656"/>
      <c r="F686" s="656"/>
      <c r="G686" s="656"/>
      <c r="H686" s="656"/>
      <c r="I686" s="656"/>
      <c r="J686" s="656"/>
      <c r="K686" s="656"/>
      <c r="L686" s="656"/>
      <c r="M686" s="656"/>
      <c r="N686" s="656"/>
      <c r="O686" s="656"/>
      <c r="P686" s="656"/>
    </row>
    <row r="687" spans="2:16" x14ac:dyDescent="0.15">
      <c r="B687" s="656"/>
      <c r="C687" s="657"/>
      <c r="D687" s="657"/>
      <c r="E687" s="656"/>
      <c r="F687" s="656"/>
      <c r="G687" s="656"/>
      <c r="H687" s="656"/>
      <c r="I687" s="656"/>
      <c r="J687" s="656"/>
      <c r="K687" s="656"/>
      <c r="L687" s="656"/>
      <c r="M687" s="656"/>
      <c r="N687" s="656"/>
      <c r="O687" s="656"/>
      <c r="P687" s="656"/>
    </row>
    <row r="688" spans="2:16" x14ac:dyDescent="0.15">
      <c r="B688" s="656"/>
      <c r="C688" s="657"/>
      <c r="D688" s="657"/>
      <c r="E688" s="656"/>
      <c r="F688" s="656"/>
      <c r="G688" s="656"/>
      <c r="H688" s="656"/>
      <c r="I688" s="656"/>
      <c r="J688" s="656"/>
      <c r="K688" s="656"/>
      <c r="L688" s="656"/>
      <c r="M688" s="656"/>
      <c r="N688" s="656"/>
      <c r="O688" s="656"/>
      <c r="P688" s="656"/>
    </row>
    <row r="689" spans="2:16" x14ac:dyDescent="0.15">
      <c r="B689" s="656"/>
      <c r="C689" s="657"/>
      <c r="D689" s="657"/>
      <c r="E689" s="656"/>
      <c r="F689" s="656"/>
      <c r="G689" s="656"/>
      <c r="H689" s="656"/>
      <c r="I689" s="656"/>
      <c r="J689" s="656"/>
      <c r="K689" s="656"/>
      <c r="L689" s="656"/>
      <c r="M689" s="656"/>
      <c r="N689" s="656"/>
      <c r="O689" s="656"/>
      <c r="P689" s="656"/>
    </row>
    <row r="690" spans="2:16" x14ac:dyDescent="0.15">
      <c r="B690" s="656"/>
      <c r="C690" s="657"/>
      <c r="D690" s="657"/>
      <c r="E690" s="656"/>
      <c r="F690" s="656"/>
      <c r="G690" s="656"/>
      <c r="H690" s="656"/>
      <c r="I690" s="656"/>
      <c r="J690" s="656"/>
      <c r="K690" s="656"/>
      <c r="L690" s="656"/>
      <c r="M690" s="656"/>
      <c r="N690" s="656"/>
      <c r="O690" s="656"/>
      <c r="P690" s="656"/>
    </row>
    <row r="691" spans="2:16" x14ac:dyDescent="0.15">
      <c r="B691" s="656"/>
      <c r="C691" s="657"/>
      <c r="D691" s="657"/>
      <c r="E691" s="656"/>
      <c r="F691" s="656"/>
      <c r="G691" s="656"/>
      <c r="H691" s="656"/>
      <c r="I691" s="656"/>
      <c r="J691" s="656"/>
      <c r="K691" s="656"/>
      <c r="L691" s="656"/>
      <c r="M691" s="656"/>
      <c r="N691" s="656"/>
      <c r="O691" s="656"/>
      <c r="P691" s="656"/>
    </row>
    <row r="692" spans="2:16" x14ac:dyDescent="0.15">
      <c r="B692" s="656"/>
      <c r="C692" s="657"/>
      <c r="D692" s="657"/>
      <c r="E692" s="656"/>
      <c r="F692" s="656"/>
      <c r="G692" s="656"/>
      <c r="H692" s="656"/>
      <c r="I692" s="656"/>
      <c r="J692" s="656"/>
      <c r="K692" s="656"/>
      <c r="L692" s="656"/>
      <c r="M692" s="656"/>
      <c r="N692" s="656"/>
      <c r="O692" s="656"/>
      <c r="P692" s="656"/>
    </row>
    <row r="693" spans="2:16" x14ac:dyDescent="0.15">
      <c r="B693" s="656"/>
      <c r="C693" s="657"/>
      <c r="D693" s="657"/>
      <c r="E693" s="656"/>
      <c r="F693" s="656"/>
      <c r="G693" s="656"/>
      <c r="H693" s="656"/>
      <c r="I693" s="656"/>
      <c r="J693" s="656"/>
      <c r="K693" s="656"/>
      <c r="L693" s="656"/>
      <c r="M693" s="656"/>
      <c r="N693" s="656"/>
      <c r="O693" s="656"/>
      <c r="P693" s="656"/>
    </row>
    <row r="694" spans="2:16" x14ac:dyDescent="0.15">
      <c r="B694" s="656"/>
      <c r="C694" s="657"/>
      <c r="D694" s="657"/>
      <c r="E694" s="656"/>
      <c r="F694" s="656"/>
      <c r="G694" s="656"/>
      <c r="H694" s="656"/>
      <c r="I694" s="656"/>
      <c r="J694" s="656"/>
      <c r="K694" s="656"/>
      <c r="L694" s="656"/>
      <c r="M694" s="656"/>
      <c r="N694" s="656"/>
      <c r="O694" s="656"/>
      <c r="P694" s="656"/>
    </row>
    <row r="695" spans="2:16" x14ac:dyDescent="0.15">
      <c r="B695" s="656"/>
      <c r="C695" s="657"/>
      <c r="D695" s="657"/>
      <c r="E695" s="656"/>
      <c r="F695" s="656"/>
      <c r="G695" s="656"/>
      <c r="H695" s="656"/>
      <c r="I695" s="656"/>
      <c r="J695" s="656"/>
      <c r="K695" s="656"/>
      <c r="L695" s="656"/>
      <c r="M695" s="656"/>
      <c r="N695" s="656"/>
      <c r="O695" s="656"/>
      <c r="P695" s="656"/>
    </row>
    <row r="696" spans="2:16" x14ac:dyDescent="0.15">
      <c r="B696" s="656"/>
      <c r="C696" s="657"/>
      <c r="D696" s="657"/>
      <c r="E696" s="656"/>
      <c r="F696" s="656"/>
      <c r="G696" s="656"/>
      <c r="H696" s="656"/>
      <c r="I696" s="656"/>
      <c r="J696" s="656"/>
      <c r="K696" s="656"/>
      <c r="L696" s="656"/>
      <c r="M696" s="656"/>
      <c r="N696" s="656"/>
      <c r="O696" s="656"/>
      <c r="P696" s="656"/>
    </row>
    <row r="697" spans="2:16" x14ac:dyDescent="0.15">
      <c r="B697" s="656"/>
      <c r="C697" s="657"/>
      <c r="D697" s="657"/>
      <c r="E697" s="656"/>
      <c r="F697" s="656"/>
      <c r="G697" s="656"/>
      <c r="H697" s="656"/>
      <c r="I697" s="656"/>
      <c r="J697" s="656"/>
      <c r="K697" s="656"/>
      <c r="L697" s="656"/>
      <c r="M697" s="656"/>
      <c r="N697" s="656"/>
      <c r="O697" s="656"/>
      <c r="P697" s="656"/>
    </row>
    <row r="698" spans="2:16" x14ac:dyDescent="0.15">
      <c r="B698" s="656"/>
      <c r="C698" s="657"/>
      <c r="D698" s="657"/>
      <c r="E698" s="656"/>
      <c r="F698" s="656"/>
      <c r="G698" s="656"/>
      <c r="H698" s="656"/>
      <c r="I698" s="656"/>
      <c r="J698" s="656"/>
      <c r="K698" s="656"/>
      <c r="L698" s="656"/>
      <c r="M698" s="656"/>
      <c r="N698" s="656"/>
      <c r="O698" s="656"/>
      <c r="P698" s="656"/>
    </row>
    <row r="699" spans="2:16" x14ac:dyDescent="0.15">
      <c r="B699" s="656"/>
      <c r="C699" s="657"/>
      <c r="D699" s="657"/>
      <c r="E699" s="656"/>
      <c r="F699" s="656"/>
      <c r="G699" s="656"/>
      <c r="H699" s="656"/>
      <c r="I699" s="656"/>
      <c r="J699" s="656"/>
      <c r="K699" s="656"/>
      <c r="L699" s="656"/>
      <c r="M699" s="656"/>
      <c r="N699" s="656"/>
      <c r="O699" s="656"/>
      <c r="P699" s="656"/>
    </row>
    <row r="700" spans="2:16" x14ac:dyDescent="0.15">
      <c r="B700" s="656"/>
      <c r="C700" s="657"/>
      <c r="D700" s="657"/>
      <c r="E700" s="656"/>
      <c r="F700" s="656"/>
      <c r="G700" s="656"/>
      <c r="H700" s="656"/>
      <c r="I700" s="656"/>
      <c r="J700" s="656"/>
      <c r="K700" s="656"/>
      <c r="L700" s="656"/>
      <c r="M700" s="656"/>
      <c r="N700" s="656"/>
      <c r="O700" s="656"/>
      <c r="P700" s="656"/>
    </row>
    <row r="701" spans="2:16" x14ac:dyDescent="0.15">
      <c r="B701" s="656"/>
      <c r="C701" s="657"/>
      <c r="D701" s="657"/>
      <c r="E701" s="656"/>
      <c r="F701" s="656"/>
      <c r="G701" s="656"/>
      <c r="H701" s="656"/>
      <c r="I701" s="656"/>
      <c r="J701" s="656"/>
      <c r="K701" s="656"/>
      <c r="L701" s="656"/>
      <c r="M701" s="656"/>
      <c r="N701" s="656"/>
      <c r="O701" s="656"/>
      <c r="P701" s="656"/>
    </row>
    <row r="702" spans="2:16" x14ac:dyDescent="0.15">
      <c r="B702" s="656"/>
      <c r="C702" s="657"/>
      <c r="D702" s="657"/>
      <c r="E702" s="656"/>
      <c r="F702" s="656"/>
      <c r="G702" s="656"/>
      <c r="H702" s="656"/>
      <c r="I702" s="656"/>
      <c r="J702" s="656"/>
      <c r="K702" s="656"/>
      <c r="L702" s="656"/>
      <c r="M702" s="656"/>
      <c r="N702" s="656"/>
      <c r="O702" s="656"/>
      <c r="P702" s="656"/>
    </row>
    <row r="703" spans="2:16" x14ac:dyDescent="0.15">
      <c r="B703" s="656"/>
      <c r="C703" s="657"/>
      <c r="D703" s="657"/>
      <c r="E703" s="656"/>
      <c r="F703" s="656"/>
      <c r="G703" s="656"/>
      <c r="H703" s="656"/>
      <c r="I703" s="656"/>
      <c r="J703" s="656"/>
      <c r="K703" s="656"/>
      <c r="L703" s="656"/>
      <c r="M703" s="656"/>
      <c r="N703" s="656"/>
      <c r="O703" s="656"/>
      <c r="P703" s="656"/>
    </row>
    <row r="704" spans="2:16" x14ac:dyDescent="0.15">
      <c r="B704" s="656"/>
      <c r="C704" s="657"/>
      <c r="D704" s="657"/>
      <c r="E704" s="656"/>
      <c r="F704" s="656"/>
      <c r="G704" s="656"/>
      <c r="H704" s="656"/>
      <c r="I704" s="656"/>
      <c r="J704" s="656"/>
      <c r="K704" s="656"/>
      <c r="L704" s="656"/>
      <c r="M704" s="656"/>
      <c r="N704" s="656"/>
      <c r="O704" s="656"/>
      <c r="P704" s="656"/>
    </row>
    <row r="705" spans="2:16" x14ac:dyDescent="0.15">
      <c r="B705" s="656"/>
      <c r="C705" s="657"/>
      <c r="D705" s="657"/>
      <c r="E705" s="656"/>
      <c r="F705" s="656"/>
      <c r="G705" s="656"/>
      <c r="H705" s="656"/>
      <c r="I705" s="656"/>
      <c r="J705" s="656"/>
      <c r="K705" s="656"/>
      <c r="L705" s="656"/>
      <c r="M705" s="656"/>
      <c r="N705" s="656"/>
      <c r="O705" s="656"/>
      <c r="P705" s="656"/>
    </row>
    <row r="706" spans="2:16" x14ac:dyDescent="0.15">
      <c r="B706" s="656"/>
      <c r="C706" s="657"/>
      <c r="D706" s="657"/>
      <c r="E706" s="656"/>
      <c r="F706" s="656"/>
      <c r="G706" s="656"/>
      <c r="H706" s="656"/>
      <c r="I706" s="656"/>
      <c r="J706" s="656"/>
      <c r="K706" s="656"/>
      <c r="L706" s="656"/>
      <c r="M706" s="656"/>
      <c r="N706" s="656"/>
      <c r="O706" s="656"/>
      <c r="P706" s="656"/>
    </row>
    <row r="707" spans="2:16" x14ac:dyDescent="0.15">
      <c r="B707" s="656"/>
      <c r="C707" s="657"/>
      <c r="D707" s="657"/>
      <c r="E707" s="656"/>
      <c r="F707" s="656"/>
      <c r="G707" s="656"/>
      <c r="H707" s="656"/>
      <c r="I707" s="656"/>
      <c r="J707" s="656"/>
      <c r="K707" s="656"/>
      <c r="L707" s="656"/>
      <c r="M707" s="656"/>
      <c r="N707" s="656"/>
      <c r="O707" s="656"/>
      <c r="P707" s="656"/>
    </row>
    <row r="708" spans="2:16" x14ac:dyDescent="0.15">
      <c r="B708" s="656"/>
      <c r="C708" s="657"/>
      <c r="D708" s="657"/>
      <c r="E708" s="656"/>
      <c r="F708" s="656"/>
      <c r="G708" s="656"/>
      <c r="H708" s="656"/>
      <c r="I708" s="656"/>
      <c r="J708" s="656"/>
      <c r="K708" s="656"/>
      <c r="L708" s="656"/>
      <c r="M708" s="656"/>
      <c r="N708" s="656"/>
      <c r="O708" s="656"/>
      <c r="P708" s="656"/>
    </row>
    <row r="709" spans="2:16" x14ac:dyDescent="0.15">
      <c r="B709" s="656"/>
      <c r="C709" s="657"/>
      <c r="D709" s="657"/>
      <c r="E709" s="656"/>
      <c r="F709" s="656"/>
      <c r="G709" s="656"/>
      <c r="H709" s="656"/>
      <c r="I709" s="656"/>
      <c r="J709" s="656"/>
      <c r="K709" s="656"/>
      <c r="L709" s="656"/>
      <c r="M709" s="656"/>
      <c r="N709" s="656"/>
      <c r="O709" s="656"/>
      <c r="P709" s="656"/>
    </row>
    <row r="710" spans="2:16" x14ac:dyDescent="0.15">
      <c r="B710" s="656"/>
      <c r="C710" s="657"/>
      <c r="D710" s="657"/>
      <c r="E710" s="656"/>
      <c r="F710" s="656"/>
      <c r="G710" s="656"/>
      <c r="H710" s="656"/>
      <c r="I710" s="656"/>
      <c r="J710" s="656"/>
      <c r="K710" s="656"/>
      <c r="L710" s="656"/>
      <c r="M710" s="656"/>
      <c r="N710" s="656"/>
      <c r="O710" s="656"/>
      <c r="P710" s="656"/>
    </row>
    <row r="711" spans="2:16" x14ac:dyDescent="0.15">
      <c r="B711" s="656"/>
      <c r="C711" s="657"/>
      <c r="D711" s="657"/>
      <c r="E711" s="656"/>
      <c r="F711" s="656"/>
      <c r="G711" s="656"/>
      <c r="H711" s="656"/>
      <c r="I711" s="656"/>
      <c r="J711" s="656"/>
      <c r="K711" s="656"/>
      <c r="L711" s="656"/>
      <c r="M711" s="656"/>
      <c r="N711" s="656"/>
      <c r="O711" s="656"/>
      <c r="P711" s="656"/>
    </row>
    <row r="712" spans="2:16" x14ac:dyDescent="0.15">
      <c r="B712" s="656"/>
      <c r="C712" s="657"/>
      <c r="D712" s="657"/>
      <c r="E712" s="656"/>
      <c r="F712" s="656"/>
      <c r="G712" s="656"/>
      <c r="H712" s="656"/>
      <c r="I712" s="656"/>
      <c r="J712" s="656"/>
      <c r="K712" s="656"/>
      <c r="L712" s="656"/>
      <c r="M712" s="656"/>
      <c r="N712" s="656"/>
      <c r="O712" s="656"/>
      <c r="P712" s="656"/>
    </row>
    <row r="713" spans="2:16" x14ac:dyDescent="0.15">
      <c r="B713" s="656"/>
      <c r="C713" s="657"/>
      <c r="D713" s="657"/>
      <c r="E713" s="656"/>
      <c r="F713" s="656"/>
      <c r="G713" s="656"/>
      <c r="H713" s="656"/>
      <c r="I713" s="656"/>
      <c r="J713" s="656"/>
      <c r="K713" s="656"/>
      <c r="L713" s="656"/>
      <c r="M713" s="656"/>
      <c r="N713" s="656"/>
      <c r="O713" s="656"/>
      <c r="P713" s="656"/>
    </row>
    <row r="714" spans="2:16" x14ac:dyDescent="0.15">
      <c r="B714" s="656"/>
      <c r="C714" s="657"/>
      <c r="D714" s="657"/>
      <c r="E714" s="656"/>
      <c r="F714" s="656"/>
      <c r="G714" s="656"/>
      <c r="H714" s="656"/>
      <c r="I714" s="656"/>
      <c r="J714" s="656"/>
      <c r="K714" s="656"/>
      <c r="L714" s="656"/>
      <c r="M714" s="656"/>
      <c r="N714" s="656"/>
      <c r="O714" s="656"/>
      <c r="P714" s="656"/>
    </row>
    <row r="715" spans="2:16" x14ac:dyDescent="0.15">
      <c r="B715" s="656"/>
      <c r="C715" s="657"/>
      <c r="D715" s="657"/>
      <c r="E715" s="656"/>
      <c r="F715" s="656"/>
      <c r="G715" s="656"/>
      <c r="H715" s="656"/>
      <c r="I715" s="656"/>
      <c r="J715" s="656"/>
      <c r="K715" s="656"/>
      <c r="L715" s="656"/>
      <c r="M715" s="656"/>
      <c r="N715" s="656"/>
      <c r="O715" s="656"/>
      <c r="P715" s="656"/>
    </row>
    <row r="716" spans="2:16" x14ac:dyDescent="0.15">
      <c r="B716" s="656"/>
      <c r="C716" s="657"/>
      <c r="D716" s="657"/>
      <c r="E716" s="656"/>
      <c r="F716" s="656"/>
      <c r="G716" s="656"/>
      <c r="H716" s="656"/>
      <c r="I716" s="656"/>
      <c r="J716" s="656"/>
      <c r="K716" s="656"/>
      <c r="L716" s="656"/>
      <c r="M716" s="656"/>
      <c r="N716" s="656"/>
      <c r="O716" s="656"/>
      <c r="P716" s="656"/>
    </row>
    <row r="717" spans="2:16" x14ac:dyDescent="0.15">
      <c r="B717" s="656"/>
      <c r="C717" s="657"/>
      <c r="D717" s="657"/>
      <c r="E717" s="656"/>
      <c r="F717" s="656"/>
      <c r="G717" s="656"/>
      <c r="H717" s="656"/>
      <c r="I717" s="656"/>
      <c r="J717" s="656"/>
      <c r="K717" s="656"/>
      <c r="L717" s="656"/>
      <c r="M717" s="656"/>
      <c r="N717" s="656"/>
      <c r="O717" s="656"/>
      <c r="P717" s="656"/>
    </row>
    <row r="718" spans="2:16" x14ac:dyDescent="0.15">
      <c r="B718" s="656"/>
      <c r="C718" s="657"/>
      <c r="D718" s="657"/>
      <c r="E718" s="656"/>
      <c r="F718" s="656"/>
      <c r="G718" s="656"/>
      <c r="H718" s="656"/>
      <c r="I718" s="656"/>
      <c r="J718" s="656"/>
      <c r="K718" s="656"/>
      <c r="L718" s="656"/>
      <c r="M718" s="656"/>
      <c r="N718" s="656"/>
      <c r="O718" s="656"/>
      <c r="P718" s="656"/>
    </row>
    <row r="719" spans="2:16" x14ac:dyDescent="0.15">
      <c r="B719" s="656"/>
      <c r="C719" s="657"/>
      <c r="D719" s="657"/>
      <c r="E719" s="656"/>
      <c r="F719" s="656"/>
      <c r="G719" s="656"/>
      <c r="H719" s="656"/>
      <c r="I719" s="656"/>
      <c r="J719" s="656"/>
      <c r="K719" s="656"/>
      <c r="L719" s="656"/>
      <c r="M719" s="656"/>
      <c r="N719" s="656"/>
      <c r="O719" s="656"/>
      <c r="P719" s="656"/>
    </row>
    <row r="720" spans="2:16" x14ac:dyDescent="0.15">
      <c r="B720" s="656"/>
      <c r="C720" s="657"/>
      <c r="D720" s="657"/>
      <c r="E720" s="656"/>
      <c r="F720" s="656"/>
      <c r="G720" s="656"/>
      <c r="H720" s="656"/>
      <c r="I720" s="656"/>
      <c r="J720" s="656"/>
      <c r="K720" s="656"/>
      <c r="L720" s="656"/>
      <c r="M720" s="656"/>
      <c r="N720" s="656"/>
      <c r="O720" s="656"/>
      <c r="P720" s="656"/>
    </row>
    <row r="721" spans="2:16" x14ac:dyDescent="0.15">
      <c r="B721" s="656"/>
      <c r="C721" s="657"/>
      <c r="D721" s="657"/>
      <c r="E721" s="656"/>
      <c r="F721" s="656"/>
      <c r="G721" s="656"/>
      <c r="H721" s="656"/>
      <c r="I721" s="656"/>
      <c r="J721" s="656"/>
      <c r="K721" s="656"/>
      <c r="L721" s="656"/>
      <c r="M721" s="656"/>
      <c r="N721" s="656"/>
      <c r="O721" s="656"/>
      <c r="P721" s="656"/>
    </row>
    <row r="722" spans="2:16" x14ac:dyDescent="0.15">
      <c r="B722" s="656"/>
      <c r="C722" s="657"/>
      <c r="D722" s="657"/>
      <c r="E722" s="656"/>
      <c r="F722" s="656"/>
      <c r="G722" s="656"/>
      <c r="H722" s="656"/>
      <c r="I722" s="656"/>
      <c r="J722" s="656"/>
      <c r="K722" s="656"/>
      <c r="L722" s="656"/>
      <c r="M722" s="656"/>
      <c r="N722" s="656"/>
      <c r="O722" s="656"/>
      <c r="P722" s="656"/>
    </row>
    <row r="723" spans="2:16" x14ac:dyDescent="0.15">
      <c r="B723" s="656"/>
      <c r="C723" s="657"/>
      <c r="D723" s="657"/>
      <c r="E723" s="656"/>
      <c r="F723" s="656"/>
      <c r="G723" s="656"/>
      <c r="H723" s="656"/>
      <c r="I723" s="656"/>
      <c r="J723" s="656"/>
      <c r="K723" s="656"/>
      <c r="L723" s="656"/>
      <c r="M723" s="656"/>
      <c r="N723" s="656"/>
      <c r="O723" s="656"/>
      <c r="P723" s="656"/>
    </row>
    <row r="724" spans="2:16" x14ac:dyDescent="0.15">
      <c r="B724" s="656"/>
      <c r="C724" s="657"/>
      <c r="D724" s="657"/>
      <c r="E724" s="656"/>
      <c r="F724" s="656"/>
      <c r="G724" s="656"/>
      <c r="H724" s="656"/>
      <c r="I724" s="656"/>
      <c r="J724" s="656"/>
      <c r="K724" s="656"/>
      <c r="L724" s="656"/>
      <c r="M724" s="656"/>
      <c r="N724" s="656"/>
      <c r="O724" s="656"/>
      <c r="P724" s="656"/>
    </row>
    <row r="725" spans="2:16" x14ac:dyDescent="0.15">
      <c r="B725" s="656"/>
      <c r="C725" s="657"/>
      <c r="D725" s="657"/>
      <c r="E725" s="656"/>
      <c r="F725" s="656"/>
      <c r="G725" s="656"/>
      <c r="H725" s="656"/>
      <c r="I725" s="656"/>
      <c r="J725" s="656"/>
      <c r="K725" s="656"/>
      <c r="L725" s="656"/>
      <c r="M725" s="656"/>
      <c r="N725" s="656"/>
      <c r="O725" s="656"/>
      <c r="P725" s="656"/>
    </row>
    <row r="726" spans="2:16" x14ac:dyDescent="0.15">
      <c r="B726" s="656"/>
      <c r="C726" s="657"/>
      <c r="D726" s="657"/>
      <c r="E726" s="656"/>
      <c r="F726" s="656"/>
      <c r="G726" s="656"/>
      <c r="H726" s="656"/>
      <c r="I726" s="656"/>
      <c r="J726" s="656"/>
      <c r="K726" s="656"/>
      <c r="L726" s="656"/>
      <c r="M726" s="656"/>
      <c r="N726" s="656"/>
      <c r="O726" s="656"/>
      <c r="P726" s="656"/>
    </row>
    <row r="727" spans="2:16" x14ac:dyDescent="0.15">
      <c r="B727" s="656"/>
      <c r="C727" s="657"/>
      <c r="D727" s="657"/>
      <c r="E727" s="656"/>
      <c r="F727" s="656"/>
      <c r="G727" s="656"/>
      <c r="H727" s="656"/>
      <c r="I727" s="656"/>
      <c r="J727" s="656"/>
      <c r="K727" s="656"/>
      <c r="L727" s="656"/>
      <c r="M727" s="656"/>
      <c r="N727" s="656"/>
      <c r="O727" s="656"/>
      <c r="P727" s="656"/>
    </row>
    <row r="728" spans="2:16" x14ac:dyDescent="0.15">
      <c r="B728" s="656"/>
      <c r="C728" s="657"/>
      <c r="D728" s="657"/>
      <c r="E728" s="656"/>
      <c r="F728" s="656"/>
      <c r="G728" s="656"/>
      <c r="H728" s="656"/>
      <c r="I728" s="656"/>
      <c r="J728" s="656"/>
      <c r="K728" s="656"/>
      <c r="L728" s="656"/>
      <c r="M728" s="656"/>
      <c r="N728" s="656"/>
      <c r="O728" s="656"/>
      <c r="P728" s="656"/>
    </row>
    <row r="729" spans="2:16" x14ac:dyDescent="0.15">
      <c r="B729" s="656"/>
      <c r="C729" s="657"/>
      <c r="D729" s="657"/>
      <c r="E729" s="656"/>
      <c r="F729" s="656"/>
      <c r="G729" s="656"/>
      <c r="H729" s="656"/>
      <c r="I729" s="656"/>
      <c r="J729" s="656"/>
      <c r="K729" s="656"/>
      <c r="L729" s="656"/>
      <c r="M729" s="656"/>
      <c r="N729" s="656"/>
      <c r="O729" s="656"/>
      <c r="P729" s="656"/>
    </row>
    <row r="730" spans="2:16" x14ac:dyDescent="0.15">
      <c r="B730" s="656"/>
      <c r="C730" s="657"/>
      <c r="D730" s="657"/>
      <c r="E730" s="656"/>
      <c r="F730" s="656"/>
      <c r="G730" s="656"/>
      <c r="H730" s="656"/>
      <c r="I730" s="656"/>
      <c r="J730" s="656"/>
      <c r="K730" s="656"/>
      <c r="L730" s="656"/>
      <c r="M730" s="656"/>
      <c r="N730" s="656"/>
      <c r="O730" s="656"/>
      <c r="P730" s="656"/>
    </row>
    <row r="731" spans="2:16" x14ac:dyDescent="0.15">
      <c r="B731" s="656"/>
      <c r="C731" s="657"/>
      <c r="D731" s="657"/>
      <c r="E731" s="656"/>
      <c r="F731" s="656"/>
      <c r="G731" s="656"/>
      <c r="H731" s="656"/>
      <c r="I731" s="656"/>
      <c r="J731" s="656"/>
      <c r="K731" s="656"/>
      <c r="L731" s="656"/>
      <c r="M731" s="656"/>
      <c r="N731" s="656"/>
      <c r="O731" s="656"/>
      <c r="P731" s="656"/>
    </row>
    <row r="732" spans="2:16" x14ac:dyDescent="0.15">
      <c r="B732" s="656"/>
      <c r="C732" s="657"/>
      <c r="D732" s="657"/>
      <c r="E732" s="656"/>
      <c r="F732" s="656"/>
      <c r="G732" s="656"/>
      <c r="H732" s="656"/>
      <c r="I732" s="656"/>
      <c r="J732" s="656"/>
      <c r="K732" s="656"/>
      <c r="L732" s="656"/>
      <c r="M732" s="656"/>
      <c r="N732" s="656"/>
      <c r="O732" s="656"/>
      <c r="P732" s="656"/>
    </row>
    <row r="733" spans="2:16" x14ac:dyDescent="0.15">
      <c r="B733" s="656"/>
      <c r="C733" s="657"/>
      <c r="D733" s="657"/>
      <c r="E733" s="656"/>
      <c r="F733" s="656"/>
      <c r="G733" s="656"/>
      <c r="H733" s="656"/>
      <c r="I733" s="656"/>
      <c r="J733" s="656"/>
      <c r="K733" s="656"/>
      <c r="L733" s="656"/>
      <c r="M733" s="656"/>
      <c r="N733" s="656"/>
      <c r="O733" s="656"/>
      <c r="P733" s="656"/>
    </row>
    <row r="734" spans="2:16" x14ac:dyDescent="0.15">
      <c r="B734" s="656"/>
      <c r="C734" s="657"/>
      <c r="D734" s="657"/>
      <c r="E734" s="656"/>
      <c r="F734" s="656"/>
      <c r="G734" s="656"/>
      <c r="H734" s="656"/>
      <c r="I734" s="656"/>
      <c r="J734" s="656"/>
      <c r="K734" s="656"/>
      <c r="L734" s="656"/>
      <c r="M734" s="656"/>
      <c r="N734" s="656"/>
      <c r="O734" s="656"/>
      <c r="P734" s="656"/>
    </row>
    <row r="735" spans="2:16" x14ac:dyDescent="0.15">
      <c r="B735" s="656"/>
      <c r="C735" s="657"/>
      <c r="D735" s="657"/>
      <c r="E735" s="656"/>
      <c r="F735" s="656"/>
      <c r="G735" s="656"/>
      <c r="H735" s="656"/>
      <c r="I735" s="656"/>
      <c r="J735" s="656"/>
      <c r="K735" s="656"/>
      <c r="L735" s="656"/>
      <c r="M735" s="656"/>
      <c r="N735" s="656"/>
      <c r="O735" s="656"/>
      <c r="P735" s="656"/>
    </row>
    <row r="736" spans="2:16" x14ac:dyDescent="0.15">
      <c r="B736" s="656"/>
      <c r="C736" s="657"/>
      <c r="D736" s="657"/>
      <c r="E736" s="656"/>
      <c r="F736" s="656"/>
      <c r="G736" s="656"/>
      <c r="H736" s="656"/>
      <c r="I736" s="656"/>
      <c r="J736" s="656"/>
      <c r="K736" s="656"/>
      <c r="L736" s="656"/>
      <c r="M736" s="656"/>
      <c r="N736" s="656"/>
      <c r="O736" s="656"/>
      <c r="P736" s="656"/>
    </row>
    <row r="737" spans="2:16" x14ac:dyDescent="0.15">
      <c r="B737" s="656"/>
      <c r="C737" s="657"/>
      <c r="D737" s="657"/>
      <c r="E737" s="656"/>
      <c r="F737" s="656"/>
      <c r="G737" s="656"/>
      <c r="H737" s="656"/>
      <c r="I737" s="656"/>
      <c r="J737" s="656"/>
      <c r="K737" s="656"/>
      <c r="L737" s="656"/>
      <c r="M737" s="656"/>
      <c r="N737" s="656"/>
      <c r="O737" s="656"/>
      <c r="P737" s="656"/>
    </row>
    <row r="738" spans="2:16" x14ac:dyDescent="0.15">
      <c r="B738" s="656"/>
      <c r="C738" s="657"/>
      <c r="D738" s="657"/>
      <c r="E738" s="656"/>
      <c r="F738" s="656"/>
      <c r="G738" s="656"/>
      <c r="H738" s="656"/>
      <c r="I738" s="656"/>
      <c r="J738" s="656"/>
      <c r="K738" s="656"/>
      <c r="L738" s="656"/>
      <c r="M738" s="656"/>
      <c r="N738" s="656"/>
      <c r="O738" s="656"/>
      <c r="P738" s="656"/>
    </row>
    <row r="739" spans="2:16" x14ac:dyDescent="0.15">
      <c r="B739" s="656"/>
      <c r="C739" s="657"/>
      <c r="D739" s="657"/>
      <c r="E739" s="656"/>
      <c r="F739" s="656"/>
      <c r="G739" s="656"/>
      <c r="H739" s="656"/>
      <c r="I739" s="656"/>
      <c r="J739" s="656"/>
      <c r="K739" s="656"/>
      <c r="L739" s="656"/>
      <c r="M739" s="656"/>
      <c r="N739" s="656"/>
      <c r="O739" s="656"/>
      <c r="P739" s="656"/>
    </row>
    <row r="740" spans="2:16" x14ac:dyDescent="0.15">
      <c r="B740" s="656"/>
      <c r="C740" s="657"/>
      <c r="D740" s="657"/>
      <c r="E740" s="656"/>
      <c r="F740" s="656"/>
      <c r="G740" s="656"/>
      <c r="H740" s="656"/>
      <c r="I740" s="656"/>
      <c r="J740" s="656"/>
      <c r="K740" s="656"/>
      <c r="L740" s="656"/>
      <c r="M740" s="656"/>
      <c r="N740" s="656"/>
      <c r="O740" s="656"/>
      <c r="P740" s="656"/>
    </row>
    <row r="741" spans="2:16" x14ac:dyDescent="0.15">
      <c r="B741" s="656"/>
      <c r="C741" s="657"/>
      <c r="D741" s="657"/>
      <c r="E741" s="656"/>
      <c r="F741" s="656"/>
      <c r="G741" s="656"/>
      <c r="H741" s="656"/>
      <c r="I741" s="656"/>
      <c r="J741" s="656"/>
      <c r="K741" s="656"/>
      <c r="L741" s="656"/>
      <c r="M741" s="656"/>
      <c r="N741" s="656"/>
      <c r="O741" s="656"/>
      <c r="P741" s="656"/>
    </row>
    <row r="742" spans="2:16" x14ac:dyDescent="0.15">
      <c r="B742" s="656"/>
      <c r="C742" s="657"/>
      <c r="D742" s="657"/>
      <c r="E742" s="656"/>
      <c r="F742" s="656"/>
      <c r="G742" s="656"/>
      <c r="H742" s="656"/>
      <c r="I742" s="656"/>
      <c r="J742" s="656"/>
      <c r="K742" s="656"/>
      <c r="L742" s="656"/>
      <c r="M742" s="656"/>
      <c r="N742" s="656"/>
      <c r="O742" s="656"/>
      <c r="P742" s="656"/>
    </row>
    <row r="743" spans="2:16" x14ac:dyDescent="0.15">
      <c r="B743" s="656"/>
      <c r="C743" s="657"/>
      <c r="D743" s="657"/>
      <c r="E743" s="656"/>
      <c r="F743" s="656"/>
      <c r="G743" s="656"/>
      <c r="H743" s="656"/>
      <c r="I743" s="656"/>
      <c r="J743" s="656"/>
      <c r="K743" s="656"/>
      <c r="L743" s="656"/>
      <c r="M743" s="656"/>
      <c r="N743" s="656"/>
      <c r="O743" s="656"/>
      <c r="P743" s="656"/>
    </row>
    <row r="744" spans="2:16" x14ac:dyDescent="0.15">
      <c r="B744" s="656"/>
      <c r="C744" s="657"/>
      <c r="D744" s="657"/>
      <c r="E744" s="656"/>
      <c r="F744" s="656"/>
      <c r="G744" s="656"/>
      <c r="H744" s="656"/>
      <c r="I744" s="656"/>
      <c r="J744" s="656"/>
      <c r="K744" s="656"/>
      <c r="L744" s="656"/>
      <c r="M744" s="656"/>
      <c r="N744" s="656"/>
      <c r="O744" s="656"/>
      <c r="P744" s="656"/>
    </row>
    <row r="745" spans="2:16" x14ac:dyDescent="0.15">
      <c r="B745" s="656"/>
      <c r="C745" s="657"/>
      <c r="D745" s="657"/>
      <c r="E745" s="656"/>
      <c r="F745" s="656"/>
      <c r="G745" s="656"/>
      <c r="H745" s="656"/>
      <c r="I745" s="656"/>
      <c r="J745" s="656"/>
      <c r="K745" s="656"/>
      <c r="L745" s="656"/>
      <c r="M745" s="656"/>
      <c r="N745" s="656"/>
      <c r="O745" s="656"/>
      <c r="P745" s="656"/>
    </row>
    <row r="746" spans="2:16" x14ac:dyDescent="0.15">
      <c r="B746" s="656"/>
      <c r="C746" s="657"/>
      <c r="D746" s="657"/>
      <c r="E746" s="656"/>
      <c r="F746" s="656"/>
      <c r="G746" s="656"/>
      <c r="H746" s="656"/>
      <c r="I746" s="656"/>
      <c r="J746" s="656"/>
      <c r="K746" s="656"/>
      <c r="L746" s="656"/>
      <c r="M746" s="656"/>
      <c r="N746" s="656"/>
      <c r="O746" s="656"/>
      <c r="P746" s="656"/>
    </row>
    <row r="747" spans="2:16" x14ac:dyDescent="0.15">
      <c r="B747" s="656"/>
      <c r="C747" s="657"/>
      <c r="D747" s="657"/>
      <c r="E747" s="656"/>
      <c r="F747" s="656"/>
      <c r="G747" s="656"/>
      <c r="H747" s="656"/>
      <c r="I747" s="656"/>
      <c r="J747" s="656"/>
      <c r="K747" s="656"/>
      <c r="L747" s="656"/>
      <c r="M747" s="656"/>
      <c r="N747" s="656"/>
      <c r="O747" s="656"/>
      <c r="P747" s="656"/>
    </row>
    <row r="748" spans="2:16" x14ac:dyDescent="0.15">
      <c r="B748" s="656"/>
      <c r="C748" s="657"/>
      <c r="D748" s="657"/>
      <c r="E748" s="656"/>
      <c r="F748" s="656"/>
      <c r="G748" s="656"/>
      <c r="H748" s="656"/>
      <c r="I748" s="656"/>
      <c r="J748" s="656"/>
      <c r="K748" s="656"/>
      <c r="L748" s="656"/>
      <c r="M748" s="656"/>
      <c r="N748" s="656"/>
      <c r="O748" s="656"/>
      <c r="P748" s="656"/>
    </row>
    <row r="749" spans="2:16" x14ac:dyDescent="0.15">
      <c r="B749" s="656"/>
      <c r="C749" s="657"/>
      <c r="D749" s="657"/>
      <c r="E749" s="656"/>
      <c r="F749" s="656"/>
      <c r="G749" s="656"/>
      <c r="H749" s="656"/>
      <c r="I749" s="656"/>
      <c r="J749" s="656"/>
      <c r="K749" s="656"/>
      <c r="L749" s="656"/>
      <c r="M749" s="656"/>
      <c r="N749" s="656"/>
      <c r="O749" s="656"/>
      <c r="P749" s="656"/>
    </row>
    <row r="750" spans="2:16" x14ac:dyDescent="0.15">
      <c r="B750" s="656"/>
      <c r="C750" s="657"/>
      <c r="D750" s="657"/>
      <c r="E750" s="656"/>
      <c r="F750" s="656"/>
      <c r="G750" s="656"/>
      <c r="H750" s="656"/>
      <c r="I750" s="656"/>
      <c r="J750" s="656"/>
      <c r="K750" s="656"/>
      <c r="L750" s="656"/>
      <c r="M750" s="656"/>
      <c r="N750" s="656"/>
      <c r="O750" s="656"/>
      <c r="P750" s="656"/>
    </row>
    <row r="751" spans="2:16" x14ac:dyDescent="0.15">
      <c r="B751" s="656"/>
      <c r="C751" s="657"/>
      <c r="D751" s="657"/>
      <c r="E751" s="656"/>
      <c r="F751" s="656"/>
      <c r="G751" s="656"/>
      <c r="H751" s="656"/>
      <c r="I751" s="656"/>
      <c r="J751" s="656"/>
      <c r="K751" s="656"/>
      <c r="L751" s="656"/>
      <c r="M751" s="656"/>
      <c r="N751" s="656"/>
      <c r="O751" s="656"/>
      <c r="P751" s="656"/>
    </row>
    <row r="752" spans="2:16" x14ac:dyDescent="0.15">
      <c r="B752" s="656"/>
      <c r="C752" s="657"/>
      <c r="D752" s="657"/>
      <c r="E752" s="656"/>
      <c r="F752" s="656"/>
      <c r="G752" s="656"/>
      <c r="H752" s="656"/>
      <c r="I752" s="656"/>
      <c r="J752" s="656"/>
      <c r="K752" s="656"/>
      <c r="L752" s="656"/>
      <c r="M752" s="656"/>
      <c r="N752" s="656"/>
      <c r="O752" s="656"/>
      <c r="P752" s="656"/>
    </row>
    <row r="753" spans="2:16" x14ac:dyDescent="0.15">
      <c r="B753" s="656"/>
      <c r="C753" s="657"/>
      <c r="D753" s="657"/>
      <c r="E753" s="656"/>
      <c r="F753" s="656"/>
      <c r="G753" s="656"/>
      <c r="H753" s="656"/>
      <c r="I753" s="656"/>
      <c r="J753" s="656"/>
      <c r="K753" s="656"/>
      <c r="L753" s="656"/>
      <c r="M753" s="656"/>
      <c r="N753" s="656"/>
      <c r="O753" s="656"/>
      <c r="P753" s="656"/>
    </row>
    <row r="754" spans="2:16" x14ac:dyDescent="0.15">
      <c r="B754" s="656"/>
      <c r="C754" s="657"/>
      <c r="D754" s="657"/>
      <c r="E754" s="656"/>
      <c r="F754" s="656"/>
      <c r="G754" s="656"/>
      <c r="H754" s="656"/>
      <c r="I754" s="656"/>
      <c r="J754" s="656"/>
      <c r="K754" s="656"/>
      <c r="L754" s="656"/>
      <c r="M754" s="656"/>
      <c r="N754" s="656"/>
      <c r="O754" s="656"/>
      <c r="P754" s="656"/>
    </row>
    <row r="755" spans="2:16" x14ac:dyDescent="0.15">
      <c r="B755" s="656"/>
      <c r="C755" s="657"/>
      <c r="D755" s="657"/>
      <c r="E755" s="656"/>
      <c r="F755" s="656"/>
      <c r="G755" s="656"/>
      <c r="H755" s="656"/>
      <c r="I755" s="656"/>
      <c r="J755" s="656"/>
      <c r="K755" s="656"/>
      <c r="L755" s="656"/>
      <c r="M755" s="656"/>
      <c r="N755" s="656"/>
      <c r="O755" s="656"/>
      <c r="P755" s="656"/>
    </row>
    <row r="756" spans="2:16" x14ac:dyDescent="0.15">
      <c r="B756" s="656"/>
      <c r="C756" s="657"/>
      <c r="D756" s="657"/>
      <c r="E756" s="656"/>
      <c r="F756" s="656"/>
      <c r="G756" s="656"/>
      <c r="H756" s="656"/>
      <c r="I756" s="656"/>
      <c r="J756" s="656"/>
      <c r="K756" s="656"/>
      <c r="L756" s="656"/>
      <c r="M756" s="656"/>
      <c r="N756" s="656"/>
      <c r="O756" s="656"/>
      <c r="P756" s="656"/>
    </row>
    <row r="757" spans="2:16" x14ac:dyDescent="0.15">
      <c r="B757" s="656"/>
      <c r="C757" s="657"/>
      <c r="D757" s="657"/>
      <c r="E757" s="656"/>
      <c r="F757" s="656"/>
      <c r="G757" s="656"/>
      <c r="H757" s="656"/>
      <c r="I757" s="656"/>
      <c r="J757" s="656"/>
      <c r="K757" s="656"/>
      <c r="L757" s="656"/>
      <c r="M757" s="656"/>
      <c r="N757" s="656"/>
      <c r="O757" s="656"/>
      <c r="P757" s="656"/>
    </row>
    <row r="758" spans="2:16" x14ac:dyDescent="0.15">
      <c r="B758" s="656"/>
      <c r="C758" s="657"/>
      <c r="D758" s="657"/>
      <c r="E758" s="656"/>
      <c r="F758" s="656"/>
      <c r="G758" s="656"/>
      <c r="H758" s="656"/>
      <c r="I758" s="656"/>
      <c r="J758" s="656"/>
      <c r="K758" s="656"/>
      <c r="L758" s="656"/>
      <c r="M758" s="656"/>
      <c r="N758" s="656"/>
      <c r="O758" s="656"/>
      <c r="P758" s="656"/>
    </row>
    <row r="759" spans="2:16" x14ac:dyDescent="0.15">
      <c r="B759" s="656"/>
      <c r="C759" s="657"/>
      <c r="D759" s="657"/>
      <c r="E759" s="656"/>
      <c r="F759" s="656"/>
      <c r="G759" s="656"/>
      <c r="H759" s="656"/>
      <c r="I759" s="656"/>
      <c r="J759" s="656"/>
      <c r="K759" s="656"/>
      <c r="L759" s="656"/>
      <c r="M759" s="656"/>
      <c r="N759" s="656"/>
      <c r="O759" s="656"/>
      <c r="P759" s="656"/>
    </row>
    <row r="760" spans="2:16" x14ac:dyDescent="0.15">
      <c r="B760" s="656"/>
      <c r="C760" s="657"/>
      <c r="D760" s="657"/>
      <c r="E760" s="656"/>
      <c r="F760" s="656"/>
      <c r="G760" s="656"/>
      <c r="H760" s="656"/>
      <c r="I760" s="656"/>
      <c r="J760" s="656"/>
      <c r="K760" s="656"/>
      <c r="L760" s="656"/>
      <c r="M760" s="656"/>
      <c r="N760" s="656"/>
      <c r="O760" s="656"/>
      <c r="P760" s="656"/>
    </row>
    <row r="761" spans="2:16" x14ac:dyDescent="0.15">
      <c r="B761" s="656"/>
      <c r="C761" s="657"/>
      <c r="D761" s="657"/>
      <c r="E761" s="656"/>
      <c r="F761" s="656"/>
      <c r="G761" s="656"/>
      <c r="H761" s="656"/>
      <c r="I761" s="656"/>
      <c r="J761" s="656"/>
      <c r="K761" s="656"/>
      <c r="L761" s="656"/>
      <c r="M761" s="656"/>
      <c r="N761" s="656"/>
      <c r="O761" s="656"/>
      <c r="P761" s="656"/>
    </row>
    <row r="762" spans="2:16" x14ac:dyDescent="0.15">
      <c r="B762" s="656"/>
      <c r="C762" s="657"/>
      <c r="D762" s="657"/>
      <c r="E762" s="656"/>
      <c r="F762" s="656"/>
      <c r="G762" s="656"/>
      <c r="H762" s="656"/>
      <c r="I762" s="656"/>
      <c r="J762" s="656"/>
      <c r="K762" s="656"/>
      <c r="L762" s="656"/>
      <c r="M762" s="656"/>
      <c r="N762" s="656"/>
      <c r="O762" s="656"/>
      <c r="P762" s="656"/>
    </row>
    <row r="763" spans="2:16" x14ac:dyDescent="0.15">
      <c r="B763" s="656"/>
      <c r="C763" s="657"/>
      <c r="D763" s="657"/>
      <c r="E763" s="656"/>
      <c r="F763" s="656"/>
      <c r="G763" s="656"/>
      <c r="H763" s="656"/>
      <c r="I763" s="656"/>
      <c r="J763" s="656"/>
      <c r="K763" s="656"/>
      <c r="L763" s="656"/>
      <c r="M763" s="656"/>
      <c r="N763" s="656"/>
      <c r="O763" s="656"/>
      <c r="P763" s="656"/>
    </row>
    <row r="764" spans="2:16" x14ac:dyDescent="0.15">
      <c r="B764" s="656"/>
      <c r="C764" s="657"/>
      <c r="D764" s="657"/>
      <c r="E764" s="656"/>
      <c r="F764" s="656"/>
      <c r="G764" s="656"/>
      <c r="H764" s="656"/>
      <c r="I764" s="656"/>
      <c r="J764" s="656"/>
      <c r="K764" s="656"/>
      <c r="L764" s="656"/>
      <c r="M764" s="656"/>
      <c r="N764" s="656"/>
      <c r="O764" s="656"/>
      <c r="P764" s="656"/>
    </row>
    <row r="765" spans="2:16" x14ac:dyDescent="0.15">
      <c r="B765" s="656"/>
      <c r="C765" s="657"/>
      <c r="D765" s="657"/>
      <c r="E765" s="656"/>
      <c r="F765" s="656"/>
      <c r="G765" s="656"/>
      <c r="H765" s="656"/>
      <c r="I765" s="656"/>
      <c r="J765" s="656"/>
      <c r="K765" s="656"/>
      <c r="L765" s="656"/>
      <c r="M765" s="656"/>
      <c r="N765" s="656"/>
      <c r="O765" s="656"/>
      <c r="P765" s="656"/>
    </row>
    <row r="766" spans="2:16" x14ac:dyDescent="0.15">
      <c r="B766" s="656"/>
      <c r="C766" s="657"/>
      <c r="D766" s="657"/>
      <c r="E766" s="656"/>
      <c r="F766" s="656"/>
      <c r="G766" s="656"/>
      <c r="H766" s="656"/>
      <c r="I766" s="656"/>
      <c r="J766" s="656"/>
      <c r="K766" s="656"/>
      <c r="L766" s="656"/>
      <c r="M766" s="656"/>
      <c r="N766" s="656"/>
      <c r="O766" s="656"/>
      <c r="P766" s="656"/>
    </row>
    <row r="767" spans="2:16" x14ac:dyDescent="0.15">
      <c r="B767" s="656"/>
      <c r="C767" s="657"/>
      <c r="D767" s="657"/>
      <c r="E767" s="656"/>
      <c r="F767" s="656"/>
      <c r="G767" s="656"/>
      <c r="H767" s="656"/>
      <c r="I767" s="656"/>
      <c r="J767" s="656"/>
      <c r="K767" s="656"/>
      <c r="L767" s="656"/>
      <c r="M767" s="656"/>
      <c r="N767" s="656"/>
      <c r="O767" s="656"/>
      <c r="P767" s="656"/>
    </row>
    <row r="768" spans="2:16" x14ac:dyDescent="0.15">
      <c r="B768" s="656"/>
      <c r="C768" s="657"/>
      <c r="D768" s="657"/>
      <c r="E768" s="656"/>
      <c r="F768" s="656"/>
      <c r="G768" s="656"/>
      <c r="H768" s="656"/>
      <c r="I768" s="656"/>
      <c r="J768" s="656"/>
      <c r="K768" s="656"/>
      <c r="L768" s="656"/>
      <c r="M768" s="656"/>
      <c r="N768" s="656"/>
      <c r="O768" s="656"/>
      <c r="P768" s="656"/>
    </row>
    <row r="769" spans="2:16" x14ac:dyDescent="0.15">
      <c r="B769" s="656"/>
      <c r="C769" s="657"/>
      <c r="D769" s="657"/>
      <c r="E769" s="656"/>
      <c r="F769" s="656"/>
      <c r="G769" s="656"/>
      <c r="H769" s="656"/>
      <c r="I769" s="656"/>
      <c r="J769" s="656"/>
      <c r="K769" s="656"/>
      <c r="L769" s="656"/>
      <c r="M769" s="656"/>
      <c r="N769" s="656"/>
      <c r="O769" s="656"/>
      <c r="P769" s="656"/>
    </row>
    <row r="770" spans="2:16" x14ac:dyDescent="0.15">
      <c r="B770" s="656"/>
      <c r="C770" s="657"/>
      <c r="D770" s="657"/>
      <c r="E770" s="656"/>
      <c r="F770" s="656"/>
      <c r="G770" s="656"/>
      <c r="H770" s="656"/>
      <c r="I770" s="656"/>
      <c r="J770" s="656"/>
      <c r="K770" s="656"/>
      <c r="L770" s="656"/>
      <c r="M770" s="656"/>
      <c r="N770" s="656"/>
      <c r="O770" s="656"/>
      <c r="P770" s="656"/>
    </row>
    <row r="771" spans="2:16" x14ac:dyDescent="0.15">
      <c r="B771" s="656"/>
      <c r="C771" s="657"/>
      <c r="D771" s="657"/>
      <c r="E771" s="656"/>
      <c r="F771" s="656"/>
      <c r="G771" s="656"/>
      <c r="H771" s="656"/>
      <c r="I771" s="656"/>
      <c r="J771" s="656"/>
      <c r="K771" s="656"/>
      <c r="L771" s="656"/>
      <c r="M771" s="656"/>
      <c r="N771" s="656"/>
      <c r="O771" s="656"/>
      <c r="P771" s="656"/>
    </row>
    <row r="772" spans="2:16" x14ac:dyDescent="0.15">
      <c r="B772" s="656"/>
      <c r="C772" s="657"/>
      <c r="D772" s="657"/>
      <c r="E772" s="656"/>
      <c r="F772" s="656"/>
      <c r="G772" s="656"/>
      <c r="H772" s="656"/>
      <c r="I772" s="656"/>
      <c r="J772" s="656"/>
      <c r="K772" s="656"/>
      <c r="L772" s="656"/>
      <c r="M772" s="656"/>
      <c r="N772" s="656"/>
      <c r="O772" s="656"/>
      <c r="P772" s="656"/>
    </row>
    <row r="773" spans="2:16" x14ac:dyDescent="0.15">
      <c r="B773" s="656"/>
      <c r="C773" s="657"/>
      <c r="D773" s="657"/>
      <c r="E773" s="656"/>
      <c r="F773" s="656"/>
      <c r="G773" s="656"/>
      <c r="H773" s="656"/>
      <c r="I773" s="656"/>
      <c r="J773" s="656"/>
      <c r="K773" s="656"/>
      <c r="L773" s="656"/>
      <c r="M773" s="656"/>
      <c r="N773" s="656"/>
      <c r="O773" s="656"/>
      <c r="P773" s="656"/>
    </row>
    <row r="774" spans="2:16" x14ac:dyDescent="0.15">
      <c r="B774" s="656"/>
      <c r="C774" s="657"/>
      <c r="D774" s="657"/>
      <c r="E774" s="656"/>
      <c r="F774" s="656"/>
      <c r="G774" s="656"/>
      <c r="H774" s="656"/>
      <c r="I774" s="656"/>
      <c r="J774" s="656"/>
      <c r="K774" s="656"/>
      <c r="L774" s="656"/>
      <c r="M774" s="656"/>
      <c r="N774" s="656"/>
      <c r="O774" s="656"/>
      <c r="P774" s="656"/>
    </row>
    <row r="775" spans="2:16" x14ac:dyDescent="0.15">
      <c r="B775" s="656"/>
      <c r="C775" s="657"/>
      <c r="D775" s="657"/>
      <c r="E775" s="656"/>
      <c r="F775" s="656"/>
      <c r="G775" s="656"/>
      <c r="H775" s="656"/>
      <c r="I775" s="656"/>
      <c r="J775" s="656"/>
      <c r="K775" s="656"/>
      <c r="L775" s="656"/>
      <c r="M775" s="656"/>
      <c r="N775" s="656"/>
      <c r="O775" s="656"/>
      <c r="P775" s="656"/>
    </row>
    <row r="776" spans="2:16" x14ac:dyDescent="0.15">
      <c r="B776" s="656"/>
      <c r="C776" s="657"/>
      <c r="D776" s="657"/>
      <c r="E776" s="656"/>
      <c r="F776" s="656"/>
      <c r="G776" s="656"/>
      <c r="H776" s="656"/>
      <c r="I776" s="656"/>
      <c r="J776" s="656"/>
      <c r="K776" s="656"/>
      <c r="L776" s="656"/>
      <c r="M776" s="656"/>
      <c r="N776" s="656"/>
      <c r="O776" s="656"/>
      <c r="P776" s="656"/>
    </row>
    <row r="777" spans="2:16" x14ac:dyDescent="0.15">
      <c r="B777" s="656"/>
      <c r="C777" s="657"/>
      <c r="D777" s="657"/>
      <c r="E777" s="656"/>
      <c r="F777" s="656"/>
      <c r="G777" s="656"/>
      <c r="H777" s="656"/>
      <c r="I777" s="656"/>
      <c r="J777" s="656"/>
      <c r="K777" s="656"/>
      <c r="L777" s="656"/>
      <c r="M777" s="656"/>
      <c r="N777" s="656"/>
      <c r="O777" s="656"/>
      <c r="P777" s="656"/>
    </row>
    <row r="778" spans="2:16" x14ac:dyDescent="0.15">
      <c r="B778" s="656"/>
      <c r="C778" s="657"/>
      <c r="D778" s="657"/>
      <c r="E778" s="656"/>
      <c r="F778" s="656"/>
      <c r="G778" s="656"/>
      <c r="H778" s="656"/>
      <c r="I778" s="656"/>
      <c r="J778" s="656"/>
      <c r="K778" s="656"/>
      <c r="L778" s="656"/>
      <c r="M778" s="656"/>
      <c r="N778" s="656"/>
      <c r="O778" s="656"/>
      <c r="P778" s="656"/>
    </row>
    <row r="779" spans="2:16" x14ac:dyDescent="0.15">
      <c r="B779" s="656"/>
      <c r="C779" s="657"/>
      <c r="D779" s="657"/>
      <c r="E779" s="656"/>
      <c r="F779" s="656"/>
      <c r="G779" s="656"/>
      <c r="H779" s="656"/>
      <c r="I779" s="656"/>
      <c r="J779" s="656"/>
      <c r="K779" s="656"/>
      <c r="L779" s="656"/>
      <c r="M779" s="656"/>
      <c r="N779" s="656"/>
      <c r="O779" s="656"/>
      <c r="P779" s="656"/>
    </row>
    <row r="780" spans="2:16" x14ac:dyDescent="0.15">
      <c r="B780" s="656"/>
      <c r="C780" s="657"/>
      <c r="D780" s="657"/>
      <c r="E780" s="656"/>
      <c r="F780" s="656"/>
      <c r="G780" s="656"/>
      <c r="H780" s="656"/>
      <c r="I780" s="656"/>
      <c r="J780" s="656"/>
      <c r="K780" s="656"/>
      <c r="L780" s="656"/>
      <c r="M780" s="656"/>
      <c r="N780" s="656"/>
      <c r="O780" s="656"/>
      <c r="P780" s="656"/>
    </row>
    <row r="781" spans="2:16" x14ac:dyDescent="0.15">
      <c r="B781" s="656"/>
      <c r="C781" s="657"/>
      <c r="D781" s="657"/>
      <c r="E781" s="656"/>
      <c r="F781" s="656"/>
      <c r="G781" s="656"/>
      <c r="H781" s="656"/>
      <c r="I781" s="656"/>
      <c r="J781" s="656"/>
      <c r="K781" s="656"/>
      <c r="L781" s="656"/>
      <c r="M781" s="656"/>
      <c r="N781" s="656"/>
      <c r="O781" s="656"/>
      <c r="P781" s="656"/>
    </row>
    <row r="782" spans="2:16" x14ac:dyDescent="0.15">
      <c r="B782" s="656"/>
      <c r="C782" s="657"/>
      <c r="D782" s="657"/>
      <c r="E782" s="656"/>
      <c r="F782" s="656"/>
      <c r="G782" s="656"/>
      <c r="H782" s="656"/>
      <c r="I782" s="656"/>
      <c r="J782" s="656"/>
      <c r="K782" s="656"/>
      <c r="L782" s="656"/>
      <c r="M782" s="656"/>
      <c r="N782" s="656"/>
      <c r="O782" s="656"/>
      <c r="P782" s="656"/>
    </row>
    <row r="783" spans="2:16" x14ac:dyDescent="0.15">
      <c r="B783" s="656"/>
      <c r="C783" s="657"/>
      <c r="D783" s="657"/>
      <c r="E783" s="656"/>
      <c r="F783" s="656"/>
      <c r="G783" s="656"/>
      <c r="H783" s="656"/>
      <c r="I783" s="656"/>
      <c r="J783" s="656"/>
      <c r="K783" s="656"/>
      <c r="L783" s="656"/>
      <c r="M783" s="656"/>
      <c r="N783" s="656"/>
      <c r="O783" s="656"/>
      <c r="P783" s="656"/>
    </row>
    <row r="784" spans="2:16" x14ac:dyDescent="0.15">
      <c r="B784" s="656"/>
      <c r="C784" s="657"/>
      <c r="D784" s="657"/>
      <c r="E784" s="656"/>
      <c r="F784" s="656"/>
      <c r="G784" s="656"/>
      <c r="H784" s="656"/>
      <c r="I784" s="656"/>
      <c r="J784" s="656"/>
      <c r="K784" s="656"/>
      <c r="L784" s="656"/>
      <c r="M784" s="656"/>
      <c r="N784" s="656"/>
      <c r="O784" s="656"/>
      <c r="P784" s="656"/>
    </row>
    <row r="785" spans="2:16" x14ac:dyDescent="0.15">
      <c r="B785" s="656"/>
      <c r="C785" s="657"/>
      <c r="D785" s="657"/>
      <c r="E785" s="656"/>
      <c r="F785" s="656"/>
      <c r="G785" s="656"/>
      <c r="H785" s="656"/>
      <c r="I785" s="656"/>
      <c r="J785" s="656"/>
      <c r="K785" s="656"/>
      <c r="L785" s="656"/>
      <c r="M785" s="656"/>
      <c r="N785" s="656"/>
      <c r="O785" s="656"/>
      <c r="P785" s="656"/>
    </row>
    <row r="786" spans="2:16" x14ac:dyDescent="0.15">
      <c r="B786" s="656"/>
      <c r="C786" s="657"/>
      <c r="D786" s="657"/>
      <c r="E786" s="656"/>
      <c r="F786" s="656"/>
      <c r="G786" s="656"/>
      <c r="H786" s="656"/>
      <c r="I786" s="656"/>
      <c r="J786" s="656"/>
      <c r="K786" s="656"/>
      <c r="L786" s="656"/>
      <c r="M786" s="656"/>
      <c r="N786" s="656"/>
      <c r="O786" s="656"/>
      <c r="P786" s="656"/>
    </row>
    <row r="787" spans="2:16" x14ac:dyDescent="0.15">
      <c r="B787" s="656"/>
      <c r="C787" s="657"/>
      <c r="D787" s="657"/>
      <c r="E787" s="656"/>
      <c r="F787" s="656"/>
      <c r="G787" s="656"/>
      <c r="H787" s="656"/>
      <c r="I787" s="656"/>
      <c r="J787" s="656"/>
      <c r="K787" s="656"/>
      <c r="L787" s="656"/>
      <c r="M787" s="656"/>
      <c r="N787" s="656"/>
      <c r="O787" s="656"/>
      <c r="P787" s="656"/>
    </row>
    <row r="788" spans="2:16" x14ac:dyDescent="0.15">
      <c r="B788" s="656"/>
      <c r="C788" s="657"/>
      <c r="D788" s="657"/>
      <c r="E788" s="656"/>
      <c r="F788" s="656"/>
      <c r="G788" s="656"/>
      <c r="H788" s="656"/>
      <c r="I788" s="656"/>
      <c r="J788" s="656"/>
      <c r="K788" s="656"/>
      <c r="L788" s="656"/>
      <c r="M788" s="656"/>
      <c r="N788" s="656"/>
      <c r="O788" s="656"/>
      <c r="P788" s="656"/>
    </row>
    <row r="789" spans="2:16" x14ac:dyDescent="0.15">
      <c r="B789" s="656"/>
      <c r="C789" s="657"/>
      <c r="D789" s="657"/>
      <c r="E789" s="656"/>
      <c r="F789" s="656"/>
      <c r="G789" s="656"/>
      <c r="H789" s="656"/>
      <c r="I789" s="656"/>
      <c r="J789" s="656"/>
      <c r="K789" s="656"/>
      <c r="L789" s="656"/>
      <c r="M789" s="656"/>
      <c r="N789" s="656"/>
      <c r="O789" s="656"/>
      <c r="P789" s="656"/>
    </row>
    <row r="790" spans="2:16" x14ac:dyDescent="0.15">
      <c r="B790" s="656"/>
      <c r="C790" s="657"/>
      <c r="D790" s="657"/>
      <c r="E790" s="656"/>
      <c r="F790" s="656"/>
      <c r="G790" s="656"/>
      <c r="H790" s="656"/>
      <c r="I790" s="656"/>
      <c r="J790" s="656"/>
      <c r="K790" s="656"/>
      <c r="L790" s="656"/>
      <c r="M790" s="656"/>
      <c r="N790" s="656"/>
      <c r="O790" s="656"/>
      <c r="P790" s="656"/>
    </row>
    <row r="791" spans="2:16" x14ac:dyDescent="0.15">
      <c r="B791" s="656"/>
      <c r="C791" s="657"/>
      <c r="D791" s="657"/>
      <c r="E791" s="656"/>
      <c r="F791" s="656"/>
      <c r="G791" s="656"/>
      <c r="H791" s="656"/>
      <c r="I791" s="656"/>
      <c r="J791" s="656"/>
      <c r="K791" s="656"/>
      <c r="L791" s="656"/>
      <c r="M791" s="656"/>
      <c r="N791" s="656"/>
      <c r="O791" s="656"/>
      <c r="P791" s="656"/>
    </row>
    <row r="792" spans="2:16" x14ac:dyDescent="0.15">
      <c r="B792" s="656"/>
      <c r="C792" s="657"/>
      <c r="D792" s="657"/>
      <c r="E792" s="656"/>
      <c r="F792" s="656"/>
      <c r="G792" s="656"/>
      <c r="H792" s="656"/>
      <c r="I792" s="656"/>
      <c r="J792" s="656"/>
      <c r="K792" s="656"/>
      <c r="L792" s="656"/>
      <c r="M792" s="656"/>
      <c r="N792" s="656"/>
      <c r="O792" s="656"/>
      <c r="P792" s="656"/>
    </row>
    <row r="793" spans="2:16" x14ac:dyDescent="0.15">
      <c r="B793" s="656"/>
      <c r="C793" s="657"/>
      <c r="D793" s="657"/>
      <c r="E793" s="656"/>
      <c r="F793" s="656"/>
      <c r="G793" s="656"/>
      <c r="H793" s="656"/>
      <c r="I793" s="656"/>
      <c r="J793" s="656"/>
      <c r="K793" s="656"/>
      <c r="L793" s="656"/>
      <c r="M793" s="656"/>
      <c r="N793" s="656"/>
      <c r="O793" s="656"/>
      <c r="P793" s="656"/>
    </row>
    <row r="794" spans="2:16" x14ac:dyDescent="0.15">
      <c r="B794" s="656"/>
      <c r="C794" s="657"/>
      <c r="D794" s="657"/>
      <c r="E794" s="656"/>
      <c r="F794" s="656"/>
      <c r="G794" s="656"/>
      <c r="H794" s="656"/>
      <c r="I794" s="656"/>
      <c r="J794" s="656"/>
      <c r="K794" s="656"/>
      <c r="L794" s="656"/>
      <c r="M794" s="656"/>
      <c r="N794" s="656"/>
      <c r="O794" s="656"/>
      <c r="P794" s="656"/>
    </row>
    <row r="795" spans="2:16" x14ac:dyDescent="0.15">
      <c r="B795" s="656"/>
      <c r="C795" s="657"/>
      <c r="D795" s="657"/>
      <c r="E795" s="656"/>
      <c r="F795" s="656"/>
      <c r="G795" s="656"/>
      <c r="H795" s="656"/>
      <c r="I795" s="656"/>
      <c r="J795" s="656"/>
      <c r="K795" s="656"/>
      <c r="L795" s="656"/>
      <c r="M795" s="656"/>
      <c r="N795" s="656"/>
      <c r="O795" s="656"/>
      <c r="P795" s="656"/>
    </row>
    <row r="796" spans="2:16" x14ac:dyDescent="0.15">
      <c r="B796" s="656"/>
      <c r="C796" s="657"/>
      <c r="D796" s="657"/>
      <c r="E796" s="656"/>
      <c r="F796" s="656"/>
      <c r="G796" s="656"/>
      <c r="H796" s="656"/>
      <c r="I796" s="656"/>
      <c r="J796" s="656"/>
      <c r="K796" s="656"/>
      <c r="L796" s="656"/>
      <c r="M796" s="656"/>
      <c r="N796" s="656"/>
      <c r="O796" s="656"/>
      <c r="P796" s="656"/>
    </row>
    <row r="797" spans="2:16" x14ac:dyDescent="0.15">
      <c r="B797" s="656"/>
      <c r="C797" s="657"/>
      <c r="D797" s="657"/>
      <c r="E797" s="656"/>
      <c r="F797" s="656"/>
      <c r="G797" s="656"/>
      <c r="H797" s="656"/>
      <c r="I797" s="656"/>
      <c r="J797" s="656"/>
      <c r="K797" s="656"/>
      <c r="L797" s="656"/>
      <c r="M797" s="656"/>
      <c r="N797" s="656"/>
      <c r="O797" s="656"/>
      <c r="P797" s="656"/>
    </row>
    <row r="798" spans="2:16" x14ac:dyDescent="0.15">
      <c r="B798" s="656"/>
      <c r="C798" s="657"/>
      <c r="D798" s="657"/>
      <c r="E798" s="656"/>
      <c r="F798" s="656"/>
      <c r="G798" s="656"/>
      <c r="H798" s="656"/>
      <c r="I798" s="656"/>
      <c r="J798" s="656"/>
      <c r="K798" s="656"/>
      <c r="L798" s="656"/>
      <c r="M798" s="656"/>
      <c r="N798" s="656"/>
      <c r="O798" s="656"/>
      <c r="P798" s="656"/>
    </row>
    <row r="799" spans="2:16" x14ac:dyDescent="0.15">
      <c r="B799" s="656"/>
      <c r="C799" s="657"/>
      <c r="D799" s="657"/>
      <c r="E799" s="656"/>
      <c r="F799" s="656"/>
      <c r="G799" s="656"/>
      <c r="H799" s="656"/>
      <c r="I799" s="656"/>
      <c r="J799" s="656"/>
      <c r="K799" s="656"/>
      <c r="L799" s="656"/>
      <c r="M799" s="656"/>
      <c r="N799" s="656"/>
      <c r="O799" s="656"/>
      <c r="P799" s="656"/>
    </row>
    <row r="800" spans="2:16" x14ac:dyDescent="0.15">
      <c r="B800" s="656"/>
      <c r="C800" s="657"/>
      <c r="D800" s="657"/>
      <c r="E800" s="656"/>
      <c r="F800" s="656"/>
      <c r="G800" s="656"/>
      <c r="H800" s="656"/>
      <c r="I800" s="656"/>
      <c r="J800" s="656"/>
      <c r="K800" s="656"/>
      <c r="L800" s="656"/>
      <c r="M800" s="656"/>
      <c r="N800" s="656"/>
      <c r="O800" s="656"/>
      <c r="P800" s="656"/>
    </row>
    <row r="801" spans="2:16" x14ac:dyDescent="0.15">
      <c r="B801" s="656"/>
      <c r="C801" s="657"/>
      <c r="D801" s="657"/>
      <c r="E801" s="656"/>
      <c r="F801" s="656"/>
      <c r="G801" s="656"/>
      <c r="H801" s="656"/>
      <c r="I801" s="656"/>
      <c r="J801" s="656"/>
      <c r="K801" s="656"/>
      <c r="L801" s="656"/>
      <c r="M801" s="656"/>
      <c r="N801" s="656"/>
      <c r="O801" s="656"/>
      <c r="P801" s="656"/>
    </row>
    <row r="802" spans="2:16" x14ac:dyDescent="0.15">
      <c r="B802" s="656"/>
      <c r="C802" s="657"/>
      <c r="D802" s="657"/>
      <c r="E802" s="656"/>
      <c r="F802" s="656"/>
      <c r="G802" s="656"/>
      <c r="H802" s="656"/>
      <c r="I802" s="656"/>
      <c r="J802" s="656"/>
      <c r="K802" s="656"/>
      <c r="L802" s="656"/>
      <c r="M802" s="656"/>
      <c r="N802" s="656"/>
      <c r="O802" s="656"/>
      <c r="P802" s="656"/>
    </row>
    <row r="803" spans="2:16" x14ac:dyDescent="0.15">
      <c r="B803" s="656"/>
      <c r="C803" s="657"/>
      <c r="D803" s="657"/>
      <c r="E803" s="656"/>
      <c r="F803" s="656"/>
      <c r="G803" s="656"/>
      <c r="H803" s="656"/>
      <c r="I803" s="656"/>
      <c r="J803" s="656"/>
      <c r="K803" s="656"/>
      <c r="L803" s="656"/>
      <c r="M803" s="656"/>
      <c r="N803" s="656"/>
      <c r="O803" s="656"/>
      <c r="P803" s="656"/>
    </row>
    <row r="804" spans="2:16" x14ac:dyDescent="0.15">
      <c r="B804" s="656"/>
      <c r="C804" s="657"/>
      <c r="D804" s="657"/>
      <c r="E804" s="656"/>
      <c r="F804" s="656"/>
      <c r="G804" s="656"/>
      <c r="H804" s="656"/>
      <c r="I804" s="656"/>
      <c r="J804" s="656"/>
      <c r="K804" s="656"/>
      <c r="L804" s="656"/>
      <c r="M804" s="656"/>
      <c r="N804" s="656"/>
      <c r="O804" s="656"/>
      <c r="P804" s="656"/>
    </row>
    <row r="805" spans="2:16" x14ac:dyDescent="0.15">
      <c r="B805" s="656"/>
      <c r="C805" s="657"/>
      <c r="D805" s="657"/>
      <c r="E805" s="656"/>
      <c r="F805" s="656"/>
      <c r="G805" s="656"/>
      <c r="H805" s="656"/>
      <c r="I805" s="656"/>
      <c r="J805" s="656"/>
      <c r="K805" s="656"/>
      <c r="L805" s="656"/>
      <c r="M805" s="656"/>
      <c r="N805" s="656"/>
      <c r="O805" s="656"/>
      <c r="P805" s="656"/>
    </row>
    <row r="806" spans="2:16" x14ac:dyDescent="0.15">
      <c r="B806" s="656"/>
      <c r="C806" s="657"/>
      <c r="D806" s="657"/>
      <c r="E806" s="656"/>
      <c r="F806" s="656"/>
      <c r="G806" s="656"/>
      <c r="H806" s="656"/>
      <c r="I806" s="656"/>
      <c r="J806" s="656"/>
      <c r="K806" s="656"/>
      <c r="L806" s="656"/>
      <c r="M806" s="656"/>
      <c r="N806" s="656"/>
      <c r="O806" s="656"/>
      <c r="P806" s="656"/>
    </row>
    <row r="807" spans="2:16" x14ac:dyDescent="0.15">
      <c r="B807" s="656"/>
      <c r="C807" s="657"/>
      <c r="D807" s="657"/>
      <c r="E807" s="656"/>
      <c r="F807" s="656"/>
      <c r="G807" s="656"/>
      <c r="H807" s="656"/>
      <c r="I807" s="656"/>
      <c r="J807" s="656"/>
      <c r="K807" s="656"/>
      <c r="L807" s="656"/>
      <c r="M807" s="656"/>
      <c r="N807" s="656"/>
      <c r="O807" s="656"/>
      <c r="P807" s="656"/>
    </row>
    <row r="808" spans="2:16" x14ac:dyDescent="0.15">
      <c r="B808" s="656"/>
      <c r="C808" s="657"/>
      <c r="D808" s="657"/>
      <c r="E808" s="656"/>
      <c r="F808" s="656"/>
      <c r="G808" s="656"/>
      <c r="H808" s="656"/>
      <c r="I808" s="656"/>
      <c r="J808" s="656"/>
      <c r="K808" s="656"/>
      <c r="L808" s="656"/>
      <c r="M808" s="656"/>
      <c r="N808" s="656"/>
      <c r="O808" s="656"/>
      <c r="P808" s="656"/>
    </row>
    <row r="809" spans="2:16" x14ac:dyDescent="0.15">
      <c r="B809" s="656"/>
      <c r="C809" s="657"/>
      <c r="D809" s="657"/>
      <c r="E809" s="656"/>
      <c r="F809" s="656"/>
      <c r="G809" s="656"/>
      <c r="H809" s="656"/>
      <c r="I809" s="656"/>
      <c r="J809" s="656"/>
      <c r="K809" s="656"/>
      <c r="L809" s="656"/>
      <c r="M809" s="656"/>
      <c r="N809" s="656"/>
      <c r="O809" s="656"/>
      <c r="P809" s="656"/>
    </row>
    <row r="810" spans="2:16" x14ac:dyDescent="0.15">
      <c r="B810" s="656"/>
      <c r="C810" s="657"/>
      <c r="D810" s="657"/>
      <c r="E810" s="656"/>
      <c r="F810" s="656"/>
      <c r="G810" s="656"/>
      <c r="H810" s="656"/>
      <c r="I810" s="656"/>
      <c r="J810" s="656"/>
      <c r="K810" s="656"/>
      <c r="L810" s="656"/>
      <c r="M810" s="656"/>
      <c r="N810" s="656"/>
      <c r="O810" s="656"/>
      <c r="P810" s="656"/>
    </row>
    <row r="811" spans="2:16" x14ac:dyDescent="0.15">
      <c r="B811" s="656"/>
      <c r="C811" s="657"/>
      <c r="D811" s="657"/>
      <c r="E811" s="656"/>
      <c r="F811" s="656"/>
      <c r="G811" s="656"/>
      <c r="H811" s="656"/>
      <c r="I811" s="656"/>
      <c r="J811" s="656"/>
      <c r="K811" s="656"/>
      <c r="L811" s="656"/>
      <c r="M811" s="656"/>
      <c r="N811" s="656"/>
      <c r="O811" s="656"/>
      <c r="P811" s="656"/>
    </row>
    <row r="812" spans="2:16" x14ac:dyDescent="0.15">
      <c r="B812" s="656"/>
      <c r="C812" s="657"/>
      <c r="D812" s="657"/>
      <c r="E812" s="656"/>
      <c r="F812" s="656"/>
      <c r="G812" s="656"/>
      <c r="H812" s="656"/>
      <c r="I812" s="656"/>
      <c r="J812" s="656"/>
      <c r="K812" s="656"/>
      <c r="L812" s="656"/>
      <c r="M812" s="656"/>
      <c r="N812" s="656"/>
      <c r="O812" s="656"/>
      <c r="P812" s="656"/>
    </row>
    <row r="813" spans="2:16" x14ac:dyDescent="0.15">
      <c r="B813" s="656"/>
      <c r="C813" s="657"/>
      <c r="D813" s="657"/>
      <c r="E813" s="656"/>
      <c r="F813" s="656"/>
      <c r="G813" s="656"/>
      <c r="H813" s="656"/>
      <c r="I813" s="656"/>
      <c r="J813" s="656"/>
      <c r="K813" s="656"/>
      <c r="L813" s="656"/>
      <c r="M813" s="656"/>
      <c r="N813" s="656"/>
      <c r="O813" s="656"/>
      <c r="P813" s="656"/>
    </row>
    <row r="814" spans="2:16" x14ac:dyDescent="0.15">
      <c r="B814" s="656"/>
      <c r="C814" s="657"/>
      <c r="D814" s="657"/>
      <c r="E814" s="656"/>
      <c r="F814" s="656"/>
      <c r="G814" s="656"/>
      <c r="H814" s="656"/>
      <c r="I814" s="656"/>
      <c r="J814" s="656"/>
      <c r="K814" s="656"/>
      <c r="L814" s="656"/>
      <c r="M814" s="656"/>
      <c r="N814" s="656"/>
      <c r="O814" s="656"/>
      <c r="P814" s="656"/>
    </row>
    <row r="815" spans="2:16" x14ac:dyDescent="0.15">
      <c r="B815" s="656"/>
      <c r="C815" s="657"/>
      <c r="D815" s="657"/>
      <c r="E815" s="656"/>
      <c r="F815" s="656"/>
      <c r="G815" s="656"/>
      <c r="H815" s="656"/>
      <c r="I815" s="656"/>
      <c r="J815" s="656"/>
      <c r="K815" s="656"/>
      <c r="L815" s="656"/>
      <c r="M815" s="656"/>
      <c r="N815" s="656"/>
      <c r="O815" s="656"/>
      <c r="P815" s="656"/>
    </row>
    <row r="816" spans="2:16" x14ac:dyDescent="0.15">
      <c r="B816" s="656"/>
      <c r="C816" s="657"/>
      <c r="D816" s="657"/>
      <c r="E816" s="656"/>
      <c r="F816" s="656"/>
      <c r="G816" s="656"/>
      <c r="H816" s="656"/>
      <c r="I816" s="656"/>
      <c r="J816" s="656"/>
      <c r="K816" s="656"/>
      <c r="L816" s="656"/>
      <c r="M816" s="656"/>
      <c r="N816" s="656"/>
      <c r="O816" s="656"/>
      <c r="P816" s="656"/>
    </row>
    <row r="817" spans="2:16" x14ac:dyDescent="0.15">
      <c r="B817" s="656"/>
      <c r="C817" s="657"/>
      <c r="D817" s="657"/>
      <c r="E817" s="656"/>
      <c r="F817" s="656"/>
      <c r="G817" s="656"/>
      <c r="H817" s="656"/>
      <c r="I817" s="656"/>
      <c r="J817" s="656"/>
      <c r="K817" s="656"/>
      <c r="L817" s="656"/>
      <c r="M817" s="656"/>
      <c r="N817" s="656"/>
      <c r="O817" s="656"/>
      <c r="P817" s="656"/>
    </row>
    <row r="818" spans="2:16" x14ac:dyDescent="0.15">
      <c r="B818" s="656"/>
      <c r="C818" s="657"/>
      <c r="D818" s="657"/>
      <c r="E818" s="656"/>
      <c r="F818" s="656"/>
      <c r="G818" s="656"/>
      <c r="H818" s="656"/>
      <c r="I818" s="656"/>
      <c r="J818" s="656"/>
      <c r="K818" s="656"/>
      <c r="L818" s="656"/>
      <c r="M818" s="656"/>
      <c r="N818" s="656"/>
      <c r="O818" s="656"/>
      <c r="P818" s="656"/>
    </row>
    <row r="819" spans="2:16" x14ac:dyDescent="0.15">
      <c r="B819" s="656"/>
      <c r="C819" s="657"/>
      <c r="D819" s="657"/>
      <c r="E819" s="656"/>
      <c r="F819" s="656"/>
      <c r="G819" s="656"/>
      <c r="H819" s="656"/>
      <c r="I819" s="656"/>
      <c r="J819" s="656"/>
      <c r="K819" s="656"/>
      <c r="L819" s="656"/>
      <c r="M819" s="656"/>
      <c r="N819" s="656"/>
      <c r="O819" s="656"/>
      <c r="P819" s="656"/>
    </row>
    <row r="820" spans="2:16" x14ac:dyDescent="0.15">
      <c r="B820" s="656"/>
      <c r="C820" s="657"/>
      <c r="D820" s="657"/>
      <c r="E820" s="656"/>
      <c r="F820" s="656"/>
      <c r="G820" s="656"/>
      <c r="H820" s="656"/>
      <c r="I820" s="656"/>
      <c r="J820" s="656"/>
      <c r="K820" s="656"/>
      <c r="L820" s="656"/>
      <c r="M820" s="656"/>
      <c r="N820" s="656"/>
      <c r="O820" s="656"/>
      <c r="P820" s="656"/>
    </row>
    <row r="821" spans="2:16" x14ac:dyDescent="0.15">
      <c r="B821" s="656"/>
      <c r="C821" s="657"/>
      <c r="D821" s="657"/>
      <c r="E821" s="656"/>
      <c r="F821" s="656"/>
      <c r="G821" s="656"/>
      <c r="H821" s="656"/>
      <c r="I821" s="656"/>
      <c r="J821" s="656"/>
      <c r="K821" s="656"/>
      <c r="L821" s="656"/>
      <c r="M821" s="656"/>
      <c r="N821" s="656"/>
      <c r="O821" s="656"/>
      <c r="P821" s="656"/>
    </row>
    <row r="822" spans="2:16" x14ac:dyDescent="0.15">
      <c r="B822" s="656"/>
      <c r="C822" s="657"/>
      <c r="D822" s="657"/>
      <c r="E822" s="656"/>
      <c r="F822" s="656"/>
      <c r="G822" s="656"/>
      <c r="H822" s="656"/>
      <c r="I822" s="656"/>
      <c r="J822" s="656"/>
      <c r="K822" s="656"/>
      <c r="L822" s="656"/>
      <c r="M822" s="656"/>
      <c r="N822" s="656"/>
      <c r="O822" s="656"/>
      <c r="P822" s="656"/>
    </row>
    <row r="823" spans="2:16" x14ac:dyDescent="0.15">
      <c r="B823" s="656"/>
      <c r="C823" s="657"/>
      <c r="D823" s="657"/>
      <c r="E823" s="656"/>
      <c r="F823" s="656"/>
      <c r="G823" s="656"/>
      <c r="H823" s="656"/>
      <c r="I823" s="656"/>
      <c r="J823" s="656"/>
      <c r="K823" s="656"/>
      <c r="L823" s="656"/>
      <c r="M823" s="656"/>
      <c r="N823" s="656"/>
      <c r="O823" s="656"/>
      <c r="P823" s="656"/>
    </row>
    <row r="824" spans="2:16" x14ac:dyDescent="0.15">
      <c r="B824" s="656"/>
      <c r="C824" s="657"/>
      <c r="D824" s="657"/>
      <c r="E824" s="656"/>
      <c r="F824" s="656"/>
      <c r="G824" s="656"/>
      <c r="H824" s="656"/>
      <c r="I824" s="656"/>
      <c r="J824" s="656"/>
      <c r="K824" s="656"/>
      <c r="L824" s="656"/>
      <c r="M824" s="656"/>
      <c r="N824" s="656"/>
      <c r="O824" s="656"/>
      <c r="P824" s="656"/>
    </row>
    <row r="825" spans="2:16" x14ac:dyDescent="0.15">
      <c r="B825" s="656"/>
      <c r="C825" s="657"/>
      <c r="D825" s="657"/>
      <c r="E825" s="656"/>
      <c r="F825" s="656"/>
      <c r="G825" s="656"/>
      <c r="H825" s="656"/>
      <c r="I825" s="656"/>
      <c r="J825" s="656"/>
      <c r="K825" s="656"/>
      <c r="L825" s="656"/>
      <c r="M825" s="656"/>
      <c r="N825" s="656"/>
      <c r="O825" s="656"/>
      <c r="P825" s="656"/>
    </row>
    <row r="826" spans="2:16" x14ac:dyDescent="0.15">
      <c r="B826" s="656"/>
      <c r="C826" s="657"/>
      <c r="D826" s="657"/>
      <c r="E826" s="656"/>
      <c r="F826" s="656"/>
      <c r="G826" s="656"/>
      <c r="H826" s="656"/>
      <c r="I826" s="656"/>
      <c r="J826" s="656"/>
      <c r="K826" s="656"/>
      <c r="L826" s="656"/>
      <c r="M826" s="656"/>
      <c r="N826" s="656"/>
      <c r="O826" s="656"/>
      <c r="P826" s="656"/>
    </row>
    <row r="827" spans="2:16" x14ac:dyDescent="0.15">
      <c r="B827" s="656"/>
      <c r="C827" s="657"/>
      <c r="D827" s="657"/>
      <c r="E827" s="656"/>
      <c r="F827" s="656"/>
      <c r="G827" s="656"/>
      <c r="H827" s="656"/>
      <c r="I827" s="656"/>
      <c r="J827" s="656"/>
      <c r="K827" s="656"/>
      <c r="L827" s="656"/>
      <c r="M827" s="656"/>
      <c r="N827" s="656"/>
      <c r="O827" s="656"/>
      <c r="P827" s="656"/>
    </row>
    <row r="828" spans="2:16" x14ac:dyDescent="0.15">
      <c r="B828" s="656"/>
      <c r="C828" s="657"/>
      <c r="D828" s="657"/>
      <c r="E828" s="656"/>
      <c r="F828" s="656"/>
      <c r="G828" s="656"/>
      <c r="H828" s="656"/>
      <c r="I828" s="656"/>
      <c r="J828" s="656"/>
      <c r="K828" s="656"/>
      <c r="L828" s="656"/>
      <c r="M828" s="656"/>
      <c r="N828" s="656"/>
      <c r="O828" s="656"/>
      <c r="P828" s="656"/>
    </row>
    <row r="829" spans="2:16" x14ac:dyDescent="0.15">
      <c r="B829" s="656"/>
      <c r="C829" s="657"/>
      <c r="D829" s="657"/>
      <c r="E829" s="656"/>
      <c r="F829" s="656"/>
      <c r="G829" s="656"/>
      <c r="H829" s="656"/>
      <c r="I829" s="656"/>
      <c r="J829" s="656"/>
      <c r="K829" s="656"/>
      <c r="L829" s="656"/>
      <c r="M829" s="656"/>
      <c r="N829" s="656"/>
      <c r="O829" s="656"/>
      <c r="P829" s="656"/>
    </row>
    <row r="830" spans="2:16" x14ac:dyDescent="0.15">
      <c r="B830" s="656"/>
      <c r="C830" s="657"/>
      <c r="D830" s="657"/>
      <c r="E830" s="656"/>
      <c r="F830" s="656"/>
      <c r="G830" s="656"/>
      <c r="H830" s="656"/>
      <c r="I830" s="656"/>
      <c r="J830" s="656"/>
      <c r="K830" s="656"/>
      <c r="L830" s="656"/>
      <c r="M830" s="656"/>
      <c r="N830" s="656"/>
      <c r="O830" s="656"/>
      <c r="P830" s="656"/>
    </row>
    <row r="831" spans="2:16" x14ac:dyDescent="0.15">
      <c r="B831" s="656"/>
      <c r="C831" s="657"/>
      <c r="D831" s="657"/>
      <c r="E831" s="656"/>
      <c r="F831" s="656"/>
      <c r="G831" s="656"/>
      <c r="H831" s="656"/>
      <c r="I831" s="656"/>
      <c r="J831" s="656"/>
      <c r="K831" s="656"/>
      <c r="L831" s="656"/>
      <c r="M831" s="656"/>
      <c r="N831" s="656"/>
      <c r="O831" s="656"/>
      <c r="P831" s="656"/>
    </row>
    <row r="832" spans="2:16" x14ac:dyDescent="0.15">
      <c r="B832" s="656"/>
      <c r="C832" s="657"/>
      <c r="D832" s="657"/>
      <c r="E832" s="656"/>
      <c r="F832" s="656"/>
      <c r="G832" s="656"/>
      <c r="H832" s="656"/>
      <c r="I832" s="656"/>
      <c r="J832" s="656"/>
      <c r="K832" s="656"/>
      <c r="L832" s="656"/>
      <c r="M832" s="656"/>
      <c r="N832" s="656"/>
      <c r="O832" s="656"/>
      <c r="P832" s="656"/>
    </row>
    <row r="833" spans="2:16" x14ac:dyDescent="0.15">
      <c r="B833" s="656"/>
      <c r="C833" s="657"/>
      <c r="D833" s="657"/>
      <c r="E833" s="656"/>
      <c r="F833" s="656"/>
      <c r="G833" s="656"/>
      <c r="H833" s="656"/>
      <c r="I833" s="656"/>
      <c r="J833" s="656"/>
      <c r="K833" s="656"/>
      <c r="L833" s="656"/>
      <c r="M833" s="656"/>
      <c r="N833" s="656"/>
      <c r="O833" s="656"/>
      <c r="P833" s="656"/>
    </row>
    <row r="834" spans="2:16" x14ac:dyDescent="0.15">
      <c r="B834" s="656"/>
      <c r="C834" s="657"/>
      <c r="D834" s="657"/>
      <c r="E834" s="656"/>
      <c r="F834" s="656"/>
      <c r="G834" s="656"/>
      <c r="H834" s="656"/>
      <c r="I834" s="656"/>
      <c r="J834" s="656"/>
      <c r="K834" s="656"/>
      <c r="L834" s="656"/>
      <c r="M834" s="656"/>
      <c r="N834" s="656"/>
      <c r="O834" s="656"/>
      <c r="P834" s="656"/>
    </row>
    <row r="835" spans="2:16" x14ac:dyDescent="0.15">
      <c r="B835" s="656"/>
      <c r="C835" s="657"/>
      <c r="D835" s="657"/>
      <c r="E835" s="656"/>
      <c r="F835" s="656"/>
      <c r="G835" s="656"/>
      <c r="H835" s="656"/>
      <c r="I835" s="656"/>
      <c r="J835" s="656"/>
      <c r="K835" s="656"/>
      <c r="L835" s="656"/>
      <c r="M835" s="656"/>
      <c r="N835" s="656"/>
      <c r="O835" s="656"/>
      <c r="P835" s="656"/>
    </row>
    <row r="836" spans="2:16" x14ac:dyDescent="0.15">
      <c r="B836" s="656"/>
      <c r="C836" s="657"/>
      <c r="D836" s="657"/>
      <c r="E836" s="656"/>
      <c r="F836" s="656"/>
      <c r="G836" s="656"/>
      <c r="H836" s="656"/>
      <c r="I836" s="656"/>
      <c r="J836" s="656"/>
      <c r="K836" s="656"/>
      <c r="L836" s="656"/>
      <c r="M836" s="656"/>
      <c r="N836" s="656"/>
      <c r="O836" s="656"/>
      <c r="P836" s="656"/>
    </row>
    <row r="837" spans="2:16" x14ac:dyDescent="0.15">
      <c r="B837" s="656"/>
      <c r="C837" s="657"/>
      <c r="D837" s="657"/>
      <c r="E837" s="656"/>
      <c r="F837" s="656"/>
      <c r="G837" s="656"/>
      <c r="H837" s="656"/>
      <c r="I837" s="656"/>
      <c r="J837" s="656"/>
      <c r="K837" s="656"/>
      <c r="L837" s="656"/>
      <c r="M837" s="656"/>
      <c r="N837" s="656"/>
      <c r="O837" s="656"/>
      <c r="P837" s="656"/>
    </row>
    <row r="838" spans="2:16" x14ac:dyDescent="0.15">
      <c r="B838" s="656"/>
      <c r="C838" s="657"/>
      <c r="D838" s="657"/>
      <c r="E838" s="656"/>
      <c r="F838" s="656"/>
      <c r="G838" s="656"/>
      <c r="H838" s="656"/>
      <c r="I838" s="656"/>
      <c r="J838" s="656"/>
      <c r="K838" s="656"/>
      <c r="L838" s="656"/>
      <c r="M838" s="656"/>
      <c r="N838" s="656"/>
      <c r="O838" s="656"/>
      <c r="P838" s="656"/>
    </row>
    <row r="839" spans="2:16" x14ac:dyDescent="0.15">
      <c r="B839" s="656"/>
      <c r="C839" s="657"/>
      <c r="D839" s="657"/>
      <c r="E839" s="656"/>
      <c r="F839" s="656"/>
      <c r="G839" s="656"/>
      <c r="H839" s="656"/>
      <c r="I839" s="656"/>
      <c r="J839" s="656"/>
      <c r="K839" s="656"/>
      <c r="L839" s="656"/>
      <c r="M839" s="656"/>
      <c r="N839" s="656"/>
      <c r="O839" s="656"/>
      <c r="P839" s="656"/>
    </row>
    <row r="840" spans="2:16" x14ac:dyDescent="0.15">
      <c r="B840" s="656"/>
      <c r="C840" s="657"/>
      <c r="D840" s="657"/>
      <c r="E840" s="656"/>
      <c r="F840" s="656"/>
      <c r="G840" s="656"/>
      <c r="H840" s="656"/>
      <c r="I840" s="656"/>
      <c r="J840" s="656"/>
      <c r="K840" s="656"/>
      <c r="L840" s="656"/>
      <c r="M840" s="656"/>
      <c r="N840" s="656"/>
      <c r="O840" s="656"/>
      <c r="P840" s="656"/>
    </row>
    <row r="841" spans="2:16" x14ac:dyDescent="0.15">
      <c r="B841" s="656"/>
      <c r="C841" s="657"/>
      <c r="D841" s="657"/>
      <c r="E841" s="656"/>
      <c r="F841" s="656"/>
      <c r="G841" s="656"/>
      <c r="H841" s="656"/>
      <c r="I841" s="656"/>
      <c r="J841" s="656"/>
      <c r="K841" s="656"/>
      <c r="L841" s="656"/>
      <c r="M841" s="656"/>
      <c r="N841" s="656"/>
      <c r="O841" s="656"/>
      <c r="P841" s="656"/>
    </row>
    <row r="842" spans="2:16" x14ac:dyDescent="0.15">
      <c r="B842" s="656"/>
      <c r="C842" s="657"/>
      <c r="D842" s="657"/>
      <c r="E842" s="656"/>
      <c r="F842" s="656"/>
      <c r="G842" s="656"/>
      <c r="H842" s="656"/>
      <c r="I842" s="656"/>
      <c r="J842" s="656"/>
      <c r="K842" s="656"/>
      <c r="L842" s="656"/>
      <c r="M842" s="656"/>
      <c r="N842" s="656"/>
      <c r="O842" s="656"/>
      <c r="P842" s="656"/>
    </row>
    <row r="843" spans="2:16" x14ac:dyDescent="0.15">
      <c r="B843" s="656"/>
      <c r="C843" s="657"/>
      <c r="D843" s="657"/>
      <c r="E843" s="656"/>
      <c r="F843" s="656"/>
      <c r="G843" s="656"/>
      <c r="H843" s="656"/>
      <c r="I843" s="656"/>
      <c r="J843" s="656"/>
      <c r="K843" s="656"/>
      <c r="L843" s="656"/>
      <c r="M843" s="656"/>
      <c r="N843" s="656"/>
      <c r="O843" s="656"/>
      <c r="P843" s="656"/>
    </row>
    <row r="844" spans="2:16" x14ac:dyDescent="0.15">
      <c r="B844" s="656"/>
      <c r="C844" s="657"/>
      <c r="D844" s="657"/>
      <c r="E844" s="656"/>
      <c r="F844" s="656"/>
      <c r="G844" s="656"/>
      <c r="H844" s="656"/>
      <c r="I844" s="656"/>
      <c r="J844" s="656"/>
      <c r="K844" s="656"/>
      <c r="L844" s="656"/>
      <c r="M844" s="656"/>
      <c r="N844" s="656"/>
      <c r="O844" s="656"/>
      <c r="P844" s="656"/>
    </row>
    <row r="845" spans="2:16" x14ac:dyDescent="0.15">
      <c r="B845" s="656"/>
      <c r="C845" s="657"/>
      <c r="D845" s="657"/>
      <c r="E845" s="656"/>
      <c r="F845" s="656"/>
      <c r="G845" s="656"/>
      <c r="H845" s="656"/>
      <c r="I845" s="656"/>
      <c r="J845" s="656"/>
      <c r="K845" s="656"/>
      <c r="L845" s="656"/>
      <c r="M845" s="656"/>
      <c r="N845" s="656"/>
      <c r="O845" s="656"/>
      <c r="P845" s="656"/>
    </row>
    <row r="846" spans="2:16" x14ac:dyDescent="0.15">
      <c r="B846" s="656"/>
      <c r="C846" s="657"/>
      <c r="D846" s="657"/>
      <c r="E846" s="656"/>
      <c r="F846" s="656"/>
      <c r="G846" s="656"/>
      <c r="H846" s="656"/>
      <c r="I846" s="656"/>
      <c r="J846" s="656"/>
      <c r="K846" s="656"/>
      <c r="L846" s="656"/>
      <c r="M846" s="656"/>
      <c r="N846" s="656"/>
      <c r="O846" s="656"/>
      <c r="P846" s="656"/>
    </row>
    <row r="847" spans="2:16" x14ac:dyDescent="0.15">
      <c r="B847" s="656"/>
      <c r="C847" s="657"/>
      <c r="D847" s="657"/>
      <c r="E847" s="656"/>
      <c r="F847" s="656"/>
      <c r="G847" s="656"/>
      <c r="H847" s="656"/>
      <c r="I847" s="656"/>
      <c r="J847" s="656"/>
      <c r="K847" s="656"/>
      <c r="L847" s="656"/>
      <c r="M847" s="656"/>
      <c r="N847" s="656"/>
      <c r="O847" s="656"/>
      <c r="P847" s="656"/>
    </row>
    <row r="848" spans="2:16" x14ac:dyDescent="0.15">
      <c r="B848" s="656"/>
      <c r="C848" s="657"/>
      <c r="D848" s="657"/>
      <c r="E848" s="656"/>
      <c r="F848" s="656"/>
      <c r="G848" s="656"/>
      <c r="H848" s="656"/>
      <c r="I848" s="656"/>
      <c r="J848" s="656"/>
      <c r="K848" s="656"/>
      <c r="L848" s="656"/>
      <c r="M848" s="656"/>
      <c r="N848" s="656"/>
      <c r="O848" s="656"/>
      <c r="P848" s="656"/>
    </row>
    <row r="849" spans="2:16" x14ac:dyDescent="0.15">
      <c r="B849" s="656"/>
      <c r="C849" s="657"/>
      <c r="D849" s="657"/>
      <c r="E849" s="656"/>
      <c r="F849" s="656"/>
      <c r="G849" s="656"/>
      <c r="H849" s="656"/>
      <c r="I849" s="656"/>
      <c r="J849" s="656"/>
      <c r="K849" s="656"/>
      <c r="L849" s="656"/>
      <c r="M849" s="656"/>
      <c r="N849" s="656"/>
      <c r="O849" s="656"/>
      <c r="P849" s="656"/>
    </row>
    <row r="850" spans="2:16" x14ac:dyDescent="0.15">
      <c r="B850" s="656"/>
      <c r="C850" s="657"/>
      <c r="D850" s="657"/>
      <c r="E850" s="656"/>
      <c r="F850" s="656"/>
      <c r="G850" s="656"/>
      <c r="H850" s="656"/>
      <c r="I850" s="656"/>
      <c r="J850" s="656"/>
      <c r="K850" s="656"/>
      <c r="L850" s="656"/>
      <c r="M850" s="656"/>
      <c r="N850" s="656"/>
      <c r="O850" s="656"/>
      <c r="P850" s="656"/>
    </row>
    <row r="851" spans="2:16" x14ac:dyDescent="0.15">
      <c r="B851" s="656"/>
      <c r="C851" s="657"/>
      <c r="D851" s="657"/>
      <c r="E851" s="656"/>
      <c r="F851" s="656"/>
      <c r="G851" s="656"/>
      <c r="H851" s="656"/>
      <c r="I851" s="656"/>
      <c r="J851" s="656"/>
      <c r="K851" s="656"/>
      <c r="L851" s="656"/>
      <c r="M851" s="656"/>
      <c r="N851" s="656"/>
      <c r="O851" s="656"/>
      <c r="P851" s="656"/>
    </row>
    <row r="852" spans="2:16" x14ac:dyDescent="0.15">
      <c r="B852" s="656"/>
      <c r="C852" s="657"/>
      <c r="D852" s="657"/>
      <c r="E852" s="656"/>
      <c r="F852" s="656"/>
      <c r="G852" s="656"/>
      <c r="H852" s="656"/>
      <c r="I852" s="656"/>
      <c r="J852" s="656"/>
      <c r="K852" s="656"/>
      <c r="L852" s="656"/>
      <c r="M852" s="656"/>
      <c r="N852" s="656"/>
      <c r="O852" s="656"/>
      <c r="P852" s="656"/>
    </row>
    <row r="853" spans="2:16" x14ac:dyDescent="0.15">
      <c r="B853" s="656"/>
      <c r="C853" s="657"/>
      <c r="D853" s="657"/>
      <c r="E853" s="656"/>
      <c r="F853" s="656"/>
      <c r="G853" s="656"/>
      <c r="H853" s="656"/>
      <c r="I853" s="656"/>
      <c r="J853" s="656"/>
      <c r="K853" s="656"/>
      <c r="L853" s="656"/>
      <c r="M853" s="656"/>
      <c r="N853" s="656"/>
      <c r="O853" s="656"/>
      <c r="P853" s="656"/>
    </row>
    <row r="854" spans="2:16" x14ac:dyDescent="0.15">
      <c r="B854" s="656"/>
      <c r="C854" s="657"/>
      <c r="D854" s="657"/>
      <c r="E854" s="656"/>
      <c r="F854" s="656"/>
      <c r="G854" s="656"/>
      <c r="H854" s="656"/>
      <c r="I854" s="656"/>
      <c r="J854" s="656"/>
      <c r="K854" s="656"/>
      <c r="L854" s="656"/>
      <c r="M854" s="656"/>
      <c r="N854" s="656"/>
      <c r="O854" s="656"/>
      <c r="P854" s="656"/>
    </row>
    <row r="855" spans="2:16" x14ac:dyDescent="0.15">
      <c r="B855" s="656"/>
      <c r="C855" s="657"/>
      <c r="D855" s="657"/>
      <c r="E855" s="656"/>
      <c r="F855" s="656"/>
      <c r="G855" s="656"/>
      <c r="H855" s="656"/>
      <c r="I855" s="656"/>
      <c r="J855" s="656"/>
      <c r="K855" s="656"/>
      <c r="L855" s="656"/>
      <c r="M855" s="656"/>
      <c r="N855" s="656"/>
      <c r="O855" s="656"/>
      <c r="P855" s="656"/>
    </row>
    <row r="856" spans="2:16" x14ac:dyDescent="0.15">
      <c r="B856" s="656"/>
      <c r="C856" s="657"/>
      <c r="D856" s="657"/>
      <c r="E856" s="656"/>
      <c r="F856" s="656"/>
      <c r="G856" s="656"/>
      <c r="H856" s="656"/>
      <c r="I856" s="656"/>
      <c r="J856" s="656"/>
      <c r="K856" s="656"/>
      <c r="L856" s="656"/>
      <c r="M856" s="656"/>
      <c r="N856" s="656"/>
      <c r="O856" s="656"/>
      <c r="P856" s="656"/>
    </row>
    <row r="857" spans="2:16" x14ac:dyDescent="0.15">
      <c r="B857" s="656"/>
      <c r="C857" s="657"/>
      <c r="D857" s="657"/>
      <c r="E857" s="656"/>
      <c r="F857" s="656"/>
      <c r="G857" s="656"/>
      <c r="H857" s="656"/>
      <c r="I857" s="656"/>
      <c r="J857" s="656"/>
      <c r="K857" s="656"/>
      <c r="L857" s="656"/>
      <c r="M857" s="656"/>
      <c r="N857" s="656"/>
      <c r="O857" s="656"/>
      <c r="P857" s="656"/>
    </row>
    <row r="858" spans="2:16" x14ac:dyDescent="0.15">
      <c r="B858" s="656"/>
      <c r="C858" s="657"/>
      <c r="D858" s="657"/>
      <c r="E858" s="656"/>
      <c r="F858" s="656"/>
      <c r="G858" s="656"/>
      <c r="H858" s="656"/>
      <c r="I858" s="656"/>
      <c r="J858" s="656"/>
      <c r="K858" s="656"/>
      <c r="L858" s="656"/>
      <c r="M858" s="656"/>
      <c r="N858" s="656"/>
      <c r="O858" s="656"/>
      <c r="P858" s="656"/>
    </row>
    <row r="859" spans="2:16" x14ac:dyDescent="0.15">
      <c r="B859" s="656"/>
      <c r="C859" s="657"/>
      <c r="D859" s="657"/>
      <c r="E859" s="656"/>
      <c r="F859" s="656"/>
      <c r="G859" s="656"/>
      <c r="H859" s="656"/>
      <c r="I859" s="656"/>
      <c r="J859" s="656"/>
      <c r="K859" s="656"/>
      <c r="L859" s="656"/>
      <c r="M859" s="656"/>
      <c r="N859" s="656"/>
      <c r="O859" s="656"/>
      <c r="P859" s="656"/>
    </row>
    <row r="860" spans="2:16" x14ac:dyDescent="0.15">
      <c r="B860" s="656"/>
      <c r="C860" s="657"/>
      <c r="D860" s="657"/>
      <c r="E860" s="656"/>
      <c r="F860" s="656"/>
      <c r="G860" s="656"/>
      <c r="H860" s="656"/>
      <c r="I860" s="656"/>
      <c r="J860" s="656"/>
      <c r="K860" s="656"/>
      <c r="L860" s="656"/>
      <c r="M860" s="656"/>
      <c r="N860" s="656"/>
      <c r="O860" s="656"/>
      <c r="P860" s="656"/>
    </row>
    <row r="861" spans="2:16" x14ac:dyDescent="0.15">
      <c r="B861" s="656"/>
      <c r="C861" s="657"/>
      <c r="D861" s="657"/>
      <c r="E861" s="656"/>
      <c r="F861" s="656"/>
      <c r="G861" s="656"/>
      <c r="H861" s="656"/>
      <c r="I861" s="656"/>
      <c r="J861" s="656"/>
      <c r="K861" s="656"/>
      <c r="L861" s="656"/>
      <c r="M861" s="656"/>
      <c r="N861" s="656"/>
      <c r="O861" s="656"/>
      <c r="P861" s="656"/>
    </row>
    <row r="862" spans="2:16" x14ac:dyDescent="0.15">
      <c r="B862" s="656"/>
      <c r="C862" s="657"/>
      <c r="D862" s="657"/>
      <c r="E862" s="656"/>
      <c r="F862" s="656"/>
      <c r="G862" s="656"/>
      <c r="H862" s="656"/>
      <c r="I862" s="656"/>
      <c r="J862" s="656"/>
      <c r="K862" s="656"/>
      <c r="L862" s="656"/>
      <c r="M862" s="656"/>
      <c r="N862" s="656"/>
      <c r="O862" s="656"/>
      <c r="P862" s="656"/>
    </row>
    <row r="863" spans="2:16" x14ac:dyDescent="0.15">
      <c r="B863" s="656"/>
      <c r="C863" s="657"/>
      <c r="D863" s="657"/>
      <c r="E863" s="656"/>
      <c r="F863" s="656"/>
      <c r="G863" s="656"/>
      <c r="H863" s="656"/>
      <c r="I863" s="656"/>
      <c r="J863" s="656"/>
      <c r="K863" s="656"/>
      <c r="L863" s="656"/>
      <c r="M863" s="656"/>
      <c r="N863" s="656"/>
      <c r="O863" s="656"/>
      <c r="P863" s="656"/>
    </row>
    <row r="864" spans="2:16" x14ac:dyDescent="0.15">
      <c r="B864" s="656"/>
      <c r="C864" s="657"/>
      <c r="D864" s="657"/>
      <c r="E864" s="656"/>
      <c r="F864" s="656"/>
      <c r="G864" s="656"/>
      <c r="H864" s="656"/>
      <c r="I864" s="656"/>
      <c r="J864" s="656"/>
      <c r="K864" s="656"/>
      <c r="L864" s="656"/>
      <c r="M864" s="656"/>
      <c r="N864" s="656"/>
      <c r="O864" s="656"/>
      <c r="P864" s="656"/>
    </row>
    <row r="865" spans="2:16" x14ac:dyDescent="0.15">
      <c r="B865" s="656"/>
      <c r="C865" s="657"/>
      <c r="D865" s="657"/>
      <c r="E865" s="656"/>
      <c r="F865" s="656"/>
      <c r="G865" s="656"/>
      <c r="H865" s="656"/>
      <c r="I865" s="656"/>
      <c r="J865" s="656"/>
      <c r="K865" s="656"/>
      <c r="L865" s="656"/>
      <c r="M865" s="656"/>
      <c r="N865" s="656"/>
      <c r="O865" s="656"/>
      <c r="P865" s="656"/>
    </row>
    <row r="866" spans="2:16" x14ac:dyDescent="0.15">
      <c r="B866" s="656"/>
      <c r="C866" s="657"/>
      <c r="D866" s="657"/>
      <c r="E866" s="656"/>
      <c r="F866" s="656"/>
      <c r="G866" s="656"/>
      <c r="H866" s="656"/>
      <c r="I866" s="656"/>
      <c r="J866" s="656"/>
      <c r="K866" s="656"/>
      <c r="L866" s="656"/>
      <c r="M866" s="656"/>
      <c r="N866" s="656"/>
      <c r="O866" s="656"/>
      <c r="P866" s="656"/>
    </row>
    <row r="867" spans="2:16" x14ac:dyDescent="0.15">
      <c r="B867" s="656"/>
      <c r="C867" s="657"/>
      <c r="D867" s="657"/>
      <c r="E867" s="656"/>
      <c r="F867" s="656"/>
      <c r="G867" s="656"/>
      <c r="H867" s="656"/>
      <c r="I867" s="656"/>
      <c r="J867" s="656"/>
      <c r="K867" s="656"/>
      <c r="L867" s="656"/>
      <c r="M867" s="656"/>
      <c r="N867" s="656"/>
      <c r="O867" s="656"/>
      <c r="P867" s="656"/>
    </row>
    <row r="868" spans="2:16" x14ac:dyDescent="0.15">
      <c r="B868" s="656"/>
      <c r="C868" s="657"/>
      <c r="D868" s="657"/>
      <c r="E868" s="656"/>
      <c r="F868" s="656"/>
      <c r="G868" s="656"/>
      <c r="H868" s="656"/>
      <c r="I868" s="656"/>
      <c r="J868" s="656"/>
      <c r="K868" s="656"/>
      <c r="L868" s="656"/>
      <c r="M868" s="656"/>
      <c r="N868" s="656"/>
      <c r="O868" s="656"/>
      <c r="P868" s="656"/>
    </row>
    <row r="869" spans="2:16" x14ac:dyDescent="0.15">
      <c r="B869" s="656"/>
      <c r="C869" s="657"/>
      <c r="D869" s="657"/>
      <c r="E869" s="656"/>
      <c r="F869" s="656"/>
      <c r="G869" s="656"/>
      <c r="H869" s="656"/>
      <c r="I869" s="656"/>
      <c r="J869" s="656"/>
      <c r="K869" s="656"/>
      <c r="L869" s="656"/>
      <c r="M869" s="656"/>
      <c r="N869" s="656"/>
      <c r="O869" s="656"/>
      <c r="P869" s="656"/>
    </row>
    <row r="870" spans="2:16" x14ac:dyDescent="0.15">
      <c r="B870" s="656"/>
      <c r="C870" s="657"/>
      <c r="D870" s="657"/>
      <c r="E870" s="656"/>
      <c r="F870" s="656"/>
      <c r="G870" s="656"/>
      <c r="H870" s="656"/>
      <c r="I870" s="656"/>
      <c r="J870" s="656"/>
      <c r="K870" s="656"/>
      <c r="L870" s="656"/>
      <c r="M870" s="656"/>
      <c r="N870" s="656"/>
      <c r="O870" s="656"/>
      <c r="P870" s="656"/>
    </row>
    <row r="871" spans="2:16" x14ac:dyDescent="0.15">
      <c r="B871" s="656"/>
      <c r="C871" s="657"/>
      <c r="D871" s="657"/>
      <c r="E871" s="656"/>
      <c r="F871" s="656"/>
      <c r="G871" s="656"/>
      <c r="H871" s="656"/>
      <c r="I871" s="656"/>
      <c r="J871" s="656"/>
      <c r="K871" s="656"/>
      <c r="L871" s="656"/>
      <c r="M871" s="656"/>
      <c r="N871" s="656"/>
      <c r="O871" s="656"/>
      <c r="P871" s="656"/>
    </row>
    <row r="872" spans="2:16" x14ac:dyDescent="0.15">
      <c r="B872" s="656"/>
      <c r="C872" s="657"/>
      <c r="D872" s="657"/>
      <c r="E872" s="656"/>
      <c r="F872" s="656"/>
      <c r="G872" s="656"/>
      <c r="H872" s="656"/>
      <c r="I872" s="656"/>
      <c r="J872" s="656"/>
      <c r="K872" s="656"/>
      <c r="L872" s="656"/>
      <c r="M872" s="656"/>
      <c r="N872" s="656"/>
      <c r="O872" s="656"/>
      <c r="P872" s="656"/>
    </row>
    <row r="873" spans="2:16" x14ac:dyDescent="0.15">
      <c r="B873" s="656"/>
      <c r="C873" s="657"/>
      <c r="D873" s="657"/>
      <c r="E873" s="656"/>
      <c r="F873" s="656"/>
      <c r="G873" s="656"/>
      <c r="H873" s="656"/>
      <c r="I873" s="656"/>
      <c r="J873" s="656"/>
      <c r="K873" s="656"/>
      <c r="L873" s="656"/>
      <c r="M873" s="656"/>
      <c r="N873" s="656"/>
      <c r="O873" s="656"/>
      <c r="P873" s="656"/>
    </row>
    <row r="874" spans="2:16" x14ac:dyDescent="0.15">
      <c r="B874" s="656"/>
      <c r="C874" s="657"/>
      <c r="D874" s="657"/>
      <c r="E874" s="656"/>
      <c r="F874" s="656"/>
      <c r="G874" s="656"/>
      <c r="H874" s="656"/>
      <c r="I874" s="656"/>
      <c r="J874" s="656"/>
      <c r="K874" s="656"/>
      <c r="L874" s="656"/>
      <c r="M874" s="656"/>
      <c r="N874" s="656"/>
      <c r="O874" s="656"/>
      <c r="P874" s="656"/>
    </row>
    <row r="875" spans="2:16" x14ac:dyDescent="0.15">
      <c r="B875" s="656"/>
      <c r="C875" s="657"/>
      <c r="D875" s="657"/>
      <c r="E875" s="656"/>
      <c r="F875" s="656"/>
      <c r="G875" s="656"/>
      <c r="H875" s="656"/>
      <c r="I875" s="656"/>
      <c r="J875" s="656"/>
      <c r="K875" s="656"/>
      <c r="L875" s="656"/>
      <c r="M875" s="656"/>
      <c r="N875" s="656"/>
      <c r="O875" s="656"/>
      <c r="P875" s="656"/>
    </row>
    <row r="876" spans="2:16" x14ac:dyDescent="0.15">
      <c r="B876" s="656"/>
      <c r="C876" s="657"/>
      <c r="D876" s="657"/>
      <c r="E876" s="656"/>
      <c r="F876" s="656"/>
      <c r="G876" s="656"/>
      <c r="H876" s="656"/>
      <c r="I876" s="656"/>
      <c r="J876" s="656"/>
      <c r="K876" s="656"/>
      <c r="L876" s="656"/>
      <c r="M876" s="656"/>
      <c r="N876" s="656"/>
      <c r="O876" s="656"/>
      <c r="P876" s="656"/>
    </row>
    <row r="877" spans="2:16" x14ac:dyDescent="0.15">
      <c r="B877" s="656"/>
      <c r="C877" s="657"/>
      <c r="D877" s="657"/>
      <c r="E877" s="656"/>
      <c r="F877" s="656"/>
      <c r="G877" s="656"/>
      <c r="H877" s="656"/>
      <c r="I877" s="656"/>
      <c r="J877" s="656"/>
      <c r="K877" s="656"/>
      <c r="L877" s="656"/>
      <c r="M877" s="656"/>
      <c r="N877" s="656"/>
      <c r="O877" s="656"/>
      <c r="P877" s="656"/>
    </row>
    <row r="878" spans="2:16" x14ac:dyDescent="0.15">
      <c r="B878" s="656"/>
      <c r="C878" s="657"/>
      <c r="D878" s="657"/>
      <c r="E878" s="656"/>
      <c r="F878" s="656"/>
      <c r="G878" s="656"/>
      <c r="H878" s="656"/>
      <c r="I878" s="656"/>
      <c r="J878" s="656"/>
      <c r="K878" s="656"/>
      <c r="L878" s="656"/>
      <c r="M878" s="656"/>
      <c r="N878" s="656"/>
      <c r="O878" s="656"/>
      <c r="P878" s="656"/>
    </row>
    <row r="879" spans="2:16" x14ac:dyDescent="0.15">
      <c r="B879" s="656"/>
      <c r="C879" s="657"/>
      <c r="D879" s="657"/>
      <c r="E879" s="656"/>
      <c r="F879" s="656"/>
      <c r="G879" s="656"/>
      <c r="H879" s="656"/>
      <c r="I879" s="656"/>
      <c r="J879" s="656"/>
      <c r="K879" s="656"/>
      <c r="L879" s="656"/>
      <c r="M879" s="656"/>
      <c r="N879" s="656"/>
      <c r="O879" s="656"/>
      <c r="P879" s="656"/>
    </row>
    <row r="880" spans="2:16" x14ac:dyDescent="0.15">
      <c r="B880" s="656"/>
      <c r="C880" s="657"/>
      <c r="D880" s="657"/>
      <c r="E880" s="656"/>
      <c r="F880" s="656"/>
      <c r="G880" s="656"/>
      <c r="H880" s="656"/>
      <c r="I880" s="656"/>
      <c r="J880" s="656"/>
      <c r="K880" s="656"/>
      <c r="L880" s="656"/>
      <c r="M880" s="656"/>
      <c r="N880" s="656"/>
      <c r="O880" s="656"/>
      <c r="P880" s="656"/>
    </row>
    <row r="881" spans="2:16" x14ac:dyDescent="0.15">
      <c r="B881" s="656"/>
      <c r="C881" s="657"/>
      <c r="D881" s="657"/>
      <c r="E881" s="656"/>
      <c r="F881" s="656"/>
      <c r="G881" s="656"/>
      <c r="H881" s="656"/>
      <c r="I881" s="656"/>
      <c r="J881" s="656"/>
      <c r="K881" s="656"/>
      <c r="L881" s="656"/>
      <c r="M881" s="656"/>
      <c r="N881" s="656"/>
      <c r="O881" s="656"/>
      <c r="P881" s="656"/>
    </row>
    <row r="882" spans="2:16" x14ac:dyDescent="0.15">
      <c r="B882" s="656"/>
      <c r="C882" s="657"/>
      <c r="D882" s="657"/>
      <c r="E882" s="656"/>
      <c r="F882" s="656"/>
      <c r="G882" s="656"/>
      <c r="H882" s="656"/>
      <c r="I882" s="656"/>
      <c r="J882" s="656"/>
      <c r="K882" s="656"/>
      <c r="L882" s="656"/>
      <c r="M882" s="656"/>
      <c r="N882" s="656"/>
      <c r="O882" s="656"/>
      <c r="P882" s="656"/>
    </row>
    <row r="883" spans="2:16" x14ac:dyDescent="0.15">
      <c r="B883" s="656"/>
      <c r="C883" s="657"/>
      <c r="D883" s="657"/>
      <c r="E883" s="656"/>
      <c r="F883" s="656"/>
      <c r="G883" s="656"/>
      <c r="H883" s="656"/>
      <c r="I883" s="656"/>
      <c r="J883" s="656"/>
      <c r="K883" s="656"/>
      <c r="L883" s="656"/>
      <c r="M883" s="656"/>
      <c r="N883" s="656"/>
      <c r="O883" s="656"/>
      <c r="P883" s="656"/>
    </row>
    <row r="884" spans="2:16" x14ac:dyDescent="0.15">
      <c r="B884" s="656"/>
      <c r="C884" s="657"/>
      <c r="D884" s="657"/>
      <c r="E884" s="656"/>
      <c r="F884" s="656"/>
      <c r="G884" s="656"/>
      <c r="H884" s="656"/>
      <c r="I884" s="656"/>
      <c r="J884" s="656"/>
      <c r="K884" s="656"/>
      <c r="L884" s="656"/>
      <c r="M884" s="656"/>
      <c r="N884" s="656"/>
      <c r="O884" s="656"/>
      <c r="P884" s="656"/>
    </row>
    <row r="885" spans="2:16" x14ac:dyDescent="0.15">
      <c r="B885" s="656"/>
      <c r="C885" s="657"/>
      <c r="D885" s="657"/>
      <c r="E885" s="656"/>
      <c r="F885" s="656"/>
      <c r="G885" s="656"/>
      <c r="H885" s="656"/>
      <c r="I885" s="656"/>
      <c r="J885" s="656"/>
      <c r="K885" s="656"/>
      <c r="L885" s="656"/>
      <c r="M885" s="656"/>
      <c r="N885" s="656"/>
      <c r="O885" s="656"/>
      <c r="P885" s="656"/>
    </row>
    <row r="886" spans="2:16" x14ac:dyDescent="0.15">
      <c r="B886" s="656"/>
      <c r="C886" s="657"/>
      <c r="D886" s="657"/>
      <c r="E886" s="656"/>
      <c r="F886" s="656"/>
      <c r="G886" s="656"/>
      <c r="H886" s="656"/>
      <c r="I886" s="656"/>
      <c r="J886" s="656"/>
      <c r="K886" s="656"/>
      <c r="L886" s="656"/>
      <c r="M886" s="656"/>
      <c r="N886" s="656"/>
      <c r="O886" s="656"/>
      <c r="P886" s="656"/>
    </row>
    <row r="887" spans="2:16" x14ac:dyDescent="0.15">
      <c r="B887" s="656"/>
      <c r="C887" s="657"/>
      <c r="D887" s="657"/>
      <c r="E887" s="656"/>
      <c r="F887" s="656"/>
      <c r="G887" s="656"/>
      <c r="H887" s="656"/>
      <c r="I887" s="656"/>
      <c r="J887" s="656"/>
      <c r="K887" s="656"/>
      <c r="L887" s="656"/>
      <c r="M887" s="656"/>
      <c r="N887" s="656"/>
      <c r="O887" s="656"/>
      <c r="P887" s="656"/>
    </row>
    <row r="888" spans="2:16" x14ac:dyDescent="0.15">
      <c r="B888" s="656"/>
      <c r="C888" s="657"/>
      <c r="D888" s="657"/>
      <c r="E888" s="656"/>
      <c r="F888" s="656"/>
      <c r="G888" s="656"/>
      <c r="H888" s="656"/>
      <c r="I888" s="656"/>
      <c r="J888" s="656"/>
      <c r="K888" s="656"/>
      <c r="L888" s="656"/>
      <c r="M888" s="656"/>
      <c r="N888" s="656"/>
      <c r="O888" s="656"/>
      <c r="P888" s="656"/>
    </row>
    <row r="889" spans="2:16" x14ac:dyDescent="0.15">
      <c r="B889" s="656"/>
      <c r="C889" s="657"/>
      <c r="D889" s="657"/>
      <c r="E889" s="656"/>
      <c r="F889" s="656"/>
      <c r="G889" s="656"/>
      <c r="H889" s="656"/>
      <c r="I889" s="656"/>
      <c r="J889" s="656"/>
      <c r="K889" s="656"/>
      <c r="L889" s="656"/>
      <c r="M889" s="656"/>
      <c r="N889" s="656"/>
      <c r="O889" s="656"/>
      <c r="P889" s="656"/>
    </row>
    <row r="890" spans="2:16" x14ac:dyDescent="0.15">
      <c r="B890" s="656"/>
      <c r="C890" s="657"/>
      <c r="D890" s="657"/>
      <c r="E890" s="656"/>
      <c r="F890" s="656"/>
      <c r="G890" s="656"/>
      <c r="H890" s="656"/>
      <c r="I890" s="656"/>
      <c r="J890" s="656"/>
      <c r="K890" s="656"/>
      <c r="L890" s="656"/>
      <c r="M890" s="656"/>
      <c r="N890" s="656"/>
      <c r="O890" s="656"/>
      <c r="P890" s="656"/>
    </row>
    <row r="891" spans="2:16" x14ac:dyDescent="0.15">
      <c r="B891" s="656"/>
      <c r="C891" s="657"/>
      <c r="D891" s="657"/>
      <c r="E891" s="656"/>
      <c r="F891" s="656"/>
      <c r="G891" s="656"/>
      <c r="H891" s="656"/>
      <c r="I891" s="656"/>
      <c r="J891" s="656"/>
      <c r="K891" s="656"/>
      <c r="L891" s="656"/>
      <c r="M891" s="656"/>
      <c r="N891" s="656"/>
      <c r="O891" s="656"/>
      <c r="P891" s="656"/>
    </row>
    <row r="892" spans="2:16" x14ac:dyDescent="0.15">
      <c r="B892" s="656"/>
      <c r="C892" s="657"/>
      <c r="D892" s="657"/>
      <c r="E892" s="656"/>
      <c r="F892" s="656"/>
      <c r="G892" s="656"/>
      <c r="H892" s="656"/>
      <c r="I892" s="656"/>
      <c r="J892" s="656"/>
      <c r="K892" s="656"/>
      <c r="L892" s="656"/>
      <c r="M892" s="656"/>
      <c r="N892" s="656"/>
      <c r="O892" s="656"/>
      <c r="P892" s="656"/>
    </row>
    <row r="893" spans="2:16" x14ac:dyDescent="0.15">
      <c r="B893" s="656"/>
      <c r="C893" s="657"/>
      <c r="D893" s="657"/>
      <c r="E893" s="656"/>
      <c r="F893" s="656"/>
      <c r="G893" s="656"/>
      <c r="H893" s="656"/>
      <c r="I893" s="656"/>
      <c r="J893" s="656"/>
      <c r="K893" s="656"/>
      <c r="L893" s="656"/>
      <c r="M893" s="656"/>
      <c r="N893" s="656"/>
      <c r="O893" s="656"/>
      <c r="P893" s="656"/>
    </row>
    <row r="894" spans="2:16" x14ac:dyDescent="0.15">
      <c r="B894" s="656"/>
      <c r="C894" s="657"/>
      <c r="D894" s="657"/>
      <c r="E894" s="656"/>
      <c r="F894" s="656"/>
      <c r="G894" s="656"/>
      <c r="H894" s="656"/>
      <c r="I894" s="656"/>
      <c r="J894" s="656"/>
      <c r="K894" s="656"/>
      <c r="L894" s="656"/>
      <c r="M894" s="656"/>
      <c r="N894" s="656"/>
      <c r="O894" s="656"/>
      <c r="P894" s="656"/>
    </row>
    <row r="895" spans="2:16" x14ac:dyDescent="0.15">
      <c r="B895" s="656"/>
      <c r="C895" s="657"/>
      <c r="D895" s="657"/>
      <c r="E895" s="656"/>
      <c r="F895" s="656"/>
      <c r="G895" s="656"/>
      <c r="H895" s="656"/>
      <c r="I895" s="656"/>
      <c r="J895" s="656"/>
      <c r="K895" s="656"/>
      <c r="L895" s="656"/>
      <c r="M895" s="656"/>
      <c r="N895" s="656"/>
      <c r="O895" s="656"/>
      <c r="P895" s="656"/>
    </row>
    <row r="896" spans="2:16" x14ac:dyDescent="0.15">
      <c r="B896" s="656"/>
      <c r="C896" s="657"/>
      <c r="D896" s="657"/>
      <c r="E896" s="656"/>
      <c r="F896" s="656"/>
      <c r="G896" s="656"/>
      <c r="H896" s="656"/>
      <c r="I896" s="656"/>
      <c r="J896" s="656"/>
      <c r="K896" s="656"/>
      <c r="L896" s="656"/>
      <c r="M896" s="656"/>
      <c r="N896" s="656"/>
      <c r="O896" s="656"/>
      <c r="P896" s="656"/>
    </row>
    <row r="897" spans="2:16" x14ac:dyDescent="0.15">
      <c r="B897" s="656"/>
      <c r="C897" s="657"/>
      <c r="D897" s="657"/>
      <c r="E897" s="656"/>
      <c r="F897" s="656"/>
      <c r="G897" s="656"/>
      <c r="H897" s="656"/>
      <c r="I897" s="656"/>
      <c r="J897" s="656"/>
      <c r="K897" s="656"/>
      <c r="L897" s="656"/>
      <c r="M897" s="656"/>
      <c r="N897" s="656"/>
      <c r="O897" s="656"/>
      <c r="P897" s="656"/>
    </row>
    <row r="898" spans="2:16" x14ac:dyDescent="0.15">
      <c r="B898" s="656"/>
      <c r="C898" s="657"/>
      <c r="D898" s="657"/>
      <c r="E898" s="656"/>
      <c r="F898" s="656"/>
      <c r="G898" s="656"/>
      <c r="H898" s="656"/>
      <c r="I898" s="656"/>
      <c r="J898" s="656"/>
      <c r="K898" s="656"/>
      <c r="L898" s="656"/>
      <c r="M898" s="656"/>
      <c r="N898" s="656"/>
      <c r="O898" s="656"/>
      <c r="P898" s="656"/>
    </row>
    <row r="899" spans="2:16" x14ac:dyDescent="0.15">
      <c r="B899" s="656"/>
      <c r="C899" s="657"/>
      <c r="D899" s="657"/>
      <c r="E899" s="656"/>
      <c r="F899" s="656"/>
      <c r="G899" s="656"/>
      <c r="H899" s="656"/>
      <c r="I899" s="656"/>
      <c r="J899" s="656"/>
      <c r="K899" s="656"/>
      <c r="L899" s="656"/>
      <c r="M899" s="656"/>
      <c r="N899" s="656"/>
      <c r="O899" s="656"/>
      <c r="P899" s="656"/>
    </row>
    <row r="900" spans="2:16" x14ac:dyDescent="0.15">
      <c r="B900" s="656"/>
      <c r="C900" s="657"/>
      <c r="D900" s="657"/>
      <c r="E900" s="656"/>
      <c r="F900" s="656"/>
      <c r="G900" s="656"/>
      <c r="H900" s="656"/>
      <c r="I900" s="656"/>
      <c r="J900" s="656"/>
      <c r="K900" s="656"/>
      <c r="L900" s="656"/>
      <c r="M900" s="656"/>
      <c r="N900" s="656"/>
      <c r="O900" s="656"/>
      <c r="P900" s="656"/>
    </row>
    <row r="901" spans="2:16" x14ac:dyDescent="0.15">
      <c r="B901" s="656"/>
      <c r="C901" s="657"/>
      <c r="D901" s="657"/>
      <c r="E901" s="656"/>
      <c r="F901" s="656"/>
      <c r="G901" s="656"/>
      <c r="H901" s="656"/>
      <c r="I901" s="656"/>
      <c r="J901" s="656"/>
      <c r="K901" s="656"/>
      <c r="L901" s="656"/>
      <c r="M901" s="656"/>
      <c r="N901" s="656"/>
      <c r="O901" s="656"/>
      <c r="P901" s="656"/>
    </row>
    <row r="902" spans="2:16" x14ac:dyDescent="0.15">
      <c r="B902" s="656"/>
      <c r="C902" s="657"/>
      <c r="D902" s="657"/>
      <c r="E902" s="656"/>
      <c r="F902" s="656"/>
      <c r="G902" s="656"/>
      <c r="H902" s="656"/>
      <c r="I902" s="656"/>
      <c r="J902" s="656"/>
      <c r="K902" s="656"/>
      <c r="L902" s="656"/>
      <c r="M902" s="656"/>
      <c r="N902" s="656"/>
      <c r="O902" s="656"/>
      <c r="P902" s="656"/>
    </row>
    <row r="903" spans="2:16" x14ac:dyDescent="0.15">
      <c r="B903" s="656"/>
      <c r="C903" s="657"/>
      <c r="D903" s="657"/>
      <c r="E903" s="656"/>
      <c r="F903" s="656"/>
      <c r="G903" s="656"/>
      <c r="H903" s="656"/>
      <c r="I903" s="656"/>
      <c r="J903" s="656"/>
      <c r="K903" s="656"/>
      <c r="L903" s="656"/>
      <c r="M903" s="656"/>
      <c r="N903" s="656"/>
      <c r="O903" s="656"/>
      <c r="P903" s="656"/>
    </row>
    <row r="904" spans="2:16" x14ac:dyDescent="0.15">
      <c r="B904" s="656"/>
      <c r="C904" s="657"/>
      <c r="D904" s="657"/>
      <c r="E904" s="656"/>
      <c r="F904" s="656"/>
      <c r="G904" s="656"/>
      <c r="H904" s="656"/>
      <c r="I904" s="656"/>
      <c r="J904" s="656"/>
      <c r="K904" s="656"/>
      <c r="L904" s="656"/>
      <c r="M904" s="656"/>
      <c r="N904" s="656"/>
      <c r="O904" s="656"/>
      <c r="P904" s="656"/>
    </row>
    <row r="905" spans="2:16" x14ac:dyDescent="0.15">
      <c r="B905" s="656"/>
      <c r="C905" s="657"/>
      <c r="D905" s="657"/>
      <c r="E905" s="656"/>
      <c r="F905" s="656"/>
      <c r="G905" s="656"/>
      <c r="H905" s="656"/>
      <c r="I905" s="656"/>
      <c r="J905" s="656"/>
      <c r="K905" s="656"/>
      <c r="L905" s="656"/>
      <c r="M905" s="656"/>
      <c r="N905" s="656"/>
      <c r="O905" s="656"/>
      <c r="P905" s="656"/>
    </row>
    <row r="906" spans="2:16" x14ac:dyDescent="0.15">
      <c r="B906" s="656"/>
      <c r="C906" s="657"/>
      <c r="D906" s="657"/>
      <c r="E906" s="656"/>
      <c r="F906" s="656"/>
      <c r="G906" s="656"/>
      <c r="H906" s="656"/>
      <c r="I906" s="656"/>
      <c r="J906" s="656"/>
      <c r="K906" s="656"/>
      <c r="L906" s="656"/>
      <c r="M906" s="656"/>
      <c r="N906" s="656"/>
      <c r="O906" s="656"/>
      <c r="P906" s="656"/>
    </row>
    <row r="907" spans="2:16" x14ac:dyDescent="0.15">
      <c r="B907" s="656"/>
      <c r="C907" s="657"/>
      <c r="D907" s="657"/>
      <c r="E907" s="656"/>
      <c r="F907" s="656"/>
      <c r="G907" s="656"/>
      <c r="H907" s="656"/>
      <c r="I907" s="656"/>
      <c r="J907" s="656"/>
      <c r="K907" s="656"/>
      <c r="L907" s="656"/>
      <c r="M907" s="656"/>
      <c r="N907" s="656"/>
      <c r="O907" s="656"/>
      <c r="P907" s="656"/>
    </row>
    <row r="908" spans="2:16" x14ac:dyDescent="0.15">
      <c r="B908" s="656"/>
      <c r="C908" s="657"/>
      <c r="D908" s="657"/>
      <c r="E908" s="656"/>
      <c r="F908" s="656"/>
      <c r="G908" s="656"/>
      <c r="H908" s="656"/>
      <c r="I908" s="656"/>
      <c r="J908" s="656"/>
      <c r="K908" s="656"/>
      <c r="L908" s="656"/>
      <c r="M908" s="656"/>
      <c r="N908" s="656"/>
      <c r="O908" s="656"/>
      <c r="P908" s="656"/>
    </row>
    <row r="909" spans="2:16" x14ac:dyDescent="0.15">
      <c r="B909" s="656"/>
      <c r="C909" s="657"/>
      <c r="D909" s="657"/>
      <c r="E909" s="656"/>
      <c r="F909" s="656"/>
      <c r="G909" s="656"/>
      <c r="H909" s="656"/>
      <c r="I909" s="656"/>
      <c r="J909" s="656"/>
      <c r="K909" s="656"/>
      <c r="L909" s="656"/>
      <c r="M909" s="656"/>
      <c r="N909" s="656"/>
      <c r="O909" s="656"/>
      <c r="P909" s="656"/>
    </row>
    <row r="910" spans="2:16" x14ac:dyDescent="0.15">
      <c r="B910" s="656"/>
      <c r="C910" s="657"/>
      <c r="D910" s="657"/>
      <c r="E910" s="656"/>
      <c r="F910" s="656"/>
      <c r="G910" s="656"/>
      <c r="H910" s="656"/>
      <c r="I910" s="656"/>
      <c r="J910" s="656"/>
      <c r="K910" s="656"/>
      <c r="L910" s="656"/>
      <c r="M910" s="656"/>
      <c r="N910" s="656"/>
      <c r="O910" s="656"/>
      <c r="P910" s="656"/>
    </row>
    <row r="911" spans="2:16" x14ac:dyDescent="0.15">
      <c r="B911" s="656"/>
      <c r="C911" s="657"/>
      <c r="D911" s="657"/>
      <c r="E911" s="656"/>
      <c r="F911" s="656"/>
      <c r="G911" s="656"/>
      <c r="H911" s="656"/>
      <c r="I911" s="656"/>
      <c r="J911" s="656"/>
      <c r="K911" s="656"/>
      <c r="L911" s="656"/>
      <c r="M911" s="656"/>
      <c r="N911" s="656"/>
      <c r="O911" s="656"/>
      <c r="P911" s="656"/>
    </row>
    <row r="912" spans="2:16" x14ac:dyDescent="0.15">
      <c r="B912" s="656"/>
      <c r="C912" s="657"/>
      <c r="D912" s="657"/>
      <c r="E912" s="656"/>
      <c r="F912" s="656"/>
      <c r="G912" s="656"/>
      <c r="H912" s="656"/>
      <c r="I912" s="656"/>
      <c r="J912" s="656"/>
      <c r="K912" s="656"/>
      <c r="L912" s="656"/>
      <c r="M912" s="656"/>
      <c r="N912" s="656"/>
      <c r="O912" s="656"/>
      <c r="P912" s="656"/>
    </row>
    <row r="913" spans="2:16" x14ac:dyDescent="0.15">
      <c r="B913" s="656"/>
      <c r="C913" s="657"/>
      <c r="D913" s="657"/>
      <c r="E913" s="656"/>
      <c r="F913" s="656"/>
      <c r="G913" s="656"/>
      <c r="H913" s="656"/>
      <c r="I913" s="656"/>
      <c r="J913" s="656"/>
      <c r="K913" s="656"/>
      <c r="L913" s="656"/>
      <c r="M913" s="656"/>
      <c r="N913" s="656"/>
      <c r="O913" s="656"/>
      <c r="P913" s="656"/>
    </row>
    <row r="914" spans="2:16" x14ac:dyDescent="0.15">
      <c r="B914" s="656"/>
      <c r="C914" s="657"/>
      <c r="D914" s="657"/>
      <c r="E914" s="656"/>
      <c r="F914" s="656"/>
      <c r="G914" s="656"/>
      <c r="H914" s="656"/>
      <c r="I914" s="656"/>
      <c r="J914" s="656"/>
      <c r="K914" s="656"/>
      <c r="L914" s="656"/>
      <c r="M914" s="656"/>
      <c r="N914" s="656"/>
      <c r="O914" s="656"/>
      <c r="P914" s="656"/>
    </row>
    <row r="915" spans="2:16" x14ac:dyDescent="0.15">
      <c r="B915" s="656"/>
      <c r="C915" s="657"/>
      <c r="D915" s="657"/>
      <c r="E915" s="656"/>
      <c r="F915" s="656"/>
      <c r="G915" s="656"/>
      <c r="H915" s="656"/>
      <c r="I915" s="656"/>
      <c r="J915" s="656"/>
      <c r="K915" s="656"/>
      <c r="L915" s="656"/>
      <c r="M915" s="656"/>
      <c r="N915" s="656"/>
      <c r="O915" s="656"/>
      <c r="P915" s="656"/>
    </row>
    <row r="916" spans="2:16" x14ac:dyDescent="0.15">
      <c r="B916" s="656"/>
      <c r="C916" s="657"/>
      <c r="D916" s="657"/>
      <c r="E916" s="656"/>
      <c r="F916" s="656"/>
      <c r="G916" s="656"/>
      <c r="H916" s="656"/>
      <c r="I916" s="656"/>
      <c r="J916" s="656"/>
      <c r="K916" s="656"/>
      <c r="L916" s="656"/>
      <c r="M916" s="656"/>
      <c r="N916" s="656"/>
      <c r="O916" s="656"/>
      <c r="P916" s="656"/>
    </row>
    <row r="917" spans="2:16" x14ac:dyDescent="0.15">
      <c r="B917" s="656"/>
      <c r="C917" s="657"/>
      <c r="D917" s="657"/>
      <c r="E917" s="656"/>
      <c r="F917" s="656"/>
      <c r="G917" s="656"/>
      <c r="H917" s="656"/>
      <c r="I917" s="656"/>
      <c r="J917" s="656"/>
      <c r="K917" s="656"/>
      <c r="L917" s="656"/>
      <c r="M917" s="656"/>
      <c r="N917" s="656"/>
      <c r="O917" s="656"/>
      <c r="P917" s="656"/>
    </row>
    <row r="918" spans="2:16" x14ac:dyDescent="0.15">
      <c r="B918" s="656"/>
      <c r="C918" s="657"/>
      <c r="D918" s="657"/>
      <c r="E918" s="656"/>
      <c r="F918" s="656"/>
      <c r="G918" s="656"/>
      <c r="H918" s="656"/>
      <c r="I918" s="656"/>
      <c r="J918" s="656"/>
      <c r="K918" s="656"/>
      <c r="L918" s="656"/>
      <c r="M918" s="656"/>
      <c r="N918" s="656"/>
      <c r="O918" s="656"/>
      <c r="P918" s="656"/>
    </row>
    <row r="919" spans="2:16" x14ac:dyDescent="0.15">
      <c r="B919" s="656"/>
      <c r="C919" s="657"/>
      <c r="D919" s="657"/>
      <c r="E919" s="656"/>
      <c r="F919" s="656"/>
      <c r="G919" s="656"/>
      <c r="H919" s="656"/>
      <c r="I919" s="656"/>
      <c r="J919" s="656"/>
      <c r="K919" s="656"/>
      <c r="L919" s="656"/>
      <c r="M919" s="656"/>
      <c r="N919" s="656"/>
      <c r="O919" s="656"/>
      <c r="P919" s="656"/>
    </row>
    <row r="920" spans="2:16" x14ac:dyDescent="0.15">
      <c r="B920" s="656"/>
      <c r="C920" s="657"/>
      <c r="D920" s="657"/>
      <c r="E920" s="656"/>
      <c r="F920" s="656"/>
      <c r="G920" s="656"/>
      <c r="H920" s="656"/>
      <c r="I920" s="656"/>
      <c r="J920" s="656"/>
      <c r="K920" s="656"/>
      <c r="L920" s="656"/>
      <c r="M920" s="656"/>
      <c r="N920" s="656"/>
      <c r="O920" s="656"/>
      <c r="P920" s="656"/>
    </row>
    <row r="921" spans="2:16" x14ac:dyDescent="0.15">
      <c r="B921" s="656"/>
      <c r="C921" s="657"/>
      <c r="D921" s="657"/>
      <c r="E921" s="656"/>
      <c r="F921" s="656"/>
      <c r="G921" s="656"/>
      <c r="H921" s="656"/>
      <c r="I921" s="656"/>
      <c r="J921" s="656"/>
      <c r="K921" s="656"/>
      <c r="L921" s="656"/>
      <c r="M921" s="656"/>
      <c r="N921" s="656"/>
      <c r="O921" s="656"/>
      <c r="P921" s="656"/>
    </row>
    <row r="922" spans="2:16" x14ac:dyDescent="0.15">
      <c r="B922" s="656"/>
      <c r="C922" s="657"/>
      <c r="D922" s="657"/>
      <c r="E922" s="656"/>
      <c r="F922" s="656"/>
      <c r="G922" s="656"/>
      <c r="H922" s="656"/>
      <c r="I922" s="656"/>
      <c r="J922" s="656"/>
      <c r="K922" s="656"/>
      <c r="L922" s="656"/>
      <c r="M922" s="656"/>
      <c r="N922" s="656"/>
      <c r="O922" s="656"/>
      <c r="P922" s="656"/>
    </row>
    <row r="923" spans="2:16" x14ac:dyDescent="0.15">
      <c r="B923" s="656"/>
      <c r="C923" s="657"/>
      <c r="D923" s="657"/>
      <c r="E923" s="656"/>
      <c r="F923" s="656"/>
      <c r="G923" s="656"/>
      <c r="H923" s="656"/>
      <c r="I923" s="656"/>
      <c r="J923" s="656"/>
      <c r="K923" s="656"/>
      <c r="L923" s="656"/>
      <c r="M923" s="656"/>
      <c r="N923" s="656"/>
      <c r="O923" s="656"/>
      <c r="P923" s="656"/>
    </row>
    <row r="924" spans="2:16" x14ac:dyDescent="0.15">
      <c r="B924" s="656"/>
      <c r="C924" s="657"/>
      <c r="D924" s="657"/>
      <c r="E924" s="656"/>
      <c r="F924" s="656"/>
      <c r="G924" s="656"/>
      <c r="H924" s="656"/>
      <c r="I924" s="656"/>
      <c r="J924" s="656"/>
      <c r="K924" s="656"/>
      <c r="L924" s="656"/>
      <c r="M924" s="656"/>
      <c r="N924" s="656"/>
      <c r="O924" s="656"/>
      <c r="P924" s="656"/>
    </row>
    <row r="925" spans="2:16" x14ac:dyDescent="0.15">
      <c r="B925" s="656"/>
      <c r="C925" s="657"/>
      <c r="D925" s="657"/>
      <c r="E925" s="656"/>
      <c r="F925" s="656"/>
      <c r="G925" s="656"/>
      <c r="H925" s="656"/>
      <c r="I925" s="656"/>
      <c r="J925" s="656"/>
      <c r="K925" s="656"/>
      <c r="L925" s="656"/>
      <c r="M925" s="656"/>
      <c r="N925" s="656"/>
      <c r="O925" s="656"/>
      <c r="P925" s="656"/>
    </row>
    <row r="926" spans="2:16" x14ac:dyDescent="0.15">
      <c r="B926" s="656"/>
      <c r="C926" s="657"/>
      <c r="D926" s="657"/>
      <c r="E926" s="656"/>
      <c r="F926" s="656"/>
      <c r="G926" s="656"/>
      <c r="H926" s="656"/>
      <c r="I926" s="656"/>
      <c r="J926" s="656"/>
      <c r="K926" s="656"/>
      <c r="L926" s="656"/>
      <c r="M926" s="656"/>
      <c r="N926" s="656"/>
      <c r="O926" s="656"/>
      <c r="P926" s="656"/>
    </row>
    <row r="927" spans="2:16" x14ac:dyDescent="0.15">
      <c r="B927" s="656"/>
      <c r="C927" s="657"/>
      <c r="D927" s="657"/>
      <c r="E927" s="656"/>
      <c r="F927" s="656"/>
      <c r="G927" s="656"/>
      <c r="H927" s="656"/>
      <c r="I927" s="656"/>
      <c r="J927" s="656"/>
      <c r="K927" s="656"/>
      <c r="L927" s="656"/>
      <c r="M927" s="656"/>
      <c r="N927" s="656"/>
      <c r="O927" s="656"/>
      <c r="P927" s="656"/>
    </row>
    <row r="928" spans="2:16" x14ac:dyDescent="0.15">
      <c r="B928" s="656"/>
      <c r="C928" s="657"/>
      <c r="D928" s="657"/>
      <c r="E928" s="656"/>
      <c r="F928" s="656"/>
      <c r="G928" s="656"/>
      <c r="H928" s="656"/>
      <c r="I928" s="656"/>
      <c r="J928" s="656"/>
      <c r="K928" s="656"/>
      <c r="L928" s="656"/>
      <c r="M928" s="656"/>
      <c r="N928" s="656"/>
      <c r="O928" s="656"/>
      <c r="P928" s="656"/>
    </row>
    <row r="929" spans="2:16" x14ac:dyDescent="0.15">
      <c r="B929" s="656"/>
      <c r="C929" s="657"/>
      <c r="D929" s="657"/>
      <c r="E929" s="656"/>
      <c r="F929" s="656"/>
      <c r="G929" s="656"/>
      <c r="H929" s="656"/>
      <c r="I929" s="656"/>
      <c r="J929" s="656"/>
      <c r="K929" s="656"/>
      <c r="L929" s="656"/>
      <c r="M929" s="656"/>
      <c r="N929" s="656"/>
      <c r="O929" s="656"/>
      <c r="P929" s="656"/>
    </row>
    <row r="930" spans="2:16" x14ac:dyDescent="0.15">
      <c r="B930" s="656"/>
      <c r="C930" s="657"/>
      <c r="D930" s="657"/>
      <c r="E930" s="656"/>
      <c r="F930" s="656"/>
      <c r="G930" s="656"/>
      <c r="H930" s="656"/>
      <c r="I930" s="656"/>
      <c r="J930" s="656"/>
      <c r="K930" s="656"/>
      <c r="L930" s="656"/>
      <c r="M930" s="656"/>
      <c r="N930" s="656"/>
      <c r="O930" s="656"/>
      <c r="P930" s="656"/>
    </row>
    <row r="931" spans="2:16" x14ac:dyDescent="0.15">
      <c r="B931" s="656"/>
      <c r="C931" s="657"/>
      <c r="D931" s="657"/>
      <c r="E931" s="656"/>
      <c r="F931" s="656"/>
      <c r="G931" s="656"/>
      <c r="H931" s="656"/>
      <c r="I931" s="656"/>
      <c r="J931" s="656"/>
      <c r="K931" s="656"/>
      <c r="L931" s="656"/>
      <c r="M931" s="656"/>
      <c r="N931" s="656"/>
      <c r="O931" s="656"/>
      <c r="P931" s="656"/>
    </row>
    <row r="932" spans="2:16" x14ac:dyDescent="0.15">
      <c r="B932" s="656"/>
      <c r="C932" s="657"/>
      <c r="D932" s="657"/>
      <c r="E932" s="656"/>
      <c r="F932" s="656"/>
      <c r="G932" s="656"/>
      <c r="H932" s="656"/>
      <c r="I932" s="656"/>
      <c r="J932" s="656"/>
      <c r="K932" s="656"/>
      <c r="L932" s="656"/>
      <c r="M932" s="656"/>
      <c r="N932" s="656"/>
      <c r="O932" s="656"/>
      <c r="P932" s="656"/>
    </row>
    <row r="933" spans="2:16" x14ac:dyDescent="0.15">
      <c r="B933" s="656"/>
      <c r="C933" s="657"/>
      <c r="D933" s="657"/>
      <c r="E933" s="656"/>
      <c r="F933" s="656"/>
      <c r="G933" s="656"/>
      <c r="H933" s="656"/>
      <c r="I933" s="656"/>
      <c r="J933" s="656"/>
      <c r="K933" s="656"/>
      <c r="L933" s="656"/>
      <c r="M933" s="656"/>
      <c r="N933" s="656"/>
      <c r="O933" s="656"/>
      <c r="P933" s="656"/>
    </row>
    <row r="934" spans="2:16" x14ac:dyDescent="0.15">
      <c r="B934" s="656"/>
      <c r="C934" s="657"/>
      <c r="D934" s="657"/>
      <c r="E934" s="656"/>
      <c r="F934" s="656"/>
      <c r="G934" s="656"/>
      <c r="H934" s="656"/>
      <c r="I934" s="656"/>
      <c r="J934" s="656"/>
      <c r="K934" s="656"/>
      <c r="L934" s="656"/>
      <c r="M934" s="656"/>
      <c r="N934" s="656"/>
      <c r="O934" s="656"/>
      <c r="P934" s="656"/>
    </row>
    <row r="935" spans="2:16" x14ac:dyDescent="0.15">
      <c r="B935" s="656"/>
      <c r="C935" s="657"/>
      <c r="D935" s="657"/>
      <c r="E935" s="656"/>
      <c r="F935" s="656"/>
      <c r="G935" s="656"/>
      <c r="H935" s="656"/>
      <c r="I935" s="656"/>
      <c r="J935" s="656"/>
      <c r="K935" s="656"/>
      <c r="L935" s="656"/>
      <c r="M935" s="656"/>
      <c r="N935" s="656"/>
      <c r="O935" s="656"/>
      <c r="P935" s="656"/>
    </row>
    <row r="936" spans="2:16" x14ac:dyDescent="0.15">
      <c r="B936" s="656"/>
      <c r="C936" s="657"/>
      <c r="D936" s="657"/>
      <c r="E936" s="656"/>
      <c r="F936" s="656"/>
      <c r="G936" s="656"/>
      <c r="H936" s="656"/>
      <c r="I936" s="656"/>
      <c r="J936" s="656"/>
      <c r="K936" s="656"/>
      <c r="L936" s="656"/>
      <c r="M936" s="656"/>
      <c r="N936" s="656"/>
      <c r="O936" s="656"/>
      <c r="P936" s="656"/>
    </row>
    <row r="937" spans="2:16" x14ac:dyDescent="0.15">
      <c r="B937" s="656"/>
      <c r="C937" s="657"/>
      <c r="D937" s="657"/>
      <c r="E937" s="656"/>
      <c r="F937" s="656"/>
      <c r="G937" s="656"/>
      <c r="H937" s="656"/>
      <c r="I937" s="656"/>
      <c r="J937" s="656"/>
      <c r="K937" s="656"/>
      <c r="L937" s="656"/>
      <c r="M937" s="656"/>
      <c r="N937" s="656"/>
      <c r="O937" s="656"/>
      <c r="P937" s="656"/>
    </row>
    <row r="938" spans="2:16" x14ac:dyDescent="0.15">
      <c r="B938" s="656"/>
      <c r="C938" s="657"/>
      <c r="D938" s="657"/>
      <c r="E938" s="656"/>
      <c r="F938" s="656"/>
      <c r="G938" s="656"/>
      <c r="H938" s="656"/>
      <c r="I938" s="656"/>
      <c r="J938" s="656"/>
      <c r="K938" s="656"/>
      <c r="L938" s="656"/>
      <c r="M938" s="656"/>
      <c r="N938" s="656"/>
      <c r="O938" s="656"/>
      <c r="P938" s="656"/>
    </row>
    <row r="939" spans="2:16" x14ac:dyDescent="0.15">
      <c r="B939" s="656"/>
      <c r="C939" s="657"/>
      <c r="D939" s="657"/>
      <c r="E939" s="656"/>
      <c r="F939" s="656"/>
      <c r="G939" s="656"/>
      <c r="H939" s="656"/>
      <c r="I939" s="656"/>
      <c r="J939" s="656"/>
      <c r="K939" s="656"/>
      <c r="L939" s="656"/>
      <c r="M939" s="656"/>
      <c r="N939" s="656"/>
      <c r="O939" s="656"/>
      <c r="P939" s="656"/>
    </row>
    <row r="940" spans="2:16" x14ac:dyDescent="0.15">
      <c r="B940" s="656"/>
      <c r="C940" s="657"/>
      <c r="D940" s="657"/>
      <c r="E940" s="656"/>
      <c r="F940" s="656"/>
      <c r="G940" s="656"/>
      <c r="H940" s="656"/>
      <c r="I940" s="656"/>
      <c r="J940" s="656"/>
      <c r="K940" s="656"/>
      <c r="L940" s="656"/>
      <c r="M940" s="656"/>
      <c r="N940" s="656"/>
      <c r="O940" s="656"/>
      <c r="P940" s="656"/>
    </row>
    <row r="941" spans="2:16" x14ac:dyDescent="0.15">
      <c r="B941" s="656"/>
      <c r="C941" s="657"/>
      <c r="D941" s="657"/>
      <c r="E941" s="656"/>
      <c r="F941" s="656"/>
      <c r="G941" s="656"/>
      <c r="H941" s="656"/>
      <c r="I941" s="656"/>
      <c r="J941" s="656"/>
      <c r="K941" s="656"/>
      <c r="L941" s="656"/>
      <c r="M941" s="656"/>
      <c r="N941" s="656"/>
      <c r="O941" s="656"/>
      <c r="P941" s="656"/>
    </row>
    <row r="942" spans="2:16" x14ac:dyDescent="0.15">
      <c r="B942" s="656"/>
      <c r="C942" s="657"/>
      <c r="D942" s="657"/>
      <c r="E942" s="656"/>
      <c r="F942" s="656"/>
      <c r="G942" s="656"/>
      <c r="H942" s="656"/>
      <c r="I942" s="656"/>
      <c r="J942" s="656"/>
      <c r="K942" s="656"/>
      <c r="L942" s="656"/>
      <c r="M942" s="656"/>
      <c r="N942" s="656"/>
      <c r="O942" s="656"/>
      <c r="P942" s="656"/>
    </row>
    <row r="943" spans="2:16" x14ac:dyDescent="0.15">
      <c r="B943" s="656"/>
      <c r="C943" s="657"/>
      <c r="D943" s="657"/>
      <c r="E943" s="656"/>
      <c r="F943" s="656"/>
      <c r="G943" s="656"/>
      <c r="H943" s="656"/>
      <c r="I943" s="656"/>
      <c r="J943" s="656"/>
      <c r="K943" s="656"/>
      <c r="L943" s="656"/>
      <c r="M943" s="656"/>
      <c r="N943" s="656"/>
      <c r="O943" s="656"/>
      <c r="P943" s="656"/>
    </row>
    <row r="944" spans="2:16" x14ac:dyDescent="0.15">
      <c r="B944" s="656"/>
      <c r="C944" s="657"/>
      <c r="D944" s="657"/>
      <c r="E944" s="656"/>
      <c r="F944" s="656"/>
      <c r="G944" s="656"/>
      <c r="H944" s="656"/>
      <c r="I944" s="656"/>
      <c r="J944" s="656"/>
      <c r="K944" s="656"/>
      <c r="L944" s="656"/>
      <c r="M944" s="656"/>
      <c r="N944" s="656"/>
      <c r="O944" s="656"/>
      <c r="P944" s="656"/>
    </row>
    <row r="945" spans="2:16" x14ac:dyDescent="0.15">
      <c r="B945" s="656"/>
      <c r="C945" s="657"/>
      <c r="D945" s="657"/>
      <c r="E945" s="656"/>
      <c r="F945" s="656"/>
      <c r="G945" s="656"/>
      <c r="H945" s="656"/>
      <c r="I945" s="656"/>
      <c r="J945" s="656"/>
      <c r="K945" s="656"/>
      <c r="L945" s="656"/>
      <c r="M945" s="656"/>
      <c r="N945" s="656"/>
      <c r="O945" s="656"/>
      <c r="P945" s="656"/>
    </row>
    <row r="946" spans="2:16" x14ac:dyDescent="0.15">
      <c r="B946" s="656"/>
      <c r="C946" s="657"/>
      <c r="D946" s="657"/>
      <c r="E946" s="656"/>
      <c r="F946" s="656"/>
      <c r="G946" s="656"/>
      <c r="H946" s="656"/>
      <c r="I946" s="656"/>
      <c r="J946" s="656"/>
      <c r="K946" s="656"/>
      <c r="L946" s="656"/>
      <c r="M946" s="656"/>
      <c r="N946" s="656"/>
      <c r="O946" s="656"/>
      <c r="P946" s="656"/>
    </row>
    <row r="947" spans="2:16" x14ac:dyDescent="0.15">
      <c r="B947" s="656"/>
      <c r="C947" s="657"/>
      <c r="D947" s="657"/>
      <c r="E947" s="656"/>
      <c r="F947" s="656"/>
      <c r="G947" s="656"/>
      <c r="H947" s="656"/>
      <c r="I947" s="656"/>
      <c r="J947" s="656"/>
      <c r="K947" s="656"/>
      <c r="L947" s="656"/>
      <c r="M947" s="656"/>
      <c r="N947" s="656"/>
      <c r="O947" s="656"/>
      <c r="P947" s="656"/>
    </row>
    <row r="948" spans="2:16" x14ac:dyDescent="0.15">
      <c r="B948" s="656"/>
      <c r="C948" s="657"/>
      <c r="D948" s="657"/>
      <c r="E948" s="656"/>
      <c r="F948" s="656"/>
      <c r="G948" s="656"/>
      <c r="H948" s="656"/>
      <c r="I948" s="656"/>
      <c r="J948" s="656"/>
      <c r="K948" s="656"/>
      <c r="L948" s="656"/>
      <c r="M948" s="656"/>
      <c r="N948" s="656"/>
      <c r="O948" s="656"/>
      <c r="P948" s="656"/>
    </row>
    <row r="949" spans="2:16" x14ac:dyDescent="0.15">
      <c r="B949" s="656"/>
      <c r="C949" s="657"/>
      <c r="D949" s="657"/>
      <c r="E949" s="656"/>
      <c r="F949" s="656"/>
      <c r="G949" s="656"/>
      <c r="H949" s="656"/>
      <c r="I949" s="656"/>
      <c r="J949" s="656"/>
      <c r="K949" s="656"/>
      <c r="L949" s="656"/>
      <c r="M949" s="656"/>
      <c r="N949" s="656"/>
      <c r="O949" s="656"/>
      <c r="P949" s="656"/>
    </row>
    <row r="950" spans="2:16" x14ac:dyDescent="0.15">
      <c r="B950" s="656"/>
      <c r="C950" s="657"/>
      <c r="D950" s="657"/>
      <c r="E950" s="656"/>
      <c r="F950" s="656"/>
      <c r="G950" s="656"/>
      <c r="H950" s="656"/>
      <c r="I950" s="656"/>
      <c r="J950" s="656"/>
      <c r="K950" s="656"/>
      <c r="L950" s="656"/>
      <c r="M950" s="656"/>
      <c r="N950" s="656"/>
      <c r="O950" s="656"/>
      <c r="P950" s="656"/>
    </row>
    <row r="951" spans="2:16" x14ac:dyDescent="0.15">
      <c r="B951" s="656"/>
      <c r="C951" s="657"/>
      <c r="D951" s="657"/>
      <c r="E951" s="656"/>
      <c r="F951" s="656"/>
      <c r="G951" s="656"/>
      <c r="H951" s="656"/>
      <c r="I951" s="656"/>
      <c r="J951" s="656"/>
      <c r="K951" s="656"/>
      <c r="L951" s="656"/>
      <c r="M951" s="656"/>
      <c r="N951" s="656"/>
      <c r="O951" s="656"/>
      <c r="P951" s="656"/>
    </row>
    <row r="952" spans="2:16" x14ac:dyDescent="0.15">
      <c r="B952" s="656"/>
      <c r="C952" s="657"/>
      <c r="D952" s="657"/>
      <c r="E952" s="656"/>
      <c r="F952" s="656"/>
      <c r="G952" s="656"/>
      <c r="H952" s="656"/>
      <c r="I952" s="656"/>
      <c r="J952" s="656"/>
      <c r="K952" s="656"/>
      <c r="L952" s="656"/>
      <c r="M952" s="656"/>
      <c r="N952" s="656"/>
      <c r="O952" s="656"/>
      <c r="P952" s="656"/>
    </row>
    <row r="953" spans="2:16" x14ac:dyDescent="0.15">
      <c r="B953" s="656"/>
      <c r="C953" s="657"/>
      <c r="D953" s="657"/>
      <c r="E953" s="656"/>
      <c r="F953" s="656"/>
      <c r="G953" s="656"/>
      <c r="H953" s="656"/>
      <c r="I953" s="656"/>
      <c r="J953" s="656"/>
      <c r="K953" s="656"/>
      <c r="L953" s="656"/>
      <c r="M953" s="656"/>
      <c r="N953" s="656"/>
      <c r="O953" s="656"/>
      <c r="P953" s="656"/>
    </row>
    <row r="954" spans="2:16" x14ac:dyDescent="0.15">
      <c r="B954" s="656"/>
      <c r="C954" s="657"/>
      <c r="D954" s="657"/>
      <c r="E954" s="656"/>
      <c r="F954" s="656"/>
      <c r="G954" s="656"/>
      <c r="H954" s="656"/>
      <c r="I954" s="656"/>
      <c r="J954" s="656"/>
      <c r="K954" s="656"/>
      <c r="L954" s="656"/>
      <c r="M954" s="656"/>
      <c r="N954" s="656"/>
      <c r="O954" s="656"/>
      <c r="P954" s="656"/>
    </row>
    <row r="955" spans="2:16" x14ac:dyDescent="0.15">
      <c r="B955" s="656"/>
      <c r="C955" s="657"/>
      <c r="D955" s="657"/>
      <c r="E955" s="656"/>
      <c r="F955" s="656"/>
      <c r="G955" s="656"/>
      <c r="H955" s="656"/>
      <c r="I955" s="656"/>
      <c r="J955" s="656"/>
      <c r="K955" s="656"/>
      <c r="L955" s="656"/>
      <c r="M955" s="656"/>
      <c r="N955" s="656"/>
      <c r="O955" s="656"/>
      <c r="P955" s="656"/>
    </row>
    <row r="956" spans="2:16" x14ac:dyDescent="0.15">
      <c r="B956" s="656"/>
      <c r="C956" s="657"/>
      <c r="D956" s="657"/>
      <c r="E956" s="656"/>
      <c r="F956" s="656"/>
      <c r="G956" s="656"/>
      <c r="H956" s="656"/>
      <c r="I956" s="656"/>
      <c r="J956" s="656"/>
      <c r="K956" s="656"/>
      <c r="L956" s="656"/>
      <c r="M956" s="656"/>
      <c r="N956" s="656"/>
      <c r="O956" s="656"/>
      <c r="P956" s="656"/>
    </row>
    <row r="957" spans="2:16" x14ac:dyDescent="0.15">
      <c r="B957" s="656"/>
      <c r="C957" s="657"/>
      <c r="D957" s="657"/>
      <c r="E957" s="656"/>
      <c r="F957" s="656"/>
      <c r="G957" s="656"/>
      <c r="H957" s="656"/>
      <c r="I957" s="656"/>
      <c r="J957" s="656"/>
      <c r="K957" s="656"/>
      <c r="L957" s="656"/>
      <c r="M957" s="656"/>
      <c r="N957" s="656"/>
      <c r="O957" s="656"/>
      <c r="P957" s="656"/>
    </row>
    <row r="958" spans="2:16" x14ac:dyDescent="0.15">
      <c r="B958" s="656"/>
      <c r="C958" s="657"/>
      <c r="D958" s="657"/>
      <c r="E958" s="656"/>
      <c r="F958" s="656"/>
      <c r="G958" s="656"/>
      <c r="H958" s="656"/>
      <c r="I958" s="656"/>
      <c r="J958" s="656"/>
      <c r="K958" s="656"/>
      <c r="L958" s="656"/>
      <c r="M958" s="656"/>
      <c r="N958" s="656"/>
      <c r="O958" s="656"/>
      <c r="P958" s="656"/>
    </row>
    <row r="959" spans="2:16" x14ac:dyDescent="0.15">
      <c r="B959" s="656"/>
      <c r="C959" s="657"/>
      <c r="D959" s="657"/>
      <c r="E959" s="656"/>
      <c r="F959" s="656"/>
      <c r="G959" s="656"/>
      <c r="H959" s="656"/>
      <c r="I959" s="656"/>
      <c r="J959" s="656"/>
      <c r="K959" s="656"/>
      <c r="L959" s="656"/>
      <c r="M959" s="656"/>
      <c r="N959" s="656"/>
      <c r="O959" s="656"/>
      <c r="P959" s="656"/>
    </row>
    <row r="960" spans="2:16" x14ac:dyDescent="0.15">
      <c r="B960" s="656"/>
      <c r="C960" s="657"/>
      <c r="D960" s="657"/>
      <c r="E960" s="656"/>
      <c r="F960" s="656"/>
      <c r="G960" s="656"/>
      <c r="H960" s="656"/>
      <c r="I960" s="656"/>
      <c r="J960" s="656"/>
      <c r="K960" s="656"/>
      <c r="L960" s="656"/>
      <c r="M960" s="656"/>
      <c r="N960" s="656"/>
      <c r="O960" s="656"/>
      <c r="P960" s="656"/>
    </row>
    <row r="961" spans="2:16" x14ac:dyDescent="0.15">
      <c r="B961" s="656"/>
      <c r="C961" s="657"/>
      <c r="D961" s="657"/>
      <c r="E961" s="656"/>
      <c r="F961" s="656"/>
      <c r="G961" s="656"/>
      <c r="H961" s="656"/>
      <c r="I961" s="656"/>
      <c r="J961" s="656"/>
      <c r="K961" s="656"/>
      <c r="L961" s="656"/>
      <c r="M961" s="656"/>
      <c r="N961" s="656"/>
      <c r="O961" s="656"/>
      <c r="P961" s="656"/>
    </row>
    <row r="962" spans="2:16" x14ac:dyDescent="0.15">
      <c r="B962" s="656"/>
      <c r="C962" s="657"/>
      <c r="D962" s="657"/>
      <c r="E962" s="656"/>
      <c r="F962" s="656"/>
      <c r="G962" s="656"/>
      <c r="H962" s="656"/>
      <c r="I962" s="656"/>
      <c r="J962" s="656"/>
      <c r="K962" s="656"/>
      <c r="L962" s="656"/>
      <c r="M962" s="656"/>
      <c r="N962" s="656"/>
      <c r="O962" s="656"/>
      <c r="P962" s="656"/>
    </row>
    <row r="963" spans="2:16" x14ac:dyDescent="0.15">
      <c r="B963" s="656"/>
      <c r="C963" s="657"/>
      <c r="D963" s="657"/>
      <c r="E963" s="656"/>
      <c r="F963" s="656"/>
      <c r="G963" s="656"/>
      <c r="H963" s="656"/>
      <c r="I963" s="656"/>
      <c r="J963" s="656"/>
      <c r="K963" s="656"/>
      <c r="L963" s="656"/>
      <c r="M963" s="656"/>
      <c r="N963" s="656"/>
      <c r="O963" s="656"/>
      <c r="P963" s="656"/>
    </row>
    <row r="964" spans="2:16" x14ac:dyDescent="0.15">
      <c r="B964" s="656"/>
      <c r="C964" s="657"/>
      <c r="D964" s="657"/>
      <c r="E964" s="656"/>
      <c r="F964" s="656"/>
      <c r="G964" s="656"/>
      <c r="H964" s="656"/>
      <c r="I964" s="656"/>
      <c r="J964" s="656"/>
      <c r="K964" s="656"/>
      <c r="L964" s="656"/>
      <c r="M964" s="656"/>
      <c r="N964" s="656"/>
      <c r="O964" s="656"/>
      <c r="P964" s="656"/>
    </row>
    <row r="965" spans="2:16" x14ac:dyDescent="0.15">
      <c r="B965" s="656"/>
      <c r="C965" s="657"/>
      <c r="D965" s="657"/>
      <c r="E965" s="656"/>
      <c r="F965" s="656"/>
      <c r="G965" s="656"/>
      <c r="H965" s="656"/>
      <c r="I965" s="656"/>
      <c r="J965" s="656"/>
      <c r="K965" s="656"/>
      <c r="L965" s="656"/>
      <c r="M965" s="656"/>
      <c r="N965" s="656"/>
      <c r="O965" s="656"/>
      <c r="P965" s="656"/>
    </row>
    <row r="966" spans="2:16" x14ac:dyDescent="0.15">
      <c r="B966" s="656"/>
      <c r="C966" s="657"/>
      <c r="D966" s="657"/>
      <c r="E966" s="656"/>
      <c r="F966" s="656"/>
      <c r="G966" s="656"/>
      <c r="H966" s="656"/>
      <c r="I966" s="656"/>
      <c r="J966" s="656"/>
      <c r="K966" s="656"/>
      <c r="L966" s="656"/>
      <c r="M966" s="656"/>
      <c r="N966" s="656"/>
      <c r="O966" s="656"/>
      <c r="P966" s="656"/>
    </row>
    <row r="967" spans="2:16" x14ac:dyDescent="0.15">
      <c r="B967" s="656"/>
      <c r="C967" s="657"/>
      <c r="D967" s="657"/>
      <c r="E967" s="656"/>
      <c r="F967" s="656"/>
      <c r="G967" s="656"/>
      <c r="H967" s="656"/>
      <c r="I967" s="656"/>
      <c r="J967" s="656"/>
      <c r="K967" s="656"/>
      <c r="L967" s="656"/>
      <c r="M967" s="656"/>
      <c r="N967" s="656"/>
      <c r="O967" s="656"/>
      <c r="P967" s="656"/>
    </row>
    <row r="968" spans="2:16" x14ac:dyDescent="0.15">
      <c r="B968" s="656"/>
      <c r="C968" s="657"/>
      <c r="D968" s="657"/>
      <c r="E968" s="656"/>
      <c r="F968" s="656"/>
      <c r="G968" s="656"/>
      <c r="H968" s="656"/>
      <c r="I968" s="656"/>
      <c r="J968" s="656"/>
      <c r="K968" s="656"/>
      <c r="L968" s="656"/>
      <c r="M968" s="656"/>
      <c r="N968" s="656"/>
      <c r="O968" s="656"/>
      <c r="P968" s="656"/>
    </row>
    <row r="969" spans="2:16" x14ac:dyDescent="0.15">
      <c r="B969" s="656"/>
      <c r="C969" s="657"/>
      <c r="D969" s="657"/>
      <c r="E969" s="656"/>
      <c r="F969" s="656"/>
      <c r="G969" s="656"/>
      <c r="H969" s="656"/>
      <c r="I969" s="656"/>
      <c r="J969" s="656"/>
      <c r="K969" s="656"/>
      <c r="L969" s="656"/>
      <c r="M969" s="656"/>
      <c r="N969" s="656"/>
      <c r="O969" s="656"/>
      <c r="P969" s="656"/>
    </row>
    <row r="970" spans="2:16" x14ac:dyDescent="0.15">
      <c r="B970" s="656"/>
      <c r="C970" s="657"/>
      <c r="D970" s="657"/>
      <c r="E970" s="656"/>
      <c r="F970" s="656"/>
      <c r="G970" s="656"/>
      <c r="H970" s="656"/>
      <c r="I970" s="656"/>
      <c r="J970" s="656"/>
      <c r="K970" s="656"/>
      <c r="L970" s="656"/>
      <c r="M970" s="656"/>
      <c r="N970" s="656"/>
      <c r="O970" s="656"/>
      <c r="P970" s="656"/>
    </row>
    <row r="971" spans="2:16" x14ac:dyDescent="0.15">
      <c r="B971" s="656"/>
      <c r="C971" s="657"/>
      <c r="D971" s="657"/>
      <c r="E971" s="656"/>
      <c r="F971" s="656"/>
      <c r="G971" s="656"/>
      <c r="H971" s="656"/>
      <c r="I971" s="656"/>
      <c r="J971" s="656"/>
      <c r="K971" s="656"/>
      <c r="L971" s="656"/>
      <c r="M971" s="656"/>
      <c r="N971" s="656"/>
      <c r="O971" s="656"/>
      <c r="P971" s="656"/>
    </row>
    <row r="972" spans="2:16" x14ac:dyDescent="0.15">
      <c r="B972" s="656"/>
      <c r="C972" s="657"/>
      <c r="D972" s="657"/>
      <c r="E972" s="656"/>
      <c r="F972" s="656"/>
      <c r="G972" s="656"/>
      <c r="H972" s="656"/>
      <c r="I972" s="656"/>
      <c r="J972" s="656"/>
      <c r="K972" s="656"/>
      <c r="L972" s="656"/>
      <c r="M972" s="656"/>
      <c r="N972" s="656"/>
      <c r="O972" s="656"/>
      <c r="P972" s="656"/>
    </row>
    <row r="973" spans="2:16" x14ac:dyDescent="0.15">
      <c r="B973" s="656"/>
      <c r="C973" s="657"/>
      <c r="D973" s="657"/>
      <c r="E973" s="656"/>
      <c r="F973" s="656"/>
      <c r="G973" s="656"/>
      <c r="H973" s="656"/>
      <c r="I973" s="656"/>
      <c r="J973" s="656"/>
      <c r="K973" s="656"/>
      <c r="L973" s="656"/>
      <c r="M973" s="656"/>
      <c r="N973" s="656"/>
      <c r="O973" s="656"/>
      <c r="P973" s="656"/>
    </row>
    <row r="974" spans="2:16" x14ac:dyDescent="0.15">
      <c r="B974" s="656"/>
      <c r="C974" s="657"/>
      <c r="D974" s="657"/>
      <c r="E974" s="656"/>
      <c r="F974" s="656"/>
      <c r="G974" s="656"/>
      <c r="H974" s="656"/>
      <c r="I974" s="656"/>
      <c r="J974" s="656"/>
      <c r="K974" s="656"/>
      <c r="L974" s="656"/>
      <c r="M974" s="656"/>
      <c r="N974" s="656"/>
      <c r="O974" s="656"/>
      <c r="P974" s="656"/>
    </row>
    <row r="975" spans="2:16" x14ac:dyDescent="0.15">
      <c r="B975" s="656"/>
      <c r="C975" s="657"/>
      <c r="D975" s="657"/>
      <c r="E975" s="656"/>
      <c r="F975" s="656"/>
      <c r="G975" s="656"/>
      <c r="H975" s="656"/>
      <c r="I975" s="656"/>
      <c r="J975" s="656"/>
      <c r="K975" s="656"/>
      <c r="L975" s="656"/>
      <c r="M975" s="656"/>
      <c r="N975" s="656"/>
      <c r="O975" s="656"/>
      <c r="P975" s="656"/>
    </row>
    <row r="976" spans="2:16" x14ac:dyDescent="0.15">
      <c r="B976" s="656"/>
      <c r="C976" s="657"/>
      <c r="D976" s="657"/>
      <c r="E976" s="656"/>
      <c r="F976" s="656"/>
      <c r="G976" s="656"/>
      <c r="H976" s="656"/>
      <c r="I976" s="656"/>
      <c r="J976" s="656"/>
      <c r="K976" s="656"/>
      <c r="L976" s="656"/>
      <c r="M976" s="656"/>
      <c r="N976" s="656"/>
      <c r="O976" s="656"/>
      <c r="P976" s="656"/>
    </row>
    <row r="977" spans="2:16" x14ac:dyDescent="0.15">
      <c r="B977" s="656"/>
      <c r="C977" s="657"/>
      <c r="D977" s="657"/>
      <c r="E977" s="656"/>
      <c r="F977" s="656"/>
      <c r="G977" s="656"/>
      <c r="H977" s="656"/>
      <c r="I977" s="656"/>
      <c r="J977" s="656"/>
      <c r="K977" s="656"/>
      <c r="L977" s="656"/>
      <c r="M977" s="656"/>
      <c r="N977" s="656"/>
      <c r="O977" s="656"/>
      <c r="P977" s="656"/>
    </row>
    <row r="978" spans="2:16" x14ac:dyDescent="0.15">
      <c r="B978" s="656"/>
      <c r="C978" s="657"/>
      <c r="D978" s="657"/>
      <c r="E978" s="656"/>
      <c r="F978" s="656"/>
      <c r="G978" s="656"/>
      <c r="H978" s="656"/>
      <c r="I978" s="656"/>
      <c r="J978" s="656"/>
      <c r="K978" s="656"/>
      <c r="L978" s="656"/>
      <c r="M978" s="656"/>
      <c r="N978" s="656"/>
      <c r="O978" s="656"/>
      <c r="P978" s="656"/>
    </row>
    <row r="979" spans="2:16" x14ac:dyDescent="0.15">
      <c r="B979" s="656"/>
      <c r="C979" s="657"/>
      <c r="D979" s="657"/>
      <c r="E979" s="656"/>
      <c r="F979" s="656"/>
      <c r="G979" s="656"/>
      <c r="H979" s="656"/>
      <c r="I979" s="656"/>
      <c r="J979" s="656"/>
      <c r="K979" s="656"/>
      <c r="L979" s="656"/>
      <c r="M979" s="656"/>
      <c r="N979" s="656"/>
      <c r="O979" s="656"/>
      <c r="P979" s="656"/>
    </row>
    <row r="980" spans="2:16" x14ac:dyDescent="0.15">
      <c r="B980" s="656"/>
      <c r="C980" s="657"/>
      <c r="D980" s="657"/>
      <c r="E980" s="656"/>
      <c r="F980" s="656"/>
      <c r="G980" s="656"/>
      <c r="H980" s="656"/>
      <c r="I980" s="656"/>
      <c r="J980" s="656"/>
      <c r="K980" s="656"/>
      <c r="L980" s="656"/>
      <c r="M980" s="656"/>
      <c r="N980" s="656"/>
      <c r="O980" s="656"/>
      <c r="P980" s="656"/>
    </row>
    <row r="981" spans="2:16" x14ac:dyDescent="0.15">
      <c r="B981" s="656"/>
      <c r="C981" s="657"/>
      <c r="D981" s="657"/>
      <c r="E981" s="656"/>
      <c r="F981" s="656"/>
      <c r="G981" s="656"/>
      <c r="H981" s="656"/>
      <c r="I981" s="656"/>
      <c r="J981" s="656"/>
      <c r="K981" s="656"/>
      <c r="L981" s="656"/>
      <c r="M981" s="656"/>
      <c r="N981" s="656"/>
      <c r="O981" s="656"/>
      <c r="P981" s="656"/>
    </row>
    <row r="982" spans="2:16" x14ac:dyDescent="0.15">
      <c r="B982" s="656"/>
      <c r="C982" s="657"/>
      <c r="D982" s="657"/>
      <c r="E982" s="656"/>
      <c r="F982" s="656"/>
      <c r="G982" s="656"/>
      <c r="H982" s="656"/>
      <c r="I982" s="656"/>
      <c r="J982" s="656"/>
      <c r="K982" s="656"/>
      <c r="L982" s="656"/>
      <c r="M982" s="656"/>
      <c r="N982" s="656"/>
      <c r="O982" s="656"/>
      <c r="P982" s="656"/>
    </row>
    <row r="983" spans="2:16" x14ac:dyDescent="0.15">
      <c r="B983" s="656"/>
      <c r="C983" s="657"/>
      <c r="D983" s="657"/>
      <c r="E983" s="656"/>
      <c r="F983" s="656"/>
      <c r="G983" s="656"/>
      <c r="H983" s="656"/>
      <c r="I983" s="656"/>
      <c r="J983" s="656"/>
      <c r="K983" s="656"/>
      <c r="L983" s="656"/>
      <c r="M983" s="656"/>
      <c r="N983" s="656"/>
      <c r="O983" s="656"/>
      <c r="P983" s="656"/>
    </row>
    <row r="984" spans="2:16" x14ac:dyDescent="0.15">
      <c r="B984" s="656"/>
      <c r="C984" s="657"/>
      <c r="D984" s="657"/>
      <c r="E984" s="656"/>
      <c r="F984" s="656"/>
      <c r="G984" s="656"/>
      <c r="H984" s="656"/>
      <c r="I984" s="656"/>
      <c r="J984" s="656"/>
      <c r="K984" s="656"/>
      <c r="L984" s="656"/>
      <c r="M984" s="656"/>
      <c r="N984" s="656"/>
      <c r="O984" s="656"/>
      <c r="P984" s="656"/>
    </row>
    <row r="985" spans="2:16" x14ac:dyDescent="0.15">
      <c r="B985" s="656"/>
      <c r="C985" s="657"/>
      <c r="D985" s="657"/>
      <c r="E985" s="656"/>
      <c r="F985" s="656"/>
      <c r="G985" s="656"/>
      <c r="H985" s="656"/>
      <c r="I985" s="656"/>
      <c r="J985" s="656"/>
      <c r="K985" s="656"/>
      <c r="L985" s="656"/>
      <c r="M985" s="656"/>
      <c r="N985" s="656"/>
      <c r="O985" s="656"/>
      <c r="P985" s="656"/>
    </row>
    <row r="986" spans="2:16" x14ac:dyDescent="0.15">
      <c r="B986" s="656"/>
      <c r="C986" s="657"/>
      <c r="D986" s="657"/>
      <c r="E986" s="656"/>
      <c r="F986" s="656"/>
      <c r="G986" s="656"/>
      <c r="H986" s="656"/>
      <c r="I986" s="656"/>
      <c r="J986" s="656"/>
      <c r="K986" s="656"/>
      <c r="L986" s="656"/>
      <c r="M986" s="656"/>
      <c r="N986" s="656"/>
      <c r="O986" s="656"/>
      <c r="P986" s="656"/>
    </row>
    <row r="987" spans="2:16" x14ac:dyDescent="0.15">
      <c r="B987" s="656"/>
      <c r="C987" s="657"/>
      <c r="D987" s="657"/>
      <c r="E987" s="656"/>
      <c r="F987" s="656"/>
      <c r="G987" s="656"/>
      <c r="H987" s="656"/>
      <c r="I987" s="656"/>
      <c r="J987" s="656"/>
      <c r="K987" s="656"/>
      <c r="L987" s="656"/>
      <c r="M987" s="656"/>
      <c r="N987" s="656"/>
      <c r="O987" s="656"/>
      <c r="P987" s="656"/>
    </row>
    <row r="988" spans="2:16" x14ac:dyDescent="0.15">
      <c r="B988" s="656"/>
      <c r="C988" s="657"/>
      <c r="D988" s="657"/>
      <c r="E988" s="656"/>
      <c r="F988" s="656"/>
      <c r="G988" s="656"/>
      <c r="H988" s="656"/>
      <c r="I988" s="656"/>
      <c r="J988" s="656"/>
      <c r="K988" s="656"/>
      <c r="L988" s="656"/>
      <c r="M988" s="656"/>
      <c r="N988" s="656"/>
      <c r="O988" s="656"/>
      <c r="P988" s="656"/>
    </row>
    <row r="989" spans="2:16" x14ac:dyDescent="0.15">
      <c r="B989" s="656"/>
      <c r="C989" s="657"/>
      <c r="D989" s="657"/>
      <c r="E989" s="656"/>
      <c r="F989" s="656"/>
      <c r="G989" s="656"/>
      <c r="H989" s="656"/>
      <c r="I989" s="656"/>
      <c r="J989" s="656"/>
      <c r="K989" s="656"/>
      <c r="L989" s="656"/>
      <c r="M989" s="656"/>
      <c r="N989" s="656"/>
      <c r="O989" s="656"/>
      <c r="P989" s="656"/>
    </row>
    <row r="990" spans="2:16" x14ac:dyDescent="0.15">
      <c r="B990" s="656"/>
      <c r="C990" s="657"/>
      <c r="D990" s="657"/>
      <c r="E990" s="656"/>
      <c r="F990" s="656"/>
      <c r="G990" s="656"/>
      <c r="H990" s="656"/>
      <c r="I990" s="656"/>
      <c r="J990" s="656"/>
      <c r="K990" s="656"/>
      <c r="L990" s="656"/>
      <c r="M990" s="656"/>
      <c r="N990" s="656"/>
      <c r="O990" s="656"/>
      <c r="P990" s="656"/>
    </row>
    <row r="991" spans="2:16" x14ac:dyDescent="0.15">
      <c r="B991" s="656"/>
      <c r="C991" s="657"/>
      <c r="D991" s="657"/>
      <c r="E991" s="656"/>
      <c r="F991" s="656"/>
      <c r="G991" s="656"/>
      <c r="H991" s="656"/>
      <c r="I991" s="656"/>
      <c r="J991" s="656"/>
      <c r="K991" s="656"/>
      <c r="L991" s="656"/>
      <c r="M991" s="656"/>
      <c r="N991" s="656"/>
      <c r="O991" s="656"/>
      <c r="P991" s="656"/>
    </row>
    <row r="992" spans="2:16" x14ac:dyDescent="0.15">
      <c r="B992" s="656"/>
      <c r="C992" s="657"/>
      <c r="D992" s="657"/>
      <c r="E992" s="656"/>
      <c r="F992" s="656"/>
      <c r="G992" s="656"/>
      <c r="H992" s="656"/>
      <c r="I992" s="656"/>
      <c r="J992" s="656"/>
      <c r="K992" s="656"/>
      <c r="L992" s="656"/>
      <c r="M992" s="656"/>
      <c r="N992" s="656"/>
      <c r="O992" s="656"/>
      <c r="P992" s="656"/>
    </row>
    <row r="993" spans="2:16" x14ac:dyDescent="0.15">
      <c r="B993" s="656"/>
      <c r="C993" s="657"/>
      <c r="D993" s="657"/>
      <c r="E993" s="656"/>
      <c r="F993" s="656"/>
      <c r="G993" s="656"/>
      <c r="H993" s="656"/>
      <c r="I993" s="656"/>
      <c r="J993" s="656"/>
      <c r="K993" s="656"/>
      <c r="L993" s="656"/>
      <c r="M993" s="656"/>
      <c r="N993" s="656"/>
      <c r="O993" s="656"/>
      <c r="P993" s="656"/>
    </row>
    <row r="994" spans="2:16" x14ac:dyDescent="0.15">
      <c r="B994" s="656"/>
      <c r="C994" s="657"/>
      <c r="D994" s="657"/>
      <c r="E994" s="656"/>
      <c r="F994" s="656"/>
      <c r="G994" s="656"/>
      <c r="H994" s="656"/>
      <c r="I994" s="656"/>
      <c r="J994" s="656"/>
      <c r="K994" s="656"/>
      <c r="L994" s="656"/>
      <c r="M994" s="656"/>
      <c r="N994" s="656"/>
      <c r="O994" s="656"/>
      <c r="P994" s="656"/>
    </row>
    <row r="995" spans="2:16" x14ac:dyDescent="0.15">
      <c r="B995" s="656"/>
      <c r="C995" s="657"/>
      <c r="D995" s="657"/>
      <c r="E995" s="656"/>
      <c r="F995" s="656"/>
      <c r="G995" s="656"/>
      <c r="H995" s="656"/>
      <c r="I995" s="656"/>
      <c r="J995" s="656"/>
      <c r="K995" s="656"/>
      <c r="L995" s="656"/>
      <c r="M995" s="656"/>
      <c r="N995" s="656"/>
      <c r="O995" s="656"/>
      <c r="P995" s="656"/>
    </row>
    <row r="996" spans="2:16" x14ac:dyDescent="0.15">
      <c r="B996" s="656"/>
      <c r="C996" s="657"/>
      <c r="D996" s="657"/>
      <c r="E996" s="656"/>
      <c r="F996" s="656"/>
      <c r="G996" s="656"/>
      <c r="H996" s="656"/>
      <c r="I996" s="656"/>
      <c r="J996" s="656"/>
      <c r="K996" s="656"/>
      <c r="L996" s="656"/>
      <c r="M996" s="656"/>
      <c r="N996" s="656"/>
      <c r="O996" s="656"/>
      <c r="P996" s="656"/>
    </row>
    <row r="997" spans="2:16" x14ac:dyDescent="0.15">
      <c r="B997" s="656"/>
      <c r="C997" s="657"/>
      <c r="D997" s="657"/>
      <c r="E997" s="656"/>
      <c r="F997" s="656"/>
      <c r="G997" s="656"/>
      <c r="H997" s="656"/>
      <c r="I997" s="656"/>
      <c r="J997" s="656"/>
      <c r="K997" s="656"/>
      <c r="L997" s="656"/>
      <c r="M997" s="656"/>
      <c r="N997" s="656"/>
      <c r="O997" s="656"/>
      <c r="P997" s="656"/>
    </row>
    <row r="998" spans="2:16" x14ac:dyDescent="0.15">
      <c r="B998" s="656"/>
      <c r="C998" s="657"/>
      <c r="D998" s="657"/>
      <c r="E998" s="656"/>
      <c r="F998" s="656"/>
      <c r="G998" s="656"/>
      <c r="H998" s="656"/>
      <c r="I998" s="656"/>
      <c r="J998" s="656"/>
      <c r="K998" s="656"/>
      <c r="L998" s="656"/>
      <c r="M998" s="656"/>
      <c r="N998" s="656"/>
      <c r="O998" s="656"/>
      <c r="P998" s="656"/>
    </row>
    <row r="999" spans="2:16" x14ac:dyDescent="0.15">
      <c r="B999" s="656"/>
      <c r="C999" s="657"/>
      <c r="D999" s="657"/>
      <c r="E999" s="656"/>
      <c r="F999" s="656"/>
      <c r="G999" s="656"/>
      <c r="H999" s="656"/>
      <c r="I999" s="656"/>
      <c r="J999" s="656"/>
      <c r="K999" s="656"/>
      <c r="L999" s="656"/>
      <c r="M999" s="656"/>
      <c r="N999" s="656"/>
      <c r="O999" s="656"/>
      <c r="P999" s="656"/>
    </row>
    <row r="1000" spans="2:16" x14ac:dyDescent="0.15">
      <c r="B1000" s="656"/>
      <c r="C1000" s="657"/>
      <c r="D1000" s="657"/>
      <c r="E1000" s="656"/>
      <c r="F1000" s="656"/>
      <c r="G1000" s="656"/>
      <c r="H1000" s="656"/>
      <c r="I1000" s="656"/>
      <c r="J1000" s="656"/>
      <c r="K1000" s="656"/>
      <c r="L1000" s="656"/>
      <c r="M1000" s="656"/>
      <c r="N1000" s="656"/>
      <c r="O1000" s="656"/>
      <c r="P1000" s="656"/>
    </row>
    <row r="1001" spans="2:16" x14ac:dyDescent="0.15">
      <c r="B1001" s="656"/>
      <c r="C1001" s="657"/>
      <c r="D1001" s="657"/>
      <c r="E1001" s="656"/>
      <c r="F1001" s="656"/>
      <c r="G1001" s="656"/>
      <c r="H1001" s="656"/>
      <c r="I1001" s="656"/>
      <c r="J1001" s="656"/>
      <c r="K1001" s="656"/>
      <c r="L1001" s="656"/>
      <c r="M1001" s="656"/>
      <c r="N1001" s="656"/>
      <c r="O1001" s="656"/>
      <c r="P1001" s="656"/>
    </row>
    <row r="1002" spans="2:16" x14ac:dyDescent="0.15">
      <c r="B1002" s="656"/>
      <c r="C1002" s="657"/>
      <c r="D1002" s="657"/>
      <c r="E1002" s="656"/>
      <c r="F1002" s="656"/>
      <c r="G1002" s="656"/>
      <c r="H1002" s="656"/>
      <c r="I1002" s="656"/>
      <c r="J1002" s="656"/>
      <c r="K1002" s="656"/>
      <c r="L1002" s="656"/>
      <c r="M1002" s="656"/>
      <c r="N1002" s="656"/>
      <c r="O1002" s="656"/>
      <c r="P1002" s="656"/>
    </row>
    <row r="1003" spans="2:16" x14ac:dyDescent="0.15">
      <c r="B1003" s="656"/>
      <c r="C1003" s="657"/>
      <c r="D1003" s="657"/>
      <c r="E1003" s="656"/>
      <c r="F1003" s="656"/>
      <c r="G1003" s="656"/>
      <c r="H1003" s="656"/>
      <c r="I1003" s="656"/>
      <c r="J1003" s="656"/>
      <c r="K1003" s="656"/>
      <c r="L1003" s="656"/>
      <c r="M1003" s="656"/>
      <c r="N1003" s="656"/>
      <c r="O1003" s="656"/>
      <c r="P1003" s="656"/>
    </row>
    <row r="1004" spans="2:16" x14ac:dyDescent="0.15">
      <c r="B1004" s="656"/>
      <c r="C1004" s="657"/>
      <c r="D1004" s="657"/>
      <c r="E1004" s="656"/>
      <c r="F1004" s="656"/>
      <c r="G1004" s="656"/>
      <c r="H1004" s="656"/>
      <c r="I1004" s="656"/>
      <c r="J1004" s="656"/>
      <c r="K1004" s="656"/>
      <c r="L1004" s="656"/>
      <c r="M1004" s="656"/>
      <c r="N1004" s="656"/>
      <c r="O1004" s="656"/>
      <c r="P1004" s="656"/>
    </row>
    <row r="1005" spans="2:16" x14ac:dyDescent="0.15">
      <c r="B1005" s="656"/>
      <c r="C1005" s="657"/>
      <c r="D1005" s="657"/>
      <c r="E1005" s="656"/>
      <c r="F1005" s="656"/>
      <c r="G1005" s="656"/>
      <c r="H1005" s="656"/>
      <c r="I1005" s="656"/>
      <c r="J1005" s="656"/>
      <c r="K1005" s="656"/>
      <c r="L1005" s="656"/>
      <c r="M1005" s="656"/>
      <c r="N1005" s="656"/>
      <c r="O1005" s="656"/>
      <c r="P1005" s="656"/>
    </row>
    <row r="1006" spans="2:16" x14ac:dyDescent="0.15">
      <c r="B1006" s="656"/>
      <c r="C1006" s="657"/>
      <c r="D1006" s="657"/>
      <c r="E1006" s="656"/>
      <c r="F1006" s="656"/>
      <c r="G1006" s="656"/>
      <c r="H1006" s="656"/>
      <c r="I1006" s="656"/>
      <c r="J1006" s="656"/>
      <c r="K1006" s="656"/>
      <c r="L1006" s="656"/>
      <c r="M1006" s="656"/>
      <c r="N1006" s="656"/>
      <c r="O1006" s="656"/>
      <c r="P1006" s="656"/>
    </row>
    <row r="1007" spans="2:16" x14ac:dyDescent="0.15">
      <c r="B1007" s="656"/>
      <c r="C1007" s="657"/>
      <c r="D1007" s="657"/>
      <c r="E1007" s="656"/>
      <c r="F1007" s="656"/>
      <c r="G1007" s="656"/>
      <c r="H1007" s="656"/>
      <c r="I1007" s="656"/>
      <c r="J1007" s="656"/>
      <c r="K1007" s="656"/>
      <c r="L1007" s="656"/>
      <c r="M1007" s="656"/>
      <c r="N1007" s="656"/>
      <c r="O1007" s="656"/>
      <c r="P1007" s="656"/>
    </row>
    <row r="1008" spans="2:16" x14ac:dyDescent="0.15">
      <c r="B1008" s="656"/>
      <c r="C1008" s="657"/>
      <c r="D1008" s="657"/>
      <c r="E1008" s="656"/>
      <c r="F1008" s="656"/>
      <c r="G1008" s="656"/>
      <c r="H1008" s="656"/>
      <c r="I1008" s="656"/>
      <c r="J1008" s="656"/>
      <c r="K1008" s="656"/>
      <c r="L1008" s="656"/>
      <c r="M1008" s="656"/>
      <c r="N1008" s="656"/>
      <c r="O1008" s="656"/>
      <c r="P1008" s="656"/>
    </row>
    <row r="1009" spans="2:16" x14ac:dyDescent="0.15">
      <c r="B1009" s="656"/>
      <c r="C1009" s="657"/>
      <c r="D1009" s="657"/>
      <c r="E1009" s="656"/>
      <c r="F1009" s="656"/>
      <c r="G1009" s="656"/>
      <c r="H1009" s="656"/>
      <c r="I1009" s="656"/>
      <c r="J1009" s="656"/>
      <c r="K1009" s="656"/>
      <c r="L1009" s="656"/>
      <c r="M1009" s="656"/>
      <c r="N1009" s="656"/>
      <c r="O1009" s="656"/>
      <c r="P1009" s="656"/>
    </row>
    <row r="1010" spans="2:16" x14ac:dyDescent="0.15">
      <c r="B1010" s="656"/>
      <c r="C1010" s="657"/>
      <c r="D1010" s="657"/>
      <c r="E1010" s="656"/>
      <c r="F1010" s="656"/>
      <c r="G1010" s="656"/>
      <c r="H1010" s="656"/>
      <c r="I1010" s="656"/>
      <c r="J1010" s="656"/>
      <c r="K1010" s="656"/>
      <c r="L1010" s="656"/>
      <c r="M1010" s="656"/>
      <c r="N1010" s="656"/>
      <c r="O1010" s="656"/>
      <c r="P1010" s="656"/>
    </row>
    <row r="1011" spans="2:16" x14ac:dyDescent="0.15">
      <c r="B1011" s="656"/>
      <c r="C1011" s="657"/>
      <c r="D1011" s="657"/>
      <c r="E1011" s="656"/>
      <c r="F1011" s="656"/>
      <c r="G1011" s="656"/>
      <c r="H1011" s="656"/>
      <c r="I1011" s="656"/>
      <c r="J1011" s="656"/>
      <c r="K1011" s="656"/>
      <c r="L1011" s="656"/>
      <c r="M1011" s="656"/>
      <c r="N1011" s="656"/>
      <c r="O1011" s="656"/>
      <c r="P1011" s="656"/>
    </row>
    <row r="1012" spans="2:16" x14ac:dyDescent="0.15">
      <c r="B1012" s="656"/>
      <c r="C1012" s="657"/>
      <c r="D1012" s="657"/>
      <c r="E1012" s="656"/>
      <c r="F1012" s="656"/>
      <c r="G1012" s="656"/>
      <c r="H1012" s="656"/>
      <c r="I1012" s="656"/>
      <c r="J1012" s="656"/>
      <c r="K1012" s="656"/>
      <c r="L1012" s="656"/>
      <c r="M1012" s="656"/>
      <c r="N1012" s="656"/>
      <c r="O1012" s="656"/>
      <c r="P1012" s="656"/>
    </row>
    <row r="1013" spans="2:16" x14ac:dyDescent="0.15">
      <c r="B1013" s="656"/>
      <c r="C1013" s="657"/>
      <c r="D1013" s="657"/>
      <c r="E1013" s="656"/>
      <c r="F1013" s="656"/>
      <c r="G1013" s="656"/>
      <c r="H1013" s="656"/>
      <c r="I1013" s="656"/>
      <c r="J1013" s="656"/>
      <c r="K1013" s="656"/>
      <c r="L1013" s="656"/>
      <c r="M1013" s="656"/>
      <c r="N1013" s="656"/>
      <c r="O1013" s="656"/>
      <c r="P1013" s="656"/>
    </row>
    <row r="1014" spans="2:16" x14ac:dyDescent="0.15">
      <c r="B1014" s="656"/>
      <c r="C1014" s="657"/>
      <c r="D1014" s="657"/>
      <c r="E1014" s="656"/>
      <c r="F1014" s="656"/>
      <c r="G1014" s="656"/>
      <c r="H1014" s="656"/>
      <c r="I1014" s="656"/>
      <c r="J1014" s="656"/>
      <c r="K1014" s="656"/>
      <c r="L1014" s="656"/>
      <c r="M1014" s="656"/>
      <c r="N1014" s="656"/>
      <c r="O1014" s="656"/>
      <c r="P1014" s="656"/>
    </row>
    <row r="1015" spans="2:16" x14ac:dyDescent="0.15">
      <c r="B1015" s="656"/>
      <c r="C1015" s="657"/>
      <c r="D1015" s="657"/>
      <c r="E1015" s="656"/>
      <c r="F1015" s="656"/>
      <c r="G1015" s="656"/>
      <c r="H1015" s="656"/>
      <c r="I1015" s="656"/>
      <c r="J1015" s="656"/>
      <c r="K1015" s="656"/>
      <c r="L1015" s="656"/>
      <c r="M1015" s="656"/>
      <c r="N1015" s="656"/>
      <c r="O1015" s="656"/>
      <c r="P1015" s="656"/>
    </row>
    <row r="1016" spans="2:16" x14ac:dyDescent="0.15">
      <c r="B1016" s="656"/>
      <c r="C1016" s="657"/>
      <c r="D1016" s="657"/>
      <c r="E1016" s="656"/>
      <c r="F1016" s="656"/>
      <c r="G1016" s="656"/>
      <c r="H1016" s="656"/>
      <c r="I1016" s="656"/>
      <c r="J1016" s="656"/>
      <c r="K1016" s="656"/>
      <c r="L1016" s="656"/>
      <c r="M1016" s="656"/>
      <c r="N1016" s="656"/>
      <c r="O1016" s="656"/>
      <c r="P1016" s="656"/>
    </row>
    <row r="1017" spans="2:16" x14ac:dyDescent="0.15">
      <c r="B1017" s="656"/>
      <c r="C1017" s="657"/>
      <c r="D1017" s="657"/>
      <c r="E1017" s="656"/>
      <c r="F1017" s="656"/>
      <c r="G1017" s="656"/>
      <c r="H1017" s="656"/>
      <c r="I1017" s="656"/>
      <c r="J1017" s="656"/>
      <c r="K1017" s="656"/>
      <c r="L1017" s="656"/>
      <c r="M1017" s="656"/>
      <c r="N1017" s="656"/>
      <c r="O1017" s="656"/>
      <c r="P1017" s="656"/>
    </row>
    <row r="1018" spans="2:16" x14ac:dyDescent="0.15">
      <c r="B1018" s="656"/>
      <c r="C1018" s="657"/>
      <c r="D1018" s="657"/>
      <c r="E1018" s="656"/>
      <c r="F1018" s="656"/>
      <c r="G1018" s="656"/>
      <c r="H1018" s="656"/>
      <c r="I1018" s="656"/>
      <c r="J1018" s="656"/>
      <c r="K1018" s="656"/>
      <c r="L1018" s="656"/>
      <c r="M1018" s="656"/>
      <c r="N1018" s="656"/>
      <c r="O1018" s="656"/>
      <c r="P1018" s="656"/>
    </row>
    <row r="1019" spans="2:16" x14ac:dyDescent="0.15">
      <c r="B1019" s="656"/>
      <c r="C1019" s="657"/>
      <c r="D1019" s="657"/>
      <c r="E1019" s="656"/>
      <c r="F1019" s="656"/>
      <c r="G1019" s="656"/>
      <c r="H1019" s="656"/>
      <c r="I1019" s="656"/>
      <c r="J1019" s="656"/>
      <c r="K1019" s="656"/>
      <c r="L1019" s="656"/>
      <c r="M1019" s="656"/>
      <c r="N1019" s="656"/>
      <c r="O1019" s="656"/>
      <c r="P1019" s="656"/>
    </row>
    <row r="1020" spans="2:16" x14ac:dyDescent="0.15">
      <c r="B1020" s="656"/>
      <c r="C1020" s="657"/>
      <c r="D1020" s="657"/>
      <c r="E1020" s="656"/>
      <c r="F1020" s="656"/>
      <c r="G1020" s="656"/>
      <c r="H1020" s="656"/>
      <c r="I1020" s="656"/>
      <c r="J1020" s="656"/>
      <c r="K1020" s="656"/>
      <c r="L1020" s="656"/>
      <c r="M1020" s="656"/>
      <c r="N1020" s="656"/>
      <c r="O1020" s="656"/>
      <c r="P1020" s="656"/>
    </row>
    <row r="1021" spans="2:16" x14ac:dyDescent="0.15">
      <c r="B1021" s="656"/>
      <c r="C1021" s="657"/>
      <c r="D1021" s="657"/>
      <c r="E1021" s="656"/>
      <c r="F1021" s="656"/>
      <c r="G1021" s="656"/>
      <c r="H1021" s="656"/>
      <c r="I1021" s="656"/>
      <c r="J1021" s="656"/>
      <c r="K1021" s="656"/>
      <c r="L1021" s="656"/>
      <c r="M1021" s="656"/>
      <c r="N1021" s="656"/>
      <c r="O1021" s="656"/>
      <c r="P1021" s="656"/>
    </row>
    <row r="1022" spans="2:16" x14ac:dyDescent="0.15">
      <c r="B1022" s="656"/>
      <c r="C1022" s="657"/>
      <c r="D1022" s="657"/>
      <c r="E1022" s="656"/>
      <c r="F1022" s="656"/>
      <c r="G1022" s="656"/>
      <c r="H1022" s="656"/>
      <c r="I1022" s="656"/>
      <c r="J1022" s="656"/>
      <c r="K1022" s="656"/>
      <c r="L1022" s="656"/>
      <c r="M1022" s="656"/>
      <c r="N1022" s="656"/>
      <c r="O1022" s="656"/>
      <c r="P1022" s="656"/>
    </row>
    <row r="1023" spans="2:16" x14ac:dyDescent="0.15">
      <c r="B1023" s="656"/>
      <c r="C1023" s="657"/>
      <c r="D1023" s="657"/>
      <c r="E1023" s="656"/>
      <c r="F1023" s="656"/>
      <c r="G1023" s="656"/>
      <c r="H1023" s="656"/>
      <c r="I1023" s="656"/>
      <c r="J1023" s="656"/>
      <c r="K1023" s="656"/>
      <c r="L1023" s="656"/>
      <c r="M1023" s="656"/>
      <c r="N1023" s="656"/>
      <c r="O1023" s="656"/>
      <c r="P1023" s="656"/>
    </row>
    <row r="1024" spans="2:16" x14ac:dyDescent="0.15">
      <c r="B1024" s="656"/>
      <c r="C1024" s="657"/>
      <c r="D1024" s="657"/>
      <c r="E1024" s="656"/>
      <c r="F1024" s="656"/>
      <c r="G1024" s="656"/>
      <c r="H1024" s="656"/>
      <c r="I1024" s="656"/>
      <c r="J1024" s="656"/>
      <c r="K1024" s="656"/>
      <c r="L1024" s="656"/>
      <c r="M1024" s="656"/>
      <c r="N1024" s="656"/>
      <c r="O1024" s="656"/>
      <c r="P1024" s="656"/>
    </row>
    <row r="1025" spans="2:16" x14ac:dyDescent="0.15">
      <c r="B1025" s="656"/>
      <c r="C1025" s="657"/>
      <c r="D1025" s="657"/>
      <c r="E1025" s="656"/>
      <c r="F1025" s="656"/>
      <c r="G1025" s="656"/>
      <c r="H1025" s="656"/>
      <c r="I1025" s="656"/>
      <c r="J1025" s="656"/>
      <c r="K1025" s="656"/>
      <c r="L1025" s="656"/>
      <c r="M1025" s="656"/>
      <c r="N1025" s="656"/>
      <c r="O1025" s="656"/>
      <c r="P1025" s="656"/>
    </row>
    <row r="1026" spans="2:16" x14ac:dyDescent="0.15">
      <c r="B1026" s="656"/>
      <c r="C1026" s="657"/>
      <c r="D1026" s="657"/>
      <c r="E1026" s="656"/>
      <c r="F1026" s="656"/>
      <c r="G1026" s="656"/>
      <c r="H1026" s="656"/>
      <c r="I1026" s="656"/>
      <c r="J1026" s="656"/>
      <c r="K1026" s="656"/>
      <c r="L1026" s="656"/>
      <c r="M1026" s="656"/>
      <c r="N1026" s="656"/>
      <c r="O1026" s="656"/>
      <c r="P1026" s="656"/>
    </row>
    <row r="1027" spans="2:16" x14ac:dyDescent="0.15">
      <c r="B1027" s="656"/>
      <c r="C1027" s="657"/>
      <c r="D1027" s="657"/>
      <c r="E1027" s="656"/>
      <c r="F1027" s="656"/>
      <c r="G1027" s="656"/>
      <c r="H1027" s="656"/>
      <c r="I1027" s="656"/>
      <c r="J1027" s="656"/>
      <c r="K1027" s="656"/>
      <c r="L1027" s="656"/>
      <c r="M1027" s="656"/>
      <c r="N1027" s="656"/>
      <c r="O1027" s="656"/>
      <c r="P1027" s="656"/>
    </row>
    <row r="1028" spans="2:16" x14ac:dyDescent="0.15">
      <c r="B1028" s="656"/>
      <c r="C1028" s="657"/>
      <c r="D1028" s="657"/>
      <c r="E1028" s="656"/>
      <c r="F1028" s="656"/>
      <c r="G1028" s="656"/>
      <c r="H1028" s="656"/>
      <c r="I1028" s="656"/>
      <c r="J1028" s="656"/>
      <c r="K1028" s="656"/>
      <c r="L1028" s="656"/>
      <c r="M1028" s="656"/>
      <c r="N1028" s="656"/>
      <c r="O1028" s="656"/>
      <c r="P1028" s="656"/>
    </row>
    <row r="1029" spans="2:16" x14ac:dyDescent="0.15">
      <c r="B1029" s="656"/>
      <c r="C1029" s="657"/>
      <c r="D1029" s="657"/>
      <c r="E1029" s="656"/>
      <c r="F1029" s="656"/>
      <c r="G1029" s="656"/>
      <c r="H1029" s="656"/>
      <c r="I1029" s="656"/>
      <c r="J1029" s="656"/>
      <c r="K1029" s="656"/>
      <c r="L1029" s="656"/>
      <c r="M1029" s="656"/>
      <c r="N1029" s="656"/>
      <c r="O1029" s="656"/>
      <c r="P1029" s="656"/>
    </row>
    <row r="1030" spans="2:16" x14ac:dyDescent="0.15">
      <c r="B1030" s="656"/>
      <c r="C1030" s="657"/>
      <c r="D1030" s="657"/>
      <c r="E1030" s="656"/>
      <c r="F1030" s="656"/>
      <c r="G1030" s="656"/>
      <c r="H1030" s="656"/>
      <c r="I1030" s="656"/>
      <c r="J1030" s="656"/>
      <c r="K1030" s="656"/>
      <c r="L1030" s="656"/>
      <c r="M1030" s="656"/>
      <c r="N1030" s="656"/>
      <c r="O1030" s="656"/>
      <c r="P1030" s="656"/>
    </row>
    <row r="1031" spans="2:16" x14ac:dyDescent="0.15">
      <c r="B1031" s="656"/>
      <c r="C1031" s="657"/>
      <c r="D1031" s="657"/>
      <c r="E1031" s="656"/>
      <c r="F1031" s="656"/>
      <c r="G1031" s="656"/>
      <c r="H1031" s="656"/>
      <c r="I1031" s="656"/>
      <c r="J1031" s="656"/>
      <c r="K1031" s="656"/>
      <c r="L1031" s="656"/>
      <c r="M1031" s="656"/>
      <c r="N1031" s="656"/>
      <c r="O1031" s="656"/>
      <c r="P1031" s="656"/>
    </row>
    <row r="1032" spans="2:16" x14ac:dyDescent="0.15">
      <c r="B1032" s="656"/>
      <c r="C1032" s="657"/>
      <c r="D1032" s="657"/>
      <c r="E1032" s="656"/>
      <c r="F1032" s="656"/>
      <c r="G1032" s="656"/>
      <c r="H1032" s="656"/>
      <c r="I1032" s="656"/>
      <c r="J1032" s="656"/>
      <c r="K1032" s="656"/>
      <c r="L1032" s="656"/>
      <c r="M1032" s="656"/>
      <c r="N1032" s="656"/>
      <c r="O1032" s="656"/>
      <c r="P1032" s="656"/>
    </row>
    <row r="1033" spans="2:16" x14ac:dyDescent="0.15">
      <c r="B1033" s="656"/>
      <c r="C1033" s="657"/>
      <c r="D1033" s="657"/>
      <c r="E1033" s="656"/>
      <c r="F1033" s="656"/>
      <c r="G1033" s="656"/>
      <c r="H1033" s="656"/>
      <c r="I1033" s="656"/>
      <c r="J1033" s="656"/>
      <c r="K1033" s="656"/>
      <c r="L1033" s="656"/>
      <c r="M1033" s="656"/>
      <c r="N1033" s="656"/>
      <c r="O1033" s="656"/>
      <c r="P1033" s="656"/>
    </row>
    <row r="1034" spans="2:16" x14ac:dyDescent="0.15">
      <c r="B1034" s="656"/>
      <c r="C1034" s="657"/>
      <c r="D1034" s="657"/>
      <c r="E1034" s="656"/>
      <c r="F1034" s="656"/>
      <c r="G1034" s="656"/>
      <c r="H1034" s="656"/>
      <c r="I1034" s="656"/>
      <c r="J1034" s="656"/>
      <c r="K1034" s="656"/>
      <c r="L1034" s="656"/>
      <c r="M1034" s="656"/>
      <c r="N1034" s="656"/>
      <c r="O1034" s="656"/>
      <c r="P1034" s="656"/>
    </row>
    <row r="1035" spans="2:16" x14ac:dyDescent="0.15">
      <c r="B1035" s="656"/>
      <c r="C1035" s="657"/>
      <c r="D1035" s="657"/>
      <c r="E1035" s="656"/>
      <c r="F1035" s="656"/>
      <c r="G1035" s="656"/>
      <c r="H1035" s="656"/>
      <c r="I1035" s="656"/>
      <c r="J1035" s="656"/>
      <c r="K1035" s="656"/>
      <c r="L1035" s="656"/>
      <c r="M1035" s="656"/>
      <c r="N1035" s="656"/>
      <c r="O1035" s="656"/>
      <c r="P1035" s="656"/>
    </row>
    <row r="1036" spans="2:16" x14ac:dyDescent="0.15">
      <c r="B1036" s="656"/>
      <c r="C1036" s="657"/>
      <c r="D1036" s="657"/>
      <c r="E1036" s="656"/>
      <c r="F1036" s="656"/>
      <c r="G1036" s="656"/>
      <c r="H1036" s="656"/>
      <c r="I1036" s="656"/>
      <c r="J1036" s="656"/>
      <c r="K1036" s="656"/>
      <c r="L1036" s="656"/>
      <c r="M1036" s="656"/>
      <c r="N1036" s="656"/>
      <c r="O1036" s="656"/>
      <c r="P1036" s="656"/>
    </row>
    <row r="1037" spans="2:16" x14ac:dyDescent="0.15">
      <c r="B1037" s="656"/>
      <c r="C1037" s="657"/>
      <c r="D1037" s="657"/>
      <c r="E1037" s="656"/>
      <c r="F1037" s="656"/>
      <c r="G1037" s="656"/>
      <c r="H1037" s="656"/>
      <c r="I1037" s="656"/>
      <c r="J1037" s="656"/>
      <c r="K1037" s="656"/>
      <c r="L1037" s="656"/>
      <c r="M1037" s="656"/>
      <c r="N1037" s="656"/>
      <c r="O1037" s="656"/>
      <c r="P1037" s="656"/>
    </row>
    <row r="1038" spans="2:16" x14ac:dyDescent="0.15">
      <c r="B1038" s="656"/>
      <c r="C1038" s="657"/>
      <c r="D1038" s="657"/>
      <c r="E1038" s="656"/>
      <c r="F1038" s="656"/>
      <c r="G1038" s="656"/>
      <c r="H1038" s="656"/>
      <c r="I1038" s="656"/>
      <c r="J1038" s="656"/>
      <c r="K1038" s="656"/>
      <c r="L1038" s="656"/>
      <c r="M1038" s="656"/>
      <c r="N1038" s="656"/>
      <c r="O1038" s="656"/>
      <c r="P1038" s="656"/>
    </row>
    <row r="1039" spans="2:16" x14ac:dyDescent="0.15">
      <c r="B1039" s="656"/>
      <c r="C1039" s="657"/>
      <c r="D1039" s="657"/>
      <c r="E1039" s="656"/>
      <c r="F1039" s="656"/>
      <c r="G1039" s="656"/>
      <c r="H1039" s="656"/>
      <c r="I1039" s="656"/>
      <c r="J1039" s="656"/>
      <c r="K1039" s="656"/>
      <c r="L1039" s="656"/>
      <c r="M1039" s="656"/>
      <c r="N1039" s="656"/>
      <c r="O1039" s="656"/>
      <c r="P1039" s="656"/>
    </row>
    <row r="1040" spans="2:16" x14ac:dyDescent="0.15">
      <c r="B1040" s="656"/>
      <c r="C1040" s="657"/>
      <c r="D1040" s="657"/>
      <c r="E1040" s="656"/>
      <c r="F1040" s="656"/>
      <c r="G1040" s="656"/>
      <c r="H1040" s="656"/>
      <c r="I1040" s="656"/>
      <c r="J1040" s="656"/>
      <c r="K1040" s="656"/>
      <c r="L1040" s="656"/>
      <c r="M1040" s="656"/>
      <c r="N1040" s="656"/>
      <c r="O1040" s="656"/>
      <c r="P1040" s="656"/>
    </row>
    <row r="1041" spans="2:16" x14ac:dyDescent="0.15">
      <c r="B1041" s="656"/>
      <c r="C1041" s="657"/>
      <c r="D1041" s="657"/>
      <c r="E1041" s="656"/>
      <c r="F1041" s="656"/>
      <c r="G1041" s="656"/>
      <c r="H1041" s="656"/>
      <c r="I1041" s="656"/>
      <c r="J1041" s="656"/>
      <c r="K1041" s="656"/>
      <c r="L1041" s="656"/>
      <c r="M1041" s="656"/>
      <c r="N1041" s="656"/>
      <c r="O1041" s="656"/>
      <c r="P1041" s="656"/>
    </row>
    <row r="1042" spans="2:16" x14ac:dyDescent="0.15">
      <c r="B1042" s="656"/>
      <c r="C1042" s="657"/>
      <c r="D1042" s="657"/>
      <c r="E1042" s="656"/>
      <c r="F1042" s="656"/>
      <c r="G1042" s="656"/>
      <c r="H1042" s="656"/>
      <c r="I1042" s="656"/>
      <c r="J1042" s="656"/>
      <c r="K1042" s="656"/>
      <c r="L1042" s="656"/>
      <c r="M1042" s="656"/>
      <c r="N1042" s="656"/>
      <c r="O1042" s="656"/>
      <c r="P1042" s="656"/>
    </row>
    <row r="1043" spans="2:16" x14ac:dyDescent="0.15">
      <c r="B1043" s="656"/>
      <c r="C1043" s="657"/>
      <c r="D1043" s="657"/>
      <c r="E1043" s="656"/>
      <c r="F1043" s="656"/>
      <c r="G1043" s="656"/>
      <c r="H1043" s="656"/>
      <c r="I1043" s="656"/>
      <c r="J1043" s="656"/>
      <c r="K1043" s="656"/>
      <c r="L1043" s="656"/>
      <c r="M1043" s="656"/>
      <c r="N1043" s="656"/>
      <c r="O1043" s="656"/>
      <c r="P1043" s="656"/>
    </row>
    <row r="1044" spans="2:16" x14ac:dyDescent="0.15">
      <c r="B1044" s="656"/>
      <c r="C1044" s="657"/>
      <c r="D1044" s="657"/>
      <c r="E1044" s="656"/>
      <c r="F1044" s="656"/>
      <c r="G1044" s="656"/>
      <c r="H1044" s="656"/>
      <c r="I1044" s="656"/>
      <c r="J1044" s="656"/>
      <c r="K1044" s="656"/>
      <c r="L1044" s="656"/>
      <c r="M1044" s="656"/>
      <c r="N1044" s="656"/>
      <c r="O1044" s="656"/>
      <c r="P1044" s="656"/>
    </row>
    <row r="1045" spans="2:16" x14ac:dyDescent="0.15">
      <c r="B1045" s="656"/>
      <c r="C1045" s="657"/>
      <c r="D1045" s="657"/>
      <c r="E1045" s="656"/>
      <c r="F1045" s="656"/>
      <c r="G1045" s="656"/>
      <c r="H1045" s="656"/>
      <c r="I1045" s="656"/>
      <c r="J1045" s="656"/>
      <c r="K1045" s="656"/>
      <c r="L1045" s="656"/>
      <c r="M1045" s="656"/>
      <c r="N1045" s="656"/>
      <c r="O1045" s="656"/>
      <c r="P1045" s="656"/>
    </row>
    <row r="1046" spans="2:16" x14ac:dyDescent="0.15">
      <c r="B1046" s="656"/>
      <c r="C1046" s="657"/>
      <c r="D1046" s="657"/>
      <c r="E1046" s="656"/>
      <c r="F1046" s="656"/>
      <c r="G1046" s="656"/>
      <c r="H1046" s="656"/>
      <c r="I1046" s="656"/>
      <c r="J1046" s="656"/>
      <c r="K1046" s="656"/>
      <c r="L1046" s="656"/>
      <c r="M1046" s="656"/>
      <c r="N1046" s="656"/>
      <c r="O1046" s="656"/>
      <c r="P1046" s="656"/>
    </row>
    <row r="1047" spans="2:16" x14ac:dyDescent="0.15">
      <c r="B1047" s="656"/>
      <c r="C1047" s="657"/>
      <c r="D1047" s="657"/>
      <c r="E1047" s="656"/>
      <c r="F1047" s="656"/>
      <c r="G1047" s="656"/>
      <c r="H1047" s="656"/>
      <c r="I1047" s="656"/>
      <c r="J1047" s="656"/>
      <c r="K1047" s="656"/>
      <c r="L1047" s="656"/>
      <c r="M1047" s="656"/>
      <c r="N1047" s="656"/>
      <c r="O1047" s="656"/>
      <c r="P1047" s="656"/>
    </row>
    <row r="1048" spans="2:16" x14ac:dyDescent="0.15">
      <c r="B1048" s="656"/>
      <c r="C1048" s="657"/>
      <c r="D1048" s="657"/>
      <c r="E1048" s="656"/>
      <c r="F1048" s="656"/>
      <c r="G1048" s="656"/>
      <c r="H1048" s="656"/>
      <c r="I1048" s="656"/>
      <c r="J1048" s="656"/>
      <c r="K1048" s="656"/>
      <c r="L1048" s="656"/>
      <c r="M1048" s="656"/>
      <c r="N1048" s="656"/>
      <c r="O1048" s="656"/>
      <c r="P1048" s="656"/>
    </row>
    <row r="1049" spans="2:16" x14ac:dyDescent="0.15">
      <c r="B1049" s="656"/>
      <c r="C1049" s="657"/>
      <c r="D1049" s="657"/>
      <c r="E1049" s="656"/>
      <c r="F1049" s="656"/>
      <c r="G1049" s="656"/>
      <c r="H1049" s="656"/>
      <c r="I1049" s="656"/>
      <c r="J1049" s="656"/>
      <c r="K1049" s="656"/>
      <c r="L1049" s="656"/>
      <c r="M1049" s="656"/>
      <c r="N1049" s="656"/>
      <c r="O1049" s="656"/>
      <c r="P1049" s="656"/>
    </row>
    <row r="1050" spans="2:16" x14ac:dyDescent="0.15">
      <c r="B1050" s="656"/>
      <c r="C1050" s="657"/>
      <c r="D1050" s="657"/>
      <c r="E1050" s="656"/>
      <c r="F1050" s="656"/>
      <c r="G1050" s="656"/>
      <c r="H1050" s="656"/>
      <c r="I1050" s="656"/>
      <c r="J1050" s="656"/>
      <c r="K1050" s="656"/>
      <c r="L1050" s="656"/>
      <c r="M1050" s="656"/>
      <c r="N1050" s="656"/>
      <c r="O1050" s="656"/>
      <c r="P1050" s="656"/>
    </row>
    <row r="1051" spans="2:16" x14ac:dyDescent="0.15">
      <c r="B1051" s="656"/>
      <c r="C1051" s="657"/>
      <c r="D1051" s="657"/>
      <c r="E1051" s="656"/>
      <c r="F1051" s="656"/>
      <c r="G1051" s="656"/>
      <c r="H1051" s="656"/>
      <c r="I1051" s="656"/>
      <c r="J1051" s="656"/>
      <c r="K1051" s="656"/>
      <c r="L1051" s="656"/>
      <c r="M1051" s="656"/>
      <c r="N1051" s="656"/>
      <c r="O1051" s="656"/>
      <c r="P1051" s="656"/>
    </row>
    <row r="1052" spans="2:16" x14ac:dyDescent="0.15">
      <c r="B1052" s="656"/>
      <c r="C1052" s="657"/>
      <c r="D1052" s="657"/>
      <c r="E1052" s="656"/>
      <c r="F1052" s="656"/>
      <c r="G1052" s="656"/>
      <c r="H1052" s="656"/>
      <c r="I1052" s="656"/>
      <c r="J1052" s="656"/>
      <c r="K1052" s="656"/>
      <c r="L1052" s="656"/>
      <c r="M1052" s="656"/>
      <c r="N1052" s="656"/>
      <c r="O1052" s="656"/>
      <c r="P1052" s="656"/>
    </row>
    <row r="1053" spans="2:16" x14ac:dyDescent="0.15">
      <c r="B1053" s="656"/>
      <c r="C1053" s="657"/>
      <c r="D1053" s="657"/>
      <c r="E1053" s="656"/>
      <c r="F1053" s="656"/>
      <c r="G1053" s="656"/>
      <c r="H1053" s="656"/>
      <c r="I1053" s="656"/>
      <c r="J1053" s="656"/>
      <c r="K1053" s="656"/>
      <c r="L1053" s="656"/>
      <c r="M1053" s="656"/>
      <c r="N1053" s="656"/>
      <c r="O1053" s="656"/>
      <c r="P1053" s="656"/>
    </row>
    <row r="1054" spans="2:16" x14ac:dyDescent="0.15">
      <c r="B1054" s="656"/>
      <c r="C1054" s="657"/>
      <c r="D1054" s="657"/>
      <c r="E1054" s="656"/>
      <c r="F1054" s="656"/>
      <c r="G1054" s="656"/>
      <c r="H1054" s="656"/>
      <c r="I1054" s="656"/>
      <c r="J1054" s="656"/>
      <c r="K1054" s="656"/>
      <c r="L1054" s="656"/>
      <c r="M1054" s="656"/>
      <c r="N1054" s="656"/>
      <c r="O1054" s="656"/>
      <c r="P1054" s="656"/>
    </row>
    <row r="1055" spans="2:16" x14ac:dyDescent="0.15">
      <c r="B1055" s="656"/>
      <c r="C1055" s="657"/>
      <c r="D1055" s="657"/>
      <c r="E1055" s="656"/>
      <c r="F1055" s="656"/>
      <c r="G1055" s="656"/>
      <c r="H1055" s="656"/>
      <c r="I1055" s="656"/>
      <c r="J1055" s="656"/>
      <c r="K1055" s="656"/>
      <c r="L1055" s="656"/>
      <c r="M1055" s="656"/>
      <c r="N1055" s="656"/>
      <c r="O1055" s="656"/>
      <c r="P1055" s="656"/>
    </row>
    <row r="1056" spans="2:16" x14ac:dyDescent="0.15">
      <c r="B1056" s="656"/>
      <c r="C1056" s="657"/>
      <c r="D1056" s="657"/>
      <c r="E1056" s="656"/>
      <c r="F1056" s="656"/>
      <c r="G1056" s="656"/>
      <c r="H1056" s="656"/>
      <c r="I1056" s="656"/>
      <c r="J1056" s="656"/>
      <c r="K1056" s="656"/>
      <c r="L1056" s="656"/>
      <c r="M1056" s="656"/>
      <c r="N1056" s="656"/>
      <c r="O1056" s="656"/>
      <c r="P1056" s="656"/>
    </row>
    <row r="1057" spans="2:16" x14ac:dyDescent="0.15">
      <c r="B1057" s="656"/>
      <c r="C1057" s="657"/>
      <c r="D1057" s="657"/>
      <c r="E1057" s="656"/>
      <c r="F1057" s="656"/>
      <c r="G1057" s="656"/>
      <c r="H1057" s="656"/>
      <c r="I1057" s="656"/>
      <c r="J1057" s="656"/>
      <c r="K1057" s="656"/>
      <c r="L1057" s="656"/>
      <c r="M1057" s="656"/>
      <c r="N1057" s="656"/>
      <c r="O1057" s="656"/>
      <c r="P1057" s="656"/>
    </row>
    <row r="1058" spans="2:16" x14ac:dyDescent="0.15">
      <c r="B1058" s="656"/>
      <c r="C1058" s="657"/>
      <c r="D1058" s="657"/>
      <c r="E1058" s="656"/>
      <c r="F1058" s="656"/>
      <c r="G1058" s="656"/>
      <c r="H1058" s="656"/>
      <c r="I1058" s="656"/>
      <c r="J1058" s="656"/>
      <c r="K1058" s="656"/>
      <c r="L1058" s="656"/>
      <c r="M1058" s="656"/>
      <c r="N1058" s="656"/>
      <c r="O1058" s="656"/>
      <c r="P1058" s="656"/>
    </row>
    <row r="1059" spans="2:16" x14ac:dyDescent="0.15">
      <c r="B1059" s="656"/>
      <c r="C1059" s="657"/>
      <c r="D1059" s="657"/>
      <c r="E1059" s="656"/>
      <c r="F1059" s="656"/>
      <c r="G1059" s="656"/>
      <c r="H1059" s="656"/>
      <c r="I1059" s="656"/>
      <c r="J1059" s="656"/>
      <c r="K1059" s="656"/>
      <c r="L1059" s="656"/>
      <c r="M1059" s="656"/>
      <c r="N1059" s="656"/>
      <c r="O1059" s="656"/>
      <c r="P1059" s="656"/>
    </row>
    <row r="1060" spans="2:16" x14ac:dyDescent="0.15">
      <c r="B1060" s="656"/>
      <c r="C1060" s="657"/>
      <c r="D1060" s="657"/>
      <c r="E1060" s="656"/>
      <c r="F1060" s="656"/>
      <c r="G1060" s="656"/>
      <c r="H1060" s="656"/>
      <c r="I1060" s="656"/>
      <c r="J1060" s="656"/>
      <c r="K1060" s="656"/>
      <c r="L1060" s="656"/>
      <c r="M1060" s="656"/>
      <c r="N1060" s="656"/>
      <c r="O1060" s="656"/>
      <c r="P1060" s="656"/>
    </row>
    <row r="1061" spans="2:16" x14ac:dyDescent="0.15">
      <c r="B1061" s="656"/>
      <c r="C1061" s="657"/>
      <c r="D1061" s="657"/>
      <c r="E1061" s="656"/>
      <c r="F1061" s="656"/>
      <c r="G1061" s="656"/>
      <c r="H1061" s="656"/>
      <c r="I1061" s="656"/>
      <c r="J1061" s="656"/>
      <c r="K1061" s="656"/>
      <c r="L1061" s="656"/>
      <c r="M1061" s="656"/>
      <c r="N1061" s="656"/>
      <c r="O1061" s="656"/>
      <c r="P1061" s="656"/>
    </row>
    <row r="1062" spans="2:16" x14ac:dyDescent="0.15">
      <c r="B1062" s="656"/>
      <c r="C1062" s="657"/>
      <c r="D1062" s="657"/>
      <c r="E1062" s="656"/>
      <c r="F1062" s="656"/>
      <c r="G1062" s="656"/>
      <c r="H1062" s="656"/>
      <c r="I1062" s="656"/>
      <c r="J1062" s="656"/>
      <c r="K1062" s="656"/>
      <c r="L1062" s="656"/>
      <c r="M1062" s="656"/>
      <c r="N1062" s="656"/>
      <c r="O1062" s="656"/>
      <c r="P1062" s="656"/>
    </row>
    <row r="1063" spans="2:16" x14ac:dyDescent="0.15">
      <c r="B1063" s="656"/>
      <c r="C1063" s="657"/>
      <c r="D1063" s="657"/>
      <c r="E1063" s="656"/>
      <c r="F1063" s="656"/>
      <c r="G1063" s="656"/>
      <c r="H1063" s="656"/>
      <c r="I1063" s="656"/>
      <c r="J1063" s="656"/>
      <c r="K1063" s="656"/>
      <c r="L1063" s="656"/>
      <c r="M1063" s="656"/>
      <c r="N1063" s="656"/>
      <c r="O1063" s="656"/>
      <c r="P1063" s="656"/>
    </row>
    <row r="1064" spans="2:16" x14ac:dyDescent="0.15">
      <c r="B1064" s="656"/>
      <c r="C1064" s="657"/>
      <c r="D1064" s="657"/>
      <c r="E1064" s="656"/>
      <c r="F1064" s="656"/>
      <c r="G1064" s="656"/>
      <c r="H1064" s="656"/>
      <c r="I1064" s="656"/>
      <c r="J1064" s="656"/>
      <c r="K1064" s="656"/>
      <c r="L1064" s="656"/>
      <c r="M1064" s="656"/>
      <c r="N1064" s="656"/>
      <c r="O1064" s="656"/>
      <c r="P1064" s="656"/>
    </row>
    <row r="1065" spans="2:16" x14ac:dyDescent="0.15">
      <c r="B1065" s="656"/>
      <c r="C1065" s="657"/>
      <c r="D1065" s="657"/>
      <c r="E1065" s="656"/>
      <c r="F1065" s="656"/>
      <c r="G1065" s="656"/>
      <c r="H1065" s="656"/>
      <c r="I1065" s="656"/>
      <c r="J1065" s="656"/>
      <c r="K1065" s="656"/>
      <c r="L1065" s="656"/>
      <c r="M1065" s="656"/>
      <c r="N1065" s="656"/>
      <c r="O1065" s="656"/>
      <c r="P1065" s="656"/>
    </row>
    <row r="1066" spans="2:16" x14ac:dyDescent="0.15">
      <c r="B1066" s="656"/>
      <c r="C1066" s="657"/>
      <c r="D1066" s="657"/>
      <c r="E1066" s="656"/>
      <c r="F1066" s="656"/>
      <c r="G1066" s="656"/>
      <c r="H1066" s="656"/>
      <c r="I1066" s="656"/>
      <c r="J1066" s="656"/>
      <c r="K1066" s="656"/>
      <c r="L1066" s="656"/>
      <c r="M1066" s="656"/>
      <c r="N1066" s="656"/>
      <c r="O1066" s="656"/>
      <c r="P1066" s="656"/>
    </row>
    <row r="1067" spans="2:16" x14ac:dyDescent="0.15">
      <c r="B1067" s="656"/>
      <c r="C1067" s="657"/>
      <c r="D1067" s="657"/>
      <c r="E1067" s="656"/>
      <c r="F1067" s="656"/>
      <c r="G1067" s="656"/>
      <c r="H1067" s="656"/>
      <c r="I1067" s="656"/>
      <c r="J1067" s="656"/>
      <c r="K1067" s="656"/>
      <c r="L1067" s="656"/>
      <c r="M1067" s="656"/>
      <c r="N1067" s="656"/>
      <c r="O1067" s="656"/>
      <c r="P1067" s="656"/>
    </row>
    <row r="1068" spans="2:16" x14ac:dyDescent="0.15">
      <c r="B1068" s="656"/>
      <c r="C1068" s="657"/>
      <c r="D1068" s="657"/>
      <c r="E1068" s="656"/>
      <c r="F1068" s="656"/>
      <c r="G1068" s="656"/>
      <c r="H1068" s="656"/>
      <c r="I1068" s="656"/>
      <c r="J1068" s="656"/>
      <c r="K1068" s="656"/>
      <c r="L1068" s="656"/>
      <c r="M1068" s="656"/>
      <c r="N1068" s="656"/>
      <c r="O1068" s="656"/>
      <c r="P1068" s="656"/>
    </row>
    <row r="1069" spans="2:16" x14ac:dyDescent="0.15">
      <c r="B1069" s="656"/>
      <c r="C1069" s="657"/>
      <c r="D1069" s="657"/>
      <c r="E1069" s="656"/>
      <c r="F1069" s="656"/>
      <c r="G1069" s="656"/>
      <c r="H1069" s="656"/>
      <c r="I1069" s="656"/>
      <c r="J1069" s="656"/>
      <c r="K1069" s="656"/>
      <c r="L1069" s="656"/>
      <c r="M1069" s="656"/>
      <c r="N1069" s="656"/>
      <c r="O1069" s="656"/>
      <c r="P1069" s="656"/>
    </row>
    <row r="1070" spans="2:16" x14ac:dyDescent="0.15">
      <c r="B1070" s="656"/>
      <c r="C1070" s="657"/>
      <c r="D1070" s="657"/>
      <c r="E1070" s="656"/>
      <c r="F1070" s="656"/>
      <c r="G1070" s="656"/>
      <c r="H1070" s="656"/>
      <c r="I1070" s="656"/>
      <c r="J1070" s="656"/>
      <c r="K1070" s="656"/>
      <c r="L1070" s="656"/>
      <c r="M1070" s="656"/>
      <c r="N1070" s="656"/>
      <c r="O1070" s="656"/>
      <c r="P1070" s="656"/>
    </row>
    <row r="1071" spans="2:16" x14ac:dyDescent="0.15">
      <c r="B1071" s="656"/>
      <c r="C1071" s="657"/>
      <c r="D1071" s="657"/>
      <c r="E1071" s="656"/>
      <c r="F1071" s="656"/>
      <c r="G1071" s="656"/>
      <c r="H1071" s="656"/>
      <c r="I1071" s="656"/>
      <c r="J1071" s="656"/>
      <c r="K1071" s="656"/>
      <c r="L1071" s="656"/>
      <c r="M1071" s="656"/>
      <c r="N1071" s="656"/>
      <c r="O1071" s="656"/>
      <c r="P1071" s="656"/>
    </row>
    <row r="1072" spans="2:16" x14ac:dyDescent="0.15">
      <c r="B1072" s="656"/>
      <c r="C1072" s="657"/>
      <c r="D1072" s="657"/>
      <c r="E1072" s="656"/>
      <c r="F1072" s="656"/>
      <c r="G1072" s="656"/>
      <c r="H1072" s="656"/>
      <c r="I1072" s="656"/>
      <c r="J1072" s="656"/>
      <c r="K1072" s="656"/>
      <c r="L1072" s="656"/>
      <c r="M1072" s="656"/>
      <c r="N1072" s="656"/>
      <c r="O1072" s="656"/>
      <c r="P1072" s="656"/>
    </row>
    <row r="1073" spans="2:2" x14ac:dyDescent="0.15">
      <c r="B1073" s="656"/>
    </row>
  </sheetData>
  <mergeCells count="9">
    <mergeCell ref="S27:T27"/>
    <mergeCell ref="S28:T28"/>
    <mergeCell ref="S29:T29"/>
    <mergeCell ref="C2:Q18"/>
    <mergeCell ref="C22:Q22"/>
    <mergeCell ref="S23:U23"/>
    <mergeCell ref="S24:T24"/>
    <mergeCell ref="S25:T25"/>
    <mergeCell ref="S26:T26"/>
  </mergeCells>
  <phoneticPr fontId="20" type="noConversion"/>
  <conditionalFormatting sqref="L24:L45">
    <cfRule type="containsBlanks" dxfId="18" priority="1" stopIfTrue="1">
      <formula>LEN(TRIM(L24))=0</formula>
    </cfRule>
    <cfRule type="cellIs" dxfId="17" priority="2" stopIfTrue="1" operator="lessThanOrEqual">
      <formula>0</formula>
    </cfRule>
    <cfRule type="cellIs" dxfId="16" priority="3" stopIfTrue="1" operator="between">
      <formula>0</formula>
      <formula>7</formula>
    </cfRule>
    <cfRule type="cellIs" dxfId="15" priority="4" stopIfTrue="1" operator="between">
      <formula>30</formula>
      <formula>7</formula>
    </cfRule>
    <cfRule type="cellIs" dxfId="14" priority="5" stopIfTrue="1" operator="greaterThan">
      <formula>30</formula>
    </cfRule>
  </conditionalFormatting>
  <dataValidations count="2">
    <dataValidation type="list" allowBlank="1" showInputMessage="1" showErrorMessage="1" sqref="I24:J45" xr:uid="{C72EAE57-4C05-2141-A898-38104ED18F1A}">
      <formula1>$U$32:$U$46</formula1>
    </dataValidation>
    <dataValidation type="list" allowBlank="1" showInputMessage="1" showErrorMessage="1" sqref="H24:H45" xr:uid="{7BEB6636-F082-0842-8511-41805EDC0409}">
      <formula1>$S$32:$S$42</formula1>
    </dataValidation>
  </dataValidations>
  <pageMargins left="0.7" right="0.7" top="0.75" bottom="0.75" header="0.3" footer="0.3"/>
  <pageSetup orientation="portrait" horizontalDpi="0" verticalDpi="0"/>
  <drawing r:id="rId1"/>
  <tableParts count="1">
    <tablePart r:id="rId2"/>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81408C-C1BB-5445-9B51-9CAE6DA3919E}">
  <sheetPr codeName="Sheet19">
    <tabColor theme="9" tint="-0.249977111117893"/>
  </sheetPr>
  <dimension ref="B1:C33"/>
  <sheetViews>
    <sheetView zoomScale="75" workbookViewId="0">
      <selection activeCell="B2" sqref="B2:C18"/>
    </sheetView>
  </sheetViews>
  <sheetFormatPr baseColWidth="10" defaultColWidth="10.83203125" defaultRowHeight="13" x14ac:dyDescent="0.15"/>
  <cols>
    <col min="1" max="1" width="10.83203125" style="754"/>
    <col min="2" max="2" width="23" style="754" customWidth="1"/>
    <col min="3" max="3" width="122" style="754" customWidth="1"/>
    <col min="4" max="16384" width="10.83203125" style="754"/>
  </cols>
  <sheetData>
    <row r="1" spans="2:3" ht="14" thickBot="1" x14ac:dyDescent="0.2"/>
    <row r="2" spans="2:3" ht="13" customHeight="1" x14ac:dyDescent="0.15">
      <c r="B2" s="1280" t="s">
        <v>426</v>
      </c>
      <c r="C2" s="1281"/>
    </row>
    <row r="3" spans="2:3" ht="13" customHeight="1" x14ac:dyDescent="0.15">
      <c r="B3" s="1282"/>
      <c r="C3" s="1283"/>
    </row>
    <row r="4" spans="2:3" ht="13" customHeight="1" x14ac:dyDescent="0.15">
      <c r="B4" s="1282"/>
      <c r="C4" s="1283"/>
    </row>
    <row r="5" spans="2:3" ht="13" customHeight="1" x14ac:dyDescent="0.15">
      <c r="B5" s="1282"/>
      <c r="C5" s="1283"/>
    </row>
    <row r="6" spans="2:3" ht="13" customHeight="1" x14ac:dyDescent="0.15">
      <c r="B6" s="1282"/>
      <c r="C6" s="1283"/>
    </row>
    <row r="7" spans="2:3" ht="13" customHeight="1" x14ac:dyDescent="0.15">
      <c r="B7" s="1282"/>
      <c r="C7" s="1283"/>
    </row>
    <row r="8" spans="2:3" ht="13" customHeight="1" x14ac:dyDescent="0.15">
      <c r="B8" s="1282"/>
      <c r="C8" s="1283"/>
    </row>
    <row r="9" spans="2:3" ht="13" customHeight="1" x14ac:dyDescent="0.15">
      <c r="B9" s="1282"/>
      <c r="C9" s="1283"/>
    </row>
    <row r="10" spans="2:3" ht="13" customHeight="1" x14ac:dyDescent="0.15">
      <c r="B10" s="1282"/>
      <c r="C10" s="1283"/>
    </row>
    <row r="11" spans="2:3" ht="13" customHeight="1" x14ac:dyDescent="0.15">
      <c r="B11" s="1282"/>
      <c r="C11" s="1283"/>
    </row>
    <row r="12" spans="2:3" ht="13" customHeight="1" x14ac:dyDescent="0.15">
      <c r="B12" s="1282"/>
      <c r="C12" s="1283"/>
    </row>
    <row r="13" spans="2:3" ht="13" customHeight="1" x14ac:dyDescent="0.15">
      <c r="B13" s="1282"/>
      <c r="C13" s="1283"/>
    </row>
    <row r="14" spans="2:3" ht="13" customHeight="1" x14ac:dyDescent="0.15">
      <c r="B14" s="1282"/>
      <c r="C14" s="1283"/>
    </row>
    <row r="15" spans="2:3" ht="14" customHeight="1" x14ac:dyDescent="0.15">
      <c r="B15" s="1282"/>
      <c r="C15" s="1283"/>
    </row>
    <row r="16" spans="2:3" ht="13" customHeight="1" x14ac:dyDescent="0.15">
      <c r="B16" s="1282"/>
      <c r="C16" s="1283"/>
    </row>
    <row r="17" spans="2:3" ht="13" customHeight="1" x14ac:dyDescent="0.15">
      <c r="B17" s="1282"/>
      <c r="C17" s="1283"/>
    </row>
    <row r="18" spans="2:3" ht="13" customHeight="1" thickBot="1" x14ac:dyDescent="0.2">
      <c r="B18" s="1284"/>
      <c r="C18" s="1285"/>
    </row>
    <row r="19" spans="2:3" ht="13" customHeight="1" x14ac:dyDescent="0.15"/>
    <row r="26" spans="2:3" ht="14" thickBot="1" x14ac:dyDescent="0.2"/>
    <row r="27" spans="2:3" ht="71" customHeight="1" thickBot="1" x14ac:dyDescent="0.2">
      <c r="B27" s="817" t="s">
        <v>427</v>
      </c>
      <c r="C27" s="819" t="s">
        <v>428</v>
      </c>
    </row>
    <row r="28" spans="2:3" ht="71" customHeight="1" thickBot="1" x14ac:dyDescent="0.2">
      <c r="B28" s="818" t="s">
        <v>429</v>
      </c>
      <c r="C28" s="819" t="s">
        <v>430</v>
      </c>
    </row>
    <row r="29" spans="2:3" ht="71" customHeight="1" thickBot="1" x14ac:dyDescent="0.2">
      <c r="B29" s="817" t="s">
        <v>431</v>
      </c>
      <c r="C29" s="819" t="s">
        <v>432</v>
      </c>
    </row>
    <row r="30" spans="2:3" ht="71" customHeight="1" thickBot="1" x14ac:dyDescent="0.2">
      <c r="B30" s="817" t="s">
        <v>433</v>
      </c>
      <c r="C30" s="819" t="s">
        <v>434</v>
      </c>
    </row>
    <row r="31" spans="2:3" ht="71" customHeight="1" thickBot="1" x14ac:dyDescent="0.2">
      <c r="B31" s="817" t="s">
        <v>435</v>
      </c>
      <c r="C31" s="819" t="s">
        <v>436</v>
      </c>
    </row>
    <row r="32" spans="2:3" ht="71" customHeight="1" thickBot="1" x14ac:dyDescent="0.2">
      <c r="B32" s="816" t="s">
        <v>437</v>
      </c>
      <c r="C32" s="819" t="s">
        <v>438</v>
      </c>
    </row>
    <row r="33" spans="2:3" ht="71" customHeight="1" thickBot="1" x14ac:dyDescent="0.2">
      <c r="B33" s="815" t="s">
        <v>439</v>
      </c>
      <c r="C33" s="819" t="s">
        <v>440</v>
      </c>
    </row>
  </sheetData>
  <mergeCells count="1">
    <mergeCell ref="B2:C18"/>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7D1AC-FA78-234E-8B8E-52D2044703C0}">
  <sheetPr codeName="Sheet20">
    <tabColor rgb="FF00B0F0"/>
  </sheetPr>
  <dimension ref="A1"/>
  <sheetViews>
    <sheetView showGridLines="0" zoomScale="120" zoomScaleNormal="120" workbookViewId="0">
      <selection activeCell="U16" sqref="U16"/>
    </sheetView>
  </sheetViews>
  <sheetFormatPr baseColWidth="10" defaultColWidth="10.6640625" defaultRowHeight="13" x14ac:dyDescent="0.15"/>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756"/>
    <col min="3" max="3" width="13" style="756" bestFit="1" customWidth="1"/>
    <col min="4" max="4" width="13.6640625" style="756" bestFit="1" customWidth="1"/>
    <col min="5" max="16384" width="10.83203125" style="756"/>
  </cols>
  <sheetData>
    <row r="5" spans="1:18" x14ac:dyDescent="0.2">
      <c r="A5" s="1008"/>
      <c r="B5" s="1008" t="s">
        <v>441</v>
      </c>
      <c r="C5" s="1008" t="s">
        <v>442</v>
      </c>
      <c r="D5" s="1008"/>
      <c r="E5" s="1008"/>
      <c r="F5" s="1004"/>
      <c r="G5" s="1004"/>
      <c r="H5" s="1004"/>
      <c r="I5" s="1004"/>
      <c r="J5" s="1004"/>
      <c r="K5" s="1004"/>
      <c r="L5" s="1004"/>
      <c r="M5" s="1004"/>
      <c r="N5" s="1004"/>
      <c r="O5" s="1004"/>
      <c r="P5" s="1004"/>
      <c r="Q5" s="1004"/>
      <c r="R5" s="1004"/>
    </row>
    <row r="6" spans="1:18" x14ac:dyDescent="0.2">
      <c r="A6" s="1008"/>
      <c r="B6" s="1009">
        <v>0.1</v>
      </c>
      <c r="C6" s="1008">
        <v>1</v>
      </c>
      <c r="D6" s="1008"/>
      <c r="E6" s="1008"/>
      <c r="F6" s="1004"/>
      <c r="G6" s="1004"/>
      <c r="H6" s="1004"/>
      <c r="I6" s="1004"/>
      <c r="J6" s="1004"/>
      <c r="K6" s="1004"/>
      <c r="L6" s="1004"/>
      <c r="M6" s="1004"/>
      <c r="N6" s="1004"/>
      <c r="O6" s="1004"/>
      <c r="P6" s="1004"/>
      <c r="Q6" s="1004"/>
      <c r="R6" s="1004"/>
    </row>
    <row r="7" spans="1:18" x14ac:dyDescent="0.2">
      <c r="A7" s="1008"/>
      <c r="B7" s="1009">
        <v>0.2</v>
      </c>
      <c r="C7" s="1008">
        <v>1</v>
      </c>
      <c r="D7" s="1008"/>
      <c r="E7" s="1008"/>
      <c r="F7" s="1004"/>
      <c r="G7" s="1004"/>
      <c r="H7" s="1004"/>
      <c r="I7" s="1004"/>
      <c r="J7" s="1004"/>
      <c r="K7" s="1004"/>
      <c r="L7" s="1004"/>
      <c r="M7" s="1004"/>
      <c r="N7" s="1004"/>
      <c r="O7" s="1004"/>
      <c r="P7" s="1004"/>
      <c r="Q7" s="1004"/>
      <c r="R7" s="1004"/>
    </row>
    <row r="8" spans="1:18" x14ac:dyDescent="0.2">
      <c r="A8" s="1008"/>
      <c r="B8" s="1009">
        <v>0.3</v>
      </c>
      <c r="C8" s="1008">
        <v>1</v>
      </c>
      <c r="D8" s="1008"/>
      <c r="E8" s="1008"/>
      <c r="F8" s="1004"/>
      <c r="G8" s="1004"/>
      <c r="H8" s="1004"/>
      <c r="I8" s="1004"/>
      <c r="J8" s="1004"/>
      <c r="K8" s="1004"/>
      <c r="L8" s="1004"/>
      <c r="M8" s="1004"/>
      <c r="N8" s="1004"/>
      <c r="O8" s="1004"/>
      <c r="P8" s="1004"/>
      <c r="Q8" s="1004"/>
      <c r="R8" s="1004"/>
    </row>
    <row r="9" spans="1:18" x14ac:dyDescent="0.2">
      <c r="A9" s="1008"/>
      <c r="B9" s="1009">
        <v>0.4</v>
      </c>
      <c r="C9" s="1008">
        <v>1</v>
      </c>
      <c r="D9" s="1008"/>
      <c r="E9" s="1008"/>
      <c r="F9" s="1004"/>
      <c r="G9" s="1004"/>
      <c r="H9" s="1004"/>
      <c r="I9" s="1004"/>
      <c r="J9" s="1004"/>
      <c r="K9" s="1004"/>
      <c r="L9" s="1004"/>
      <c r="M9" s="1004"/>
      <c r="N9" s="1004"/>
      <c r="O9" s="1004"/>
      <c r="P9" s="1004"/>
      <c r="Q9" s="1004"/>
      <c r="R9" s="1004"/>
    </row>
    <row r="10" spans="1:18" x14ac:dyDescent="0.2">
      <c r="A10" s="1008"/>
      <c r="B10" s="1009">
        <v>0.5</v>
      </c>
      <c r="C10" s="1008">
        <v>1</v>
      </c>
      <c r="D10" s="1008"/>
      <c r="E10" s="1008"/>
      <c r="F10" s="1004"/>
      <c r="G10" s="1004"/>
      <c r="H10" s="1004"/>
      <c r="I10" s="1004"/>
      <c r="J10" s="1004"/>
      <c r="K10" s="1004"/>
      <c r="L10" s="1004"/>
      <c r="M10" s="1004"/>
      <c r="N10" s="1004"/>
      <c r="O10" s="1004"/>
      <c r="P10" s="1004"/>
      <c r="Q10" s="1004"/>
      <c r="R10" s="1004"/>
    </row>
    <row r="11" spans="1:18" x14ac:dyDescent="0.2">
      <c r="A11" s="1008"/>
      <c r="B11" s="1009">
        <v>0.6</v>
      </c>
      <c r="C11" s="1008">
        <v>1</v>
      </c>
      <c r="D11" s="1008"/>
      <c r="E11" s="1008"/>
      <c r="F11" s="1004"/>
      <c r="G11" s="1004"/>
      <c r="H11" s="1004"/>
      <c r="I11" s="1004"/>
      <c r="J11" s="1004"/>
      <c r="K11" s="1004"/>
      <c r="L11" s="1004"/>
      <c r="M11" s="1004"/>
      <c r="N11" s="1004"/>
      <c r="O11" s="1004"/>
      <c r="P11" s="1004"/>
      <c r="Q11" s="1004"/>
      <c r="R11" s="1004"/>
    </row>
    <row r="12" spans="1:18" x14ac:dyDescent="0.2">
      <c r="A12" s="1008"/>
      <c r="B12" s="1009">
        <v>0.7</v>
      </c>
      <c r="C12" s="1008">
        <v>1</v>
      </c>
      <c r="D12" s="1008"/>
      <c r="E12" s="1008"/>
      <c r="F12" s="1004"/>
      <c r="G12" s="1004"/>
      <c r="H12" s="1004"/>
      <c r="I12" s="1004"/>
      <c r="J12" s="1004"/>
      <c r="K12" s="1004"/>
      <c r="L12" s="1004"/>
      <c r="M12" s="1004"/>
      <c r="N12" s="1004"/>
      <c r="O12" s="1004"/>
      <c r="P12" s="1004"/>
      <c r="Q12" s="1004"/>
      <c r="R12" s="1004"/>
    </row>
    <row r="13" spans="1:18" x14ac:dyDescent="0.2">
      <c r="A13" s="1008"/>
      <c r="B13" s="1009">
        <v>0.8</v>
      </c>
      <c r="C13" s="1008">
        <v>1</v>
      </c>
      <c r="D13" s="1008"/>
      <c r="E13" s="1008"/>
      <c r="F13" s="1004"/>
      <c r="G13" s="1004"/>
      <c r="H13" s="1004"/>
      <c r="I13" s="1004"/>
      <c r="J13" s="1004"/>
      <c r="K13" s="1004"/>
      <c r="L13" s="1004"/>
      <c r="M13" s="1004"/>
      <c r="N13" s="1004"/>
      <c r="O13" s="1004"/>
      <c r="P13" s="1004"/>
      <c r="Q13" s="1004"/>
      <c r="R13" s="1004"/>
    </row>
    <row r="14" spans="1:18" x14ac:dyDescent="0.2">
      <c r="A14" s="1008"/>
      <c r="B14" s="1009">
        <v>0.9</v>
      </c>
      <c r="C14" s="1008">
        <v>1</v>
      </c>
      <c r="D14" s="1008"/>
      <c r="E14" s="1008"/>
      <c r="F14" s="1004"/>
      <c r="G14" s="1004"/>
      <c r="H14" s="1004"/>
      <c r="I14" s="1004"/>
      <c r="J14" s="1004"/>
      <c r="K14" s="1004"/>
      <c r="L14" s="1004"/>
      <c r="M14" s="1004"/>
      <c r="N14" s="1004"/>
      <c r="O14" s="1004"/>
      <c r="P14" s="1004"/>
      <c r="Q14" s="1004"/>
      <c r="R14" s="1004"/>
    </row>
    <row r="15" spans="1:18" x14ac:dyDescent="0.2">
      <c r="A15" s="1008"/>
      <c r="B15" s="1009">
        <v>1</v>
      </c>
      <c r="C15" s="1008">
        <v>9</v>
      </c>
      <c r="D15" s="1008"/>
      <c r="E15" s="1008"/>
      <c r="F15" s="1004"/>
      <c r="G15" s="1004"/>
      <c r="H15" s="1004"/>
      <c r="I15" s="1004"/>
      <c r="J15" s="1004"/>
      <c r="K15" s="1004"/>
      <c r="L15" s="1004"/>
      <c r="M15" s="1004"/>
      <c r="N15" s="1004"/>
      <c r="O15" s="1004"/>
      <c r="P15" s="1004"/>
      <c r="Q15" s="1004"/>
      <c r="R15" s="1004"/>
    </row>
    <row r="16" spans="1:18" x14ac:dyDescent="0.2">
      <c r="A16" s="1008"/>
      <c r="B16" s="1008"/>
      <c r="C16" s="1008"/>
      <c r="D16" s="1010" cm="1">
        <f t="array" ref="D16:D17">'Weekly Work Plan (One Floor)'!S56:S57</f>
        <v>0.94</v>
      </c>
      <c r="E16" s="1008"/>
      <c r="F16" s="1004"/>
      <c r="G16" s="1004"/>
      <c r="H16" s="1004"/>
      <c r="I16" s="1004"/>
      <c r="J16" s="1004"/>
      <c r="K16" s="1004"/>
      <c r="L16" s="1004"/>
      <c r="M16" s="1004"/>
      <c r="N16" s="1004"/>
      <c r="O16" s="1004"/>
      <c r="P16" s="1004"/>
      <c r="Q16" s="1004"/>
      <c r="R16" s="1004"/>
    </row>
    <row r="17" spans="1:18" x14ac:dyDescent="0.2">
      <c r="A17" s="1008"/>
      <c r="B17" s="1008" t="s">
        <v>443</v>
      </c>
      <c r="C17" s="1008">
        <f>+D16*PI()</f>
        <v>2.9530970943744053</v>
      </c>
      <c r="D17" s="1008">
        <v>0</v>
      </c>
      <c r="E17" s="1008"/>
      <c r="F17" s="1004"/>
      <c r="G17" s="1004"/>
      <c r="H17" s="1004"/>
      <c r="I17" s="1004"/>
      <c r="J17" s="1004"/>
      <c r="K17" s="1004"/>
      <c r="L17" s="1004"/>
      <c r="M17" s="1004"/>
      <c r="N17" s="1004"/>
      <c r="O17" s="1004"/>
      <c r="P17" s="1004"/>
      <c r="Q17" s="1004"/>
      <c r="R17" s="1004"/>
    </row>
    <row r="18" spans="1:18" x14ac:dyDescent="0.2">
      <c r="A18" s="1008"/>
      <c r="B18" s="1008"/>
      <c r="C18" s="1008"/>
      <c r="D18" s="1008"/>
      <c r="E18" s="1008"/>
      <c r="F18" s="1004"/>
      <c r="G18" s="1004"/>
      <c r="H18" s="1004"/>
      <c r="I18" s="1004"/>
      <c r="J18" s="1004"/>
      <c r="K18" s="1004"/>
      <c r="L18" s="1004"/>
      <c r="M18" s="1004"/>
      <c r="N18" s="1004"/>
      <c r="O18" s="1004"/>
      <c r="P18" s="1004"/>
      <c r="Q18" s="1004"/>
      <c r="R18" s="1004"/>
    </row>
    <row r="19" spans="1:18" x14ac:dyDescent="0.2">
      <c r="A19" s="1008"/>
      <c r="B19" s="1011"/>
      <c r="C19" s="1011" t="s">
        <v>444</v>
      </c>
      <c r="D19" s="1011" t="s">
        <v>445</v>
      </c>
      <c r="E19" s="1008"/>
      <c r="F19" s="1004"/>
      <c r="G19" s="1004"/>
      <c r="H19" s="1004"/>
      <c r="I19" s="1004"/>
      <c r="J19" s="1004"/>
      <c r="K19" s="1004"/>
      <c r="L19" s="1004"/>
      <c r="M19" s="1004"/>
      <c r="N19" s="1004"/>
      <c r="O19" s="1004"/>
      <c r="P19" s="1004"/>
      <c r="Q19" s="1004"/>
      <c r="R19" s="1004"/>
    </row>
    <row r="20" spans="1:18" x14ac:dyDescent="0.2">
      <c r="A20" s="1008"/>
      <c r="B20" s="1011" t="s">
        <v>446</v>
      </c>
      <c r="C20" s="1011">
        <f>0</f>
        <v>0</v>
      </c>
      <c r="D20" s="1011">
        <f>0</f>
        <v>0</v>
      </c>
      <c r="E20" s="1008"/>
      <c r="F20" s="1004"/>
      <c r="G20" s="1004"/>
      <c r="H20" s="1004"/>
      <c r="I20" s="1004"/>
      <c r="J20" s="1004"/>
      <c r="K20" s="1004"/>
      <c r="L20" s="1004"/>
      <c r="M20" s="1004"/>
      <c r="N20" s="1004"/>
      <c r="O20" s="1004"/>
      <c r="P20" s="1004"/>
      <c r="Q20" s="1004"/>
      <c r="R20" s="1004"/>
    </row>
    <row r="21" spans="1:18" x14ac:dyDescent="0.2">
      <c r="A21" s="1008"/>
      <c r="B21" s="1011" t="s">
        <v>447</v>
      </c>
      <c r="C21" s="1011">
        <f>+COS(C17)*-1</f>
        <v>0.98228725072868861</v>
      </c>
      <c r="D21" s="1011">
        <f>+SIN(C17)</f>
        <v>0.18738131458572502</v>
      </c>
      <c r="E21" s="1008"/>
      <c r="F21" s="1004"/>
      <c r="G21" s="1004"/>
      <c r="H21" s="1004"/>
      <c r="I21" s="1004"/>
      <c r="J21" s="1004"/>
      <c r="K21" s="1004"/>
      <c r="L21" s="1004"/>
      <c r="M21" s="1004"/>
      <c r="N21" s="1004"/>
      <c r="O21" s="1004"/>
      <c r="P21" s="1004"/>
      <c r="Q21" s="1004"/>
      <c r="R21" s="1004"/>
    </row>
    <row r="22" spans="1:18" x14ac:dyDescent="0.2">
      <c r="A22" s="1008"/>
      <c r="B22" s="1008"/>
      <c r="C22" s="1008"/>
      <c r="D22" s="1008"/>
      <c r="E22" s="1008"/>
      <c r="F22" s="1004"/>
      <c r="G22" s="1004"/>
      <c r="H22" s="1004"/>
      <c r="I22" s="1004"/>
      <c r="J22" s="1004"/>
      <c r="K22" s="1004"/>
      <c r="L22" s="1004"/>
      <c r="M22" s="1004"/>
      <c r="N22" s="1004"/>
      <c r="O22" s="1004"/>
      <c r="P22" s="1004"/>
      <c r="Q22" s="1004"/>
      <c r="R22" s="1004"/>
    </row>
    <row r="23" spans="1:18" x14ac:dyDescent="0.2">
      <c r="A23" s="1008"/>
      <c r="B23" s="1008"/>
      <c r="C23" s="1008"/>
      <c r="D23" s="1008"/>
      <c r="E23" s="1008"/>
      <c r="F23" s="1004"/>
      <c r="G23" s="1004"/>
      <c r="H23" s="1004"/>
      <c r="I23" s="1004"/>
      <c r="J23" s="1004"/>
      <c r="K23" s="1004"/>
      <c r="L23" s="1004"/>
      <c r="M23" s="1004"/>
      <c r="N23" s="1004"/>
      <c r="O23" s="1004"/>
      <c r="P23" s="1004"/>
      <c r="Q23" s="1004"/>
      <c r="R23" s="1004"/>
    </row>
    <row r="24" spans="1:18" x14ac:dyDescent="0.2">
      <c r="A24" s="1004"/>
      <c r="B24" s="1004"/>
      <c r="C24" s="1004"/>
      <c r="D24" s="1004"/>
      <c r="E24" s="1004"/>
      <c r="F24" s="1004"/>
      <c r="G24" s="1004"/>
      <c r="H24" s="1004"/>
      <c r="I24" s="1004"/>
      <c r="J24" s="1004"/>
      <c r="K24" s="1004"/>
      <c r="L24" s="1004"/>
      <c r="M24" s="1004"/>
      <c r="N24" s="1004"/>
      <c r="O24" s="1004"/>
      <c r="P24" s="1004"/>
      <c r="Q24" s="1004"/>
      <c r="R24" s="1004"/>
    </row>
    <row r="25" spans="1:18" ht="23" x14ac:dyDescent="0.25">
      <c r="A25" s="1004"/>
      <c r="B25" s="1004"/>
      <c r="C25" s="1004"/>
      <c r="D25" s="1004"/>
      <c r="E25" s="1004"/>
      <c r="F25" s="1004"/>
      <c r="G25" s="1004"/>
      <c r="H25" s="1004"/>
      <c r="I25" s="1004"/>
      <c r="J25" s="1005"/>
      <c r="K25" s="1004"/>
      <c r="L25" s="1004"/>
      <c r="M25" s="1004"/>
      <c r="N25" s="1004"/>
      <c r="O25" s="1004"/>
      <c r="P25" s="1004"/>
      <c r="Q25" s="1004"/>
      <c r="R25" s="1004"/>
    </row>
    <row r="26" spans="1:18" x14ac:dyDescent="0.2">
      <c r="A26" s="1004"/>
      <c r="B26" s="1004"/>
      <c r="C26" s="1004"/>
      <c r="D26" s="1004"/>
      <c r="E26" s="1004"/>
      <c r="F26" s="1004"/>
      <c r="G26" s="1004"/>
      <c r="H26" s="1004"/>
      <c r="I26" s="1004"/>
      <c r="J26" s="1004"/>
      <c r="K26" s="1004"/>
      <c r="L26" s="1004"/>
      <c r="M26" s="1004"/>
      <c r="N26" s="1004"/>
      <c r="O26" s="1004"/>
      <c r="P26" s="1004"/>
      <c r="Q26" s="1004"/>
      <c r="R26" s="1004"/>
    </row>
    <row r="27" spans="1:18" x14ac:dyDescent="0.2">
      <c r="A27" s="1004"/>
      <c r="B27" s="1004"/>
      <c r="C27" s="1004"/>
      <c r="D27" s="1004"/>
      <c r="E27" s="1004"/>
      <c r="F27" s="1004"/>
      <c r="G27" s="1004"/>
      <c r="H27" s="1004"/>
      <c r="I27" s="1004"/>
      <c r="J27" s="1004"/>
      <c r="K27" s="1004"/>
      <c r="L27" s="1004"/>
      <c r="M27" s="1004"/>
      <c r="N27" s="1004"/>
      <c r="O27" s="1004"/>
      <c r="P27" s="1004"/>
      <c r="Q27" s="1004"/>
      <c r="R27" s="1004"/>
    </row>
    <row r="28" spans="1:18" x14ac:dyDescent="0.2">
      <c r="A28" s="1004"/>
      <c r="B28" s="1004"/>
      <c r="C28" s="1004"/>
      <c r="D28" s="1004"/>
      <c r="E28" s="1004"/>
      <c r="F28" s="1004"/>
      <c r="G28" s="1004"/>
      <c r="H28" s="1004"/>
      <c r="I28" s="1004"/>
      <c r="J28" s="1004"/>
      <c r="K28" s="1004"/>
      <c r="L28" s="1004"/>
      <c r="M28" s="1004"/>
      <c r="N28" s="1004"/>
      <c r="O28" s="1004"/>
      <c r="P28" s="1004"/>
      <c r="Q28" s="1004"/>
      <c r="R28" s="1004"/>
    </row>
    <row r="29" spans="1:18" x14ac:dyDescent="0.2">
      <c r="A29" s="1004"/>
      <c r="B29" s="1004"/>
      <c r="C29" s="1004"/>
      <c r="D29" s="1004"/>
      <c r="E29" s="1004"/>
      <c r="F29" s="1004"/>
      <c r="G29" s="1004"/>
      <c r="H29" s="1004"/>
      <c r="I29" s="1004"/>
      <c r="J29" s="1004"/>
      <c r="K29" s="1004"/>
      <c r="L29" s="1004"/>
      <c r="M29" s="1004"/>
      <c r="N29" s="1004"/>
      <c r="O29" s="1004"/>
      <c r="P29" s="1004"/>
      <c r="Q29" s="1004"/>
      <c r="R29" s="1004"/>
    </row>
    <row r="30" spans="1:18" x14ac:dyDescent="0.2">
      <c r="A30" s="1004"/>
      <c r="B30" s="1004"/>
      <c r="C30" s="1004"/>
      <c r="D30" s="1004"/>
      <c r="E30" s="1004"/>
      <c r="F30" s="1004"/>
      <c r="G30" s="1004"/>
      <c r="H30" s="1004"/>
      <c r="I30" s="1004"/>
      <c r="J30" s="1004"/>
      <c r="K30" s="1004"/>
      <c r="L30" s="1004"/>
      <c r="M30" s="1004"/>
      <c r="N30" s="1004"/>
      <c r="O30" s="1004"/>
      <c r="P30" s="1004"/>
      <c r="Q30" s="1004"/>
      <c r="R30" s="1004"/>
    </row>
    <row r="31" spans="1:18" x14ac:dyDescent="0.2">
      <c r="A31" s="1008"/>
      <c r="B31" s="1008" t="s">
        <v>441</v>
      </c>
      <c r="C31" s="1008" t="s">
        <v>442</v>
      </c>
      <c r="D31" s="1008"/>
      <c r="E31" s="1008"/>
      <c r="F31" s="1004"/>
      <c r="G31" s="1004"/>
      <c r="H31" s="1004"/>
      <c r="I31" s="1004"/>
      <c r="J31" s="1004"/>
      <c r="K31" s="1004"/>
      <c r="L31" s="1004"/>
      <c r="M31" s="1004"/>
      <c r="N31" s="1004"/>
      <c r="O31" s="1004"/>
      <c r="P31" s="1004"/>
      <c r="Q31" s="1004"/>
      <c r="R31" s="1004"/>
    </row>
    <row r="32" spans="1:18" x14ac:dyDescent="0.2">
      <c r="A32" s="1008"/>
      <c r="B32" s="1009">
        <v>0.1</v>
      </c>
      <c r="C32" s="1008">
        <v>1</v>
      </c>
      <c r="D32" s="1008"/>
      <c r="E32" s="1008"/>
      <c r="F32" s="1004"/>
      <c r="G32" s="1004"/>
      <c r="H32" s="1004"/>
      <c r="I32" s="1004"/>
      <c r="J32" s="1004"/>
      <c r="K32" s="1004"/>
      <c r="L32" s="1004"/>
      <c r="M32" s="1004"/>
      <c r="N32" s="1004"/>
      <c r="O32" s="1004"/>
      <c r="P32" s="1004"/>
      <c r="Q32" s="1004"/>
      <c r="R32" s="1004"/>
    </row>
    <row r="33" spans="1:18" x14ac:dyDescent="0.2">
      <c r="A33" s="1008"/>
      <c r="B33" s="1009">
        <v>0.2</v>
      </c>
      <c r="C33" s="1008">
        <v>1</v>
      </c>
      <c r="D33" s="1008"/>
      <c r="E33" s="1008"/>
      <c r="F33" s="1004"/>
      <c r="G33" s="1004"/>
      <c r="H33" s="1004"/>
      <c r="I33" s="1004"/>
      <c r="J33" s="1004"/>
      <c r="K33" s="1004"/>
      <c r="L33" s="1004"/>
      <c r="M33" s="1004"/>
      <c r="N33" s="1004"/>
      <c r="O33" s="1004"/>
      <c r="P33" s="1004"/>
      <c r="Q33" s="1004"/>
      <c r="R33" s="1004"/>
    </row>
    <row r="34" spans="1:18" x14ac:dyDescent="0.2">
      <c r="A34" s="1008"/>
      <c r="B34" s="1009">
        <v>0.3</v>
      </c>
      <c r="C34" s="1008">
        <v>1</v>
      </c>
      <c r="D34" s="1008"/>
      <c r="E34" s="1008"/>
      <c r="F34" s="1004"/>
      <c r="G34" s="1004"/>
      <c r="H34" s="1004"/>
      <c r="I34" s="1004"/>
      <c r="J34" s="1004"/>
      <c r="K34" s="1004"/>
      <c r="L34" s="1004"/>
      <c r="M34" s="1004"/>
      <c r="N34" s="1004"/>
      <c r="O34" s="1004"/>
      <c r="P34" s="1004"/>
      <c r="Q34" s="1004"/>
      <c r="R34" s="1004"/>
    </row>
    <row r="35" spans="1:18" x14ac:dyDescent="0.2">
      <c r="A35" s="1008"/>
      <c r="B35" s="1009">
        <v>0.4</v>
      </c>
      <c r="C35" s="1008">
        <v>1</v>
      </c>
      <c r="D35" s="1008"/>
      <c r="E35" s="1008"/>
      <c r="F35" s="1004"/>
      <c r="G35" s="1004"/>
      <c r="H35" s="1004"/>
      <c r="I35" s="1004"/>
      <c r="J35" s="1004"/>
      <c r="K35" s="1004"/>
      <c r="L35" s="1004"/>
      <c r="M35" s="1004"/>
      <c r="N35" s="1004"/>
      <c r="O35" s="1004"/>
      <c r="P35" s="1004"/>
      <c r="Q35" s="1004"/>
      <c r="R35" s="1004"/>
    </row>
    <row r="36" spans="1:18" x14ac:dyDescent="0.2">
      <c r="A36" s="1008"/>
      <c r="B36" s="1009">
        <v>0.5</v>
      </c>
      <c r="C36" s="1008">
        <v>1</v>
      </c>
      <c r="D36" s="1008"/>
      <c r="E36" s="1008"/>
      <c r="F36" s="1004"/>
      <c r="G36" s="1004"/>
      <c r="H36" s="1004"/>
      <c r="I36" s="1004"/>
      <c r="J36" s="1004"/>
      <c r="K36" s="1004"/>
      <c r="L36" s="1004"/>
      <c r="M36" s="1004"/>
      <c r="N36" s="1004"/>
      <c r="O36" s="1004"/>
      <c r="P36" s="1004"/>
      <c r="Q36" s="1004"/>
      <c r="R36" s="1004"/>
    </row>
    <row r="37" spans="1:18" x14ac:dyDescent="0.2">
      <c r="A37" s="1008"/>
      <c r="B37" s="1009">
        <v>0.6</v>
      </c>
      <c r="C37" s="1008">
        <v>1</v>
      </c>
      <c r="D37" s="1008"/>
      <c r="E37" s="1008"/>
      <c r="F37" s="1004"/>
      <c r="G37" s="1004"/>
      <c r="H37" s="1004"/>
      <c r="I37" s="1004"/>
      <c r="J37" s="1004"/>
      <c r="K37" s="1004"/>
      <c r="L37" s="1004"/>
      <c r="M37" s="1004"/>
      <c r="N37" s="1004"/>
      <c r="O37" s="1004"/>
      <c r="P37" s="1004"/>
      <c r="Q37" s="1004"/>
      <c r="R37" s="1004"/>
    </row>
    <row r="38" spans="1:18" x14ac:dyDescent="0.2">
      <c r="A38" s="1008"/>
      <c r="B38" s="1009">
        <v>0.7</v>
      </c>
      <c r="C38" s="1008">
        <v>1</v>
      </c>
      <c r="D38" s="1008"/>
      <c r="E38" s="1008"/>
      <c r="F38" s="1004"/>
      <c r="G38" s="1004"/>
      <c r="H38" s="1004"/>
      <c r="I38" s="1004"/>
      <c r="J38" s="1004"/>
      <c r="K38" s="1004"/>
      <c r="L38" s="1004"/>
      <c r="M38" s="1004"/>
      <c r="N38" s="1004"/>
      <c r="O38" s="1004"/>
      <c r="P38" s="1004"/>
      <c r="Q38" s="1004"/>
      <c r="R38" s="1004"/>
    </row>
    <row r="39" spans="1:18" x14ac:dyDescent="0.2">
      <c r="A39" s="1008"/>
      <c r="B39" s="1009">
        <v>0.8</v>
      </c>
      <c r="C39" s="1008">
        <v>1</v>
      </c>
      <c r="D39" s="1008"/>
      <c r="E39" s="1008"/>
      <c r="F39" s="1004"/>
      <c r="G39" s="1004"/>
      <c r="H39" s="1004"/>
      <c r="I39" s="1004"/>
      <c r="J39" s="1004"/>
      <c r="K39" s="1004"/>
      <c r="L39" s="1004"/>
      <c r="M39" s="1004"/>
      <c r="N39" s="1004"/>
      <c r="O39" s="1004"/>
      <c r="P39" s="1004"/>
      <c r="Q39" s="1004"/>
      <c r="R39" s="1004"/>
    </row>
    <row r="40" spans="1:18" x14ac:dyDescent="0.2">
      <c r="A40" s="1008"/>
      <c r="B40" s="1009">
        <v>0.9</v>
      </c>
      <c r="C40" s="1008">
        <v>1</v>
      </c>
      <c r="D40" s="1008"/>
      <c r="E40" s="1008"/>
      <c r="F40" s="1004"/>
      <c r="G40" s="1004"/>
      <c r="H40" s="1004"/>
      <c r="I40" s="1004"/>
      <c r="J40" s="1004"/>
      <c r="K40" s="1004"/>
      <c r="L40" s="1004"/>
      <c r="M40" s="1004"/>
      <c r="N40" s="1004"/>
      <c r="O40" s="1004"/>
      <c r="P40" s="1004"/>
      <c r="Q40" s="1004"/>
      <c r="R40" s="1004"/>
    </row>
    <row r="41" spans="1:18" x14ac:dyDescent="0.2">
      <c r="A41" s="1008"/>
      <c r="B41" s="1009">
        <v>1</v>
      </c>
      <c r="C41" s="1008">
        <v>9</v>
      </c>
      <c r="D41" s="1008"/>
      <c r="E41" s="1008"/>
      <c r="F41" s="1004"/>
      <c r="G41" s="1004"/>
      <c r="H41" s="1004"/>
      <c r="I41" s="1004"/>
      <c r="J41" s="1004"/>
      <c r="K41" s="1004"/>
      <c r="L41" s="1004"/>
      <c r="M41" s="1004"/>
      <c r="N41" s="1004"/>
      <c r="O41" s="1004"/>
      <c r="P41" s="1004"/>
      <c r="Q41" s="1004"/>
      <c r="R41" s="1004"/>
    </row>
    <row r="42" spans="1:18" x14ac:dyDescent="0.2">
      <c r="A42" s="1008"/>
      <c r="B42" s="1008"/>
      <c r="C42" s="1008"/>
      <c r="D42" s="1010">
        <f>'Weekly Work Plan (One Floor)'!W31</f>
        <v>0.91666666666666663</v>
      </c>
      <c r="E42" s="1008"/>
      <c r="F42" s="1004"/>
      <c r="G42" s="1004"/>
      <c r="H42" s="1004"/>
      <c r="I42" s="1004"/>
      <c r="J42" s="1004"/>
      <c r="K42" s="1004"/>
      <c r="L42" s="1004"/>
      <c r="M42" s="1004"/>
      <c r="N42" s="1004"/>
      <c r="O42" s="1004"/>
      <c r="P42" s="1004"/>
      <c r="Q42" s="1004"/>
      <c r="R42" s="1004"/>
    </row>
    <row r="43" spans="1:18" x14ac:dyDescent="0.2">
      <c r="A43" s="1008"/>
      <c r="B43" s="1008" t="s">
        <v>443</v>
      </c>
      <c r="C43" s="1008">
        <f>+D42*PI()</f>
        <v>2.8797932657906435</v>
      </c>
      <c r="D43" s="1008"/>
      <c r="E43" s="1008"/>
      <c r="F43" s="1004"/>
      <c r="G43" s="1004"/>
      <c r="H43" s="1004"/>
      <c r="I43" s="1004"/>
      <c r="J43" s="1004"/>
      <c r="K43" s="1004"/>
      <c r="L43" s="1004"/>
      <c r="M43" s="1004"/>
      <c r="N43" s="1004"/>
      <c r="O43" s="1004"/>
      <c r="P43" s="1004"/>
      <c r="Q43" s="1004"/>
      <c r="R43" s="1004"/>
    </row>
    <row r="44" spans="1:18" x14ac:dyDescent="0.2">
      <c r="A44" s="1008"/>
      <c r="B44" s="1008"/>
      <c r="C44" s="1008"/>
      <c r="D44" s="1008"/>
      <c r="E44" s="1008"/>
      <c r="F44" s="1004"/>
      <c r="G44" s="1004"/>
      <c r="H44" s="1004"/>
      <c r="I44" s="1004"/>
      <c r="J44" s="1004"/>
      <c r="K44" s="1004"/>
      <c r="L44" s="1004"/>
      <c r="M44" s="1004"/>
      <c r="N44" s="1004"/>
      <c r="O44" s="1004"/>
      <c r="P44" s="1004"/>
      <c r="Q44" s="1004"/>
      <c r="R44" s="1004"/>
    </row>
    <row r="45" spans="1:18" x14ac:dyDescent="0.2">
      <c r="A45" s="1008"/>
      <c r="B45" s="1011"/>
      <c r="C45" s="1011" t="s">
        <v>444</v>
      </c>
      <c r="D45" s="1011" t="s">
        <v>445</v>
      </c>
      <c r="E45" s="1008"/>
      <c r="F45" s="1004"/>
      <c r="G45" s="1004"/>
      <c r="H45" s="1004"/>
      <c r="I45" s="1004"/>
      <c r="J45" s="1004"/>
      <c r="K45" s="1004"/>
      <c r="L45" s="1004"/>
      <c r="M45" s="1004"/>
      <c r="N45" s="1004"/>
      <c r="O45" s="1004"/>
      <c r="P45" s="1004"/>
      <c r="Q45" s="1004"/>
      <c r="R45" s="1004"/>
    </row>
    <row r="46" spans="1:18" x14ac:dyDescent="0.2">
      <c r="A46" s="1008"/>
      <c r="B46" s="1011" t="s">
        <v>446</v>
      </c>
      <c r="C46" s="1011">
        <f>0</f>
        <v>0</v>
      </c>
      <c r="D46" s="1011">
        <f>0</f>
        <v>0</v>
      </c>
      <c r="E46" s="1008"/>
      <c r="F46" s="1004"/>
      <c r="G46" s="1004"/>
      <c r="H46" s="1004"/>
      <c r="I46" s="1004"/>
      <c r="J46" s="1004"/>
      <c r="K46" s="1004"/>
      <c r="L46" s="1004"/>
      <c r="M46" s="1004"/>
      <c r="N46" s="1004"/>
      <c r="O46" s="1004"/>
      <c r="P46" s="1004"/>
      <c r="Q46" s="1004"/>
      <c r="R46" s="1004"/>
    </row>
    <row r="47" spans="1:18" x14ac:dyDescent="0.2">
      <c r="A47" s="1008"/>
      <c r="B47" s="1011" t="s">
        <v>447</v>
      </c>
      <c r="C47" s="1011">
        <f>+COS(C43)*-1</f>
        <v>0.9659258262890682</v>
      </c>
      <c r="D47" s="1011">
        <f>+SIN(C43)</f>
        <v>0.25881904510252102</v>
      </c>
      <c r="E47" s="1008"/>
      <c r="F47" s="1004"/>
      <c r="G47" s="1004"/>
      <c r="H47" s="1004"/>
      <c r="I47" s="1004"/>
      <c r="J47" s="1004"/>
      <c r="K47" s="1004"/>
      <c r="L47" s="1004"/>
      <c r="M47" s="1004"/>
      <c r="N47" s="1004"/>
      <c r="O47" s="1004"/>
      <c r="P47" s="1004"/>
      <c r="Q47" s="1004"/>
      <c r="R47" s="1004"/>
    </row>
    <row r="48" spans="1:18" x14ac:dyDescent="0.2">
      <c r="A48" s="1008"/>
      <c r="B48" s="1008"/>
      <c r="C48" s="1008"/>
      <c r="D48" s="1008"/>
      <c r="E48" s="1008"/>
      <c r="F48" s="1004"/>
      <c r="G48" s="1004"/>
      <c r="H48" s="1004"/>
      <c r="I48" s="1004"/>
      <c r="J48" s="1004"/>
      <c r="K48" s="1004"/>
      <c r="L48" s="1004"/>
      <c r="M48" s="1004"/>
      <c r="N48" s="1004"/>
      <c r="O48" s="1004"/>
      <c r="P48" s="1004"/>
      <c r="Q48" s="1004"/>
      <c r="R48" s="1004"/>
    </row>
    <row r="49" spans="1:18" x14ac:dyDescent="0.2">
      <c r="A49" s="1008"/>
      <c r="B49" s="1008"/>
      <c r="C49" s="1008"/>
      <c r="D49" s="1008"/>
      <c r="E49" s="1008"/>
      <c r="F49" s="1004"/>
      <c r="G49" s="1004"/>
      <c r="H49" s="1004"/>
      <c r="I49" s="1004"/>
      <c r="J49" s="1004"/>
      <c r="K49" s="1004"/>
      <c r="L49" s="1004"/>
      <c r="M49" s="1004"/>
      <c r="N49" s="1004"/>
      <c r="O49" s="1004"/>
      <c r="P49" s="1004"/>
      <c r="Q49" s="1004"/>
      <c r="R49" s="1004"/>
    </row>
    <row r="50" spans="1:18" x14ac:dyDescent="0.2">
      <c r="A50" s="1008"/>
      <c r="B50" s="1008"/>
      <c r="C50" s="1008"/>
      <c r="D50" s="1008"/>
      <c r="E50" s="1008"/>
      <c r="F50" s="1004"/>
      <c r="G50" s="1004"/>
      <c r="H50" s="1004"/>
      <c r="I50" s="1004"/>
      <c r="J50" s="1004"/>
      <c r="K50" s="1004"/>
      <c r="L50" s="1004"/>
      <c r="M50" s="1004"/>
      <c r="N50" s="1004"/>
      <c r="O50" s="1004"/>
      <c r="P50" s="1004"/>
      <c r="Q50" s="1004"/>
      <c r="R50" s="1004"/>
    </row>
    <row r="51" spans="1:18" x14ac:dyDescent="0.2">
      <c r="A51" s="1004"/>
      <c r="B51" s="1004"/>
      <c r="C51" s="1004"/>
      <c r="D51" s="1004"/>
      <c r="E51" s="1004"/>
      <c r="F51" s="1004"/>
      <c r="G51" s="1004"/>
      <c r="H51" s="1004"/>
      <c r="I51" s="1004"/>
      <c r="J51" s="1004"/>
      <c r="K51" s="1004"/>
      <c r="L51" s="1004"/>
      <c r="M51" s="1004"/>
      <c r="N51" s="1004"/>
      <c r="O51" s="1004"/>
      <c r="P51" s="1004"/>
      <c r="Q51" s="1004"/>
      <c r="R51" s="1004"/>
    </row>
    <row r="52" spans="1:18" x14ac:dyDescent="0.2">
      <c r="A52" s="1004"/>
      <c r="B52" s="1004"/>
      <c r="C52" s="1004"/>
      <c r="D52" s="1004"/>
      <c r="E52" s="1004"/>
      <c r="F52" s="1004"/>
      <c r="G52" s="1004"/>
      <c r="H52" s="1004"/>
      <c r="I52" s="1004"/>
      <c r="J52" s="1004"/>
      <c r="K52" s="1004"/>
      <c r="L52" s="1004"/>
      <c r="M52" s="1004"/>
      <c r="N52" s="1004"/>
      <c r="O52" s="1004"/>
      <c r="P52" s="1004"/>
      <c r="Q52" s="1004"/>
      <c r="R52" s="1004"/>
    </row>
    <row r="53" spans="1:18" x14ac:dyDescent="0.2">
      <c r="A53" s="1004"/>
      <c r="B53" s="1004"/>
      <c r="C53" s="1004"/>
      <c r="D53" s="1004"/>
      <c r="E53" s="1004"/>
      <c r="F53" s="1004"/>
      <c r="G53" s="1004"/>
      <c r="H53" s="1004"/>
      <c r="I53" s="1004"/>
      <c r="J53" s="1004"/>
      <c r="K53" s="1004"/>
      <c r="L53" s="1004"/>
      <c r="M53" s="1004"/>
      <c r="N53" s="1004"/>
      <c r="O53" s="1004"/>
      <c r="P53" s="1004"/>
      <c r="Q53" s="1004"/>
      <c r="R53" s="1004"/>
    </row>
    <row r="54" spans="1:18" x14ac:dyDescent="0.2">
      <c r="A54" s="1004"/>
      <c r="B54" s="1004"/>
      <c r="C54" s="1004"/>
      <c r="D54" s="1004"/>
      <c r="E54" s="1004"/>
      <c r="F54" s="1004"/>
      <c r="G54" s="1004"/>
      <c r="H54" s="1004"/>
      <c r="I54" s="1004"/>
      <c r="J54" s="1004"/>
      <c r="K54" s="1004"/>
      <c r="L54" s="1004"/>
      <c r="M54" s="1004"/>
      <c r="N54" s="1004"/>
      <c r="O54" s="1004"/>
      <c r="P54" s="1004"/>
      <c r="Q54" s="1004"/>
      <c r="R54" s="1004"/>
    </row>
    <row r="55" spans="1:18" ht="17" thickBot="1" x14ac:dyDescent="0.25">
      <c r="A55" s="1004"/>
      <c r="B55" s="1004"/>
      <c r="C55" s="1004"/>
      <c r="D55" s="1004"/>
      <c r="E55" s="1004"/>
      <c r="F55" s="1004"/>
      <c r="G55" s="1004"/>
      <c r="H55" s="1004"/>
      <c r="I55" s="1004"/>
      <c r="J55" s="1004"/>
      <c r="K55" s="1004"/>
      <c r="L55" s="1004"/>
      <c r="M55" s="1004"/>
      <c r="N55" s="1004"/>
      <c r="O55" s="1004"/>
      <c r="P55" s="1004"/>
      <c r="Q55" s="1004"/>
      <c r="R55" s="1004"/>
    </row>
    <row r="56" spans="1:18" ht="29" thickBot="1" x14ac:dyDescent="0.25">
      <c r="A56" s="1004"/>
      <c r="B56" s="1004"/>
      <c r="C56" s="1004"/>
      <c r="D56" s="1004"/>
      <c r="E56" s="1004"/>
      <c r="F56" s="1004"/>
      <c r="G56" s="1004"/>
      <c r="H56" s="1004"/>
      <c r="I56" s="1004"/>
      <c r="J56" s="1004"/>
      <c r="K56" s="1004"/>
      <c r="L56" s="1004"/>
      <c r="M56" s="1004"/>
      <c r="N56" s="1004"/>
      <c r="O56" s="1006" t="s">
        <v>448</v>
      </c>
      <c r="P56" s="1006">
        <f>COUNTIF('One Floor Norm Example'!ER20:FI20,"B")</f>
        <v>18</v>
      </c>
      <c r="Q56" s="1004"/>
      <c r="R56" s="1004"/>
    </row>
    <row r="57" spans="1:18" x14ac:dyDescent="0.2">
      <c r="A57" s="1004"/>
      <c r="B57" s="1008" t="s">
        <v>441</v>
      </c>
      <c r="C57" s="1008" t="s">
        <v>442</v>
      </c>
      <c r="D57" s="1008"/>
      <c r="E57" s="1008"/>
      <c r="F57" s="1004"/>
      <c r="G57" s="1004"/>
      <c r="H57" s="1004"/>
      <c r="I57" s="1004"/>
      <c r="J57" s="1004"/>
      <c r="K57" s="1004"/>
      <c r="L57" s="1004"/>
      <c r="M57" s="1004"/>
      <c r="N57" s="1004"/>
      <c r="O57" s="1004"/>
      <c r="P57" s="1004"/>
      <c r="Q57" s="1004"/>
      <c r="R57" s="1004"/>
    </row>
    <row r="58" spans="1:18" x14ac:dyDescent="0.2">
      <c r="A58" s="1004"/>
      <c r="B58" s="1009">
        <v>0.1</v>
      </c>
      <c r="C58" s="1008">
        <v>1</v>
      </c>
      <c r="D58" s="1008"/>
      <c r="E58" s="1008"/>
      <c r="F58" s="1004"/>
      <c r="G58" s="1004"/>
      <c r="H58" s="1004"/>
      <c r="I58" s="1004"/>
      <c r="J58" s="1004"/>
      <c r="K58" s="1004"/>
      <c r="L58" s="1004"/>
      <c r="M58" s="1004"/>
      <c r="N58" s="1004"/>
      <c r="O58" s="1004"/>
      <c r="P58" s="1004"/>
      <c r="Q58" s="1004"/>
      <c r="R58" s="1004"/>
    </row>
    <row r="59" spans="1:18" x14ac:dyDescent="0.2">
      <c r="A59" s="1004"/>
      <c r="B59" s="1009">
        <v>0.2</v>
      </c>
      <c r="C59" s="1008">
        <v>1</v>
      </c>
      <c r="D59" s="1008"/>
      <c r="E59" s="1008"/>
      <c r="F59" s="1004"/>
      <c r="G59" s="1004"/>
      <c r="H59" s="1004"/>
      <c r="I59" s="1004"/>
      <c r="J59" s="1004"/>
      <c r="K59" s="1004"/>
      <c r="L59" s="1004"/>
      <c r="M59" s="1004"/>
      <c r="N59" s="1004"/>
      <c r="O59" s="1004"/>
      <c r="P59" s="1004"/>
      <c r="Q59" s="1004"/>
      <c r="R59" s="1004"/>
    </row>
    <row r="60" spans="1:18" x14ac:dyDescent="0.2">
      <c r="A60" s="1004"/>
      <c r="B60" s="1009">
        <v>0.3</v>
      </c>
      <c r="C60" s="1008">
        <v>1</v>
      </c>
      <c r="D60" s="1008"/>
      <c r="E60" s="1008"/>
      <c r="F60" s="1004"/>
      <c r="G60" s="1004"/>
      <c r="H60" s="1004"/>
      <c r="I60" s="1004"/>
      <c r="J60" s="1004"/>
      <c r="K60" s="1004"/>
      <c r="L60" s="1004"/>
      <c r="M60" s="1004"/>
      <c r="N60" s="1004"/>
      <c r="O60" s="1004"/>
      <c r="P60" s="1004"/>
      <c r="Q60" s="1004"/>
      <c r="R60" s="1004"/>
    </row>
    <row r="61" spans="1:18" x14ac:dyDescent="0.2">
      <c r="A61" s="1004"/>
      <c r="B61" s="1009">
        <v>0.4</v>
      </c>
      <c r="C61" s="1008">
        <v>1</v>
      </c>
      <c r="D61" s="1008"/>
      <c r="E61" s="1008"/>
      <c r="F61" s="1004"/>
      <c r="G61" s="1004"/>
      <c r="H61" s="1004"/>
      <c r="I61" s="1004"/>
      <c r="J61" s="1004"/>
      <c r="K61" s="1004"/>
      <c r="L61" s="1004"/>
      <c r="M61" s="1004"/>
      <c r="N61" s="1004"/>
      <c r="O61" s="1004"/>
      <c r="P61" s="1004"/>
      <c r="Q61" s="1004"/>
      <c r="R61" s="1004"/>
    </row>
    <row r="62" spans="1:18" x14ac:dyDescent="0.2">
      <c r="A62" s="1004"/>
      <c r="B62" s="1009">
        <v>0.5</v>
      </c>
      <c r="C62" s="1008">
        <v>1</v>
      </c>
      <c r="D62" s="1008"/>
      <c r="E62" s="1008"/>
      <c r="F62" s="1004"/>
      <c r="G62" s="1004"/>
      <c r="H62" s="1004"/>
      <c r="I62" s="1004"/>
      <c r="J62" s="1004"/>
      <c r="K62" s="1004"/>
      <c r="L62" s="1004"/>
      <c r="M62" s="1004"/>
      <c r="N62" s="1004"/>
      <c r="O62" s="1004"/>
      <c r="P62" s="1004"/>
      <c r="Q62" s="1004"/>
      <c r="R62" s="1004"/>
    </row>
    <row r="63" spans="1:18" x14ac:dyDescent="0.2">
      <c r="A63" s="1004"/>
      <c r="B63" s="1009">
        <v>0.6</v>
      </c>
      <c r="C63" s="1008">
        <v>1</v>
      </c>
      <c r="D63" s="1008"/>
      <c r="E63" s="1008"/>
      <c r="F63" s="1004"/>
      <c r="G63" s="1004"/>
      <c r="H63" s="1004"/>
      <c r="I63" s="1004"/>
      <c r="J63" s="1004"/>
      <c r="K63" s="1004"/>
      <c r="L63" s="1004"/>
      <c r="M63" s="1004"/>
      <c r="N63" s="1004"/>
      <c r="O63" s="1004"/>
      <c r="P63" s="1004"/>
      <c r="Q63" s="1004"/>
      <c r="R63" s="1004"/>
    </row>
    <row r="64" spans="1:18" x14ac:dyDescent="0.2">
      <c r="A64" s="1004"/>
      <c r="B64" s="1009">
        <v>0.7</v>
      </c>
      <c r="C64" s="1008">
        <v>1</v>
      </c>
      <c r="D64" s="1008"/>
      <c r="E64" s="1008"/>
      <c r="F64" s="1004"/>
      <c r="G64" s="1004"/>
      <c r="H64" s="1004"/>
      <c r="I64" s="1004"/>
      <c r="J64" s="1004"/>
      <c r="K64" s="1004"/>
      <c r="L64" s="1004"/>
      <c r="M64" s="1004"/>
      <c r="N64" s="1004"/>
      <c r="O64" s="1004"/>
      <c r="P64" s="1004"/>
      <c r="Q64" s="1004"/>
      <c r="R64" s="1004"/>
    </row>
    <row r="65" spans="1:18" x14ac:dyDescent="0.2">
      <c r="A65" s="1004"/>
      <c r="B65" s="1009">
        <v>0.8</v>
      </c>
      <c r="C65" s="1008">
        <v>1</v>
      </c>
      <c r="D65" s="1008"/>
      <c r="E65" s="1008"/>
      <c r="F65" s="1004"/>
      <c r="G65" s="1004"/>
      <c r="H65" s="1004"/>
      <c r="I65" s="1004"/>
      <c r="J65" s="1004"/>
      <c r="K65" s="1004"/>
      <c r="L65" s="1004"/>
      <c r="M65" s="1004"/>
      <c r="N65" s="1004"/>
      <c r="O65" s="1004"/>
      <c r="P65" s="1004"/>
      <c r="Q65" s="1004"/>
      <c r="R65" s="1004"/>
    </row>
    <row r="66" spans="1:18" x14ac:dyDescent="0.2">
      <c r="A66" s="1004"/>
      <c r="B66" s="1009">
        <v>0.9</v>
      </c>
      <c r="C66" s="1008">
        <v>1</v>
      </c>
      <c r="D66" s="1008"/>
      <c r="E66" s="1008"/>
      <c r="F66" s="1004"/>
      <c r="G66" s="1004"/>
      <c r="H66" s="1004"/>
      <c r="I66" s="1004"/>
      <c r="J66" s="1004"/>
      <c r="K66" s="1004"/>
      <c r="L66" s="1004"/>
      <c r="M66" s="1004"/>
      <c r="N66" s="1004"/>
      <c r="O66" s="1004"/>
      <c r="P66" s="1004"/>
      <c r="Q66" s="1004"/>
      <c r="R66" s="1004"/>
    </row>
    <row r="67" spans="1:18" x14ac:dyDescent="0.2">
      <c r="A67" s="1004"/>
      <c r="B67" s="1009">
        <v>1</v>
      </c>
      <c r="C67" s="1008">
        <v>9</v>
      </c>
      <c r="D67" s="1008"/>
      <c r="E67" s="1008"/>
      <c r="F67" s="1004"/>
      <c r="G67" s="1004"/>
      <c r="H67" s="1004"/>
      <c r="I67" s="1004"/>
      <c r="J67" s="1004"/>
      <c r="K67" s="1004"/>
      <c r="L67" s="1004"/>
      <c r="M67" s="1004"/>
      <c r="N67" s="1004"/>
      <c r="O67" s="1004"/>
      <c r="P67" s="1004"/>
      <c r="Q67" s="1004"/>
      <c r="R67" s="1004"/>
    </row>
    <row r="68" spans="1:18" x14ac:dyDescent="0.2">
      <c r="A68" s="1004"/>
      <c r="B68" s="1008"/>
      <c r="C68" s="1008"/>
      <c r="D68" s="1012">
        <f>(P56/18)</f>
        <v>1</v>
      </c>
      <c r="E68" s="1008"/>
      <c r="F68" s="1004"/>
      <c r="G68" s="1004"/>
      <c r="H68" s="1004"/>
      <c r="I68" s="1004"/>
      <c r="J68" s="1004"/>
      <c r="K68" s="1004"/>
      <c r="L68" s="1004"/>
      <c r="M68" s="1004"/>
      <c r="N68" s="1004"/>
      <c r="O68" s="1004"/>
      <c r="P68" s="1004"/>
      <c r="Q68" s="1004"/>
      <c r="R68" s="1004"/>
    </row>
    <row r="69" spans="1:18" x14ac:dyDescent="0.2">
      <c r="A69" s="1004"/>
      <c r="B69" s="1008" t="s">
        <v>443</v>
      </c>
      <c r="C69" s="1008">
        <f>+D68*PI()</f>
        <v>3.1415926535897931</v>
      </c>
      <c r="D69" s="1008"/>
      <c r="E69" s="1008"/>
      <c r="F69" s="1004"/>
      <c r="G69" s="1004"/>
      <c r="H69" s="1004"/>
      <c r="I69" s="1004"/>
      <c r="J69" s="1004"/>
      <c r="K69" s="1004"/>
      <c r="L69" s="1004"/>
      <c r="M69" s="1004"/>
      <c r="N69" s="1004"/>
      <c r="O69" s="1004"/>
      <c r="P69" s="1004"/>
      <c r="Q69" s="1004"/>
      <c r="R69" s="1004"/>
    </row>
    <row r="70" spans="1:18" x14ac:dyDescent="0.2">
      <c r="A70" s="1004"/>
      <c r="B70" s="1008"/>
      <c r="C70" s="1008"/>
      <c r="D70" s="1008"/>
      <c r="E70" s="1008"/>
      <c r="F70" s="1004"/>
      <c r="G70" s="1004"/>
      <c r="H70" s="1004"/>
      <c r="I70" s="1004"/>
      <c r="J70" s="1004"/>
      <c r="K70" s="1004"/>
      <c r="L70" s="1004"/>
      <c r="M70" s="1004"/>
      <c r="N70" s="1004"/>
      <c r="O70" s="1004"/>
      <c r="P70" s="1004"/>
      <c r="Q70" s="1004"/>
      <c r="R70" s="1004"/>
    </row>
    <row r="71" spans="1:18" x14ac:dyDescent="0.2">
      <c r="A71" s="1004"/>
      <c r="B71" s="1011"/>
      <c r="C71" s="1011" t="s">
        <v>444</v>
      </c>
      <c r="D71" s="1011" t="s">
        <v>445</v>
      </c>
      <c r="E71" s="1008"/>
      <c r="F71" s="1004"/>
      <c r="G71" s="1004"/>
      <c r="H71" s="1004"/>
      <c r="I71" s="1004"/>
      <c r="J71" s="1004"/>
      <c r="K71" s="1004"/>
      <c r="L71" s="1004"/>
      <c r="M71" s="1004"/>
      <c r="N71" s="1004"/>
      <c r="O71" s="1004"/>
      <c r="P71" s="1004"/>
      <c r="Q71" s="1004"/>
      <c r="R71" s="1004"/>
    </row>
    <row r="72" spans="1:18" x14ac:dyDescent="0.2">
      <c r="A72" s="1004"/>
      <c r="B72" s="1011" t="s">
        <v>446</v>
      </c>
      <c r="C72" s="1011">
        <f>0</f>
        <v>0</v>
      </c>
      <c r="D72" s="1011">
        <f>0</f>
        <v>0</v>
      </c>
      <c r="E72" s="1008"/>
      <c r="F72" s="1004"/>
      <c r="G72" s="1004"/>
      <c r="H72" s="1004"/>
      <c r="I72" s="1004"/>
      <c r="J72" s="1004"/>
      <c r="K72" s="1004"/>
      <c r="L72" s="1004"/>
      <c r="M72" s="1004"/>
      <c r="N72" s="1004"/>
      <c r="O72" s="1004"/>
      <c r="P72" s="1004"/>
      <c r="Q72" s="1004"/>
      <c r="R72" s="1004"/>
    </row>
    <row r="73" spans="1:18" x14ac:dyDescent="0.2">
      <c r="A73" s="1004"/>
      <c r="B73" s="1011" t="s">
        <v>447</v>
      </c>
      <c r="C73" s="1011">
        <f>+COS(C69)*-1</f>
        <v>1</v>
      </c>
      <c r="D73" s="1011">
        <f>+SIN(C69)</f>
        <v>1.2246467991473532E-16</v>
      </c>
      <c r="E73" s="1008"/>
      <c r="F73" s="1004"/>
      <c r="G73" s="1004"/>
      <c r="H73" s="1004"/>
      <c r="I73" s="1004"/>
      <c r="J73" s="1004"/>
      <c r="K73" s="1004"/>
      <c r="L73" s="1004"/>
      <c r="M73" s="1004"/>
      <c r="N73" s="1004"/>
      <c r="O73" s="1004"/>
      <c r="P73" s="1004"/>
      <c r="Q73" s="1004"/>
      <c r="R73" s="1004"/>
    </row>
    <row r="74" spans="1:18" x14ac:dyDescent="0.2">
      <c r="A74" s="1004"/>
      <c r="B74" s="1008"/>
      <c r="C74" s="1008"/>
      <c r="D74" s="1008"/>
      <c r="E74" s="1008"/>
      <c r="F74" s="1004"/>
      <c r="G74" s="1004"/>
      <c r="H74" s="1004"/>
      <c r="I74" s="1004"/>
      <c r="J74" s="1004"/>
      <c r="K74" s="1004"/>
      <c r="L74" s="1004"/>
      <c r="M74" s="1004"/>
      <c r="N74" s="1004"/>
      <c r="O74" s="1004"/>
      <c r="P74" s="1004"/>
      <c r="Q74" s="1004"/>
      <c r="R74" s="1004"/>
    </row>
    <row r="75" spans="1:18" x14ac:dyDescent="0.2">
      <c r="A75" s="1004"/>
      <c r="B75" s="1004"/>
      <c r="C75" s="1004"/>
      <c r="D75" s="1004"/>
      <c r="E75" s="1004"/>
      <c r="F75" s="1004"/>
      <c r="G75" s="1004"/>
      <c r="H75" s="1004"/>
      <c r="I75" s="1004"/>
      <c r="J75" s="1004"/>
      <c r="K75" s="1004"/>
      <c r="L75" s="1004"/>
      <c r="M75" s="1004"/>
      <c r="N75" s="1004"/>
      <c r="O75" s="1004"/>
      <c r="P75" s="1004"/>
      <c r="Q75" s="1004"/>
      <c r="R75" s="1004"/>
    </row>
    <row r="76" spans="1:18" x14ac:dyDescent="0.2">
      <c r="A76" s="1004"/>
      <c r="B76" s="1004"/>
      <c r="C76" s="1004"/>
      <c r="D76" s="1004"/>
      <c r="E76" s="1004"/>
      <c r="F76" s="1004"/>
      <c r="G76" s="1004"/>
      <c r="H76" s="1004"/>
      <c r="I76" s="1004"/>
      <c r="J76" s="1004"/>
      <c r="K76" s="1004"/>
      <c r="L76" s="1004"/>
      <c r="M76" s="1004"/>
      <c r="N76" s="1004"/>
      <c r="O76" s="1004"/>
      <c r="P76" s="1004"/>
      <c r="Q76" s="1004"/>
      <c r="R76" s="1004"/>
    </row>
    <row r="77" spans="1:18" x14ac:dyDescent="0.2">
      <c r="A77" s="1004"/>
      <c r="B77" s="1004"/>
      <c r="C77" s="1004"/>
      <c r="D77" s="1004"/>
      <c r="E77" s="1004"/>
      <c r="F77" s="1004"/>
      <c r="G77" s="1004"/>
      <c r="H77" s="1004"/>
      <c r="I77" s="1004"/>
      <c r="J77" s="1004"/>
      <c r="K77" s="1004"/>
      <c r="L77" s="1004"/>
      <c r="M77" s="1004"/>
      <c r="N77" s="1004"/>
      <c r="O77" s="1004"/>
      <c r="P77" s="1004"/>
      <c r="Q77" s="1004"/>
      <c r="R77" s="1004"/>
    </row>
    <row r="78" spans="1:18" x14ac:dyDescent="0.2">
      <c r="A78" s="1004"/>
      <c r="B78" s="1004"/>
      <c r="C78" s="1004"/>
      <c r="D78" s="1004"/>
      <c r="E78" s="1004"/>
      <c r="F78" s="1004"/>
      <c r="G78" s="1004"/>
      <c r="H78" s="1004"/>
      <c r="I78" s="1004"/>
      <c r="J78" s="1004"/>
      <c r="K78" s="1004"/>
      <c r="L78" s="1004"/>
      <c r="M78" s="1004"/>
      <c r="N78" s="1004"/>
      <c r="O78" s="1004"/>
      <c r="P78" s="1004"/>
      <c r="Q78" s="1004"/>
      <c r="R78" s="1004"/>
    </row>
    <row r="79" spans="1:18" x14ac:dyDescent="0.2">
      <c r="A79" s="1004"/>
      <c r="B79" s="1004"/>
      <c r="C79" s="1004"/>
      <c r="D79" s="1004"/>
      <c r="E79" s="1004"/>
      <c r="F79" s="1004"/>
      <c r="G79" s="1004"/>
      <c r="H79" s="1004"/>
      <c r="I79" s="1004"/>
      <c r="J79" s="1004"/>
      <c r="K79" s="1004"/>
      <c r="L79" s="1004"/>
      <c r="M79" s="1004"/>
      <c r="N79" s="1004"/>
      <c r="O79" s="1004"/>
      <c r="P79" s="1004"/>
      <c r="Q79" s="1004"/>
      <c r="R79" s="1004"/>
    </row>
    <row r="80" spans="1:18" x14ac:dyDescent="0.2">
      <c r="A80" s="1004"/>
      <c r="B80" s="1004"/>
      <c r="C80" s="1004"/>
      <c r="D80" s="1004"/>
      <c r="E80" s="1004"/>
      <c r="F80" s="1004"/>
      <c r="G80" s="1004"/>
      <c r="H80" s="1004"/>
      <c r="I80" s="1004"/>
      <c r="J80" s="1004"/>
      <c r="K80" s="1004"/>
      <c r="L80" s="1004"/>
      <c r="M80" s="1004"/>
      <c r="N80" s="1004"/>
      <c r="O80" s="1004"/>
      <c r="P80" s="1004"/>
      <c r="Q80" s="1004"/>
      <c r="R80" s="1004"/>
    </row>
    <row r="81" spans="1:20" x14ac:dyDescent="0.2">
      <c r="A81" s="1004"/>
      <c r="B81" s="1004"/>
      <c r="C81" s="1004"/>
      <c r="D81" s="1004"/>
      <c r="E81" s="1004"/>
      <c r="F81" s="1004"/>
      <c r="G81" s="1004"/>
      <c r="H81" s="1004"/>
      <c r="I81" s="1004"/>
      <c r="J81" s="1004"/>
      <c r="K81" s="1004"/>
      <c r="L81" s="1004"/>
      <c r="M81" s="1004"/>
      <c r="N81" s="1004"/>
      <c r="O81" s="1004"/>
      <c r="P81" s="1004"/>
      <c r="Q81" s="1004"/>
      <c r="R81" s="1004"/>
    </row>
    <row r="82" spans="1:20" x14ac:dyDescent="0.2">
      <c r="A82" s="1004"/>
      <c r="B82" s="1004"/>
      <c r="C82" s="1004"/>
      <c r="D82" s="1004"/>
      <c r="E82" s="1004"/>
      <c r="F82" s="1004"/>
      <c r="G82" s="1004"/>
      <c r="H82" s="1004"/>
      <c r="I82" s="1004"/>
      <c r="J82" s="1004"/>
      <c r="K82" s="1004"/>
      <c r="L82" s="1004"/>
      <c r="M82" s="1004"/>
      <c r="N82" s="1004"/>
      <c r="O82" s="1004"/>
      <c r="P82" s="1004"/>
      <c r="Q82" s="1004"/>
      <c r="R82" s="1004"/>
    </row>
    <row r="83" spans="1:20" x14ac:dyDescent="0.2">
      <c r="A83" s="1004"/>
      <c r="B83" s="1004"/>
      <c r="C83" s="1004"/>
      <c r="D83" s="1004"/>
      <c r="E83" s="1004"/>
      <c r="F83" s="1004"/>
      <c r="G83" s="1004"/>
      <c r="H83" s="1004"/>
      <c r="I83" s="1004"/>
      <c r="J83" s="1004"/>
      <c r="K83" s="1004"/>
      <c r="L83" s="1004"/>
      <c r="M83" s="1004"/>
      <c r="N83" s="1004"/>
      <c r="O83" s="1004"/>
      <c r="P83" s="1004"/>
      <c r="Q83" s="1004"/>
      <c r="R83" s="1004"/>
    </row>
    <row r="84" spans="1:20" x14ac:dyDescent="0.2">
      <c r="A84" s="1007"/>
      <c r="B84" s="1007"/>
      <c r="C84" s="1007"/>
      <c r="D84" s="1007"/>
      <c r="E84" s="1007"/>
      <c r="F84" s="1007"/>
      <c r="G84" s="1007"/>
      <c r="H84" s="1007"/>
      <c r="I84" s="1007"/>
      <c r="J84" s="1007"/>
      <c r="K84" s="1007"/>
      <c r="L84" s="1007"/>
      <c r="M84" s="1007"/>
      <c r="N84" s="1007"/>
      <c r="O84" s="1007"/>
      <c r="P84" s="1007"/>
      <c r="Q84" s="1007"/>
      <c r="R84" s="1007"/>
      <c r="S84"/>
      <c r="T84"/>
    </row>
    <row r="85" spans="1:20" x14ac:dyDescent="0.2">
      <c r="A85" s="1007"/>
      <c r="B85" s="1007"/>
      <c r="C85" s="1007"/>
      <c r="D85" s="1007"/>
      <c r="E85" s="1007"/>
      <c r="F85" s="1007"/>
      <c r="G85" s="1007"/>
      <c r="H85" s="1007"/>
      <c r="I85" s="1007"/>
      <c r="J85" s="1007"/>
      <c r="K85" s="1007"/>
      <c r="L85" s="1007"/>
      <c r="M85" s="1007"/>
      <c r="N85" s="1007"/>
      <c r="O85" s="1007"/>
      <c r="P85" s="1007"/>
      <c r="Q85" s="1007"/>
      <c r="R85" s="1007"/>
      <c r="S85"/>
      <c r="T85"/>
    </row>
    <row r="86" spans="1:20" x14ac:dyDescent="0.2">
      <c r="A86" s="1007"/>
      <c r="B86" s="1007"/>
      <c r="C86" s="1007"/>
      <c r="D86" s="1007"/>
      <c r="E86" s="1007"/>
      <c r="F86" s="1007"/>
      <c r="G86" s="1007"/>
      <c r="H86" s="1007"/>
      <c r="I86" s="1007"/>
      <c r="J86" s="1007"/>
      <c r="K86" s="1007"/>
      <c r="L86" s="1007"/>
      <c r="M86" s="1007"/>
      <c r="N86" s="1007"/>
      <c r="O86" s="1007"/>
      <c r="P86" s="1007"/>
      <c r="Q86" s="1007"/>
      <c r="R86" s="1007"/>
      <c r="S86"/>
      <c r="T86"/>
    </row>
    <row r="87" spans="1:20" x14ac:dyDescent="0.2">
      <c r="A87" s="1007"/>
      <c r="B87" s="1007"/>
      <c r="C87" s="1007"/>
      <c r="D87" s="1007"/>
      <c r="E87" s="1007"/>
      <c r="F87" s="1007"/>
      <c r="G87" s="1007"/>
      <c r="H87" s="1007"/>
      <c r="I87" s="1007"/>
      <c r="J87" s="1007"/>
      <c r="K87" s="1007"/>
      <c r="L87" s="1007"/>
      <c r="M87" s="1007"/>
      <c r="N87" s="1007"/>
      <c r="O87" s="1007"/>
      <c r="P87" s="1007"/>
      <c r="Q87" s="1007"/>
      <c r="R87" s="1007"/>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D8DB67-0DD6-ED4D-8315-E5EA8D6ED3C7}">
  <sheetPr codeName="Sheet22">
    <tabColor rgb="FF00B0F0"/>
  </sheetPr>
  <dimension ref="B4:AB33"/>
  <sheetViews>
    <sheetView showGridLines="0" zoomScale="68" zoomScaleNormal="110" workbookViewId="0">
      <selection activeCell="J49" sqref="J49"/>
    </sheetView>
  </sheetViews>
  <sheetFormatPr baseColWidth="10" defaultColWidth="10.83203125" defaultRowHeight="13" x14ac:dyDescent="0.15"/>
  <cols>
    <col min="1" max="16384" width="10.83203125" style="754"/>
  </cols>
  <sheetData>
    <row r="4" spans="2:17" ht="13" customHeight="1" x14ac:dyDescent="0.15"/>
    <row r="5" spans="2:17" ht="71" customHeight="1" x14ac:dyDescent="0.15">
      <c r="B5" s="1286"/>
      <c r="C5" s="1286"/>
      <c r="D5" s="1286"/>
    </row>
    <row r="6" spans="2:17" ht="71" customHeight="1" x14ac:dyDescent="0.15">
      <c r="B6"/>
      <c r="C6"/>
      <c r="D6"/>
      <c r="E6"/>
      <c r="F6"/>
      <c r="G6"/>
      <c r="H6"/>
      <c r="I6"/>
      <c r="J6"/>
      <c r="K6"/>
      <c r="L6"/>
      <c r="M6"/>
      <c r="N6"/>
      <c r="O6"/>
      <c r="P6"/>
      <c r="Q6"/>
    </row>
    <row r="7" spans="2:17" ht="71" customHeight="1" x14ac:dyDescent="0.15">
      <c r="B7"/>
      <c r="C7"/>
      <c r="D7"/>
      <c r="E7"/>
      <c r="F7"/>
      <c r="G7"/>
      <c r="H7"/>
      <c r="I7"/>
      <c r="J7"/>
      <c r="K7"/>
      <c r="L7"/>
      <c r="M7"/>
      <c r="N7"/>
      <c r="O7"/>
      <c r="P7"/>
      <c r="Q7"/>
    </row>
    <row r="8" spans="2:17" ht="71" customHeight="1" x14ac:dyDescent="0.15">
      <c r="B8"/>
      <c r="C8"/>
      <c r="D8"/>
      <c r="E8"/>
      <c r="F8"/>
      <c r="G8"/>
      <c r="H8"/>
      <c r="I8"/>
      <c r="J8"/>
      <c r="K8"/>
      <c r="L8"/>
      <c r="M8"/>
      <c r="N8"/>
      <c r="O8"/>
      <c r="P8"/>
      <c r="Q8"/>
    </row>
    <row r="9" spans="2:17" ht="71" customHeight="1" x14ac:dyDescent="0.15">
      <c r="B9"/>
      <c r="C9"/>
      <c r="D9"/>
      <c r="E9"/>
      <c r="F9"/>
      <c r="G9"/>
      <c r="H9"/>
      <c r="I9"/>
      <c r="J9"/>
      <c r="K9"/>
      <c r="L9"/>
      <c r="M9"/>
      <c r="N9"/>
      <c r="O9"/>
      <c r="P9"/>
      <c r="Q9"/>
    </row>
    <row r="10" spans="2:17" ht="71" customHeight="1" x14ac:dyDescent="0.15">
      <c r="B10"/>
      <c r="C10"/>
      <c r="D10"/>
      <c r="E10"/>
      <c r="F10"/>
      <c r="G10"/>
      <c r="H10"/>
      <c r="I10"/>
      <c r="J10"/>
      <c r="K10"/>
      <c r="L10"/>
      <c r="M10"/>
      <c r="N10"/>
      <c r="O10"/>
      <c r="P10"/>
      <c r="Q10"/>
    </row>
    <row r="11" spans="2:17" ht="71" customHeight="1" x14ac:dyDescent="0.15">
      <c r="B11"/>
      <c r="C11"/>
      <c r="D11"/>
      <c r="E11"/>
      <c r="F11"/>
      <c r="G11"/>
      <c r="H11"/>
      <c r="I11"/>
      <c r="J11"/>
      <c r="K11"/>
      <c r="L11"/>
      <c r="M11"/>
      <c r="N11"/>
      <c r="O11"/>
      <c r="P11"/>
      <c r="Q11"/>
    </row>
    <row r="12" spans="2:17" x14ac:dyDescent="0.15">
      <c r="B12"/>
      <c r="C12"/>
      <c r="D12"/>
      <c r="E12"/>
      <c r="F12"/>
      <c r="G12"/>
      <c r="H12"/>
      <c r="I12"/>
      <c r="J12"/>
      <c r="K12"/>
      <c r="L12"/>
      <c r="M12"/>
      <c r="N12"/>
      <c r="O12"/>
      <c r="P12"/>
      <c r="Q12"/>
    </row>
    <row r="13" spans="2:17" x14ac:dyDescent="0.15">
      <c r="B13"/>
      <c r="C13"/>
      <c r="D13"/>
      <c r="E13"/>
      <c r="F13"/>
      <c r="G13"/>
      <c r="H13"/>
      <c r="I13"/>
      <c r="J13"/>
      <c r="K13"/>
      <c r="L13"/>
      <c r="M13"/>
      <c r="N13"/>
      <c r="O13"/>
      <c r="P13"/>
      <c r="Q13"/>
    </row>
    <row r="14" spans="2:17" x14ac:dyDescent="0.15">
      <c r="B14"/>
      <c r="C14"/>
      <c r="D14"/>
      <c r="E14"/>
      <c r="F14"/>
      <c r="G14"/>
      <c r="H14"/>
      <c r="I14"/>
      <c r="J14"/>
      <c r="K14"/>
      <c r="L14"/>
      <c r="M14"/>
      <c r="N14"/>
      <c r="O14"/>
      <c r="P14"/>
      <c r="Q14"/>
    </row>
    <row r="15" spans="2:17" x14ac:dyDescent="0.15">
      <c r="B15"/>
      <c r="C15"/>
      <c r="D15"/>
      <c r="E15"/>
      <c r="F15"/>
      <c r="G15"/>
      <c r="H15"/>
      <c r="I15"/>
      <c r="J15"/>
      <c r="K15"/>
      <c r="L15"/>
      <c r="M15"/>
      <c r="N15"/>
      <c r="O15"/>
      <c r="P15"/>
      <c r="Q15"/>
    </row>
    <row r="16" spans="2:17" x14ac:dyDescent="0.15">
      <c r="B16"/>
      <c r="C16"/>
      <c r="D16"/>
      <c r="E16"/>
      <c r="F16"/>
      <c r="G16"/>
      <c r="H16"/>
      <c r="I16"/>
      <c r="J16"/>
      <c r="K16"/>
      <c r="L16"/>
      <c r="M16"/>
      <c r="N16"/>
      <c r="O16"/>
      <c r="P16"/>
      <c r="Q16"/>
    </row>
    <row r="17" spans="2:28" x14ac:dyDescent="0.15">
      <c r="B17"/>
      <c r="C17"/>
      <c r="D17"/>
      <c r="E17"/>
      <c r="F17"/>
      <c r="G17"/>
      <c r="H17"/>
      <c r="I17"/>
      <c r="J17"/>
      <c r="K17"/>
      <c r="L17"/>
      <c r="M17"/>
      <c r="N17"/>
      <c r="O17"/>
      <c r="P17"/>
      <c r="Q17"/>
    </row>
    <row r="18" spans="2:28" x14ac:dyDescent="0.15">
      <c r="B18"/>
      <c r="C18"/>
      <c r="D18"/>
      <c r="E18"/>
      <c r="F18"/>
      <c r="G18"/>
      <c r="H18"/>
      <c r="I18"/>
      <c r="J18"/>
      <c r="K18"/>
      <c r="L18"/>
      <c r="M18"/>
      <c r="N18"/>
      <c r="O18"/>
      <c r="P18"/>
      <c r="Q18"/>
    </row>
    <row r="19" spans="2:28" x14ac:dyDescent="0.15">
      <c r="B19"/>
      <c r="C19"/>
      <c r="D19"/>
      <c r="E19"/>
      <c r="F19"/>
      <c r="G19"/>
      <c r="H19"/>
      <c r="I19"/>
      <c r="J19"/>
      <c r="K19"/>
      <c r="L19"/>
      <c r="M19"/>
      <c r="N19"/>
      <c r="O19"/>
      <c r="P19"/>
      <c r="Q19"/>
    </row>
    <row r="20" spans="2:28" x14ac:dyDescent="0.15">
      <c r="B20"/>
      <c r="C20"/>
      <c r="D20"/>
      <c r="E20"/>
      <c r="F20"/>
      <c r="G20"/>
      <c r="H20"/>
      <c r="I20"/>
      <c r="J20"/>
      <c r="K20"/>
      <c r="L20"/>
      <c r="M20"/>
      <c r="N20"/>
      <c r="O20"/>
      <c r="P20"/>
      <c r="Q20"/>
    </row>
    <row r="21" spans="2:28" x14ac:dyDescent="0.15">
      <c r="B21"/>
      <c r="C21"/>
      <c r="D21"/>
      <c r="E21"/>
      <c r="F21"/>
      <c r="G21"/>
      <c r="H21"/>
      <c r="I21"/>
      <c r="J21"/>
      <c r="K21"/>
      <c r="L21"/>
      <c r="M21"/>
      <c r="N21"/>
      <c r="O21"/>
      <c r="P21"/>
      <c r="Q21"/>
    </row>
    <row r="22" spans="2:28" x14ac:dyDescent="0.15">
      <c r="B22"/>
      <c r="C22"/>
      <c r="D22"/>
      <c r="E22"/>
      <c r="F22"/>
      <c r="G22"/>
      <c r="H22"/>
      <c r="I22"/>
      <c r="J22"/>
      <c r="K22"/>
      <c r="L22"/>
      <c r="M22"/>
      <c r="N22"/>
      <c r="O22"/>
      <c r="P22"/>
      <c r="Q22"/>
    </row>
    <row r="23" spans="2:28" x14ac:dyDescent="0.15">
      <c r="B23"/>
      <c r="C23"/>
      <c r="D23"/>
      <c r="E23"/>
      <c r="F23"/>
      <c r="G23"/>
      <c r="H23"/>
      <c r="I23"/>
      <c r="J23"/>
      <c r="K23"/>
      <c r="L23"/>
      <c r="M23"/>
      <c r="N23"/>
      <c r="O23"/>
      <c r="P23"/>
      <c r="Q23"/>
    </row>
    <row r="24" spans="2:28" x14ac:dyDescent="0.15">
      <c r="B24"/>
      <c r="C24"/>
      <c r="D24"/>
      <c r="E24"/>
      <c r="F24"/>
      <c r="G24"/>
      <c r="H24"/>
      <c r="I24"/>
      <c r="J24"/>
      <c r="K24"/>
      <c r="L24"/>
      <c r="M24"/>
      <c r="N24"/>
      <c r="O24"/>
      <c r="P24"/>
      <c r="Q24"/>
    </row>
    <row r="25" spans="2:28" x14ac:dyDescent="0.15">
      <c r="B25"/>
      <c r="C25"/>
      <c r="D25"/>
      <c r="E25"/>
      <c r="F25"/>
      <c r="G25"/>
      <c r="H25"/>
      <c r="I25"/>
      <c r="J25"/>
      <c r="K25"/>
      <c r="L25"/>
      <c r="M25"/>
      <c r="N25"/>
      <c r="O25"/>
      <c r="P25"/>
      <c r="Q25"/>
      <c r="AA25"/>
      <c r="AB25"/>
    </row>
    <row r="26" spans="2:28" x14ac:dyDescent="0.15">
      <c r="B26"/>
      <c r="C26"/>
      <c r="D26"/>
      <c r="E26"/>
      <c r="F26"/>
      <c r="G26"/>
      <c r="H26"/>
      <c r="I26"/>
      <c r="J26"/>
      <c r="K26"/>
      <c r="L26"/>
      <c r="M26"/>
      <c r="N26"/>
      <c r="O26"/>
      <c r="P26"/>
      <c r="Q26"/>
      <c r="AA26"/>
      <c r="AB26"/>
    </row>
    <row r="27" spans="2:28" x14ac:dyDescent="0.15">
      <c r="B27"/>
      <c r="C27"/>
      <c r="D27"/>
      <c r="E27"/>
      <c r="F27"/>
      <c r="G27"/>
      <c r="H27"/>
      <c r="I27"/>
      <c r="J27"/>
      <c r="K27"/>
      <c r="L27"/>
      <c r="M27"/>
      <c r="N27"/>
      <c r="O27"/>
      <c r="P27"/>
      <c r="Q27"/>
    </row>
    <row r="28" spans="2:28" x14ac:dyDescent="0.15">
      <c r="B28"/>
      <c r="C28"/>
      <c r="D28"/>
      <c r="E28"/>
      <c r="F28"/>
      <c r="G28"/>
      <c r="H28"/>
      <c r="I28"/>
      <c r="J28"/>
      <c r="K28"/>
      <c r="L28"/>
      <c r="M28"/>
      <c r="N28"/>
      <c r="O28"/>
      <c r="P28"/>
      <c r="Q28"/>
    </row>
    <row r="29" spans="2:28" x14ac:dyDescent="0.15">
      <c r="B29"/>
      <c r="C29"/>
      <c r="D29"/>
      <c r="E29"/>
      <c r="F29"/>
      <c r="G29"/>
      <c r="H29"/>
      <c r="I29"/>
      <c r="J29"/>
      <c r="K29"/>
      <c r="L29"/>
      <c r="M29"/>
      <c r="N29"/>
      <c r="O29"/>
      <c r="P29"/>
      <c r="Q29"/>
    </row>
    <row r="30" spans="2:28" x14ac:dyDescent="0.15">
      <c r="B30"/>
      <c r="C30"/>
      <c r="D30"/>
      <c r="E30"/>
      <c r="F30"/>
      <c r="G30"/>
      <c r="H30"/>
      <c r="I30"/>
      <c r="J30"/>
      <c r="K30"/>
      <c r="L30"/>
      <c r="M30"/>
      <c r="N30"/>
      <c r="O30"/>
      <c r="P30"/>
      <c r="Q30"/>
    </row>
    <row r="31" spans="2:28" x14ac:dyDescent="0.15">
      <c r="B31"/>
      <c r="C31"/>
      <c r="D31"/>
      <c r="E31"/>
      <c r="F31"/>
      <c r="G31"/>
      <c r="H31"/>
      <c r="I31"/>
      <c r="J31"/>
      <c r="K31"/>
      <c r="L31"/>
      <c r="M31"/>
      <c r="N31"/>
      <c r="O31"/>
      <c r="P31"/>
      <c r="Q31"/>
    </row>
    <row r="32" spans="2:28" x14ac:dyDescent="0.15">
      <c r="B32"/>
      <c r="C32"/>
      <c r="D32"/>
      <c r="E32"/>
      <c r="F32"/>
      <c r="G32"/>
      <c r="H32"/>
      <c r="I32"/>
      <c r="J32"/>
      <c r="K32"/>
      <c r="L32"/>
      <c r="M32"/>
      <c r="N32"/>
      <c r="O32"/>
      <c r="P32"/>
      <c r="Q32"/>
    </row>
    <row r="33" spans="2:14" ht="24" x14ac:dyDescent="0.3">
      <c r="B33"/>
      <c r="C33"/>
      <c r="D33"/>
      <c r="E33"/>
      <c r="F33"/>
      <c r="G33"/>
      <c r="H33"/>
      <c r="I33"/>
      <c r="J33"/>
      <c r="K33" s="755"/>
      <c r="L33"/>
      <c r="M33"/>
      <c r="N33"/>
    </row>
  </sheetData>
  <mergeCells count="1">
    <mergeCell ref="B5:D5"/>
  </mergeCells>
  <pageMargins left="0.7" right="0.7" top="0.75" bottom="0.75" header="0.3" footer="0.3"/>
  <pageSetup orientation="portrait" horizontalDpi="0" verticalDpi="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4F6D1-A5D5-2448-A301-E5BB3C03B641}">
  <sheetPr codeName="Sheet23">
    <tabColor rgb="FF00B0F0"/>
  </sheetPr>
  <dimension ref="B3:P92"/>
  <sheetViews>
    <sheetView topLeftCell="A4" zoomScale="61" workbookViewId="0">
      <selection activeCell="I30" sqref="I30"/>
    </sheetView>
  </sheetViews>
  <sheetFormatPr baseColWidth="10" defaultColWidth="10.83203125" defaultRowHeight="13" x14ac:dyDescent="0.15"/>
  <cols>
    <col min="1" max="1" width="10.83203125" style="33"/>
    <col min="2" max="5" width="57.83203125" style="33" customWidth="1"/>
    <col min="6" max="16384" width="10.83203125" style="33"/>
  </cols>
  <sheetData>
    <row r="3" spans="2:16" ht="14" thickBot="1" x14ac:dyDescent="0.2">
      <c r="F3" s="680"/>
      <c r="G3" s="680"/>
      <c r="H3" s="680"/>
      <c r="I3" s="680"/>
      <c r="J3" s="680"/>
      <c r="K3" s="680"/>
      <c r="L3" s="680"/>
      <c r="M3" s="680"/>
      <c r="N3" s="680"/>
      <c r="O3" s="680"/>
      <c r="P3" s="680"/>
    </row>
    <row r="4" spans="2:16" ht="220" customHeight="1" thickBot="1" x14ac:dyDescent="0.2">
      <c r="B4" s="1287" t="s">
        <v>490</v>
      </c>
      <c r="C4" s="1288"/>
      <c r="D4" s="1288"/>
      <c r="E4" s="1289"/>
      <c r="F4" s="680"/>
      <c r="G4" s="680"/>
      <c r="H4" s="680"/>
      <c r="I4" s="680"/>
      <c r="J4" s="680"/>
      <c r="K4" s="680"/>
      <c r="L4" s="680"/>
      <c r="M4" s="680"/>
      <c r="N4" s="680"/>
      <c r="O4" s="680"/>
      <c r="P4" s="680"/>
    </row>
    <row r="5" spans="2:16" x14ac:dyDescent="0.15">
      <c r="F5" s="680"/>
      <c r="G5" s="680"/>
      <c r="H5" s="680"/>
      <c r="I5" s="680"/>
      <c r="J5" s="680"/>
      <c r="K5" s="680"/>
      <c r="L5" s="680"/>
      <c r="M5" s="680"/>
      <c r="N5" s="680"/>
      <c r="O5" s="680"/>
      <c r="P5" s="680"/>
    </row>
    <row r="6" spans="2:16" x14ac:dyDescent="0.15">
      <c r="F6" s="680"/>
      <c r="G6" s="680"/>
      <c r="H6" s="680"/>
      <c r="I6" s="680"/>
      <c r="J6" s="680"/>
      <c r="K6" s="680"/>
      <c r="L6" s="680"/>
      <c r="M6" s="680"/>
      <c r="N6" s="680"/>
      <c r="O6" s="680"/>
      <c r="P6" s="680"/>
    </row>
    <row r="7" spans="2:16" x14ac:dyDescent="0.15">
      <c r="F7" s="680"/>
      <c r="G7" s="680"/>
      <c r="H7" s="680"/>
      <c r="I7" s="680"/>
      <c r="J7" s="680"/>
      <c r="K7" s="680"/>
      <c r="L7" s="680"/>
      <c r="M7" s="680"/>
      <c r="N7" s="680"/>
      <c r="O7" s="680"/>
      <c r="P7" s="680"/>
    </row>
    <row r="12" spans="2:16" ht="36" customHeight="1" x14ac:dyDescent="0.15">
      <c r="B12" s="676" t="s">
        <v>491</v>
      </c>
      <c r="C12" s="677" t="s">
        <v>492</v>
      </c>
      <c r="D12" s="678" t="s">
        <v>493</v>
      </c>
      <c r="E12" s="679" t="s">
        <v>494</v>
      </c>
    </row>
    <row r="13" spans="2:16" x14ac:dyDescent="0.15">
      <c r="B13" s="673"/>
      <c r="C13" s="673"/>
      <c r="D13" s="674"/>
      <c r="E13" s="674"/>
    </row>
    <row r="14" spans="2:16" x14ac:dyDescent="0.15">
      <c r="B14" s="674"/>
      <c r="C14" s="674"/>
      <c r="D14" s="674"/>
      <c r="E14" s="674"/>
    </row>
    <row r="15" spans="2:16" x14ac:dyDescent="0.15">
      <c r="B15" s="674"/>
      <c r="C15" s="674"/>
      <c r="D15" s="674"/>
      <c r="E15" s="674"/>
    </row>
    <row r="16" spans="2:16" x14ac:dyDescent="0.15">
      <c r="B16" s="674"/>
      <c r="C16" s="674"/>
      <c r="D16" s="674"/>
      <c r="E16" s="674"/>
    </row>
    <row r="17" spans="2:5" x14ac:dyDescent="0.15">
      <c r="B17" s="674"/>
      <c r="C17" s="674"/>
      <c r="D17" s="674"/>
      <c r="E17" s="674"/>
    </row>
    <row r="18" spans="2:5" x14ac:dyDescent="0.15">
      <c r="B18" s="674"/>
      <c r="C18" s="674"/>
      <c r="D18" s="674"/>
      <c r="E18" s="674"/>
    </row>
    <row r="19" spans="2:5" x14ac:dyDescent="0.15">
      <c r="B19" s="674"/>
      <c r="C19" s="674"/>
      <c r="D19" s="674"/>
      <c r="E19" s="674"/>
    </row>
    <row r="20" spans="2:5" x14ac:dyDescent="0.15">
      <c r="B20" s="674"/>
      <c r="C20" s="674"/>
      <c r="D20" s="674"/>
      <c r="E20" s="674"/>
    </row>
    <row r="21" spans="2:5" x14ac:dyDescent="0.15">
      <c r="B21" s="674"/>
      <c r="C21" s="674"/>
      <c r="D21" s="674"/>
      <c r="E21" s="674"/>
    </row>
    <row r="22" spans="2:5" x14ac:dyDescent="0.15">
      <c r="B22" s="674"/>
      <c r="C22" s="674"/>
      <c r="D22" s="674"/>
      <c r="E22" s="674"/>
    </row>
    <row r="23" spans="2:5" x14ac:dyDescent="0.15">
      <c r="B23" s="674"/>
      <c r="C23" s="674"/>
      <c r="D23" s="674"/>
      <c r="E23" s="674"/>
    </row>
    <row r="24" spans="2:5" x14ac:dyDescent="0.15">
      <c r="B24" s="674"/>
      <c r="C24" s="674"/>
      <c r="D24" s="674"/>
      <c r="E24" s="674"/>
    </row>
    <row r="25" spans="2:5" x14ac:dyDescent="0.15">
      <c r="B25" s="674"/>
      <c r="C25" s="674"/>
      <c r="D25" s="674"/>
      <c r="E25" s="674"/>
    </row>
    <row r="26" spans="2:5" x14ac:dyDescent="0.15">
      <c r="B26" s="674"/>
      <c r="C26" s="674"/>
      <c r="D26" s="674"/>
      <c r="E26" s="674"/>
    </row>
    <row r="27" spans="2:5" x14ac:dyDescent="0.15">
      <c r="B27" s="674"/>
      <c r="C27" s="674"/>
      <c r="D27" s="674"/>
      <c r="E27" s="674"/>
    </row>
    <row r="28" spans="2:5" x14ac:dyDescent="0.15">
      <c r="B28" s="674"/>
      <c r="C28" s="674"/>
      <c r="D28" s="674"/>
      <c r="E28" s="674"/>
    </row>
    <row r="29" spans="2:5" x14ac:dyDescent="0.15">
      <c r="B29" s="674"/>
      <c r="C29" s="674"/>
      <c r="D29" s="674"/>
      <c r="E29" s="674"/>
    </row>
    <row r="30" spans="2:5" x14ac:dyDescent="0.15">
      <c r="B30" s="674"/>
      <c r="C30" s="674"/>
      <c r="D30" s="674"/>
      <c r="E30" s="674"/>
    </row>
    <row r="31" spans="2:5" x14ac:dyDescent="0.15">
      <c r="B31" s="674"/>
      <c r="C31" s="674"/>
      <c r="D31" s="674"/>
      <c r="E31" s="674"/>
    </row>
    <row r="32" spans="2:5" x14ac:dyDescent="0.15">
      <c r="B32" s="674"/>
      <c r="C32" s="674"/>
      <c r="D32" s="674"/>
      <c r="E32" s="674"/>
    </row>
    <row r="33" spans="2:5" x14ac:dyDescent="0.15">
      <c r="B33" s="674"/>
      <c r="C33" s="674"/>
      <c r="D33" s="674"/>
      <c r="E33" s="674"/>
    </row>
    <row r="34" spans="2:5" x14ac:dyDescent="0.15">
      <c r="B34" s="674"/>
      <c r="C34" s="674"/>
      <c r="D34" s="674"/>
      <c r="E34" s="674"/>
    </row>
    <row r="35" spans="2:5" x14ac:dyDescent="0.15">
      <c r="B35" s="674"/>
      <c r="C35" s="674"/>
      <c r="D35" s="674"/>
      <c r="E35" s="674"/>
    </row>
    <row r="36" spans="2:5" x14ac:dyDescent="0.15">
      <c r="B36" s="674"/>
      <c r="C36" s="674"/>
      <c r="D36" s="674"/>
      <c r="E36" s="674"/>
    </row>
    <row r="37" spans="2:5" x14ac:dyDescent="0.15">
      <c r="B37" s="674"/>
      <c r="C37" s="674"/>
      <c r="D37" s="674"/>
      <c r="E37" s="674"/>
    </row>
    <row r="38" spans="2:5" x14ac:dyDescent="0.15">
      <c r="B38" s="674"/>
      <c r="C38" s="674"/>
      <c r="D38" s="674"/>
      <c r="E38" s="674"/>
    </row>
    <row r="39" spans="2:5" x14ac:dyDescent="0.15">
      <c r="B39" s="674"/>
      <c r="C39" s="674"/>
      <c r="D39" s="674"/>
      <c r="E39" s="674"/>
    </row>
    <row r="40" spans="2:5" x14ac:dyDescent="0.15">
      <c r="B40" s="674"/>
      <c r="C40" s="674"/>
      <c r="D40" s="674"/>
      <c r="E40" s="674"/>
    </row>
    <row r="41" spans="2:5" x14ac:dyDescent="0.15">
      <c r="B41" s="674"/>
      <c r="C41" s="674"/>
      <c r="D41" s="674"/>
      <c r="E41" s="674"/>
    </row>
    <row r="42" spans="2:5" x14ac:dyDescent="0.15">
      <c r="B42" s="674"/>
      <c r="C42" s="674"/>
      <c r="D42" s="674"/>
      <c r="E42" s="674"/>
    </row>
    <row r="43" spans="2:5" x14ac:dyDescent="0.15">
      <c r="B43" s="674"/>
      <c r="C43" s="674"/>
      <c r="D43" s="674"/>
      <c r="E43" s="674"/>
    </row>
    <row r="44" spans="2:5" x14ac:dyDescent="0.15">
      <c r="B44" s="674"/>
      <c r="C44" s="674"/>
      <c r="D44" s="674"/>
      <c r="E44" s="674"/>
    </row>
    <row r="45" spans="2:5" x14ac:dyDescent="0.15">
      <c r="B45" s="674"/>
      <c r="C45" s="674"/>
      <c r="D45" s="674"/>
      <c r="E45" s="674"/>
    </row>
    <row r="46" spans="2:5" x14ac:dyDescent="0.15">
      <c r="B46" s="674"/>
      <c r="C46" s="674"/>
      <c r="D46" s="674"/>
      <c r="E46" s="674"/>
    </row>
    <row r="47" spans="2:5" x14ac:dyDescent="0.15">
      <c r="B47" s="674"/>
      <c r="C47" s="674"/>
      <c r="D47" s="674"/>
      <c r="E47" s="674"/>
    </row>
    <row r="48" spans="2:5" x14ac:dyDescent="0.15">
      <c r="B48" s="674"/>
      <c r="C48" s="674"/>
      <c r="D48" s="674"/>
      <c r="E48" s="674"/>
    </row>
    <row r="49" spans="2:5" x14ac:dyDescent="0.15">
      <c r="B49" s="674"/>
      <c r="C49" s="674"/>
      <c r="D49" s="674"/>
      <c r="E49" s="674"/>
    </row>
    <row r="50" spans="2:5" x14ac:dyDescent="0.15">
      <c r="B50" s="674"/>
      <c r="C50" s="674"/>
      <c r="D50" s="674"/>
      <c r="E50" s="674"/>
    </row>
    <row r="51" spans="2:5" x14ac:dyDescent="0.15">
      <c r="B51" s="674"/>
      <c r="C51" s="674"/>
      <c r="D51" s="674"/>
      <c r="E51" s="674"/>
    </row>
    <row r="52" spans="2:5" x14ac:dyDescent="0.15">
      <c r="B52" s="674"/>
      <c r="C52" s="674"/>
      <c r="D52" s="674"/>
      <c r="E52" s="674"/>
    </row>
    <row r="53" spans="2:5" x14ac:dyDescent="0.15">
      <c r="B53" s="674"/>
      <c r="C53" s="674"/>
      <c r="D53" s="674"/>
      <c r="E53" s="674"/>
    </row>
    <row r="54" spans="2:5" x14ac:dyDescent="0.15">
      <c r="B54" s="674"/>
      <c r="C54" s="674"/>
      <c r="D54" s="674"/>
      <c r="E54" s="674"/>
    </row>
    <row r="55" spans="2:5" x14ac:dyDescent="0.15">
      <c r="B55" s="674"/>
      <c r="C55" s="674"/>
      <c r="D55" s="674"/>
      <c r="E55" s="674"/>
    </row>
    <row r="56" spans="2:5" x14ac:dyDescent="0.15">
      <c r="B56" s="674"/>
      <c r="C56" s="674"/>
      <c r="D56" s="674"/>
      <c r="E56" s="674"/>
    </row>
    <row r="57" spans="2:5" x14ac:dyDescent="0.15">
      <c r="B57" s="674"/>
      <c r="C57" s="674"/>
      <c r="D57" s="674"/>
      <c r="E57" s="674"/>
    </row>
    <row r="58" spans="2:5" x14ac:dyDescent="0.15">
      <c r="B58" s="674"/>
      <c r="C58" s="674"/>
      <c r="D58" s="674"/>
      <c r="E58" s="674"/>
    </row>
    <row r="59" spans="2:5" x14ac:dyDescent="0.15">
      <c r="B59" s="674"/>
      <c r="C59" s="674"/>
      <c r="D59" s="674"/>
      <c r="E59" s="674"/>
    </row>
    <row r="60" spans="2:5" ht="13" customHeight="1" x14ac:dyDescent="0.15">
      <c r="B60" s="674"/>
      <c r="C60" s="674"/>
      <c r="D60" s="674"/>
      <c r="E60" s="674"/>
    </row>
    <row r="61" spans="2:5" x14ac:dyDescent="0.15">
      <c r="B61" s="674"/>
      <c r="C61" s="674"/>
      <c r="D61" s="674"/>
      <c r="E61" s="674"/>
    </row>
    <row r="62" spans="2:5" x14ac:dyDescent="0.15">
      <c r="B62" s="674"/>
      <c r="C62" s="674"/>
      <c r="D62" s="674"/>
      <c r="E62" s="674"/>
    </row>
    <row r="63" spans="2:5" x14ac:dyDescent="0.15">
      <c r="B63" s="674"/>
      <c r="C63" s="674"/>
      <c r="D63" s="674"/>
      <c r="E63" s="674"/>
    </row>
    <row r="64" spans="2:5" x14ac:dyDescent="0.15">
      <c r="B64" s="674"/>
      <c r="C64" s="674"/>
      <c r="D64" s="674"/>
      <c r="E64" s="674"/>
    </row>
    <row r="65" spans="2:5" x14ac:dyDescent="0.15">
      <c r="B65" s="674"/>
      <c r="C65" s="674"/>
      <c r="D65" s="674"/>
      <c r="E65" s="674"/>
    </row>
    <row r="66" spans="2:5" x14ac:dyDescent="0.15">
      <c r="B66" s="674"/>
      <c r="C66" s="674"/>
      <c r="D66" s="674"/>
      <c r="E66" s="674"/>
    </row>
    <row r="67" spans="2:5" x14ac:dyDescent="0.15">
      <c r="B67" s="674"/>
      <c r="C67" s="674"/>
      <c r="D67" s="674"/>
      <c r="E67" s="674"/>
    </row>
    <row r="68" spans="2:5" x14ac:dyDescent="0.15">
      <c r="B68" s="674"/>
      <c r="C68" s="674"/>
      <c r="D68" s="674"/>
      <c r="E68" s="674"/>
    </row>
    <row r="69" spans="2:5" x14ac:dyDescent="0.15">
      <c r="B69" s="674"/>
      <c r="C69" s="674"/>
      <c r="D69" s="674"/>
      <c r="E69" s="674"/>
    </row>
    <row r="70" spans="2:5" x14ac:dyDescent="0.15">
      <c r="B70" s="674"/>
      <c r="C70" s="674"/>
      <c r="D70" s="674"/>
      <c r="E70" s="674"/>
    </row>
    <row r="71" spans="2:5" x14ac:dyDescent="0.15">
      <c r="B71" s="674"/>
      <c r="C71" s="674"/>
      <c r="D71" s="674"/>
      <c r="E71" s="674"/>
    </row>
    <row r="72" spans="2:5" x14ac:dyDescent="0.15">
      <c r="B72" s="674"/>
      <c r="C72" s="674"/>
      <c r="D72" s="674"/>
      <c r="E72" s="674"/>
    </row>
    <row r="73" spans="2:5" x14ac:dyDescent="0.15">
      <c r="B73" s="674"/>
      <c r="C73" s="674"/>
      <c r="D73" s="674"/>
      <c r="E73" s="674"/>
    </row>
    <row r="74" spans="2:5" x14ac:dyDescent="0.15">
      <c r="B74" s="674"/>
      <c r="C74" s="674"/>
      <c r="D74" s="674"/>
      <c r="E74" s="674"/>
    </row>
    <row r="75" spans="2:5" x14ac:dyDescent="0.15">
      <c r="B75" s="674"/>
      <c r="C75" s="674"/>
      <c r="D75" s="674"/>
      <c r="E75" s="674"/>
    </row>
    <row r="76" spans="2:5" x14ac:dyDescent="0.15">
      <c r="B76" s="674"/>
      <c r="C76" s="674"/>
      <c r="D76" s="674"/>
      <c r="E76" s="674"/>
    </row>
    <row r="77" spans="2:5" x14ac:dyDescent="0.15">
      <c r="B77" s="674"/>
      <c r="C77" s="674"/>
      <c r="D77" s="674"/>
      <c r="E77" s="674"/>
    </row>
    <row r="78" spans="2:5" x14ac:dyDescent="0.15">
      <c r="B78" s="674"/>
      <c r="C78" s="674"/>
      <c r="D78" s="674"/>
      <c r="E78" s="674"/>
    </row>
    <row r="79" spans="2:5" x14ac:dyDescent="0.15">
      <c r="B79" s="674"/>
      <c r="C79" s="674"/>
      <c r="D79" s="674"/>
      <c r="E79" s="674"/>
    </row>
    <row r="80" spans="2:5" x14ac:dyDescent="0.15">
      <c r="B80" s="674"/>
      <c r="C80" s="674"/>
      <c r="D80" s="674"/>
      <c r="E80" s="674"/>
    </row>
    <row r="81" spans="2:5" x14ac:dyDescent="0.15">
      <c r="B81" s="674"/>
      <c r="C81" s="674"/>
      <c r="D81" s="674"/>
      <c r="E81" s="674"/>
    </row>
    <row r="82" spans="2:5" x14ac:dyDescent="0.15">
      <c r="B82" s="674"/>
      <c r="C82" s="674"/>
      <c r="D82" s="674"/>
      <c r="E82" s="674"/>
    </row>
    <row r="83" spans="2:5" x14ac:dyDescent="0.15">
      <c r="B83" s="674"/>
      <c r="C83" s="674"/>
      <c r="D83" s="674"/>
      <c r="E83" s="674"/>
    </row>
    <row r="84" spans="2:5" x14ac:dyDescent="0.15">
      <c r="B84" s="674"/>
      <c r="C84" s="674"/>
      <c r="D84" s="674"/>
      <c r="E84" s="674"/>
    </row>
    <row r="85" spans="2:5" x14ac:dyDescent="0.15">
      <c r="B85" s="674"/>
      <c r="C85" s="674"/>
      <c r="D85" s="674"/>
      <c r="E85" s="674"/>
    </row>
    <row r="86" spans="2:5" x14ac:dyDescent="0.15">
      <c r="B86" s="674"/>
      <c r="C86" s="674"/>
      <c r="D86" s="674"/>
      <c r="E86" s="674"/>
    </row>
    <row r="87" spans="2:5" x14ac:dyDescent="0.15">
      <c r="B87" s="674"/>
      <c r="C87" s="674"/>
      <c r="D87" s="674"/>
      <c r="E87" s="674"/>
    </row>
    <row r="88" spans="2:5" x14ac:dyDescent="0.15">
      <c r="B88" s="674"/>
      <c r="C88" s="674"/>
      <c r="D88" s="674"/>
      <c r="E88" s="674"/>
    </row>
    <row r="89" spans="2:5" x14ac:dyDescent="0.15">
      <c r="B89" s="674"/>
      <c r="C89" s="674"/>
      <c r="D89" s="674"/>
      <c r="E89" s="674"/>
    </row>
    <row r="90" spans="2:5" x14ac:dyDescent="0.15">
      <c r="B90" s="674"/>
      <c r="C90" s="674"/>
      <c r="D90" s="674"/>
      <c r="E90" s="674"/>
    </row>
    <row r="91" spans="2:5" x14ac:dyDescent="0.15">
      <c r="B91" s="674"/>
      <c r="C91" s="674"/>
      <c r="D91" s="674"/>
      <c r="E91" s="674"/>
    </row>
    <row r="92" spans="2:5" x14ac:dyDescent="0.15">
      <c r="B92" s="675"/>
      <c r="C92" s="675"/>
      <c r="D92" s="675"/>
      <c r="E92" s="675"/>
    </row>
  </sheetData>
  <mergeCells count="1">
    <mergeCell ref="B4:E4"/>
  </mergeCells>
  <pageMargins left="0.7" right="0.7" top="0.75" bottom="0.75" header="0.3" footer="0.3"/>
  <pageSetup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0DAF9-354C-446B-9400-9669DC07E1C3}">
  <sheetPr codeName="Sheet26">
    <tabColor rgb="FF7030A0"/>
  </sheetPr>
  <dimension ref="A1:AUA207"/>
  <sheetViews>
    <sheetView showGridLines="0" topLeftCell="BH1" zoomScale="50" zoomScaleNormal="50" workbookViewId="0">
      <pane ySplit="4" topLeftCell="A29" activePane="bottomLeft" state="frozen"/>
      <selection activeCell="DT75" sqref="DT75"/>
      <selection pane="bottomLeft" activeCell="CZ59" sqref="CZ59"/>
    </sheetView>
  </sheetViews>
  <sheetFormatPr baseColWidth="10" defaultColWidth="3.6640625" defaultRowHeight="20.75" customHeight="1" x14ac:dyDescent="0.15"/>
  <cols>
    <col min="1" max="16384" width="3.6640625" style="124"/>
  </cols>
  <sheetData>
    <row r="1" spans="15:1223" ht="20.75" customHeight="1" thickBot="1" x14ac:dyDescent="0.2">
      <c r="Y1" s="243">
        <v>2022</v>
      </c>
      <c r="Z1" s="244"/>
      <c r="AA1" s="244"/>
      <c r="AB1" s="244"/>
      <c r="AC1" s="244"/>
      <c r="AD1" s="244"/>
      <c r="AE1" s="244"/>
      <c r="AF1" s="244"/>
      <c r="AG1" s="244"/>
      <c r="AH1" s="244"/>
      <c r="AI1" s="244"/>
      <c r="AJ1" s="244"/>
      <c r="AK1" s="244"/>
      <c r="AL1" s="244"/>
      <c r="AM1" s="244"/>
      <c r="AN1" s="244"/>
      <c r="AO1" s="244"/>
      <c r="AP1" s="244"/>
      <c r="AQ1" s="244"/>
      <c r="AR1" s="245"/>
      <c r="AS1" s="243">
        <v>2023</v>
      </c>
      <c r="AT1" s="244"/>
      <c r="AU1" s="244"/>
      <c r="AV1" s="244"/>
      <c r="AW1" s="244"/>
      <c r="AX1" s="244"/>
      <c r="AY1" s="244"/>
      <c r="AZ1" s="244"/>
      <c r="BA1" s="244"/>
      <c r="BB1" s="244"/>
      <c r="BC1" s="244"/>
      <c r="BD1" s="244"/>
      <c r="BE1" s="244"/>
      <c r="BF1" s="244"/>
      <c r="BG1" s="244"/>
      <c r="BH1" s="244"/>
      <c r="BI1" s="244"/>
      <c r="BJ1" s="244"/>
      <c r="BK1" s="244"/>
      <c r="BL1" s="244"/>
      <c r="BM1" s="244"/>
      <c r="BN1" s="244"/>
      <c r="BO1" s="244"/>
      <c r="BP1" s="244"/>
      <c r="BQ1" s="244"/>
      <c r="BR1" s="244"/>
      <c r="BS1" s="244"/>
      <c r="BT1" s="244"/>
      <c r="BU1" s="244"/>
      <c r="BV1" s="244"/>
      <c r="BW1" s="244"/>
      <c r="BX1" s="244"/>
      <c r="BY1" s="244"/>
      <c r="BZ1" s="244"/>
      <c r="CA1" s="244"/>
      <c r="CB1" s="244"/>
      <c r="CC1" s="244"/>
      <c r="CD1" s="244"/>
      <c r="CE1" s="244"/>
      <c r="CF1" s="244"/>
      <c r="CG1" s="244"/>
      <c r="CH1" s="244"/>
      <c r="CI1" s="244"/>
      <c r="CJ1" s="244"/>
      <c r="CK1" s="244"/>
      <c r="CL1" s="244"/>
      <c r="CM1" s="244"/>
      <c r="CN1" s="244"/>
      <c r="CO1" s="244"/>
      <c r="CP1" s="244"/>
      <c r="CQ1" s="244"/>
      <c r="CR1" s="244"/>
      <c r="CS1" s="244"/>
      <c r="CT1" s="244"/>
      <c r="CU1" s="244"/>
      <c r="CV1" s="244"/>
      <c r="CW1" s="244"/>
      <c r="CX1" s="244"/>
      <c r="CY1" s="244"/>
      <c r="CZ1" s="244"/>
      <c r="DA1" s="244"/>
      <c r="DB1" s="244"/>
      <c r="DC1" s="244"/>
      <c r="DD1" s="244"/>
      <c r="DE1" s="244"/>
      <c r="DF1" s="244"/>
      <c r="DG1" s="244"/>
      <c r="DH1" s="244"/>
      <c r="DI1" s="244"/>
      <c r="DJ1" s="244"/>
      <c r="DK1" s="244"/>
      <c r="DL1" s="244"/>
      <c r="DM1" s="244"/>
      <c r="DN1" s="244"/>
      <c r="DO1" s="244"/>
      <c r="DP1" s="244"/>
      <c r="DQ1" s="244"/>
      <c r="DR1" s="244"/>
      <c r="DS1" s="244"/>
      <c r="DT1" s="244"/>
      <c r="DU1" s="244"/>
      <c r="DV1" s="244"/>
      <c r="DW1" s="244"/>
      <c r="DX1" s="244"/>
      <c r="DY1" s="244"/>
      <c r="DZ1" s="244"/>
      <c r="EA1" s="244"/>
      <c r="EB1" s="244"/>
      <c r="EC1" s="244"/>
      <c r="ED1" s="244"/>
      <c r="EE1" s="244"/>
      <c r="EF1" s="244"/>
      <c r="EG1" s="244"/>
      <c r="EH1" s="244"/>
      <c r="EI1" s="244"/>
      <c r="EJ1" s="244"/>
      <c r="EK1" s="244"/>
      <c r="EL1" s="244"/>
      <c r="EM1" s="244"/>
      <c r="EN1" s="244"/>
      <c r="EO1" s="244"/>
      <c r="EP1" s="244"/>
      <c r="EQ1" s="244"/>
      <c r="ER1" s="244"/>
      <c r="ES1" s="244"/>
      <c r="ET1" s="244"/>
      <c r="EU1" s="244"/>
      <c r="EV1" s="244"/>
      <c r="EW1" s="244"/>
      <c r="EX1" s="244"/>
      <c r="EY1" s="244"/>
      <c r="EZ1" s="244"/>
      <c r="FA1" s="244"/>
      <c r="FB1" s="244"/>
      <c r="FC1" s="244"/>
      <c r="FD1" s="244"/>
      <c r="FE1" s="244"/>
      <c r="FF1" s="244"/>
      <c r="FG1" s="244"/>
      <c r="FH1" s="244"/>
      <c r="FI1" s="244"/>
      <c r="FJ1" s="244"/>
      <c r="FK1" s="244"/>
      <c r="FL1" s="244"/>
      <c r="FM1" s="244"/>
      <c r="FN1" s="244"/>
      <c r="FO1" s="244"/>
      <c r="FP1" s="244"/>
      <c r="FQ1" s="244"/>
      <c r="FR1" s="245"/>
      <c r="FW1" s="243">
        <v>2024</v>
      </c>
      <c r="FX1" s="244"/>
      <c r="FY1" s="244"/>
      <c r="FZ1" s="244"/>
      <c r="GA1" s="244"/>
      <c r="GB1" s="244"/>
      <c r="GC1" s="244"/>
      <c r="GD1" s="244"/>
      <c r="GE1" s="244"/>
      <c r="GF1" s="244"/>
      <c r="GG1" s="244"/>
      <c r="GH1" s="244"/>
      <c r="GI1" s="244"/>
      <c r="GJ1" s="244"/>
      <c r="GK1" s="244"/>
      <c r="GL1" s="244"/>
      <c r="GM1" s="244"/>
      <c r="GN1" s="244"/>
      <c r="GO1" s="244"/>
      <c r="GP1" s="244"/>
      <c r="GQ1" s="244"/>
      <c r="GR1" s="244"/>
      <c r="GS1" s="244"/>
      <c r="GT1" s="244"/>
      <c r="GU1" s="244"/>
      <c r="GV1" s="244"/>
      <c r="GW1" s="244"/>
      <c r="GX1" s="244"/>
      <c r="GY1" s="244"/>
      <c r="GZ1" s="244"/>
      <c r="HA1" s="244"/>
      <c r="HB1" s="244"/>
      <c r="HC1" s="244"/>
      <c r="HD1" s="244"/>
      <c r="HE1" s="244"/>
      <c r="HF1" s="244"/>
      <c r="HG1" s="244"/>
      <c r="HH1" s="244"/>
      <c r="HI1" s="244"/>
      <c r="HJ1" s="244"/>
      <c r="HK1" s="244"/>
      <c r="HL1" s="244"/>
      <c r="HM1" s="244"/>
      <c r="HN1" s="244"/>
      <c r="HO1" s="244"/>
      <c r="HP1" s="244"/>
      <c r="HQ1" s="244"/>
      <c r="HR1" s="244"/>
      <c r="HS1" s="244"/>
      <c r="HT1" s="244"/>
      <c r="HU1" s="244"/>
      <c r="HV1" s="244"/>
      <c r="HW1" s="244"/>
      <c r="HX1" s="244"/>
      <c r="HY1" s="244"/>
      <c r="HZ1" s="244"/>
      <c r="IA1" s="244"/>
      <c r="IB1" s="244"/>
      <c r="IC1" s="244"/>
      <c r="ID1" s="244"/>
      <c r="IE1" s="244"/>
      <c r="IF1" s="244"/>
      <c r="IG1" s="244"/>
      <c r="IH1" s="244"/>
      <c r="II1" s="244"/>
      <c r="IJ1" s="244"/>
      <c r="IK1" s="244"/>
      <c r="IL1" s="244"/>
      <c r="IM1" s="244"/>
      <c r="IN1" s="244"/>
      <c r="IO1" s="244"/>
      <c r="IP1" s="244"/>
      <c r="IQ1" s="244"/>
      <c r="IR1" s="244"/>
      <c r="IS1" s="244"/>
      <c r="IT1" s="244"/>
      <c r="IU1" s="244"/>
      <c r="IV1" s="244"/>
      <c r="IW1" s="244"/>
      <c r="IX1" s="244"/>
      <c r="IY1" s="244"/>
      <c r="IZ1" s="244"/>
      <c r="JA1" s="244"/>
      <c r="JB1" s="244"/>
      <c r="JC1" s="244"/>
      <c r="JD1" s="244"/>
      <c r="JE1" s="244"/>
      <c r="JF1" s="244"/>
      <c r="JG1" s="244"/>
      <c r="JH1" s="244"/>
      <c r="JI1" s="244"/>
      <c r="JJ1" s="244"/>
      <c r="JK1" s="244"/>
      <c r="JL1" s="244"/>
      <c r="JM1" s="244"/>
      <c r="JN1" s="244"/>
      <c r="JO1" s="244"/>
      <c r="JP1" s="244"/>
      <c r="JQ1" s="244"/>
      <c r="JR1" s="244"/>
      <c r="JS1" s="244"/>
      <c r="JT1" s="244"/>
      <c r="JU1" s="244"/>
      <c r="JV1" s="244"/>
      <c r="JW1" s="244"/>
      <c r="JX1" s="244"/>
      <c r="JY1" s="244"/>
      <c r="JZ1" s="244"/>
      <c r="KA1" s="244"/>
      <c r="KB1" s="244"/>
      <c r="KC1" s="244"/>
      <c r="KD1" s="244"/>
      <c r="KE1" s="244"/>
      <c r="KF1" s="244"/>
      <c r="KG1" s="244"/>
      <c r="KH1" s="244"/>
      <c r="KI1" s="244"/>
      <c r="KJ1" s="244"/>
      <c r="KK1" s="244"/>
      <c r="KL1" s="244"/>
      <c r="KM1" s="244"/>
      <c r="KN1" s="244"/>
      <c r="KO1" s="244"/>
      <c r="KP1" s="244"/>
      <c r="KQ1" s="244"/>
      <c r="KR1" s="244"/>
      <c r="KS1" s="244"/>
      <c r="KT1" s="244"/>
      <c r="KU1" s="244"/>
      <c r="KV1" s="244"/>
      <c r="KW1" s="244"/>
      <c r="KX1" s="244"/>
      <c r="KY1" s="244"/>
      <c r="KZ1" s="244"/>
      <c r="LA1" s="244"/>
      <c r="LB1" s="244"/>
      <c r="LC1" s="244"/>
      <c r="LD1" s="244"/>
      <c r="LE1" s="244"/>
      <c r="LF1" s="244"/>
      <c r="LG1" s="244"/>
      <c r="LH1" s="244"/>
      <c r="LI1" s="244"/>
      <c r="LJ1" s="244"/>
      <c r="LK1" s="244"/>
      <c r="LL1" s="244"/>
      <c r="LM1" s="244"/>
      <c r="LN1" s="244"/>
      <c r="LO1" s="244"/>
      <c r="LP1" s="244"/>
      <c r="LQ1" s="244"/>
      <c r="LR1" s="244"/>
      <c r="LS1" s="244"/>
      <c r="LT1" s="244"/>
      <c r="LU1" s="244"/>
      <c r="LV1" s="244"/>
      <c r="LW1" s="244"/>
      <c r="LX1" s="244"/>
      <c r="LY1" s="244"/>
      <c r="LZ1" s="244"/>
      <c r="MA1" s="244"/>
      <c r="MB1" s="244"/>
      <c r="MC1" s="244"/>
      <c r="MD1" s="244"/>
      <c r="ME1" s="244"/>
      <c r="MF1" s="244"/>
      <c r="MG1" s="244"/>
      <c r="MH1" s="244"/>
      <c r="MI1" s="244"/>
      <c r="MJ1" s="244"/>
      <c r="MK1" s="244"/>
      <c r="ML1" s="244"/>
      <c r="MM1" s="244"/>
      <c r="MN1" s="244"/>
      <c r="MO1" s="244"/>
      <c r="MP1" s="244"/>
      <c r="MQ1" s="244"/>
      <c r="MR1" s="244"/>
      <c r="MS1" s="244"/>
      <c r="MT1" s="244"/>
      <c r="MU1" s="244"/>
      <c r="MV1" s="244"/>
      <c r="MW1" s="244"/>
      <c r="MX1" s="244"/>
      <c r="MY1" s="244"/>
      <c r="MZ1" s="244"/>
      <c r="NA1" s="244"/>
      <c r="NB1" s="244"/>
      <c r="NC1" s="244"/>
      <c r="ND1" s="244"/>
      <c r="NE1" s="244"/>
      <c r="NF1" s="244"/>
      <c r="NG1" s="244"/>
      <c r="NH1" s="244"/>
      <c r="NI1" s="244"/>
      <c r="NJ1" s="244"/>
      <c r="NK1" s="244"/>
      <c r="NL1" s="244"/>
      <c r="NM1" s="244"/>
      <c r="NN1" s="244"/>
      <c r="NO1" s="244"/>
      <c r="NP1" s="244"/>
      <c r="NQ1" s="244"/>
      <c r="NR1" s="244"/>
      <c r="NS1" s="244"/>
      <c r="NT1" s="244"/>
      <c r="NU1" s="244"/>
      <c r="NV1" s="244"/>
      <c r="NW1" s="244"/>
      <c r="NX1" s="244"/>
      <c r="NY1" s="244"/>
      <c r="NZ1" s="244"/>
      <c r="OA1" s="244"/>
      <c r="OB1" s="244"/>
      <c r="OC1" s="244"/>
      <c r="OD1" s="244"/>
      <c r="OE1" s="244"/>
      <c r="OF1" s="244"/>
      <c r="OG1" s="244"/>
      <c r="OH1" s="244"/>
      <c r="OI1" s="244"/>
      <c r="OJ1" s="244"/>
      <c r="OK1" s="244"/>
      <c r="OL1" s="244"/>
      <c r="OM1" s="244"/>
      <c r="ON1" s="244"/>
      <c r="OO1" s="244"/>
      <c r="OP1" s="244"/>
      <c r="OQ1" s="244"/>
      <c r="OR1" s="244"/>
      <c r="OS1" s="244"/>
      <c r="OT1" s="244"/>
      <c r="OU1" s="244"/>
      <c r="OV1" s="244"/>
      <c r="OW1" s="244"/>
      <c r="OX1" s="244"/>
      <c r="OY1" s="244"/>
      <c r="OZ1" s="244"/>
      <c r="PA1" s="244"/>
      <c r="PB1" s="244"/>
      <c r="PC1" s="244"/>
      <c r="PD1" s="244"/>
      <c r="PE1" s="244"/>
      <c r="PF1" s="244"/>
      <c r="PG1" s="244"/>
      <c r="PH1" s="244"/>
      <c r="PI1" s="244"/>
      <c r="PJ1" s="244"/>
      <c r="PK1" s="244"/>
      <c r="PL1" s="244"/>
      <c r="PM1" s="244"/>
      <c r="PN1" s="244"/>
      <c r="PO1" s="244"/>
      <c r="PP1" s="244"/>
      <c r="PQ1" s="244"/>
      <c r="PR1" s="244"/>
      <c r="PS1" s="244"/>
      <c r="PT1" s="244"/>
      <c r="PU1" s="244"/>
      <c r="PV1" s="244"/>
      <c r="PW1" s="244"/>
      <c r="PX1" s="245"/>
      <c r="PY1" s="243">
        <v>2025</v>
      </c>
      <c r="PZ1" s="244"/>
      <c r="QA1" s="244"/>
      <c r="QB1" s="244"/>
      <c r="QC1" s="244"/>
      <c r="QD1" s="244"/>
      <c r="QE1" s="244"/>
      <c r="QF1" s="244"/>
      <c r="QG1" s="244"/>
      <c r="QH1" s="244"/>
      <c r="QI1" s="244"/>
      <c r="QJ1" s="244"/>
      <c r="QK1" s="244"/>
      <c r="QL1" s="244"/>
      <c r="QM1" s="244"/>
      <c r="QN1" s="244"/>
      <c r="QO1" s="244"/>
      <c r="QP1" s="244"/>
      <c r="QQ1" s="244"/>
      <c r="QR1" s="244"/>
      <c r="QS1" s="244"/>
      <c r="QT1" s="244"/>
      <c r="QU1" s="244"/>
      <c r="QV1" s="244"/>
      <c r="QW1" s="244"/>
      <c r="QX1" s="244"/>
      <c r="QY1" s="244"/>
      <c r="QZ1" s="244"/>
      <c r="RA1" s="244"/>
      <c r="RB1" s="244"/>
      <c r="RC1" s="244"/>
      <c r="RD1" s="244"/>
      <c r="RE1" s="244"/>
      <c r="RF1" s="244"/>
      <c r="RG1" s="244"/>
      <c r="RH1" s="244"/>
      <c r="RI1" s="244"/>
      <c r="RJ1" s="244"/>
      <c r="RK1" s="244"/>
      <c r="RL1" s="244"/>
      <c r="RM1" s="244"/>
      <c r="RN1" s="244"/>
      <c r="RO1" s="244"/>
      <c r="RP1" s="244"/>
      <c r="RQ1" s="244"/>
      <c r="RR1" s="244"/>
      <c r="RS1" s="244"/>
      <c r="RT1" s="244"/>
      <c r="RU1" s="244"/>
      <c r="RV1" s="244"/>
      <c r="RW1" s="244"/>
      <c r="RX1" s="244"/>
      <c r="RY1" s="244"/>
      <c r="RZ1" s="244"/>
      <c r="SA1" s="244"/>
      <c r="SB1" s="244"/>
      <c r="SC1" s="244"/>
      <c r="SD1" s="244"/>
      <c r="SE1" s="244"/>
      <c r="SF1" s="244"/>
      <c r="SG1" s="244"/>
      <c r="SH1" s="244"/>
      <c r="SI1" s="244"/>
      <c r="SJ1" s="244"/>
      <c r="SK1" s="244"/>
      <c r="SL1" s="244"/>
      <c r="SM1" s="244"/>
      <c r="SN1" s="244"/>
      <c r="SO1" s="244"/>
      <c r="SP1" s="244"/>
      <c r="SQ1" s="244"/>
      <c r="SR1" s="244"/>
      <c r="SS1" s="244"/>
      <c r="ST1" s="244"/>
      <c r="SU1" s="244"/>
      <c r="SV1" s="244"/>
      <c r="SW1" s="244"/>
      <c r="SX1" s="244"/>
      <c r="SY1" s="244"/>
      <c r="SZ1" s="244"/>
      <c r="TA1" s="244"/>
      <c r="TB1" s="244"/>
      <c r="TC1" s="244"/>
      <c r="TD1" s="244"/>
      <c r="TE1" s="244"/>
      <c r="TF1" s="244"/>
      <c r="TG1" s="244"/>
      <c r="TH1" s="244"/>
      <c r="TI1" s="244"/>
      <c r="TJ1" s="244"/>
      <c r="TK1" s="244"/>
      <c r="TL1" s="244"/>
      <c r="TM1" s="244"/>
      <c r="TN1" s="244"/>
      <c r="TO1" s="244"/>
      <c r="TP1" s="244"/>
      <c r="TQ1" s="244"/>
      <c r="TR1" s="244"/>
      <c r="TS1" s="244"/>
      <c r="TT1" s="244"/>
      <c r="TU1" s="244"/>
      <c r="TV1" s="244"/>
      <c r="TW1" s="244"/>
      <c r="TX1" s="244"/>
      <c r="TY1" s="244"/>
      <c r="TZ1" s="244"/>
      <c r="UA1" s="244"/>
      <c r="UB1" s="244"/>
      <c r="UC1" s="244"/>
      <c r="UD1" s="244"/>
      <c r="UE1" s="244"/>
      <c r="UF1" s="244"/>
      <c r="UG1" s="244"/>
      <c r="UH1" s="244"/>
      <c r="UI1" s="244"/>
      <c r="UJ1" s="244"/>
      <c r="UK1" s="244"/>
      <c r="UL1" s="244"/>
      <c r="UM1" s="244"/>
      <c r="UN1" s="244"/>
      <c r="UO1" s="244"/>
      <c r="UP1" s="244"/>
      <c r="UQ1" s="244"/>
      <c r="UR1" s="244"/>
      <c r="US1" s="244"/>
      <c r="UT1" s="244"/>
      <c r="UU1" s="244"/>
      <c r="UV1" s="244"/>
      <c r="UW1" s="244"/>
      <c r="UX1" s="244"/>
      <c r="UY1" s="244"/>
      <c r="UZ1" s="244"/>
      <c r="VA1" s="244"/>
      <c r="VB1" s="244"/>
      <c r="VC1" s="244"/>
      <c r="VD1" s="244"/>
      <c r="VE1" s="244"/>
      <c r="VF1" s="244"/>
      <c r="VG1" s="244"/>
      <c r="VH1" s="244"/>
      <c r="VI1" s="244"/>
      <c r="VJ1" s="244"/>
      <c r="VK1" s="244"/>
      <c r="VL1" s="244"/>
      <c r="VM1" s="244"/>
      <c r="VN1" s="244"/>
      <c r="VO1" s="244"/>
      <c r="VP1" s="244"/>
      <c r="VQ1" s="244"/>
      <c r="VR1" s="244"/>
      <c r="VS1" s="244"/>
      <c r="VT1" s="244"/>
      <c r="VU1" s="244"/>
      <c r="VV1" s="244"/>
      <c r="VW1" s="244"/>
      <c r="VX1" s="244"/>
      <c r="VY1" s="244"/>
      <c r="VZ1" s="244"/>
      <c r="WA1" s="244"/>
      <c r="WB1" s="244"/>
      <c r="WC1" s="244"/>
      <c r="WD1" s="244"/>
      <c r="WE1" s="244"/>
      <c r="WF1" s="244"/>
      <c r="WG1" s="244"/>
      <c r="WH1" s="244"/>
      <c r="WI1" s="244"/>
      <c r="WJ1" s="244"/>
      <c r="WK1" s="244"/>
      <c r="WL1" s="244"/>
      <c r="WM1" s="244"/>
      <c r="WN1" s="244"/>
      <c r="WO1" s="244"/>
      <c r="WP1" s="244"/>
      <c r="WQ1" s="244"/>
      <c r="WR1" s="244"/>
      <c r="WS1" s="244"/>
      <c r="WT1" s="244"/>
      <c r="WU1" s="244"/>
      <c r="WV1" s="244"/>
      <c r="WW1" s="244"/>
      <c r="WX1" s="244"/>
      <c r="WY1" s="244"/>
      <c r="WZ1" s="244"/>
      <c r="XA1" s="244"/>
      <c r="XB1" s="244"/>
      <c r="XC1" s="244"/>
      <c r="XD1" s="244"/>
      <c r="XE1" s="244"/>
      <c r="XF1" s="244"/>
      <c r="XG1" s="244"/>
      <c r="XH1" s="244"/>
      <c r="XI1" s="244"/>
      <c r="XJ1" s="244"/>
      <c r="XK1" s="244"/>
      <c r="XL1" s="244"/>
      <c r="XM1" s="244"/>
      <c r="XN1" s="244"/>
      <c r="XO1" s="244"/>
      <c r="XP1" s="244"/>
      <c r="XQ1" s="244"/>
      <c r="XR1" s="244"/>
      <c r="XS1" s="244"/>
      <c r="XT1" s="244"/>
      <c r="XU1" s="244"/>
      <c r="XV1" s="244"/>
      <c r="XW1" s="244"/>
      <c r="XX1" s="244"/>
      <c r="XY1" s="244"/>
      <c r="XZ1" s="244"/>
      <c r="YA1" s="244"/>
      <c r="YB1" s="244"/>
      <c r="YC1" s="244"/>
      <c r="YD1" s="244"/>
      <c r="YE1" s="244"/>
      <c r="YF1" s="244"/>
      <c r="YG1" s="244"/>
      <c r="YH1" s="244"/>
      <c r="YI1" s="244"/>
      <c r="YJ1" s="244"/>
      <c r="YK1" s="244"/>
      <c r="YL1" s="244"/>
      <c r="YM1" s="244"/>
      <c r="YN1" s="244"/>
      <c r="YO1" s="244"/>
      <c r="YP1" s="244"/>
      <c r="YQ1" s="244"/>
      <c r="YR1" s="244"/>
      <c r="YS1" s="244"/>
      <c r="YT1" s="244"/>
      <c r="YU1" s="244"/>
      <c r="YV1" s="244"/>
      <c r="YW1" s="244"/>
      <c r="YX1" s="244"/>
      <c r="YY1" s="244"/>
      <c r="YZ1" s="244"/>
      <c r="ZA1" s="244"/>
      <c r="ZB1" s="244"/>
      <c r="ZC1" s="244"/>
      <c r="ZD1" s="244"/>
      <c r="ZE1" s="244"/>
      <c r="ZF1" s="244"/>
      <c r="ZG1" s="244"/>
      <c r="ZH1" s="244"/>
      <c r="ZI1" s="244"/>
      <c r="ZJ1" s="244"/>
      <c r="ZK1" s="244"/>
      <c r="ZL1" s="244"/>
      <c r="ZM1" s="244"/>
      <c r="ZN1" s="244"/>
      <c r="ZO1" s="244"/>
      <c r="ZP1" s="244"/>
      <c r="ZQ1" s="244"/>
      <c r="ZR1" s="244"/>
      <c r="ZS1" s="244"/>
      <c r="ZT1" s="244"/>
      <c r="ZU1" s="244"/>
      <c r="ZV1" s="244"/>
      <c r="ZW1" s="244"/>
      <c r="ZX1" s="244"/>
      <c r="ZY1" s="245"/>
      <c r="ZZ1" s="243">
        <v>2026</v>
      </c>
      <c r="AAA1" s="244"/>
      <c r="AAB1" s="244"/>
      <c r="AAC1" s="244"/>
      <c r="AAD1" s="244"/>
      <c r="AAE1" s="244"/>
      <c r="AAF1" s="244"/>
      <c r="AAG1" s="244"/>
      <c r="AAH1" s="244"/>
      <c r="AAI1" s="244"/>
      <c r="AAJ1" s="244"/>
      <c r="AAK1" s="244"/>
      <c r="AAL1" s="244"/>
      <c r="AAM1" s="244"/>
      <c r="AAN1" s="244"/>
      <c r="AAO1" s="244"/>
      <c r="AAP1" s="244"/>
      <c r="AAQ1" s="244"/>
      <c r="AAR1" s="244"/>
      <c r="AAS1" s="244"/>
      <c r="AAT1" s="244"/>
      <c r="AAU1" s="244"/>
      <c r="AAV1" s="244"/>
      <c r="AAW1" s="244"/>
      <c r="AAX1" s="244"/>
      <c r="AAY1" s="244"/>
      <c r="AAZ1" s="244"/>
      <c r="ABA1" s="244"/>
      <c r="ABB1" s="244"/>
      <c r="ABC1" s="244"/>
      <c r="ABD1" s="244"/>
      <c r="ABE1" s="244"/>
      <c r="ABF1" s="244"/>
      <c r="ABG1" s="244"/>
      <c r="ABH1" s="244"/>
      <c r="ABI1" s="244"/>
      <c r="ABJ1" s="244"/>
      <c r="ABK1" s="244"/>
      <c r="ABL1" s="244"/>
      <c r="ABM1" s="244"/>
      <c r="ABN1" s="244"/>
      <c r="ABO1" s="244"/>
      <c r="ABP1" s="244"/>
      <c r="ABQ1" s="244"/>
      <c r="ABR1" s="244"/>
      <c r="ABS1" s="244"/>
      <c r="ABT1" s="244"/>
      <c r="ABU1" s="244"/>
      <c r="ABV1" s="244"/>
      <c r="ABW1" s="244"/>
      <c r="ABX1" s="244"/>
      <c r="ABY1" s="244"/>
      <c r="ABZ1" s="244"/>
      <c r="ACA1" s="244"/>
      <c r="ACB1" s="244"/>
      <c r="ACC1" s="244"/>
      <c r="ACD1" s="244"/>
      <c r="ACE1" s="244"/>
      <c r="ACF1" s="244"/>
      <c r="ACG1" s="244"/>
      <c r="ACH1" s="244"/>
      <c r="ACI1" s="244"/>
      <c r="ACJ1" s="244"/>
      <c r="ACK1" s="244"/>
      <c r="ACL1" s="244"/>
      <c r="ACM1" s="244"/>
      <c r="ACN1" s="244"/>
      <c r="ACO1" s="244"/>
      <c r="ACP1" s="244"/>
      <c r="ACQ1" s="244"/>
      <c r="ACR1" s="244"/>
      <c r="ACS1" s="244"/>
      <c r="ACT1" s="244"/>
      <c r="ACU1" s="244"/>
      <c r="ACV1" s="244"/>
      <c r="ACW1" s="244"/>
      <c r="ACX1" s="244"/>
      <c r="ACY1" s="244"/>
      <c r="ACZ1" s="244"/>
      <c r="ADA1" s="244"/>
      <c r="ADB1" s="244"/>
      <c r="ADC1" s="244"/>
      <c r="ADD1" s="244"/>
      <c r="ADE1" s="244"/>
      <c r="ADF1" s="244"/>
      <c r="ADG1" s="244"/>
      <c r="ADH1" s="244"/>
      <c r="ADI1" s="244"/>
      <c r="ADJ1" s="244"/>
      <c r="ADK1" s="244"/>
      <c r="ADL1" s="244"/>
      <c r="ADM1" s="244"/>
      <c r="ADN1" s="244"/>
      <c r="ADO1" s="244"/>
      <c r="ADP1" s="244"/>
      <c r="ADQ1" s="244"/>
      <c r="ADR1" s="244"/>
      <c r="ADS1" s="244"/>
      <c r="ADT1" s="244"/>
      <c r="ADU1" s="244"/>
      <c r="ADV1" s="244"/>
      <c r="ADW1" s="244"/>
      <c r="ADX1" s="244"/>
      <c r="ADY1" s="244"/>
      <c r="ADZ1" s="244"/>
      <c r="AEA1" s="244"/>
      <c r="AEB1" s="244"/>
      <c r="AEC1" s="244"/>
      <c r="AED1" s="244"/>
      <c r="AEE1" s="244"/>
      <c r="AEF1" s="244"/>
      <c r="AEG1" s="244"/>
      <c r="AEH1" s="244"/>
      <c r="AEI1" s="244"/>
      <c r="AEJ1" s="244"/>
      <c r="AEK1" s="244"/>
      <c r="AEL1" s="244"/>
      <c r="AEM1" s="244"/>
      <c r="AEN1" s="244"/>
      <c r="AEO1" s="244"/>
      <c r="AEP1" s="244"/>
      <c r="AEQ1" s="244"/>
      <c r="AER1" s="244"/>
      <c r="AES1" s="244"/>
      <c r="AET1" s="244"/>
      <c r="AEU1" s="244"/>
      <c r="AEV1" s="244"/>
      <c r="AEW1" s="244"/>
      <c r="AEX1" s="244"/>
      <c r="AEY1" s="244"/>
      <c r="AEZ1" s="244"/>
      <c r="AFA1" s="244"/>
      <c r="AFB1" s="244"/>
      <c r="AFC1" s="244"/>
      <c r="AFD1" s="244"/>
      <c r="AFE1" s="244"/>
      <c r="AFF1" s="244"/>
      <c r="AFG1" s="244"/>
      <c r="AFH1" s="244"/>
      <c r="AFI1" s="244"/>
      <c r="AFJ1" s="244"/>
      <c r="AFK1" s="244"/>
      <c r="AFL1" s="244"/>
      <c r="AFM1" s="244"/>
      <c r="AFN1" s="244"/>
      <c r="AFO1" s="244"/>
      <c r="AFP1" s="244"/>
      <c r="AFQ1" s="244"/>
      <c r="AFR1" s="244"/>
      <c r="AFS1" s="244"/>
      <c r="AFT1" s="244"/>
      <c r="AFU1" s="244"/>
      <c r="AFV1" s="244"/>
      <c r="AFW1" s="244"/>
      <c r="AFX1" s="244"/>
      <c r="AFY1" s="244"/>
      <c r="AFZ1" s="244"/>
      <c r="AGA1" s="244"/>
      <c r="AGB1" s="244"/>
      <c r="AGC1" s="244"/>
      <c r="AGD1" s="244"/>
      <c r="AGE1" s="244"/>
      <c r="AGF1" s="244"/>
      <c r="AGG1" s="244"/>
      <c r="AGH1" s="244"/>
      <c r="AGI1" s="244"/>
      <c r="AGJ1" s="244"/>
      <c r="AGK1" s="244"/>
      <c r="AGL1" s="244"/>
      <c r="AGM1" s="244"/>
      <c r="AGN1" s="244"/>
      <c r="AGO1" s="244"/>
      <c r="AGP1" s="244"/>
      <c r="AGQ1" s="244"/>
      <c r="AGR1" s="244"/>
      <c r="AGS1" s="244"/>
      <c r="AGT1" s="244"/>
      <c r="AGU1" s="244"/>
      <c r="AGV1" s="244"/>
      <c r="AGW1" s="244"/>
      <c r="AGX1" s="244"/>
      <c r="AGY1" s="244"/>
      <c r="AGZ1" s="244"/>
      <c r="AHA1" s="244"/>
      <c r="AHB1" s="244"/>
      <c r="AHC1" s="244"/>
      <c r="AHD1" s="244"/>
      <c r="AHE1" s="244"/>
      <c r="AHF1" s="244"/>
      <c r="AHG1" s="244"/>
      <c r="AHH1" s="244"/>
      <c r="AHI1" s="244"/>
      <c r="AHJ1" s="244"/>
      <c r="AHK1" s="244"/>
      <c r="AHL1" s="244"/>
      <c r="AHM1" s="244"/>
      <c r="AHN1" s="244"/>
      <c r="AHO1" s="244"/>
      <c r="AHP1" s="244"/>
      <c r="AHQ1" s="244"/>
      <c r="AHR1" s="244"/>
      <c r="AHS1" s="244"/>
      <c r="AHT1" s="244"/>
      <c r="AHU1" s="244"/>
      <c r="AHV1" s="244"/>
      <c r="AHW1" s="244"/>
      <c r="AHX1" s="244"/>
      <c r="AHY1" s="244"/>
      <c r="AHZ1" s="244"/>
      <c r="AIA1" s="244"/>
      <c r="AIB1" s="244"/>
      <c r="AIC1" s="244"/>
      <c r="AID1" s="244"/>
      <c r="AIE1" s="244"/>
      <c r="AIF1" s="244"/>
      <c r="AIG1" s="244"/>
      <c r="AIH1" s="244"/>
      <c r="AII1" s="244"/>
      <c r="AIJ1" s="244"/>
      <c r="AIK1" s="244"/>
      <c r="AIL1" s="244"/>
      <c r="AIM1" s="244"/>
      <c r="AIN1" s="244"/>
      <c r="AIO1" s="244"/>
      <c r="AIP1" s="244"/>
      <c r="AIQ1" s="244"/>
      <c r="AIR1" s="244"/>
      <c r="AIS1" s="244"/>
      <c r="AIT1" s="244"/>
      <c r="AIU1" s="244"/>
      <c r="AIV1" s="244"/>
      <c r="AIW1" s="244"/>
      <c r="AIX1" s="244"/>
      <c r="AIY1" s="244"/>
      <c r="AIZ1" s="244"/>
      <c r="AJA1" s="244"/>
      <c r="AJB1" s="244"/>
      <c r="AJC1" s="244"/>
      <c r="AJD1" s="244"/>
      <c r="AJE1" s="244"/>
      <c r="AJF1" s="244"/>
      <c r="AJG1" s="244"/>
      <c r="AJH1" s="244"/>
      <c r="AJI1" s="244"/>
      <c r="AJJ1" s="244"/>
      <c r="AJK1" s="244"/>
      <c r="AJL1" s="244"/>
      <c r="AJM1" s="244"/>
      <c r="AJN1" s="244"/>
      <c r="AJO1" s="244"/>
      <c r="AJP1" s="244"/>
      <c r="AJQ1" s="244"/>
      <c r="AJR1" s="244"/>
      <c r="AJS1" s="244"/>
      <c r="AJT1" s="244"/>
      <c r="AJU1" s="244"/>
      <c r="AJV1" s="244"/>
      <c r="AJW1" s="244"/>
      <c r="AJX1" s="244"/>
      <c r="AJY1" s="244"/>
      <c r="AJZ1" s="245"/>
      <c r="AKA1" s="243">
        <v>2027</v>
      </c>
      <c r="AKB1" s="244"/>
      <c r="AKC1" s="244"/>
      <c r="AKD1" s="244"/>
      <c r="AKE1" s="244"/>
      <c r="AKF1" s="244"/>
      <c r="AKG1" s="244"/>
      <c r="AKH1" s="244"/>
      <c r="AKI1" s="244"/>
      <c r="AKJ1" s="244"/>
      <c r="AKK1" s="244"/>
      <c r="AKL1" s="244"/>
      <c r="AKM1" s="244"/>
      <c r="AKN1" s="244"/>
      <c r="AKO1" s="244"/>
      <c r="AKP1" s="244"/>
      <c r="AKQ1" s="244"/>
      <c r="AKR1" s="244"/>
      <c r="AKS1" s="244"/>
      <c r="AKT1" s="244"/>
      <c r="AKU1" s="244"/>
      <c r="AKV1" s="244"/>
      <c r="AKW1" s="244"/>
      <c r="AKX1" s="244"/>
      <c r="AKY1" s="244"/>
      <c r="AKZ1" s="244"/>
      <c r="ALA1" s="244"/>
      <c r="ALB1" s="244"/>
      <c r="ALC1" s="244"/>
      <c r="ALD1" s="244"/>
      <c r="ALE1" s="244"/>
      <c r="ALF1" s="244"/>
      <c r="ALG1" s="244"/>
      <c r="ALH1" s="244"/>
      <c r="ALI1" s="244"/>
      <c r="ALJ1" s="244"/>
      <c r="ALK1" s="244"/>
      <c r="ALL1" s="244"/>
      <c r="ALM1" s="244"/>
      <c r="ALN1" s="244"/>
      <c r="ALO1" s="244"/>
      <c r="ALP1" s="244"/>
      <c r="ALQ1" s="244"/>
      <c r="ALR1" s="244"/>
      <c r="ALS1" s="244"/>
      <c r="ALT1" s="244"/>
      <c r="ALU1" s="244"/>
      <c r="ALV1" s="244"/>
      <c r="ALW1" s="244"/>
      <c r="ALX1" s="244"/>
      <c r="ALY1" s="244"/>
      <c r="ALZ1" s="244"/>
      <c r="AMA1" s="244"/>
      <c r="AMB1" s="244"/>
      <c r="AMC1" s="244"/>
      <c r="AMD1" s="244"/>
      <c r="AME1" s="244"/>
      <c r="AMF1" s="244"/>
      <c r="AMG1" s="244"/>
      <c r="AMH1" s="244"/>
      <c r="AMI1" s="244"/>
      <c r="AMJ1" s="244"/>
      <c r="AMK1" s="244"/>
      <c r="AML1" s="244"/>
      <c r="AMM1" s="244"/>
      <c r="AMN1" s="244"/>
      <c r="AMO1" s="244"/>
      <c r="AMP1" s="244"/>
      <c r="AMQ1" s="244"/>
      <c r="AMR1" s="244"/>
      <c r="AMS1" s="244"/>
      <c r="AMT1" s="244"/>
      <c r="AMU1" s="244"/>
      <c r="AMV1" s="244"/>
      <c r="AMW1" s="244"/>
      <c r="AMX1" s="244"/>
      <c r="AMY1" s="244"/>
      <c r="AMZ1" s="244"/>
      <c r="ANA1" s="244"/>
      <c r="ANB1" s="244"/>
      <c r="ANC1" s="244"/>
      <c r="AND1" s="244"/>
      <c r="ANE1" s="244"/>
      <c r="ANF1" s="244"/>
      <c r="ANG1" s="244"/>
      <c r="ANH1" s="244"/>
      <c r="ANI1" s="244"/>
      <c r="ANJ1" s="244"/>
      <c r="ANK1" s="244"/>
      <c r="ANL1" s="244"/>
      <c r="ANM1" s="244"/>
      <c r="ANN1" s="244"/>
      <c r="ANO1" s="244"/>
      <c r="ANP1" s="244"/>
      <c r="ANQ1" s="244"/>
      <c r="ANR1" s="244"/>
      <c r="ANS1" s="244"/>
      <c r="ANT1" s="244"/>
      <c r="ANU1" s="244"/>
      <c r="ANV1" s="244"/>
      <c r="ANW1" s="244"/>
      <c r="ANX1" s="244"/>
      <c r="ANY1" s="244"/>
      <c r="ANZ1" s="244"/>
      <c r="AOA1" s="244"/>
      <c r="AOB1" s="244"/>
      <c r="AOC1" s="244"/>
      <c r="AOD1" s="244"/>
      <c r="AOE1" s="244"/>
      <c r="AOF1" s="244"/>
      <c r="AOG1" s="244"/>
      <c r="AOH1" s="244"/>
      <c r="AOI1" s="244"/>
      <c r="AOJ1" s="244"/>
      <c r="AOK1" s="244"/>
      <c r="AOL1" s="244"/>
      <c r="AOM1" s="244"/>
      <c r="AON1" s="244"/>
      <c r="AOO1" s="244"/>
      <c r="AOP1" s="244"/>
      <c r="AOQ1" s="244"/>
      <c r="AOR1" s="244"/>
      <c r="AOS1" s="244"/>
      <c r="AOT1" s="244"/>
      <c r="AOU1" s="244"/>
      <c r="AOV1" s="244"/>
      <c r="AOW1" s="244"/>
      <c r="AOX1" s="244"/>
      <c r="AOY1" s="244"/>
      <c r="AOZ1" s="244"/>
      <c r="APA1" s="244"/>
      <c r="APB1" s="244"/>
      <c r="APC1" s="244"/>
      <c r="APD1" s="244"/>
      <c r="APE1" s="244"/>
      <c r="APF1" s="244"/>
      <c r="APG1" s="244"/>
      <c r="APH1" s="244"/>
      <c r="API1" s="244"/>
      <c r="APJ1" s="244"/>
      <c r="APK1" s="244"/>
      <c r="APL1" s="244"/>
      <c r="APM1" s="244"/>
      <c r="APN1" s="244"/>
      <c r="APO1" s="244"/>
      <c r="APP1" s="244"/>
      <c r="APQ1" s="244"/>
      <c r="APR1" s="244"/>
      <c r="APS1" s="244"/>
      <c r="APT1" s="244"/>
      <c r="APU1" s="244"/>
      <c r="APV1" s="244"/>
      <c r="APW1" s="244"/>
      <c r="APX1" s="244"/>
      <c r="APY1" s="244"/>
      <c r="APZ1" s="244"/>
      <c r="AQA1" s="244"/>
      <c r="AQB1" s="244"/>
      <c r="AQC1" s="244"/>
      <c r="AQD1" s="244"/>
      <c r="AQE1" s="244"/>
      <c r="AQF1" s="244"/>
      <c r="AQG1" s="244"/>
      <c r="AQH1" s="244"/>
      <c r="AQI1" s="244"/>
      <c r="AQJ1" s="244"/>
      <c r="AQK1" s="244"/>
      <c r="AQL1" s="244"/>
      <c r="AQM1" s="244"/>
      <c r="AQN1" s="244"/>
      <c r="AQO1" s="244"/>
      <c r="AQP1" s="244"/>
      <c r="AQQ1" s="244"/>
      <c r="AQR1" s="244"/>
      <c r="AQS1" s="244"/>
      <c r="AQT1" s="244"/>
      <c r="AQU1" s="244"/>
      <c r="AQV1" s="244"/>
      <c r="AQW1" s="244"/>
      <c r="AQX1" s="244"/>
      <c r="AQY1" s="244"/>
      <c r="AQZ1" s="244"/>
      <c r="ARA1" s="244"/>
      <c r="ARB1" s="244"/>
      <c r="ARC1" s="244"/>
      <c r="ARD1" s="244"/>
      <c r="ARE1" s="244"/>
      <c r="ARF1" s="244"/>
      <c r="ARG1" s="244"/>
      <c r="ARH1" s="244"/>
      <c r="ARI1" s="244"/>
      <c r="ARJ1" s="244"/>
      <c r="ARK1" s="244"/>
      <c r="ARL1" s="244"/>
      <c r="ARM1" s="244"/>
      <c r="ARN1" s="244"/>
      <c r="ARO1" s="244"/>
      <c r="ARP1" s="244"/>
      <c r="ARQ1" s="244"/>
      <c r="ARR1" s="244"/>
      <c r="ARS1" s="244"/>
      <c r="ART1" s="244"/>
      <c r="ARU1" s="244"/>
      <c r="ARV1" s="244"/>
      <c r="ARW1" s="244"/>
      <c r="ARX1" s="244"/>
      <c r="ARY1" s="244"/>
      <c r="ARZ1" s="244"/>
      <c r="ASA1" s="244"/>
      <c r="ASB1" s="244"/>
      <c r="ASC1" s="244"/>
      <c r="ASD1" s="244"/>
      <c r="ASE1" s="244"/>
      <c r="ASF1" s="244"/>
      <c r="ASG1" s="244"/>
      <c r="ASH1" s="244"/>
      <c r="ASI1" s="244"/>
      <c r="ASJ1" s="244"/>
      <c r="ASK1" s="244"/>
      <c r="ASL1" s="244"/>
      <c r="ASM1" s="244"/>
      <c r="ASN1" s="244"/>
      <c r="ASO1" s="244"/>
      <c r="ASP1" s="244"/>
      <c r="ASQ1" s="244"/>
      <c r="ASR1" s="244"/>
      <c r="ASS1" s="244"/>
      <c r="AST1" s="244"/>
      <c r="ASU1" s="244"/>
      <c r="ASV1" s="244"/>
      <c r="ASW1" s="244"/>
      <c r="ASX1" s="244"/>
      <c r="ASY1" s="244"/>
      <c r="ASZ1" s="244"/>
      <c r="ATA1" s="244"/>
      <c r="ATB1" s="244"/>
      <c r="ATC1" s="244"/>
      <c r="ATD1" s="244"/>
      <c r="ATE1" s="244"/>
      <c r="ATF1" s="244"/>
      <c r="ATG1" s="244"/>
      <c r="ATH1" s="244"/>
      <c r="ATI1" s="244"/>
      <c r="ATJ1" s="244"/>
      <c r="ATK1" s="244"/>
      <c r="ATL1" s="244"/>
      <c r="ATM1" s="244"/>
      <c r="ATN1" s="244"/>
      <c r="ATO1" s="244"/>
      <c r="ATP1" s="244"/>
      <c r="ATQ1" s="244"/>
      <c r="ATR1" s="244"/>
      <c r="ATS1" s="244"/>
      <c r="ATT1" s="244"/>
      <c r="ATU1" s="244"/>
      <c r="ATV1" s="244"/>
      <c r="ATW1" s="244"/>
      <c r="ATX1" s="244"/>
      <c r="ATY1" s="244"/>
      <c r="ATZ1" s="244"/>
      <c r="AUA1" s="245"/>
    </row>
    <row r="2" spans="15:1223" ht="20.75" customHeight="1" thickBot="1" x14ac:dyDescent="0.2">
      <c r="Y2" s="237" t="s">
        <v>238</v>
      </c>
      <c r="Z2" s="238"/>
      <c r="AA2" s="238"/>
      <c r="AB2" s="238"/>
      <c r="AC2" s="238"/>
      <c r="AD2" s="238"/>
      <c r="AE2" s="238"/>
      <c r="AF2" s="238"/>
      <c r="AG2" s="238"/>
      <c r="AH2" s="238"/>
      <c r="AI2" s="238"/>
      <c r="AJ2" s="238"/>
      <c r="AK2" s="238"/>
      <c r="AL2" s="238"/>
      <c r="AM2" s="238"/>
      <c r="AN2" s="238"/>
      <c r="AO2" s="238"/>
      <c r="AP2" s="238"/>
      <c r="AQ2" s="238"/>
      <c r="AR2" s="238"/>
      <c r="AS2" s="234" t="s">
        <v>239</v>
      </c>
      <c r="AT2" s="235"/>
      <c r="AU2" s="235"/>
      <c r="AV2" s="235"/>
      <c r="AW2" s="235"/>
      <c r="AX2" s="235"/>
      <c r="AY2" s="235"/>
      <c r="AZ2" s="235"/>
      <c r="BA2" s="235"/>
      <c r="BB2" s="235"/>
      <c r="BC2" s="235"/>
      <c r="BD2" s="235"/>
      <c r="BE2" s="235"/>
      <c r="BF2" s="235"/>
      <c r="BG2" s="235"/>
      <c r="BH2" s="235"/>
      <c r="BI2" s="235"/>
      <c r="BJ2" s="235"/>
      <c r="BK2" s="235"/>
      <c r="BL2" s="235"/>
      <c r="BM2" s="235"/>
      <c r="BN2" s="236"/>
      <c r="BO2" s="237" t="s">
        <v>228</v>
      </c>
      <c r="BP2" s="238"/>
      <c r="BQ2" s="238"/>
      <c r="BR2" s="238"/>
      <c r="BS2" s="238"/>
      <c r="BT2" s="238"/>
      <c r="BU2" s="238"/>
      <c r="BV2" s="238"/>
      <c r="BW2" s="238"/>
      <c r="BX2" s="238"/>
      <c r="BY2" s="238"/>
      <c r="BZ2" s="238"/>
      <c r="CA2" s="238"/>
      <c r="CB2" s="238"/>
      <c r="CC2" s="238"/>
      <c r="CD2" s="238"/>
      <c r="CE2" s="238"/>
      <c r="CF2" s="238"/>
      <c r="CG2" s="238"/>
      <c r="CH2" s="239"/>
      <c r="CI2" s="234" t="s">
        <v>229</v>
      </c>
      <c r="CJ2" s="235"/>
      <c r="CK2" s="235"/>
      <c r="CL2" s="235"/>
      <c r="CM2" s="235"/>
      <c r="CN2" s="235"/>
      <c r="CO2" s="235"/>
      <c r="CP2" s="235"/>
      <c r="CQ2" s="235"/>
      <c r="CR2" s="235"/>
      <c r="CS2" s="235"/>
      <c r="CT2" s="235"/>
      <c r="CU2" s="235"/>
      <c r="CV2" s="235"/>
      <c r="CW2" s="235"/>
      <c r="CX2" s="235"/>
      <c r="CY2" s="235"/>
      <c r="CZ2" s="235"/>
      <c r="DA2" s="235"/>
      <c r="DB2" s="235"/>
      <c r="DC2" s="235"/>
      <c r="DD2" s="235"/>
      <c r="DE2" s="236"/>
      <c r="DF2" s="237" t="s">
        <v>230</v>
      </c>
      <c r="DG2" s="238"/>
      <c r="DH2" s="238"/>
      <c r="DI2" s="238"/>
      <c r="DJ2" s="238"/>
      <c r="DK2" s="238"/>
      <c r="DL2" s="238"/>
      <c r="DM2" s="238"/>
      <c r="DN2" s="238"/>
      <c r="DO2" s="238"/>
      <c r="DP2" s="238"/>
      <c r="DQ2" s="238"/>
      <c r="DR2" s="238"/>
      <c r="DS2" s="238"/>
      <c r="DT2" s="238"/>
      <c r="DU2" s="238"/>
      <c r="DV2" s="238"/>
      <c r="DW2" s="238"/>
      <c r="DX2" s="238"/>
      <c r="DY2" s="239"/>
      <c r="DZ2" s="234" t="s">
        <v>231</v>
      </c>
      <c r="EA2" s="235"/>
      <c r="EB2" s="235"/>
      <c r="EC2" s="235"/>
      <c r="ED2" s="235"/>
      <c r="EE2" s="235"/>
      <c r="EF2" s="235"/>
      <c r="EG2" s="235"/>
      <c r="EH2" s="235"/>
      <c r="EI2" s="235"/>
      <c r="EJ2" s="235"/>
      <c r="EK2" s="235"/>
      <c r="EL2" s="235"/>
      <c r="EM2" s="235"/>
      <c r="EN2" s="235"/>
      <c r="EO2" s="235"/>
      <c r="EP2" s="235"/>
      <c r="EQ2" s="235"/>
      <c r="ER2" s="235"/>
      <c r="ES2" s="235"/>
      <c r="ET2" s="235"/>
      <c r="EU2" s="235"/>
      <c r="EV2" s="236"/>
      <c r="EW2" s="240" t="s">
        <v>232</v>
      </c>
      <c r="EX2" s="241"/>
      <c r="EY2" s="241"/>
      <c r="EZ2" s="241"/>
      <c r="FA2" s="241"/>
      <c r="FB2" s="241"/>
      <c r="FC2" s="241"/>
      <c r="FD2" s="241"/>
      <c r="FE2" s="241"/>
      <c r="FF2" s="241"/>
      <c r="FG2" s="241"/>
      <c r="FH2" s="241"/>
      <c r="FI2" s="241"/>
      <c r="FJ2" s="241"/>
      <c r="FK2" s="241"/>
      <c r="FL2" s="241"/>
      <c r="FM2" s="241"/>
      <c r="FN2" s="241"/>
      <c r="FO2" s="241"/>
      <c r="FP2" s="241"/>
      <c r="FQ2" s="241"/>
      <c r="FR2" s="242"/>
      <c r="FW2" s="234" t="s">
        <v>239</v>
      </c>
      <c r="FX2" s="235"/>
      <c r="FY2" s="235"/>
      <c r="FZ2" s="235"/>
      <c r="GA2" s="235"/>
      <c r="GB2" s="235"/>
      <c r="GC2" s="235"/>
      <c r="GD2" s="235"/>
      <c r="GE2" s="235"/>
      <c r="GF2" s="235"/>
      <c r="GG2" s="235"/>
      <c r="GH2" s="235"/>
      <c r="GI2" s="235"/>
      <c r="GJ2" s="235"/>
      <c r="GK2" s="235"/>
      <c r="GL2" s="235"/>
      <c r="GM2" s="235"/>
      <c r="GN2" s="235"/>
      <c r="GO2" s="235"/>
      <c r="GP2" s="235"/>
      <c r="GQ2" s="235"/>
      <c r="GR2" s="235"/>
      <c r="GS2" s="236"/>
      <c r="GT2" s="237" t="s">
        <v>228</v>
      </c>
      <c r="GU2" s="238"/>
      <c r="GV2" s="238"/>
      <c r="GW2" s="238"/>
      <c r="GX2" s="238"/>
      <c r="GY2" s="238"/>
      <c r="GZ2" s="238"/>
      <c r="HA2" s="238"/>
      <c r="HB2" s="238"/>
      <c r="HC2" s="238"/>
      <c r="HD2" s="238"/>
      <c r="HE2" s="238"/>
      <c r="HF2" s="238"/>
      <c r="HG2" s="238"/>
      <c r="HH2" s="238"/>
      <c r="HI2" s="238"/>
      <c r="HJ2" s="238"/>
      <c r="HK2" s="238"/>
      <c r="HL2" s="238"/>
      <c r="HM2" s="238"/>
      <c r="HN2" s="239"/>
      <c r="HO2" s="234" t="s">
        <v>229</v>
      </c>
      <c r="HP2" s="235"/>
      <c r="HQ2" s="235"/>
      <c r="HR2" s="235"/>
      <c r="HS2" s="235"/>
      <c r="HT2" s="235"/>
      <c r="HU2" s="235"/>
      <c r="HV2" s="235"/>
      <c r="HW2" s="235"/>
      <c r="HX2" s="235"/>
      <c r="HY2" s="235"/>
      <c r="HZ2" s="235"/>
      <c r="IA2" s="235"/>
      <c r="IB2" s="235"/>
      <c r="IC2" s="235"/>
      <c r="ID2" s="235"/>
      <c r="IE2" s="235"/>
      <c r="IF2" s="235"/>
      <c r="IG2" s="235"/>
      <c r="IH2" s="235"/>
      <c r="II2" s="236"/>
      <c r="IJ2" s="237" t="s">
        <v>230</v>
      </c>
      <c r="IK2" s="238"/>
      <c r="IL2" s="238"/>
      <c r="IM2" s="238"/>
      <c r="IN2" s="238"/>
      <c r="IO2" s="238"/>
      <c r="IP2" s="238"/>
      <c r="IQ2" s="238"/>
      <c r="IR2" s="238"/>
      <c r="IS2" s="238"/>
      <c r="IT2" s="238"/>
      <c r="IU2" s="238"/>
      <c r="IV2" s="238"/>
      <c r="IW2" s="238"/>
      <c r="IX2" s="238"/>
      <c r="IY2" s="238"/>
      <c r="IZ2" s="238"/>
      <c r="JA2" s="238"/>
      <c r="JB2" s="238"/>
      <c r="JC2" s="238"/>
      <c r="JD2" s="238"/>
      <c r="JE2" s="239"/>
      <c r="JF2" s="234" t="s">
        <v>231</v>
      </c>
      <c r="JG2" s="235"/>
      <c r="JH2" s="235"/>
      <c r="JI2" s="235"/>
      <c r="JJ2" s="235"/>
      <c r="JK2" s="235"/>
      <c r="JL2" s="235"/>
      <c r="JM2" s="235"/>
      <c r="JN2" s="235"/>
      <c r="JO2" s="235"/>
      <c r="JP2" s="235"/>
      <c r="JQ2" s="235"/>
      <c r="JR2" s="235"/>
      <c r="JS2" s="235"/>
      <c r="JT2" s="235"/>
      <c r="JU2" s="235"/>
      <c r="JV2" s="235"/>
      <c r="JW2" s="235"/>
      <c r="JX2" s="235"/>
      <c r="JY2" s="235"/>
      <c r="JZ2" s="235"/>
      <c r="KA2" s="235"/>
      <c r="KB2" s="236"/>
      <c r="KC2" s="240" t="s">
        <v>232</v>
      </c>
      <c r="KD2" s="241"/>
      <c r="KE2" s="241"/>
      <c r="KF2" s="241"/>
      <c r="KG2" s="241"/>
      <c r="KH2" s="241"/>
      <c r="KI2" s="241"/>
      <c r="KJ2" s="241"/>
      <c r="KK2" s="241"/>
      <c r="KL2" s="241"/>
      <c r="KM2" s="241"/>
      <c r="KN2" s="241"/>
      <c r="KO2" s="241"/>
      <c r="KP2" s="241"/>
      <c r="KQ2" s="241"/>
      <c r="KR2" s="241"/>
      <c r="KS2" s="241"/>
      <c r="KT2" s="241"/>
      <c r="KU2" s="241"/>
      <c r="KV2" s="242"/>
      <c r="KW2" s="234" t="s">
        <v>233</v>
      </c>
      <c r="KX2" s="235"/>
      <c r="KY2" s="235"/>
      <c r="KZ2" s="235"/>
      <c r="LA2" s="235"/>
      <c r="LB2" s="235"/>
      <c r="LC2" s="235"/>
      <c r="LD2" s="235"/>
      <c r="LE2" s="235"/>
      <c r="LF2" s="235"/>
      <c r="LG2" s="235"/>
      <c r="LH2" s="235"/>
      <c r="LI2" s="235"/>
      <c r="LJ2" s="235"/>
      <c r="LK2" s="235"/>
      <c r="LL2" s="235"/>
      <c r="LM2" s="235"/>
      <c r="LN2" s="235"/>
      <c r="LO2" s="235"/>
      <c r="LP2" s="235"/>
      <c r="LQ2" s="235"/>
      <c r="LR2" s="235"/>
      <c r="LS2" s="236"/>
      <c r="LT2" s="237" t="s">
        <v>234</v>
      </c>
      <c r="LU2" s="238"/>
      <c r="LV2" s="238"/>
      <c r="LW2" s="238"/>
      <c r="LX2" s="238"/>
      <c r="LY2" s="238"/>
      <c r="LZ2" s="238"/>
      <c r="MA2" s="238"/>
      <c r="MB2" s="238"/>
      <c r="MC2" s="238"/>
      <c r="MD2" s="238"/>
      <c r="ME2" s="238"/>
      <c r="MF2" s="238"/>
      <c r="MG2" s="238"/>
      <c r="MH2" s="238"/>
      <c r="MI2" s="238"/>
      <c r="MJ2" s="238"/>
      <c r="MK2" s="238"/>
      <c r="ML2" s="238"/>
      <c r="MM2" s="238"/>
      <c r="MN2" s="238"/>
      <c r="MO2" s="239"/>
      <c r="MP2" s="234" t="s">
        <v>235</v>
      </c>
      <c r="MQ2" s="235"/>
      <c r="MR2" s="235"/>
      <c r="MS2" s="235"/>
      <c r="MT2" s="235"/>
      <c r="MU2" s="235"/>
      <c r="MV2" s="235"/>
      <c r="MW2" s="235"/>
      <c r="MX2" s="235"/>
      <c r="MY2" s="235"/>
      <c r="MZ2" s="235"/>
      <c r="NA2" s="235"/>
      <c r="NB2" s="235"/>
      <c r="NC2" s="235"/>
      <c r="ND2" s="235"/>
      <c r="NE2" s="235"/>
      <c r="NF2" s="235"/>
      <c r="NG2" s="235"/>
      <c r="NH2" s="235"/>
      <c r="NI2" s="235"/>
      <c r="NJ2" s="236"/>
      <c r="NK2" s="237" t="s">
        <v>236</v>
      </c>
      <c r="NL2" s="238"/>
      <c r="NM2" s="238"/>
      <c r="NN2" s="238"/>
      <c r="NO2" s="238"/>
      <c r="NP2" s="238"/>
      <c r="NQ2" s="238"/>
      <c r="NR2" s="238"/>
      <c r="NS2" s="238"/>
      <c r="NT2" s="238"/>
      <c r="NU2" s="238"/>
      <c r="NV2" s="238"/>
      <c r="NW2" s="238"/>
      <c r="NX2" s="238"/>
      <c r="NY2" s="238"/>
      <c r="NZ2" s="238"/>
      <c r="OA2" s="238"/>
      <c r="OB2" s="238"/>
      <c r="OC2" s="238"/>
      <c r="OD2" s="238"/>
      <c r="OE2" s="238"/>
      <c r="OF2" s="238"/>
      <c r="OG2" s="239"/>
      <c r="OH2" s="234" t="s">
        <v>237</v>
      </c>
      <c r="OI2" s="235"/>
      <c r="OJ2" s="235"/>
      <c r="OK2" s="235"/>
      <c r="OL2" s="235"/>
      <c r="OM2" s="235"/>
      <c r="ON2" s="235"/>
      <c r="OO2" s="235"/>
      <c r="OP2" s="235"/>
      <c r="OQ2" s="235"/>
      <c r="OR2" s="235"/>
      <c r="OS2" s="235"/>
      <c r="OT2" s="235"/>
      <c r="OU2" s="235"/>
      <c r="OV2" s="235"/>
      <c r="OW2" s="235"/>
      <c r="OX2" s="235"/>
      <c r="OY2" s="235"/>
      <c r="OZ2" s="235"/>
      <c r="PA2" s="235"/>
      <c r="PB2" s="236"/>
      <c r="PC2" s="237" t="s">
        <v>238</v>
      </c>
      <c r="PD2" s="238"/>
      <c r="PE2" s="238"/>
      <c r="PF2" s="238"/>
      <c r="PG2" s="238"/>
      <c r="PH2" s="238"/>
      <c r="PI2" s="238"/>
      <c r="PJ2" s="238"/>
      <c r="PK2" s="238"/>
      <c r="PL2" s="238"/>
      <c r="PM2" s="238"/>
      <c r="PN2" s="238"/>
      <c r="PO2" s="238"/>
      <c r="PP2" s="238"/>
      <c r="PQ2" s="238"/>
      <c r="PR2" s="238"/>
      <c r="PS2" s="238"/>
      <c r="PT2" s="238"/>
      <c r="PU2" s="238"/>
      <c r="PV2" s="238"/>
      <c r="PW2" s="238"/>
      <c r="PX2" s="239"/>
      <c r="PY2" s="234" t="s">
        <v>239</v>
      </c>
      <c r="PZ2" s="235"/>
      <c r="QA2" s="235"/>
      <c r="QB2" s="235"/>
      <c r="QC2" s="235"/>
      <c r="QD2" s="235"/>
      <c r="QE2" s="235"/>
      <c r="QF2" s="235"/>
      <c r="QG2" s="235"/>
      <c r="QH2" s="235"/>
      <c r="QI2" s="235"/>
      <c r="QJ2" s="235"/>
      <c r="QK2" s="235"/>
      <c r="QL2" s="235"/>
      <c r="QM2" s="235"/>
      <c r="QN2" s="235"/>
      <c r="QO2" s="235"/>
      <c r="QP2" s="235"/>
      <c r="QQ2" s="235"/>
      <c r="QR2" s="235"/>
      <c r="QS2" s="235"/>
      <c r="QT2" s="235"/>
      <c r="QU2" s="236"/>
      <c r="QV2" s="237" t="s">
        <v>228</v>
      </c>
      <c r="QW2" s="238"/>
      <c r="QX2" s="238"/>
      <c r="QY2" s="238"/>
      <c r="QZ2" s="238"/>
      <c r="RA2" s="238"/>
      <c r="RB2" s="238"/>
      <c r="RC2" s="238"/>
      <c r="RD2" s="238"/>
      <c r="RE2" s="238"/>
      <c r="RF2" s="238"/>
      <c r="RG2" s="238"/>
      <c r="RH2" s="238"/>
      <c r="RI2" s="238"/>
      <c r="RJ2" s="238"/>
      <c r="RK2" s="238"/>
      <c r="RL2" s="238"/>
      <c r="RM2" s="238"/>
      <c r="RN2" s="238"/>
      <c r="RO2" s="238"/>
      <c r="RP2" s="234" t="s">
        <v>229</v>
      </c>
      <c r="RQ2" s="235"/>
      <c r="RR2" s="235"/>
      <c r="RS2" s="235"/>
      <c r="RT2" s="235"/>
      <c r="RU2" s="235"/>
      <c r="RV2" s="235"/>
      <c r="RW2" s="235"/>
      <c r="RX2" s="235"/>
      <c r="RY2" s="235"/>
      <c r="RZ2" s="235"/>
      <c r="SA2" s="235"/>
      <c r="SB2" s="235"/>
      <c r="SC2" s="235"/>
      <c r="SD2" s="235"/>
      <c r="SE2" s="235"/>
      <c r="SF2" s="235"/>
      <c r="SG2" s="235"/>
      <c r="SH2" s="235"/>
      <c r="SI2" s="235"/>
      <c r="SJ2" s="236"/>
      <c r="SK2" s="237" t="s">
        <v>230</v>
      </c>
      <c r="SL2" s="238"/>
      <c r="SM2" s="238"/>
      <c r="SN2" s="238"/>
      <c r="SO2" s="238"/>
      <c r="SP2" s="238"/>
      <c r="SQ2" s="238"/>
      <c r="SR2" s="238"/>
      <c r="SS2" s="238"/>
      <c r="ST2" s="238"/>
      <c r="SU2" s="238"/>
      <c r="SV2" s="238"/>
      <c r="SW2" s="238"/>
      <c r="SX2" s="238"/>
      <c r="SY2" s="238"/>
      <c r="SZ2" s="238"/>
      <c r="TA2" s="238"/>
      <c r="TB2" s="238"/>
      <c r="TC2" s="238"/>
      <c r="TD2" s="238"/>
      <c r="TE2" s="238"/>
      <c r="TF2" s="239"/>
      <c r="TG2" s="234" t="s">
        <v>231</v>
      </c>
      <c r="TH2" s="235"/>
      <c r="TI2" s="235"/>
      <c r="TJ2" s="235"/>
      <c r="TK2" s="235"/>
      <c r="TL2" s="235"/>
      <c r="TM2" s="235"/>
      <c r="TN2" s="235"/>
      <c r="TO2" s="235"/>
      <c r="TP2" s="235"/>
      <c r="TQ2" s="235"/>
      <c r="TR2" s="235"/>
      <c r="TS2" s="235"/>
      <c r="TT2" s="235"/>
      <c r="TU2" s="235"/>
      <c r="TV2" s="235"/>
      <c r="TW2" s="235"/>
      <c r="TX2" s="235"/>
      <c r="TY2" s="235"/>
      <c r="TZ2" s="235"/>
      <c r="UA2" s="235"/>
      <c r="UB2" s="235"/>
      <c r="UC2" s="240" t="s">
        <v>232</v>
      </c>
      <c r="UD2" s="241"/>
      <c r="UE2" s="241"/>
      <c r="UF2" s="241"/>
      <c r="UG2" s="241"/>
      <c r="UH2" s="241"/>
      <c r="UI2" s="241"/>
      <c r="UJ2" s="241"/>
      <c r="UK2" s="241"/>
      <c r="UL2" s="241"/>
      <c r="UM2" s="241"/>
      <c r="UN2" s="241"/>
      <c r="UO2" s="241"/>
      <c r="UP2" s="241"/>
      <c r="UQ2" s="241"/>
      <c r="UR2" s="241"/>
      <c r="US2" s="241"/>
      <c r="UT2" s="241"/>
      <c r="UU2" s="241"/>
      <c r="UV2" s="241"/>
      <c r="UW2" s="242"/>
      <c r="UX2" s="234" t="s">
        <v>233</v>
      </c>
      <c r="UY2" s="235"/>
      <c r="UZ2" s="235"/>
      <c r="VA2" s="235"/>
      <c r="VB2" s="235"/>
      <c r="VC2" s="235"/>
      <c r="VD2" s="235"/>
      <c r="VE2" s="235"/>
      <c r="VF2" s="235"/>
      <c r="VG2" s="235"/>
      <c r="VH2" s="235"/>
      <c r="VI2" s="235"/>
      <c r="VJ2" s="235"/>
      <c r="VK2" s="235"/>
      <c r="VL2" s="235"/>
      <c r="VM2" s="235"/>
      <c r="VN2" s="235"/>
      <c r="VO2" s="235"/>
      <c r="VP2" s="235"/>
      <c r="VQ2" s="235"/>
      <c r="VR2" s="235"/>
      <c r="VS2" s="235"/>
      <c r="VT2" s="236"/>
      <c r="VU2" s="237" t="s">
        <v>234</v>
      </c>
      <c r="VV2" s="238"/>
      <c r="VW2" s="238"/>
      <c r="VX2" s="238"/>
      <c r="VY2" s="238"/>
      <c r="VZ2" s="238"/>
      <c r="WA2" s="238"/>
      <c r="WB2" s="238"/>
      <c r="WC2" s="238"/>
      <c r="WD2" s="238"/>
      <c r="WE2" s="238"/>
      <c r="WF2" s="238"/>
      <c r="WG2" s="238"/>
      <c r="WH2" s="238"/>
      <c r="WI2" s="238"/>
      <c r="WJ2" s="238"/>
      <c r="WK2" s="238"/>
      <c r="WL2" s="238"/>
      <c r="WM2" s="238"/>
      <c r="WN2" s="238"/>
      <c r="WO2" s="239"/>
      <c r="WP2" s="234" t="s">
        <v>235</v>
      </c>
      <c r="WQ2" s="235"/>
      <c r="WR2" s="235"/>
      <c r="WS2" s="235"/>
      <c r="WT2" s="235"/>
      <c r="WU2" s="235"/>
      <c r="WV2" s="235"/>
      <c r="WW2" s="235"/>
      <c r="WX2" s="235"/>
      <c r="WY2" s="235"/>
      <c r="WZ2" s="235"/>
      <c r="XA2" s="235"/>
      <c r="XB2" s="235"/>
      <c r="XC2" s="235"/>
      <c r="XD2" s="235"/>
      <c r="XE2" s="235"/>
      <c r="XF2" s="235"/>
      <c r="XG2" s="235"/>
      <c r="XH2" s="235"/>
      <c r="XI2" s="235"/>
      <c r="XJ2" s="235"/>
      <c r="XK2" s="236"/>
      <c r="XL2" s="237" t="s">
        <v>236</v>
      </c>
      <c r="XM2" s="238"/>
      <c r="XN2" s="238"/>
      <c r="XO2" s="238"/>
      <c r="XP2" s="238"/>
      <c r="XQ2" s="238"/>
      <c r="XR2" s="238"/>
      <c r="XS2" s="238"/>
      <c r="XT2" s="238"/>
      <c r="XU2" s="238"/>
      <c r="XV2" s="238"/>
      <c r="XW2" s="238"/>
      <c r="XX2" s="238"/>
      <c r="XY2" s="238"/>
      <c r="XZ2" s="238"/>
      <c r="YA2" s="238"/>
      <c r="YB2" s="238"/>
      <c r="YC2" s="238"/>
      <c r="YD2" s="238"/>
      <c r="YE2" s="238"/>
      <c r="YF2" s="238"/>
      <c r="YG2" s="238"/>
      <c r="YH2" s="239"/>
      <c r="YI2" s="234" t="s">
        <v>237</v>
      </c>
      <c r="YJ2" s="235"/>
      <c r="YK2" s="235"/>
      <c r="YL2" s="235"/>
      <c r="YM2" s="235"/>
      <c r="YN2" s="235"/>
      <c r="YO2" s="235"/>
      <c r="YP2" s="235"/>
      <c r="YQ2" s="235"/>
      <c r="YR2" s="235"/>
      <c r="YS2" s="235"/>
      <c r="YT2" s="235"/>
      <c r="YU2" s="235"/>
      <c r="YV2" s="235"/>
      <c r="YW2" s="235"/>
      <c r="YX2" s="235"/>
      <c r="YY2" s="235"/>
      <c r="YZ2" s="235"/>
      <c r="ZA2" s="235"/>
      <c r="ZB2" s="236"/>
      <c r="ZC2" s="237" t="s">
        <v>238</v>
      </c>
      <c r="ZD2" s="238"/>
      <c r="ZE2" s="238"/>
      <c r="ZF2" s="238"/>
      <c r="ZG2" s="238"/>
      <c r="ZH2" s="238"/>
      <c r="ZI2" s="238"/>
      <c r="ZJ2" s="238"/>
      <c r="ZK2" s="238"/>
      <c r="ZL2" s="238"/>
      <c r="ZM2" s="238"/>
      <c r="ZN2" s="238"/>
      <c r="ZO2" s="238"/>
      <c r="ZP2" s="238"/>
      <c r="ZQ2" s="238"/>
      <c r="ZR2" s="238"/>
      <c r="ZS2" s="238"/>
      <c r="ZT2" s="238"/>
      <c r="ZU2" s="238"/>
      <c r="ZV2" s="238"/>
      <c r="ZW2" s="238"/>
      <c r="ZX2" s="238"/>
      <c r="ZY2" s="239"/>
      <c r="ZZ2" s="234" t="s">
        <v>239</v>
      </c>
      <c r="AAA2" s="235"/>
      <c r="AAB2" s="235"/>
      <c r="AAC2" s="235"/>
      <c r="AAD2" s="235"/>
      <c r="AAE2" s="235"/>
      <c r="AAF2" s="235"/>
      <c r="AAG2" s="235"/>
      <c r="AAH2" s="235"/>
      <c r="AAI2" s="235"/>
      <c r="AAJ2" s="235"/>
      <c r="AAK2" s="235"/>
      <c r="AAL2" s="235"/>
      <c r="AAM2" s="235"/>
      <c r="AAN2" s="235"/>
      <c r="AAO2" s="235"/>
      <c r="AAP2" s="235"/>
      <c r="AAQ2" s="235"/>
      <c r="AAR2" s="235"/>
      <c r="AAS2" s="235"/>
      <c r="AAT2" s="235"/>
      <c r="AAU2" s="236"/>
      <c r="AAV2" s="237" t="s">
        <v>228</v>
      </c>
      <c r="AAW2" s="238"/>
      <c r="AAX2" s="238"/>
      <c r="AAY2" s="238"/>
      <c r="AAZ2" s="238"/>
      <c r="ABA2" s="238"/>
      <c r="ABB2" s="238"/>
      <c r="ABC2" s="238"/>
      <c r="ABD2" s="238"/>
      <c r="ABE2" s="238"/>
      <c r="ABF2" s="238"/>
      <c r="ABG2" s="238"/>
      <c r="ABH2" s="238"/>
      <c r="ABI2" s="238"/>
      <c r="ABJ2" s="238"/>
      <c r="ABK2" s="238"/>
      <c r="ABL2" s="238"/>
      <c r="ABM2" s="238"/>
      <c r="ABN2" s="238"/>
      <c r="ABO2" s="239"/>
      <c r="ABP2" s="234" t="s">
        <v>229</v>
      </c>
      <c r="ABQ2" s="235"/>
      <c r="ABR2" s="235"/>
      <c r="ABS2" s="235"/>
      <c r="ABT2" s="235"/>
      <c r="ABU2" s="235"/>
      <c r="ABV2" s="235"/>
      <c r="ABW2" s="235"/>
      <c r="ABX2" s="235"/>
      <c r="ABY2" s="235"/>
      <c r="ABZ2" s="235"/>
      <c r="ACA2" s="235"/>
      <c r="ACB2" s="235"/>
      <c r="ACC2" s="235"/>
      <c r="ACD2" s="235"/>
      <c r="ACE2" s="235"/>
      <c r="ACF2" s="235"/>
      <c r="ACG2" s="235"/>
      <c r="ACH2" s="235"/>
      <c r="ACI2" s="235"/>
      <c r="ACJ2" s="235"/>
      <c r="ACK2" s="236"/>
      <c r="ACL2" s="237" t="s">
        <v>230</v>
      </c>
      <c r="ACM2" s="238"/>
      <c r="ACN2" s="238"/>
      <c r="ACO2" s="238"/>
      <c r="ACP2" s="238"/>
      <c r="ACQ2" s="238"/>
      <c r="ACR2" s="238"/>
      <c r="ACS2" s="238"/>
      <c r="ACT2" s="238"/>
      <c r="ACU2" s="238"/>
      <c r="ACV2" s="238"/>
      <c r="ACW2" s="238"/>
      <c r="ACX2" s="238"/>
      <c r="ACY2" s="238"/>
      <c r="ACZ2" s="238"/>
      <c r="ADA2" s="238"/>
      <c r="ADB2" s="238"/>
      <c r="ADC2" s="238"/>
      <c r="ADD2" s="238"/>
      <c r="ADE2" s="238"/>
      <c r="ADF2" s="238"/>
      <c r="ADG2" s="239"/>
      <c r="ADH2" s="234" t="s">
        <v>231</v>
      </c>
      <c r="ADI2" s="235"/>
      <c r="ADJ2" s="235"/>
      <c r="ADK2" s="235"/>
      <c r="ADL2" s="235"/>
      <c r="ADM2" s="235"/>
      <c r="ADN2" s="235"/>
      <c r="ADO2" s="235"/>
      <c r="ADP2" s="235"/>
      <c r="ADQ2" s="235"/>
      <c r="ADR2" s="235"/>
      <c r="ADS2" s="235"/>
      <c r="ADT2" s="235"/>
      <c r="ADU2" s="235"/>
      <c r="ADV2" s="235"/>
      <c r="ADW2" s="235"/>
      <c r="ADX2" s="235"/>
      <c r="ADY2" s="235"/>
      <c r="ADZ2" s="235"/>
      <c r="AEA2" s="235"/>
      <c r="AEB2" s="236"/>
      <c r="AEC2" s="240" t="s">
        <v>232</v>
      </c>
      <c r="AED2" s="241"/>
      <c r="AEE2" s="241"/>
      <c r="AEF2" s="241"/>
      <c r="AEG2" s="241"/>
      <c r="AEH2" s="241"/>
      <c r="AEI2" s="241"/>
      <c r="AEJ2" s="241"/>
      <c r="AEK2" s="241"/>
      <c r="AEL2" s="241"/>
      <c r="AEM2" s="241"/>
      <c r="AEN2" s="241"/>
      <c r="AEO2" s="241"/>
      <c r="AEP2" s="241"/>
      <c r="AEQ2" s="241"/>
      <c r="AER2" s="241"/>
      <c r="AES2" s="241"/>
      <c r="AET2" s="241"/>
      <c r="AEU2" s="241"/>
      <c r="AEV2" s="241"/>
      <c r="AEW2" s="241"/>
      <c r="AEX2" s="242"/>
      <c r="AEY2" s="234" t="s">
        <v>233</v>
      </c>
      <c r="AEZ2" s="235"/>
      <c r="AFA2" s="235"/>
      <c r="AFB2" s="235"/>
      <c r="AFC2" s="235"/>
      <c r="AFD2" s="235"/>
      <c r="AFE2" s="235"/>
      <c r="AFF2" s="235"/>
      <c r="AFG2" s="235"/>
      <c r="AFH2" s="235"/>
      <c r="AFI2" s="235"/>
      <c r="AFJ2" s="235"/>
      <c r="AFK2" s="235"/>
      <c r="AFL2" s="235"/>
      <c r="AFM2" s="235"/>
      <c r="AFN2" s="235"/>
      <c r="AFO2" s="235"/>
      <c r="AFP2" s="235"/>
      <c r="AFQ2" s="235"/>
      <c r="AFR2" s="235"/>
      <c r="AFS2" s="235"/>
      <c r="AFT2" s="235"/>
      <c r="AFU2" s="236"/>
      <c r="AFV2" s="237" t="s">
        <v>234</v>
      </c>
      <c r="AFW2" s="238"/>
      <c r="AFX2" s="238"/>
      <c r="AFY2" s="238"/>
      <c r="AFZ2" s="238"/>
      <c r="AGA2" s="238"/>
      <c r="AGB2" s="238"/>
      <c r="AGC2" s="238"/>
      <c r="AGD2" s="238"/>
      <c r="AGE2" s="238"/>
      <c r="AGF2" s="238"/>
      <c r="AGG2" s="238"/>
      <c r="AGH2" s="238"/>
      <c r="AGI2" s="238"/>
      <c r="AGJ2" s="238"/>
      <c r="AGK2" s="238"/>
      <c r="AGL2" s="238"/>
      <c r="AGM2" s="238"/>
      <c r="AGN2" s="238"/>
      <c r="AGO2" s="238"/>
      <c r="AGP2" s="239"/>
      <c r="AGQ2" s="234" t="s">
        <v>235</v>
      </c>
      <c r="AGR2" s="235"/>
      <c r="AGS2" s="235"/>
      <c r="AGT2" s="235"/>
      <c r="AGU2" s="235"/>
      <c r="AGV2" s="235"/>
      <c r="AGW2" s="235"/>
      <c r="AGX2" s="235"/>
      <c r="AGY2" s="235"/>
      <c r="AGZ2" s="235"/>
      <c r="AHA2" s="235"/>
      <c r="AHB2" s="235"/>
      <c r="AHC2" s="235"/>
      <c r="AHD2" s="235"/>
      <c r="AHE2" s="235"/>
      <c r="AHF2" s="235"/>
      <c r="AHG2" s="235"/>
      <c r="AHH2" s="235"/>
      <c r="AHI2" s="235"/>
      <c r="AHJ2" s="235"/>
      <c r="AHK2" s="235"/>
      <c r="AHL2" s="236"/>
      <c r="AHM2" s="237" t="s">
        <v>236</v>
      </c>
      <c r="AHN2" s="238"/>
      <c r="AHO2" s="238"/>
      <c r="AHP2" s="238"/>
      <c r="AHQ2" s="238"/>
      <c r="AHR2" s="238"/>
      <c r="AHS2" s="238"/>
      <c r="AHT2" s="238"/>
      <c r="AHU2" s="238"/>
      <c r="AHV2" s="238"/>
      <c r="AHW2" s="238"/>
      <c r="AHX2" s="238"/>
      <c r="AHY2" s="238"/>
      <c r="AHZ2" s="238"/>
      <c r="AIA2" s="238"/>
      <c r="AIB2" s="238"/>
      <c r="AIC2" s="238"/>
      <c r="AID2" s="238"/>
      <c r="AIE2" s="238"/>
      <c r="AIF2" s="238"/>
      <c r="AIG2" s="238"/>
      <c r="AIH2" s="239"/>
      <c r="AII2" s="234" t="s">
        <v>237</v>
      </c>
      <c r="AIJ2" s="235"/>
      <c r="AIK2" s="235"/>
      <c r="AIL2" s="235"/>
      <c r="AIM2" s="235"/>
      <c r="AIN2" s="235"/>
      <c r="AIO2" s="235"/>
      <c r="AIP2" s="235"/>
      <c r="AIQ2" s="235"/>
      <c r="AIR2" s="235"/>
      <c r="AIS2" s="235"/>
      <c r="AIT2" s="235"/>
      <c r="AIU2" s="235"/>
      <c r="AIV2" s="235"/>
      <c r="AIW2" s="235"/>
      <c r="AIX2" s="235"/>
      <c r="AIY2" s="235"/>
      <c r="AIZ2" s="235"/>
      <c r="AJA2" s="235"/>
      <c r="AJB2" s="235"/>
      <c r="AJC2" s="236"/>
      <c r="AJD2" s="237" t="s">
        <v>238</v>
      </c>
      <c r="AJE2" s="238"/>
      <c r="AJF2" s="238"/>
      <c r="AJG2" s="238"/>
      <c r="AJH2" s="238"/>
      <c r="AJI2" s="238"/>
      <c r="AJJ2" s="238"/>
      <c r="AJK2" s="238"/>
      <c r="AJL2" s="238"/>
      <c r="AJM2" s="238"/>
      <c r="AJN2" s="238"/>
      <c r="AJO2" s="238"/>
      <c r="AJP2" s="238"/>
      <c r="AJQ2" s="238"/>
      <c r="AJR2" s="238"/>
      <c r="AJS2" s="238"/>
      <c r="AJT2" s="238"/>
      <c r="AJU2" s="238"/>
      <c r="AJV2" s="238"/>
      <c r="AJW2" s="238"/>
      <c r="AJX2" s="238"/>
      <c r="AJY2" s="238"/>
      <c r="AJZ2" s="239"/>
      <c r="AKA2" s="234" t="s">
        <v>239</v>
      </c>
      <c r="AKB2" s="235"/>
      <c r="AKC2" s="235"/>
      <c r="AKD2" s="235"/>
      <c r="AKE2" s="235"/>
      <c r="AKF2" s="235"/>
      <c r="AKG2" s="235"/>
      <c r="AKH2" s="235"/>
      <c r="AKI2" s="235"/>
      <c r="AKJ2" s="235"/>
      <c r="AKK2" s="235"/>
      <c r="AKL2" s="235"/>
      <c r="AKM2" s="235"/>
      <c r="AKN2" s="235"/>
      <c r="AKO2" s="235"/>
      <c r="AKP2" s="235"/>
      <c r="AKQ2" s="235"/>
      <c r="AKR2" s="235"/>
      <c r="AKS2" s="235"/>
      <c r="AKT2" s="235"/>
      <c r="AKU2" s="235"/>
      <c r="AKV2" s="236"/>
      <c r="AKW2" s="237" t="s">
        <v>228</v>
      </c>
      <c r="AKX2" s="238"/>
      <c r="AKY2" s="238"/>
      <c r="AKZ2" s="238"/>
      <c r="ALA2" s="238"/>
      <c r="ALB2" s="238"/>
      <c r="ALC2" s="238"/>
      <c r="ALD2" s="238"/>
      <c r="ALE2" s="238"/>
      <c r="ALF2" s="238"/>
      <c r="ALG2" s="238"/>
      <c r="ALH2" s="238"/>
      <c r="ALI2" s="238"/>
      <c r="ALJ2" s="238"/>
      <c r="ALK2" s="238"/>
      <c r="ALL2" s="238"/>
      <c r="ALM2" s="238"/>
      <c r="ALN2" s="238"/>
      <c r="ALO2" s="238"/>
      <c r="ALP2" s="239"/>
      <c r="ALQ2" s="234" t="s">
        <v>229</v>
      </c>
      <c r="ALR2" s="235"/>
      <c r="ALS2" s="235"/>
      <c r="ALT2" s="235"/>
      <c r="ALU2" s="235"/>
      <c r="ALV2" s="235"/>
      <c r="ALW2" s="235"/>
      <c r="ALX2" s="235"/>
      <c r="ALY2" s="235"/>
      <c r="ALZ2" s="235"/>
      <c r="AMA2" s="235"/>
      <c r="AMB2" s="235"/>
      <c r="AMC2" s="235"/>
      <c r="AMD2" s="235"/>
      <c r="AME2" s="235"/>
      <c r="AMF2" s="235"/>
      <c r="AMG2" s="235"/>
      <c r="AMH2" s="235"/>
      <c r="AMI2" s="235"/>
      <c r="AMJ2" s="235"/>
      <c r="AMK2" s="235"/>
      <c r="AML2" s="236"/>
      <c r="AMM2" s="237" t="s">
        <v>230</v>
      </c>
      <c r="AMN2" s="238"/>
      <c r="AMO2" s="238"/>
      <c r="AMP2" s="238"/>
      <c r="AMQ2" s="238"/>
      <c r="AMR2" s="238"/>
      <c r="AMS2" s="238"/>
      <c r="AMT2" s="238"/>
      <c r="AMU2" s="238"/>
      <c r="AMV2" s="238"/>
      <c r="AMW2" s="238"/>
      <c r="AMX2" s="238"/>
      <c r="AMY2" s="238"/>
      <c r="AMZ2" s="238"/>
      <c r="ANA2" s="238"/>
      <c r="ANB2" s="238"/>
      <c r="ANC2" s="238"/>
      <c r="AND2" s="238"/>
      <c r="ANE2" s="238"/>
      <c r="ANF2" s="238"/>
      <c r="ANG2" s="238"/>
      <c r="ANH2" s="239"/>
      <c r="ANI2" s="234" t="s">
        <v>231</v>
      </c>
      <c r="ANJ2" s="235"/>
      <c r="ANK2" s="235"/>
      <c r="ANL2" s="235"/>
      <c r="ANM2" s="235"/>
      <c r="ANN2" s="235"/>
      <c r="ANO2" s="235"/>
      <c r="ANP2" s="235"/>
      <c r="ANQ2" s="235"/>
      <c r="ANR2" s="235"/>
      <c r="ANS2" s="235"/>
      <c r="ANT2" s="235"/>
      <c r="ANU2" s="235"/>
      <c r="ANV2" s="235"/>
      <c r="ANW2" s="235"/>
      <c r="ANX2" s="235"/>
      <c r="ANY2" s="235"/>
      <c r="ANZ2" s="235"/>
      <c r="AOA2" s="235"/>
      <c r="AOB2" s="235"/>
      <c r="AOC2" s="236"/>
      <c r="AOD2" s="240" t="s">
        <v>232</v>
      </c>
      <c r="AOE2" s="241"/>
      <c r="AOF2" s="241"/>
      <c r="AOG2" s="241"/>
      <c r="AOH2" s="241"/>
      <c r="AOI2" s="241"/>
      <c r="AOJ2" s="241"/>
      <c r="AOK2" s="241"/>
      <c r="AOL2" s="241"/>
      <c r="AOM2" s="241"/>
      <c r="AON2" s="241"/>
      <c r="AOO2" s="241"/>
      <c r="AOP2" s="241"/>
      <c r="AOQ2" s="241"/>
      <c r="AOR2" s="241"/>
      <c r="AOS2" s="241"/>
      <c r="AOT2" s="241"/>
      <c r="AOU2" s="241"/>
      <c r="AOV2" s="241"/>
      <c r="AOW2" s="241"/>
      <c r="AOX2" s="241"/>
      <c r="AOY2" s="242"/>
      <c r="AOZ2" s="234" t="s">
        <v>233</v>
      </c>
      <c r="APA2" s="235"/>
      <c r="APB2" s="235"/>
      <c r="APC2" s="235"/>
      <c r="APD2" s="235"/>
      <c r="APE2" s="235"/>
      <c r="APF2" s="235"/>
      <c r="APG2" s="235"/>
      <c r="APH2" s="235"/>
      <c r="API2" s="235"/>
      <c r="APJ2" s="235"/>
      <c r="APK2" s="235"/>
      <c r="APL2" s="235"/>
      <c r="APM2" s="235"/>
      <c r="APN2" s="235"/>
      <c r="APO2" s="235"/>
      <c r="APP2" s="235"/>
      <c r="APQ2" s="235"/>
      <c r="APR2" s="235"/>
      <c r="APS2" s="235"/>
      <c r="APT2" s="235"/>
      <c r="APU2" s="235"/>
      <c r="APV2" s="236"/>
      <c r="APW2" s="237" t="s">
        <v>234</v>
      </c>
      <c r="APX2" s="238"/>
      <c r="APY2" s="238"/>
      <c r="APZ2" s="238"/>
      <c r="AQA2" s="238"/>
      <c r="AQB2" s="238"/>
      <c r="AQC2" s="238"/>
      <c r="AQD2" s="238"/>
      <c r="AQE2" s="238"/>
      <c r="AQF2" s="238"/>
      <c r="AQG2" s="238"/>
      <c r="AQH2" s="238"/>
      <c r="AQI2" s="238"/>
      <c r="AQJ2" s="238"/>
      <c r="AQK2" s="238"/>
      <c r="AQL2" s="238"/>
      <c r="AQM2" s="238"/>
      <c r="AQN2" s="238"/>
      <c r="AQO2" s="238"/>
      <c r="AQP2" s="238"/>
      <c r="AQQ2" s="239"/>
      <c r="AQR2" s="234" t="s">
        <v>235</v>
      </c>
      <c r="AQS2" s="235"/>
      <c r="AQT2" s="235"/>
      <c r="AQU2" s="235"/>
      <c r="AQV2" s="235"/>
      <c r="AQW2" s="235"/>
      <c r="AQX2" s="235"/>
      <c r="AQY2" s="235"/>
      <c r="AQZ2" s="235"/>
      <c r="ARA2" s="235"/>
      <c r="ARB2" s="235"/>
      <c r="ARC2" s="235"/>
      <c r="ARD2" s="235"/>
      <c r="ARE2" s="235"/>
      <c r="ARF2" s="235"/>
      <c r="ARG2" s="235"/>
      <c r="ARH2" s="235"/>
      <c r="ARI2" s="235"/>
      <c r="ARJ2" s="235"/>
      <c r="ARK2" s="235"/>
      <c r="ARL2" s="235"/>
      <c r="ARM2" s="236"/>
      <c r="ARN2" s="237" t="s">
        <v>236</v>
      </c>
      <c r="ARO2" s="238"/>
      <c r="ARP2" s="238"/>
      <c r="ARQ2" s="238"/>
      <c r="ARR2" s="238"/>
      <c r="ARS2" s="238"/>
      <c r="ART2" s="238"/>
      <c r="ARU2" s="238"/>
      <c r="ARV2" s="238"/>
      <c r="ARW2" s="238"/>
      <c r="ARX2" s="238"/>
      <c r="ARY2" s="238"/>
      <c r="ARZ2" s="238"/>
      <c r="ASA2" s="238"/>
      <c r="ASB2" s="238"/>
      <c r="ASC2" s="238"/>
      <c r="ASD2" s="238"/>
      <c r="ASE2" s="238"/>
      <c r="ASF2" s="238"/>
      <c r="ASG2" s="238"/>
      <c r="ASH2" s="238"/>
      <c r="ASI2" s="239"/>
      <c r="ASJ2" s="234" t="s">
        <v>237</v>
      </c>
      <c r="ASK2" s="235"/>
      <c r="ASL2" s="235"/>
      <c r="ASM2" s="235"/>
      <c r="ASN2" s="235"/>
      <c r="ASO2" s="235"/>
      <c r="ASP2" s="235"/>
      <c r="ASQ2" s="235"/>
      <c r="ASR2" s="235"/>
      <c r="ASS2" s="235"/>
      <c r="AST2" s="235"/>
      <c r="ASU2" s="235"/>
      <c r="ASV2" s="235"/>
      <c r="ASW2" s="235"/>
      <c r="ASX2" s="235"/>
      <c r="ASY2" s="235"/>
      <c r="ASZ2" s="235"/>
      <c r="ATA2" s="235"/>
      <c r="ATB2" s="235"/>
      <c r="ATC2" s="235"/>
      <c r="ATD2" s="236"/>
      <c r="ATE2" s="237" t="s">
        <v>238</v>
      </c>
      <c r="ATF2" s="238"/>
      <c r="ATG2" s="238"/>
      <c r="ATH2" s="238"/>
      <c r="ATI2" s="238"/>
      <c r="ATJ2" s="238"/>
      <c r="ATK2" s="238"/>
      <c r="ATL2" s="238"/>
      <c r="ATM2" s="238"/>
      <c r="ATN2" s="238"/>
      <c r="ATO2" s="238"/>
      <c r="ATP2" s="238"/>
      <c r="ATQ2" s="238"/>
      <c r="ATR2" s="238"/>
      <c r="ATS2" s="238"/>
      <c r="ATT2" s="238"/>
      <c r="ATU2" s="238"/>
      <c r="ATV2" s="238"/>
      <c r="ATW2" s="238"/>
      <c r="ATX2" s="238"/>
      <c r="ATY2" s="238"/>
      <c r="ATZ2" s="238"/>
      <c r="AUA2" s="239"/>
    </row>
    <row r="3" spans="15:1223" ht="20.75" customHeight="1" x14ac:dyDescent="0.15">
      <c r="Y3" s="125">
        <v>44900</v>
      </c>
      <c r="Z3" s="126">
        <v>44901</v>
      </c>
      <c r="AA3" s="126">
        <v>44902</v>
      </c>
      <c r="AB3" s="126">
        <v>44903</v>
      </c>
      <c r="AC3" s="127">
        <v>44904</v>
      </c>
      <c r="AD3" s="125">
        <v>44907</v>
      </c>
      <c r="AE3" s="126">
        <v>44908</v>
      </c>
      <c r="AF3" s="126">
        <v>44909</v>
      </c>
      <c r="AG3" s="126">
        <v>44910</v>
      </c>
      <c r="AH3" s="127">
        <v>44911</v>
      </c>
      <c r="AI3" s="125">
        <v>44914</v>
      </c>
      <c r="AJ3" s="126">
        <v>44915</v>
      </c>
      <c r="AK3" s="126">
        <v>44916</v>
      </c>
      <c r="AL3" s="126">
        <v>44917</v>
      </c>
      <c r="AM3" s="127">
        <v>44918</v>
      </c>
      <c r="AN3" s="125">
        <v>44921</v>
      </c>
      <c r="AO3" s="126">
        <v>44922</v>
      </c>
      <c r="AP3" s="126">
        <v>44923</v>
      </c>
      <c r="AQ3" s="126">
        <v>44924</v>
      </c>
      <c r="AR3" s="127">
        <v>44925</v>
      </c>
      <c r="AS3" s="125">
        <v>44928</v>
      </c>
      <c r="AT3" s="126">
        <v>44929</v>
      </c>
      <c r="AU3" s="126">
        <v>44930</v>
      </c>
      <c r="AV3" s="126">
        <v>44931</v>
      </c>
      <c r="AW3" s="127">
        <v>44932</v>
      </c>
      <c r="AX3" s="125">
        <v>44935</v>
      </c>
      <c r="AY3" s="126">
        <v>44936</v>
      </c>
      <c r="AZ3" s="126">
        <v>44937</v>
      </c>
      <c r="BA3" s="126">
        <v>44938</v>
      </c>
      <c r="BB3" s="127">
        <v>44939</v>
      </c>
      <c r="BC3" s="125">
        <v>44942</v>
      </c>
      <c r="BD3" s="126">
        <v>44943</v>
      </c>
      <c r="BE3" s="126">
        <v>44944</v>
      </c>
      <c r="BF3" s="126">
        <v>44945</v>
      </c>
      <c r="BG3" s="127">
        <v>44946</v>
      </c>
      <c r="BH3" s="125">
        <v>44949</v>
      </c>
      <c r="BI3" s="126">
        <v>44950</v>
      </c>
      <c r="BJ3" s="126">
        <v>44951</v>
      </c>
      <c r="BK3" s="126">
        <v>44952</v>
      </c>
      <c r="BL3" s="127">
        <v>44953</v>
      </c>
      <c r="BM3" s="125">
        <v>44956</v>
      </c>
      <c r="BN3" s="126">
        <v>44957</v>
      </c>
      <c r="BO3" s="126">
        <v>44958</v>
      </c>
      <c r="BP3" s="126">
        <v>44959</v>
      </c>
      <c r="BQ3" s="127">
        <v>44960</v>
      </c>
      <c r="BR3" s="125">
        <v>44963</v>
      </c>
      <c r="BS3" s="126">
        <v>44964</v>
      </c>
      <c r="BT3" s="126">
        <v>44965</v>
      </c>
      <c r="BU3" s="126">
        <v>44966</v>
      </c>
      <c r="BV3" s="127">
        <v>44967</v>
      </c>
      <c r="BW3" s="125">
        <v>44970</v>
      </c>
      <c r="BX3" s="126">
        <v>44971</v>
      </c>
      <c r="BY3" s="126">
        <v>44972</v>
      </c>
      <c r="BZ3" s="126">
        <v>44973</v>
      </c>
      <c r="CA3" s="127">
        <v>44974</v>
      </c>
      <c r="CB3" s="125">
        <v>44977</v>
      </c>
      <c r="CC3" s="126">
        <v>44978</v>
      </c>
      <c r="CD3" s="126">
        <v>44979</v>
      </c>
      <c r="CE3" s="126">
        <v>44980</v>
      </c>
      <c r="CF3" s="127">
        <v>44981</v>
      </c>
      <c r="CG3" s="125">
        <v>44984</v>
      </c>
      <c r="CH3" s="126">
        <v>44985</v>
      </c>
      <c r="CI3" s="126">
        <v>44986</v>
      </c>
      <c r="CJ3" s="126">
        <v>44987</v>
      </c>
      <c r="CK3" s="127">
        <v>44988</v>
      </c>
      <c r="CL3" s="125">
        <v>44991</v>
      </c>
      <c r="CM3" s="126">
        <v>44992</v>
      </c>
      <c r="CN3" s="126">
        <v>44993</v>
      </c>
      <c r="CO3" s="126">
        <v>44994</v>
      </c>
      <c r="CP3" s="127">
        <v>44995</v>
      </c>
      <c r="CQ3" s="125">
        <v>44998</v>
      </c>
      <c r="CR3" s="126">
        <v>44999</v>
      </c>
      <c r="CS3" s="126">
        <v>45000</v>
      </c>
      <c r="CT3" s="126">
        <v>45001</v>
      </c>
      <c r="CU3" s="127">
        <v>45002</v>
      </c>
      <c r="CV3" s="125">
        <v>45005</v>
      </c>
      <c r="CW3" s="126">
        <v>45006</v>
      </c>
      <c r="CX3" s="126">
        <v>45007</v>
      </c>
      <c r="CY3" s="126">
        <v>45008</v>
      </c>
      <c r="CZ3" s="127">
        <v>45009</v>
      </c>
      <c r="DA3" s="125">
        <v>45012</v>
      </c>
      <c r="DB3" s="126">
        <v>45013</v>
      </c>
      <c r="DC3" s="126">
        <v>45014</v>
      </c>
      <c r="DD3" s="126">
        <v>45015</v>
      </c>
      <c r="DE3" s="127">
        <v>45016</v>
      </c>
      <c r="DF3" s="125">
        <v>45019</v>
      </c>
      <c r="DG3" s="126">
        <v>45020</v>
      </c>
      <c r="DH3" s="126">
        <v>45021</v>
      </c>
      <c r="DI3" s="126">
        <v>45022</v>
      </c>
      <c r="DJ3" s="127">
        <v>45023</v>
      </c>
      <c r="DK3" s="125">
        <v>45026</v>
      </c>
      <c r="DL3" s="126">
        <v>45027</v>
      </c>
      <c r="DM3" s="126">
        <v>45028</v>
      </c>
      <c r="DN3" s="126">
        <v>45029</v>
      </c>
      <c r="DO3" s="127">
        <v>45030</v>
      </c>
      <c r="DP3" s="125">
        <v>45033</v>
      </c>
      <c r="DQ3" s="126">
        <v>45034</v>
      </c>
      <c r="DR3" s="126">
        <v>45035</v>
      </c>
      <c r="DS3" s="126">
        <v>45036</v>
      </c>
      <c r="DT3" s="127">
        <v>45037</v>
      </c>
      <c r="DU3" s="125">
        <v>45040</v>
      </c>
      <c r="DV3" s="126">
        <v>45041</v>
      </c>
      <c r="DW3" s="126">
        <v>45042</v>
      </c>
      <c r="DX3" s="126">
        <v>45043</v>
      </c>
      <c r="DY3" s="127">
        <v>45044</v>
      </c>
      <c r="DZ3" s="125">
        <v>45047</v>
      </c>
      <c r="EA3" s="126">
        <v>45048</v>
      </c>
      <c r="EB3" s="126">
        <v>45049</v>
      </c>
      <c r="EC3" s="126">
        <v>45050</v>
      </c>
      <c r="ED3" s="127">
        <v>45051</v>
      </c>
      <c r="EE3" s="125">
        <v>45054</v>
      </c>
      <c r="EF3" s="126">
        <v>45055</v>
      </c>
      <c r="EG3" s="126">
        <v>45056</v>
      </c>
      <c r="EH3" s="126">
        <v>45057</v>
      </c>
      <c r="EI3" s="127">
        <v>45058</v>
      </c>
      <c r="EJ3" s="125">
        <v>45061</v>
      </c>
      <c r="EK3" s="126">
        <v>45062</v>
      </c>
      <c r="EL3" s="126">
        <v>45063</v>
      </c>
      <c r="EM3" s="126">
        <v>45064</v>
      </c>
      <c r="EN3" s="127">
        <v>45065</v>
      </c>
      <c r="EO3" s="125">
        <v>45068</v>
      </c>
      <c r="EP3" s="126">
        <v>45069</v>
      </c>
      <c r="EQ3" s="126">
        <v>45070</v>
      </c>
      <c r="ER3" s="126">
        <v>45071</v>
      </c>
      <c r="ES3" s="127">
        <v>45072</v>
      </c>
      <c r="ET3" s="125">
        <v>45075</v>
      </c>
      <c r="EU3" s="126">
        <v>45076</v>
      </c>
      <c r="EV3" s="126">
        <v>45077</v>
      </c>
      <c r="EW3" s="126">
        <v>45078</v>
      </c>
      <c r="EX3" s="127">
        <v>45079</v>
      </c>
      <c r="EY3" s="125">
        <v>45082</v>
      </c>
      <c r="EZ3" s="126">
        <v>45083</v>
      </c>
      <c r="FA3" s="126">
        <v>45084</v>
      </c>
      <c r="FB3" s="126">
        <v>45085</v>
      </c>
      <c r="FC3" s="127">
        <v>45086</v>
      </c>
      <c r="FD3" s="125">
        <v>45089</v>
      </c>
      <c r="FE3" s="126">
        <v>45090</v>
      </c>
      <c r="FF3" s="126">
        <v>45091</v>
      </c>
      <c r="FG3" s="126">
        <v>45092</v>
      </c>
      <c r="FH3" s="127">
        <v>45093</v>
      </c>
      <c r="FI3" s="125">
        <v>45096</v>
      </c>
      <c r="FJ3" s="126">
        <v>45097</v>
      </c>
      <c r="FK3" s="126">
        <v>45098</v>
      </c>
      <c r="FL3" s="126">
        <v>45099</v>
      </c>
      <c r="FM3" s="127">
        <v>45100</v>
      </c>
      <c r="FN3" s="125">
        <v>45103</v>
      </c>
      <c r="FO3" s="126">
        <v>45104</v>
      </c>
      <c r="FP3" s="126">
        <v>45105</v>
      </c>
      <c r="FQ3" s="126">
        <v>45106</v>
      </c>
      <c r="FR3" s="127">
        <v>45107</v>
      </c>
      <c r="FW3" s="125">
        <v>45292</v>
      </c>
      <c r="FX3" s="126">
        <v>45293</v>
      </c>
      <c r="FY3" s="126">
        <v>45294</v>
      </c>
      <c r="FZ3" s="126">
        <v>45295</v>
      </c>
      <c r="GA3" s="127">
        <v>45296</v>
      </c>
      <c r="GB3" s="125">
        <v>45299</v>
      </c>
      <c r="GC3" s="126">
        <v>45300</v>
      </c>
      <c r="GD3" s="126">
        <v>45301</v>
      </c>
      <c r="GE3" s="126">
        <v>45302</v>
      </c>
      <c r="GF3" s="127">
        <v>45303</v>
      </c>
      <c r="GG3" s="125">
        <v>45306</v>
      </c>
      <c r="GH3" s="126">
        <v>45307</v>
      </c>
      <c r="GI3" s="126">
        <v>45308</v>
      </c>
      <c r="GJ3" s="126">
        <v>45309</v>
      </c>
      <c r="GK3" s="127">
        <v>45310</v>
      </c>
      <c r="GL3" s="125">
        <v>45313</v>
      </c>
      <c r="GM3" s="126">
        <v>45314</v>
      </c>
      <c r="GN3" s="126">
        <v>45315</v>
      </c>
      <c r="GO3" s="126">
        <v>45316</v>
      </c>
      <c r="GP3" s="127">
        <v>45317</v>
      </c>
      <c r="GQ3" s="125">
        <v>45320</v>
      </c>
      <c r="GR3" s="126">
        <v>45321</v>
      </c>
      <c r="GS3" s="126">
        <v>45322</v>
      </c>
      <c r="GT3" s="126">
        <v>45323</v>
      </c>
      <c r="GU3" s="127">
        <v>45324</v>
      </c>
      <c r="GV3" s="125">
        <v>45327</v>
      </c>
      <c r="GW3" s="126">
        <v>45328</v>
      </c>
      <c r="GX3" s="126">
        <v>45329</v>
      </c>
      <c r="GY3" s="126">
        <v>45330</v>
      </c>
      <c r="GZ3" s="127">
        <v>45331</v>
      </c>
      <c r="HA3" s="125">
        <v>45334</v>
      </c>
      <c r="HB3" s="126">
        <v>45335</v>
      </c>
      <c r="HC3" s="126">
        <v>45336</v>
      </c>
      <c r="HD3" s="126">
        <v>45337</v>
      </c>
      <c r="HE3" s="127">
        <v>45338</v>
      </c>
      <c r="HF3" s="125">
        <v>45341</v>
      </c>
      <c r="HG3" s="126">
        <v>45342</v>
      </c>
      <c r="HH3" s="126">
        <v>45343</v>
      </c>
      <c r="HI3" s="126">
        <v>45344</v>
      </c>
      <c r="HJ3" s="127">
        <v>45345</v>
      </c>
      <c r="HK3" s="125">
        <v>45348</v>
      </c>
      <c r="HL3" s="126">
        <v>45349</v>
      </c>
      <c r="HM3" s="126">
        <v>45350</v>
      </c>
      <c r="HN3" s="126">
        <v>45351</v>
      </c>
      <c r="HO3" s="127">
        <v>45352</v>
      </c>
      <c r="HP3" s="125">
        <v>45355</v>
      </c>
      <c r="HQ3" s="126">
        <v>45356</v>
      </c>
      <c r="HR3" s="126">
        <v>45357</v>
      </c>
      <c r="HS3" s="126">
        <v>45358</v>
      </c>
      <c r="HT3" s="127">
        <v>45359</v>
      </c>
      <c r="HU3" s="125">
        <v>45362</v>
      </c>
      <c r="HV3" s="126">
        <v>45363</v>
      </c>
      <c r="HW3" s="126">
        <v>45364</v>
      </c>
      <c r="HX3" s="126">
        <v>45365</v>
      </c>
      <c r="HY3" s="127">
        <v>45366</v>
      </c>
      <c r="HZ3" s="125">
        <v>45369</v>
      </c>
      <c r="IA3" s="126">
        <v>45370</v>
      </c>
      <c r="IB3" s="126">
        <v>45371</v>
      </c>
      <c r="IC3" s="126">
        <v>45372</v>
      </c>
      <c r="ID3" s="127">
        <v>45373</v>
      </c>
      <c r="IE3" s="125">
        <v>45376</v>
      </c>
      <c r="IF3" s="126">
        <v>45377</v>
      </c>
      <c r="IG3" s="126">
        <v>45378</v>
      </c>
      <c r="IH3" s="126">
        <v>45379</v>
      </c>
      <c r="II3" s="127">
        <v>45380</v>
      </c>
      <c r="IJ3" s="125">
        <v>45383</v>
      </c>
      <c r="IK3" s="126">
        <v>45384</v>
      </c>
      <c r="IL3" s="126">
        <v>45385</v>
      </c>
      <c r="IM3" s="126">
        <v>45386</v>
      </c>
      <c r="IN3" s="127">
        <v>45387</v>
      </c>
      <c r="IO3" s="125">
        <v>45390</v>
      </c>
      <c r="IP3" s="126">
        <v>45391</v>
      </c>
      <c r="IQ3" s="126">
        <v>45392</v>
      </c>
      <c r="IR3" s="126">
        <v>45393</v>
      </c>
      <c r="IS3" s="127">
        <v>45394</v>
      </c>
      <c r="IT3" s="125">
        <v>45397</v>
      </c>
      <c r="IU3" s="126">
        <v>45398</v>
      </c>
      <c r="IV3" s="126">
        <v>45399</v>
      </c>
      <c r="IW3" s="126">
        <v>45400</v>
      </c>
      <c r="IX3" s="127">
        <v>45401</v>
      </c>
      <c r="IY3" s="125">
        <v>45404</v>
      </c>
      <c r="IZ3" s="126">
        <v>45405</v>
      </c>
      <c r="JA3" s="126">
        <v>45406</v>
      </c>
      <c r="JB3" s="126">
        <v>45407</v>
      </c>
      <c r="JC3" s="127">
        <v>45408</v>
      </c>
      <c r="JD3" s="125">
        <v>45411</v>
      </c>
      <c r="JE3" s="126">
        <v>45412</v>
      </c>
      <c r="JF3" s="126">
        <v>45413</v>
      </c>
      <c r="JG3" s="126">
        <v>45414</v>
      </c>
      <c r="JH3" s="127">
        <v>45415</v>
      </c>
      <c r="JI3" s="125">
        <v>45418</v>
      </c>
      <c r="JJ3" s="126">
        <v>45419</v>
      </c>
      <c r="JK3" s="126">
        <v>45420</v>
      </c>
      <c r="JL3" s="126">
        <v>45421</v>
      </c>
      <c r="JM3" s="127">
        <v>45422</v>
      </c>
      <c r="JN3" s="125">
        <v>45425</v>
      </c>
      <c r="JO3" s="126">
        <v>45426</v>
      </c>
      <c r="JP3" s="126">
        <v>45427</v>
      </c>
      <c r="JQ3" s="126">
        <v>45428</v>
      </c>
      <c r="JR3" s="127">
        <v>45429</v>
      </c>
      <c r="JS3" s="125">
        <v>45432</v>
      </c>
      <c r="JT3" s="126">
        <v>45433</v>
      </c>
      <c r="JU3" s="126">
        <v>45434</v>
      </c>
      <c r="JV3" s="126">
        <v>45435</v>
      </c>
      <c r="JW3" s="127">
        <v>45436</v>
      </c>
      <c r="JX3" s="125">
        <v>45439</v>
      </c>
      <c r="JY3" s="126">
        <v>45440</v>
      </c>
      <c r="JZ3" s="126">
        <v>45441</v>
      </c>
      <c r="KA3" s="126">
        <v>45442</v>
      </c>
      <c r="KB3" s="127">
        <v>45443</v>
      </c>
      <c r="KC3" s="125">
        <v>45446</v>
      </c>
      <c r="KD3" s="126">
        <v>45447</v>
      </c>
      <c r="KE3" s="126">
        <v>45448</v>
      </c>
      <c r="KF3" s="126">
        <v>45449</v>
      </c>
      <c r="KG3" s="127">
        <v>45450</v>
      </c>
      <c r="KH3" s="125">
        <v>45453</v>
      </c>
      <c r="KI3" s="126">
        <v>45454</v>
      </c>
      <c r="KJ3" s="126">
        <v>45455</v>
      </c>
      <c r="KK3" s="126">
        <v>45456</v>
      </c>
      <c r="KL3" s="127">
        <v>45457</v>
      </c>
      <c r="KM3" s="125">
        <v>45460</v>
      </c>
      <c r="KN3" s="126">
        <v>45461</v>
      </c>
      <c r="KO3" s="126">
        <v>45462</v>
      </c>
      <c r="KP3" s="126">
        <v>45463</v>
      </c>
      <c r="KQ3" s="127">
        <v>45464</v>
      </c>
      <c r="KR3" s="125">
        <v>45467</v>
      </c>
      <c r="KS3" s="126">
        <v>45468</v>
      </c>
      <c r="KT3" s="126">
        <v>45469</v>
      </c>
      <c r="KU3" s="126">
        <v>45470</v>
      </c>
      <c r="KV3" s="127">
        <v>45471</v>
      </c>
      <c r="KW3" s="125">
        <v>45474</v>
      </c>
      <c r="KX3" s="126">
        <v>45475</v>
      </c>
      <c r="KY3" s="126">
        <v>45476</v>
      </c>
      <c r="KZ3" s="126">
        <v>45477</v>
      </c>
      <c r="LA3" s="127">
        <v>45478</v>
      </c>
      <c r="LB3" s="125">
        <v>45481</v>
      </c>
      <c r="LC3" s="126">
        <v>45482</v>
      </c>
      <c r="LD3" s="126">
        <v>45483</v>
      </c>
      <c r="LE3" s="126">
        <v>45484</v>
      </c>
      <c r="LF3" s="127">
        <v>45485</v>
      </c>
      <c r="LG3" s="125">
        <v>45488</v>
      </c>
      <c r="LH3" s="126">
        <v>45489</v>
      </c>
      <c r="LI3" s="126">
        <v>45490</v>
      </c>
      <c r="LJ3" s="126">
        <v>45491</v>
      </c>
      <c r="LK3" s="127">
        <v>45492</v>
      </c>
      <c r="LL3" s="125">
        <v>45495</v>
      </c>
      <c r="LM3" s="126">
        <v>45496</v>
      </c>
      <c r="LN3" s="126">
        <v>45497</v>
      </c>
      <c r="LO3" s="126">
        <v>45498</v>
      </c>
      <c r="LP3" s="127">
        <v>45499</v>
      </c>
      <c r="LQ3" s="125">
        <v>45502</v>
      </c>
      <c r="LR3" s="126">
        <v>45503</v>
      </c>
      <c r="LS3" s="126">
        <v>45504</v>
      </c>
      <c r="LT3" s="126">
        <v>45505</v>
      </c>
      <c r="LU3" s="127">
        <v>45506</v>
      </c>
      <c r="LV3" s="125">
        <v>45509</v>
      </c>
      <c r="LW3" s="126">
        <v>45510</v>
      </c>
      <c r="LX3" s="126">
        <v>45511</v>
      </c>
      <c r="LY3" s="126">
        <v>45512</v>
      </c>
      <c r="LZ3" s="127">
        <v>45513</v>
      </c>
      <c r="MA3" s="125">
        <v>45516</v>
      </c>
      <c r="MB3" s="126">
        <v>45517</v>
      </c>
      <c r="MC3" s="126">
        <v>45518</v>
      </c>
      <c r="MD3" s="126">
        <v>45519</v>
      </c>
      <c r="ME3" s="127">
        <v>45520</v>
      </c>
      <c r="MF3" s="125">
        <v>45523</v>
      </c>
      <c r="MG3" s="126">
        <v>45524</v>
      </c>
      <c r="MH3" s="126">
        <v>45525</v>
      </c>
      <c r="MI3" s="126">
        <v>45526</v>
      </c>
      <c r="MJ3" s="127">
        <v>45527</v>
      </c>
      <c r="MK3" s="125">
        <v>45530</v>
      </c>
      <c r="ML3" s="126">
        <v>45531</v>
      </c>
      <c r="MM3" s="126">
        <v>45532</v>
      </c>
      <c r="MN3" s="126">
        <v>45533</v>
      </c>
      <c r="MO3" s="127">
        <v>45534</v>
      </c>
      <c r="MP3" s="125">
        <v>45537</v>
      </c>
      <c r="MQ3" s="126">
        <v>45538</v>
      </c>
      <c r="MR3" s="126">
        <v>45539</v>
      </c>
      <c r="MS3" s="126">
        <v>45540</v>
      </c>
      <c r="MT3" s="127">
        <v>45541</v>
      </c>
      <c r="MU3" s="125">
        <v>45544</v>
      </c>
      <c r="MV3" s="126">
        <v>45545</v>
      </c>
      <c r="MW3" s="126">
        <v>45546</v>
      </c>
      <c r="MX3" s="126">
        <v>45547</v>
      </c>
      <c r="MY3" s="127">
        <v>45548</v>
      </c>
      <c r="MZ3" s="125">
        <v>45551</v>
      </c>
      <c r="NA3" s="126">
        <v>45552</v>
      </c>
      <c r="NB3" s="126">
        <v>45553</v>
      </c>
      <c r="NC3" s="126">
        <v>45554</v>
      </c>
      <c r="ND3" s="127">
        <v>45555</v>
      </c>
      <c r="NE3" s="125">
        <v>45558</v>
      </c>
      <c r="NF3" s="126">
        <v>45559</v>
      </c>
      <c r="NG3" s="126">
        <v>45560</v>
      </c>
      <c r="NH3" s="126">
        <v>45561</v>
      </c>
      <c r="NI3" s="127">
        <v>45562</v>
      </c>
      <c r="NJ3" s="125">
        <v>45565</v>
      </c>
      <c r="NK3" s="126">
        <v>45566</v>
      </c>
      <c r="NL3" s="126">
        <v>45567</v>
      </c>
      <c r="NM3" s="126">
        <v>45568</v>
      </c>
      <c r="NN3" s="127">
        <v>45569</v>
      </c>
      <c r="NO3" s="125">
        <v>45572</v>
      </c>
      <c r="NP3" s="126">
        <v>45573</v>
      </c>
      <c r="NQ3" s="126">
        <v>45574</v>
      </c>
      <c r="NR3" s="126">
        <v>45575</v>
      </c>
      <c r="NS3" s="127">
        <v>45576</v>
      </c>
      <c r="NT3" s="125">
        <v>45579</v>
      </c>
      <c r="NU3" s="126">
        <v>45580</v>
      </c>
      <c r="NV3" s="126">
        <v>45581</v>
      </c>
      <c r="NW3" s="126">
        <v>45582</v>
      </c>
      <c r="NX3" s="127">
        <v>45583</v>
      </c>
      <c r="NY3" s="125">
        <v>45586</v>
      </c>
      <c r="NZ3" s="126">
        <v>45587</v>
      </c>
      <c r="OA3" s="126">
        <v>45588</v>
      </c>
      <c r="OB3" s="126">
        <v>45589</v>
      </c>
      <c r="OC3" s="127">
        <v>45590</v>
      </c>
      <c r="OD3" s="125">
        <v>45593</v>
      </c>
      <c r="OE3" s="126">
        <v>45594</v>
      </c>
      <c r="OF3" s="126">
        <v>45595</v>
      </c>
      <c r="OG3" s="126">
        <v>45596</v>
      </c>
      <c r="OH3" s="127">
        <v>45597</v>
      </c>
      <c r="OI3" s="125">
        <v>45600</v>
      </c>
      <c r="OJ3" s="126">
        <v>45601</v>
      </c>
      <c r="OK3" s="126">
        <v>45602</v>
      </c>
      <c r="OL3" s="126">
        <v>45603</v>
      </c>
      <c r="OM3" s="127">
        <v>45604</v>
      </c>
      <c r="ON3" s="125">
        <v>45607</v>
      </c>
      <c r="OO3" s="126">
        <v>45608</v>
      </c>
      <c r="OP3" s="126">
        <v>45609</v>
      </c>
      <c r="OQ3" s="126">
        <v>45610</v>
      </c>
      <c r="OR3" s="127">
        <v>45611</v>
      </c>
      <c r="OS3" s="125">
        <v>45614</v>
      </c>
      <c r="OT3" s="126">
        <v>45615</v>
      </c>
      <c r="OU3" s="126">
        <v>45616</v>
      </c>
      <c r="OV3" s="126">
        <v>45617</v>
      </c>
      <c r="OW3" s="127">
        <v>45618</v>
      </c>
      <c r="OX3" s="125">
        <v>45621</v>
      </c>
      <c r="OY3" s="126">
        <v>45622</v>
      </c>
      <c r="OZ3" s="126">
        <v>45623</v>
      </c>
      <c r="PA3" s="126">
        <v>45624</v>
      </c>
      <c r="PB3" s="127">
        <v>45625</v>
      </c>
      <c r="PC3" s="125">
        <v>45628</v>
      </c>
      <c r="PD3" s="126">
        <v>45629</v>
      </c>
      <c r="PE3" s="126">
        <v>45630</v>
      </c>
      <c r="PF3" s="126">
        <v>45631</v>
      </c>
      <c r="PG3" s="127">
        <v>45632</v>
      </c>
      <c r="PH3" s="125">
        <v>45635</v>
      </c>
      <c r="PI3" s="126">
        <v>45636</v>
      </c>
      <c r="PJ3" s="126">
        <v>45637</v>
      </c>
      <c r="PK3" s="126">
        <v>45638</v>
      </c>
      <c r="PL3" s="127">
        <v>45639</v>
      </c>
      <c r="PM3" s="125">
        <v>45642</v>
      </c>
      <c r="PN3" s="126">
        <v>45643</v>
      </c>
      <c r="PO3" s="126">
        <v>45644</v>
      </c>
      <c r="PP3" s="126">
        <v>45645</v>
      </c>
      <c r="PQ3" s="127">
        <v>45646</v>
      </c>
      <c r="PR3" s="125">
        <v>45649</v>
      </c>
      <c r="PS3" s="126">
        <v>45650</v>
      </c>
      <c r="PT3" s="126">
        <v>45651</v>
      </c>
      <c r="PU3" s="126">
        <v>45652</v>
      </c>
      <c r="PV3" s="127">
        <v>45653</v>
      </c>
      <c r="PW3" s="125">
        <v>45656</v>
      </c>
      <c r="PX3" s="126">
        <v>45657</v>
      </c>
      <c r="PY3" s="126">
        <v>45658</v>
      </c>
      <c r="PZ3" s="126">
        <v>45659</v>
      </c>
      <c r="QA3" s="127">
        <v>45660</v>
      </c>
      <c r="QB3" s="125">
        <v>45663</v>
      </c>
      <c r="QC3" s="126">
        <v>45664</v>
      </c>
      <c r="QD3" s="126">
        <v>45665</v>
      </c>
      <c r="QE3" s="126">
        <v>45666</v>
      </c>
      <c r="QF3" s="127">
        <v>45667</v>
      </c>
      <c r="QG3" s="125">
        <v>45670</v>
      </c>
      <c r="QH3" s="126">
        <v>45671</v>
      </c>
      <c r="QI3" s="126">
        <v>45672</v>
      </c>
      <c r="QJ3" s="126">
        <v>45673</v>
      </c>
      <c r="QK3" s="127">
        <v>45674</v>
      </c>
      <c r="QL3" s="125">
        <v>45677</v>
      </c>
      <c r="QM3" s="126">
        <v>45678</v>
      </c>
      <c r="QN3" s="126">
        <v>45679</v>
      </c>
      <c r="QO3" s="126">
        <v>45680</v>
      </c>
      <c r="QP3" s="127">
        <v>45681</v>
      </c>
      <c r="QQ3" s="125">
        <v>45684</v>
      </c>
      <c r="QR3" s="126">
        <v>45685</v>
      </c>
      <c r="QS3" s="126">
        <v>45686</v>
      </c>
      <c r="QT3" s="126">
        <v>45687</v>
      </c>
      <c r="QU3" s="127">
        <v>45688</v>
      </c>
      <c r="QV3" s="125">
        <v>45691</v>
      </c>
      <c r="QW3" s="126">
        <v>45692</v>
      </c>
      <c r="QX3" s="126">
        <v>45693</v>
      </c>
      <c r="QY3" s="126">
        <v>45694</v>
      </c>
      <c r="QZ3" s="127">
        <v>45695</v>
      </c>
      <c r="RA3" s="125">
        <v>45698</v>
      </c>
      <c r="RB3" s="126">
        <v>45699</v>
      </c>
      <c r="RC3" s="126">
        <v>45700</v>
      </c>
      <c r="RD3" s="126">
        <v>45701</v>
      </c>
      <c r="RE3" s="127">
        <v>45702</v>
      </c>
      <c r="RF3" s="125">
        <v>45705</v>
      </c>
      <c r="RG3" s="126">
        <v>45706</v>
      </c>
      <c r="RH3" s="126">
        <v>45707</v>
      </c>
      <c r="RI3" s="126">
        <v>45708</v>
      </c>
      <c r="RJ3" s="127">
        <v>45709</v>
      </c>
      <c r="RK3" s="125">
        <v>45712</v>
      </c>
      <c r="RL3" s="126">
        <v>45713</v>
      </c>
      <c r="RM3" s="126">
        <v>45714</v>
      </c>
      <c r="RN3" s="126">
        <v>45715</v>
      </c>
      <c r="RO3" s="127">
        <v>45716</v>
      </c>
      <c r="RP3" s="125">
        <v>45719</v>
      </c>
      <c r="RQ3" s="126">
        <v>45720</v>
      </c>
      <c r="RR3" s="126">
        <v>45721</v>
      </c>
      <c r="RS3" s="126">
        <v>45722</v>
      </c>
      <c r="RT3" s="127">
        <v>45723</v>
      </c>
      <c r="RU3" s="125">
        <v>45726</v>
      </c>
      <c r="RV3" s="126">
        <v>45727</v>
      </c>
      <c r="RW3" s="126">
        <v>45728</v>
      </c>
      <c r="RX3" s="126">
        <v>45729</v>
      </c>
      <c r="RY3" s="127">
        <v>45730</v>
      </c>
      <c r="RZ3" s="125">
        <v>45733</v>
      </c>
      <c r="SA3" s="126">
        <v>45734</v>
      </c>
      <c r="SB3" s="126">
        <v>45735</v>
      </c>
      <c r="SC3" s="126">
        <v>45736</v>
      </c>
      <c r="SD3" s="127">
        <v>45737</v>
      </c>
      <c r="SE3" s="125">
        <v>45740</v>
      </c>
      <c r="SF3" s="126">
        <v>45741</v>
      </c>
      <c r="SG3" s="126">
        <v>45742</v>
      </c>
      <c r="SH3" s="126">
        <v>45743</v>
      </c>
      <c r="SI3" s="127">
        <v>45744</v>
      </c>
      <c r="SJ3" s="125">
        <v>45747</v>
      </c>
      <c r="SK3" s="126">
        <v>45748</v>
      </c>
      <c r="SL3" s="126">
        <v>45749</v>
      </c>
      <c r="SM3" s="126">
        <v>45750</v>
      </c>
      <c r="SN3" s="127">
        <v>45751</v>
      </c>
      <c r="SO3" s="125">
        <v>45754</v>
      </c>
      <c r="SP3" s="126">
        <v>45755</v>
      </c>
      <c r="SQ3" s="126">
        <v>45756</v>
      </c>
      <c r="SR3" s="126">
        <v>45757</v>
      </c>
      <c r="SS3" s="127">
        <v>45758</v>
      </c>
      <c r="ST3" s="125">
        <v>45761</v>
      </c>
      <c r="SU3" s="126">
        <v>45762</v>
      </c>
      <c r="SV3" s="126">
        <v>45763</v>
      </c>
      <c r="SW3" s="126">
        <v>45764</v>
      </c>
      <c r="SX3" s="127">
        <v>45765</v>
      </c>
      <c r="SY3" s="125">
        <v>45768</v>
      </c>
      <c r="SZ3" s="126">
        <v>45769</v>
      </c>
      <c r="TA3" s="126">
        <v>45770</v>
      </c>
      <c r="TB3" s="126">
        <v>45771</v>
      </c>
      <c r="TC3" s="127">
        <v>45772</v>
      </c>
      <c r="TD3" s="125">
        <v>45775</v>
      </c>
      <c r="TE3" s="126">
        <v>45776</v>
      </c>
      <c r="TF3" s="126">
        <v>45777</v>
      </c>
      <c r="TG3" s="126">
        <v>45778</v>
      </c>
      <c r="TH3" s="127">
        <v>45779</v>
      </c>
      <c r="TI3" s="125">
        <v>45782</v>
      </c>
      <c r="TJ3" s="126">
        <v>45783</v>
      </c>
      <c r="TK3" s="126">
        <v>45784</v>
      </c>
      <c r="TL3" s="126">
        <v>45785</v>
      </c>
      <c r="TM3" s="127">
        <v>45786</v>
      </c>
      <c r="TN3" s="125">
        <v>45789</v>
      </c>
      <c r="TO3" s="126">
        <v>45790</v>
      </c>
      <c r="TP3" s="126">
        <v>45791</v>
      </c>
      <c r="TQ3" s="126">
        <v>45792</v>
      </c>
      <c r="TR3" s="127">
        <v>45793</v>
      </c>
      <c r="TS3" s="125">
        <v>45796</v>
      </c>
      <c r="TT3" s="126">
        <v>45797</v>
      </c>
      <c r="TU3" s="126">
        <v>45798</v>
      </c>
      <c r="TV3" s="126">
        <v>45799</v>
      </c>
      <c r="TW3" s="127">
        <v>45800</v>
      </c>
      <c r="TX3" s="125">
        <v>45803</v>
      </c>
      <c r="TY3" s="126">
        <v>45804</v>
      </c>
      <c r="TZ3" s="126">
        <v>45805</v>
      </c>
      <c r="UA3" s="126">
        <v>45806</v>
      </c>
      <c r="UB3" s="127">
        <v>45807</v>
      </c>
      <c r="UC3" s="125">
        <v>45810</v>
      </c>
      <c r="UD3" s="126">
        <v>45811</v>
      </c>
      <c r="UE3" s="126">
        <v>45812</v>
      </c>
      <c r="UF3" s="126">
        <v>45813</v>
      </c>
      <c r="UG3" s="127">
        <v>45814</v>
      </c>
      <c r="UH3" s="125">
        <v>45817</v>
      </c>
      <c r="UI3" s="126">
        <v>45818</v>
      </c>
      <c r="UJ3" s="126">
        <v>45819</v>
      </c>
      <c r="UK3" s="126">
        <v>45820</v>
      </c>
      <c r="UL3" s="127">
        <v>45821</v>
      </c>
      <c r="UM3" s="125">
        <v>45824</v>
      </c>
      <c r="UN3" s="126">
        <v>45825</v>
      </c>
      <c r="UO3" s="126">
        <v>45826</v>
      </c>
      <c r="UP3" s="126">
        <v>45827</v>
      </c>
      <c r="UQ3" s="127">
        <v>45828</v>
      </c>
      <c r="UR3" s="125">
        <v>45831</v>
      </c>
      <c r="US3" s="126">
        <v>45832</v>
      </c>
      <c r="UT3" s="126">
        <v>45833</v>
      </c>
      <c r="UU3" s="126">
        <v>45834</v>
      </c>
      <c r="UV3" s="127">
        <v>45835</v>
      </c>
      <c r="UW3" s="125">
        <v>45838</v>
      </c>
      <c r="UX3" s="126">
        <v>45839</v>
      </c>
      <c r="UY3" s="126">
        <v>45840</v>
      </c>
      <c r="UZ3" s="126">
        <v>45841</v>
      </c>
      <c r="VA3" s="127">
        <v>45842</v>
      </c>
      <c r="VB3" s="125">
        <v>45845</v>
      </c>
      <c r="VC3" s="126">
        <v>45846</v>
      </c>
      <c r="VD3" s="126">
        <v>45847</v>
      </c>
      <c r="VE3" s="126">
        <v>45848</v>
      </c>
      <c r="VF3" s="127">
        <v>45849</v>
      </c>
      <c r="VG3" s="125">
        <v>45852</v>
      </c>
      <c r="VH3" s="126">
        <v>45853</v>
      </c>
      <c r="VI3" s="126">
        <v>45854</v>
      </c>
      <c r="VJ3" s="126">
        <v>45855</v>
      </c>
      <c r="VK3" s="127">
        <v>45856</v>
      </c>
      <c r="VL3" s="125">
        <v>45859</v>
      </c>
      <c r="VM3" s="126">
        <v>45860</v>
      </c>
      <c r="VN3" s="126">
        <v>45861</v>
      </c>
      <c r="VO3" s="126">
        <v>45862</v>
      </c>
      <c r="VP3" s="127">
        <v>45863</v>
      </c>
      <c r="VQ3" s="125">
        <v>45866</v>
      </c>
      <c r="VR3" s="126">
        <v>45867</v>
      </c>
      <c r="VS3" s="126">
        <v>45868</v>
      </c>
      <c r="VT3" s="126">
        <v>45869</v>
      </c>
      <c r="VU3" s="127">
        <v>45870</v>
      </c>
      <c r="VV3" s="125">
        <v>45873</v>
      </c>
      <c r="VW3" s="126">
        <v>45874</v>
      </c>
      <c r="VX3" s="126">
        <v>45875</v>
      </c>
      <c r="VY3" s="126">
        <v>45876</v>
      </c>
      <c r="VZ3" s="127">
        <v>45877</v>
      </c>
      <c r="WA3" s="125">
        <v>45880</v>
      </c>
      <c r="WB3" s="126">
        <v>45881</v>
      </c>
      <c r="WC3" s="126">
        <v>45882</v>
      </c>
      <c r="WD3" s="126">
        <v>45883</v>
      </c>
      <c r="WE3" s="127">
        <v>45884</v>
      </c>
      <c r="WF3" s="125">
        <v>45887</v>
      </c>
      <c r="WG3" s="126">
        <v>45888</v>
      </c>
      <c r="WH3" s="126">
        <v>45889</v>
      </c>
      <c r="WI3" s="126">
        <v>45890</v>
      </c>
      <c r="WJ3" s="127">
        <v>45891</v>
      </c>
      <c r="WK3" s="125">
        <v>45894</v>
      </c>
      <c r="WL3" s="126">
        <v>45895</v>
      </c>
      <c r="WM3" s="126">
        <v>45896</v>
      </c>
      <c r="WN3" s="126">
        <v>45897</v>
      </c>
      <c r="WO3" s="127">
        <v>45898</v>
      </c>
      <c r="WP3" s="125">
        <v>45901</v>
      </c>
      <c r="WQ3" s="126">
        <v>45902</v>
      </c>
      <c r="WR3" s="126">
        <v>45903</v>
      </c>
      <c r="WS3" s="126">
        <v>45904</v>
      </c>
      <c r="WT3" s="127">
        <v>45905</v>
      </c>
      <c r="WU3" s="125">
        <v>45908</v>
      </c>
      <c r="WV3" s="126">
        <v>45909</v>
      </c>
      <c r="WW3" s="126">
        <v>45910</v>
      </c>
      <c r="WX3" s="126">
        <v>45911</v>
      </c>
      <c r="WY3" s="127">
        <v>45912</v>
      </c>
      <c r="WZ3" s="125">
        <v>45915</v>
      </c>
      <c r="XA3" s="126">
        <v>45916</v>
      </c>
      <c r="XB3" s="126">
        <v>45917</v>
      </c>
      <c r="XC3" s="126">
        <v>45918</v>
      </c>
      <c r="XD3" s="127">
        <v>45919</v>
      </c>
      <c r="XE3" s="125">
        <v>45922</v>
      </c>
      <c r="XF3" s="126">
        <v>45923</v>
      </c>
      <c r="XG3" s="126">
        <v>45924</v>
      </c>
      <c r="XH3" s="126">
        <v>45925</v>
      </c>
      <c r="XI3" s="127">
        <v>45926</v>
      </c>
      <c r="XJ3" s="125">
        <v>45929</v>
      </c>
      <c r="XK3" s="126">
        <v>45930</v>
      </c>
      <c r="XL3" s="126">
        <v>45931</v>
      </c>
      <c r="XM3" s="126">
        <v>45932</v>
      </c>
      <c r="XN3" s="127">
        <v>45933</v>
      </c>
      <c r="XO3" s="125">
        <v>45936</v>
      </c>
      <c r="XP3" s="126">
        <v>45937</v>
      </c>
      <c r="XQ3" s="126">
        <v>45938</v>
      </c>
      <c r="XR3" s="126">
        <v>45939</v>
      </c>
      <c r="XS3" s="127">
        <v>45940</v>
      </c>
      <c r="XT3" s="125">
        <v>45943</v>
      </c>
      <c r="XU3" s="126">
        <v>45944</v>
      </c>
      <c r="XV3" s="126">
        <v>45945</v>
      </c>
      <c r="XW3" s="126">
        <v>45946</v>
      </c>
      <c r="XX3" s="127">
        <v>45947</v>
      </c>
      <c r="XY3" s="125">
        <v>45950</v>
      </c>
      <c r="XZ3" s="126">
        <v>45951</v>
      </c>
      <c r="YA3" s="126">
        <v>45952</v>
      </c>
      <c r="YB3" s="126">
        <v>45953</v>
      </c>
      <c r="YC3" s="127">
        <v>45954</v>
      </c>
      <c r="YD3" s="125">
        <v>45957</v>
      </c>
      <c r="YE3" s="126">
        <v>45958</v>
      </c>
      <c r="YF3" s="126">
        <v>45959</v>
      </c>
      <c r="YG3" s="126">
        <v>45960</v>
      </c>
      <c r="YH3" s="127">
        <v>45961</v>
      </c>
      <c r="YI3" s="125">
        <v>45964</v>
      </c>
      <c r="YJ3" s="126">
        <v>45965</v>
      </c>
      <c r="YK3" s="126">
        <v>45966</v>
      </c>
      <c r="YL3" s="126">
        <v>45967</v>
      </c>
      <c r="YM3" s="127">
        <v>45968</v>
      </c>
      <c r="YN3" s="125">
        <v>45971</v>
      </c>
      <c r="YO3" s="126">
        <v>45972</v>
      </c>
      <c r="YP3" s="126">
        <v>45973</v>
      </c>
      <c r="YQ3" s="126">
        <v>45974</v>
      </c>
      <c r="YR3" s="127">
        <v>45975</v>
      </c>
      <c r="YS3" s="125">
        <v>45978</v>
      </c>
      <c r="YT3" s="126">
        <v>45979</v>
      </c>
      <c r="YU3" s="126">
        <v>45980</v>
      </c>
      <c r="YV3" s="126">
        <v>45981</v>
      </c>
      <c r="YW3" s="127">
        <v>45982</v>
      </c>
      <c r="YX3" s="125">
        <v>45985</v>
      </c>
      <c r="YY3" s="126">
        <v>45986</v>
      </c>
      <c r="YZ3" s="126">
        <v>45987</v>
      </c>
      <c r="ZA3" s="126">
        <v>45988</v>
      </c>
      <c r="ZB3" s="127">
        <v>45989</v>
      </c>
      <c r="ZC3" s="125">
        <v>45992</v>
      </c>
      <c r="ZD3" s="126">
        <v>45993</v>
      </c>
      <c r="ZE3" s="126">
        <v>45994</v>
      </c>
      <c r="ZF3" s="126">
        <v>45995</v>
      </c>
      <c r="ZG3" s="127">
        <v>45996</v>
      </c>
      <c r="ZH3" s="125">
        <v>45999</v>
      </c>
      <c r="ZI3" s="126">
        <v>46000</v>
      </c>
      <c r="ZJ3" s="126">
        <v>46001</v>
      </c>
      <c r="ZK3" s="126">
        <v>46002</v>
      </c>
      <c r="ZL3" s="127">
        <v>46003</v>
      </c>
      <c r="ZM3" s="125">
        <v>46006</v>
      </c>
      <c r="ZN3" s="126">
        <v>46007</v>
      </c>
      <c r="ZO3" s="126">
        <v>46008</v>
      </c>
      <c r="ZP3" s="126">
        <v>46009</v>
      </c>
      <c r="ZQ3" s="127">
        <v>46010</v>
      </c>
      <c r="ZR3" s="125">
        <v>46013</v>
      </c>
      <c r="ZS3" s="126">
        <v>46014</v>
      </c>
      <c r="ZT3" s="126">
        <v>46015</v>
      </c>
      <c r="ZU3" s="126">
        <v>46016</v>
      </c>
      <c r="ZV3" s="127">
        <v>46017</v>
      </c>
      <c r="ZW3" s="125">
        <v>46020</v>
      </c>
      <c r="ZX3" s="126">
        <v>46021</v>
      </c>
      <c r="ZY3" s="126">
        <v>46022</v>
      </c>
      <c r="ZZ3" s="126">
        <v>46023</v>
      </c>
      <c r="AAA3" s="127">
        <v>46024</v>
      </c>
      <c r="AAB3" s="125">
        <v>46027</v>
      </c>
      <c r="AAC3" s="126">
        <v>46028</v>
      </c>
      <c r="AAD3" s="126">
        <v>46029</v>
      </c>
      <c r="AAE3" s="126">
        <v>46030</v>
      </c>
      <c r="AAF3" s="127">
        <v>46031</v>
      </c>
      <c r="AAG3" s="125">
        <v>46034</v>
      </c>
      <c r="AAH3" s="126">
        <v>46035</v>
      </c>
      <c r="AAI3" s="126">
        <v>46036</v>
      </c>
      <c r="AAJ3" s="126">
        <v>46037</v>
      </c>
      <c r="AAK3" s="127">
        <v>46038</v>
      </c>
      <c r="AAL3" s="125">
        <v>46041</v>
      </c>
      <c r="AAM3" s="126">
        <v>46042</v>
      </c>
      <c r="AAN3" s="126">
        <v>46043</v>
      </c>
      <c r="AAO3" s="126">
        <v>46044</v>
      </c>
      <c r="AAP3" s="127">
        <v>46045</v>
      </c>
      <c r="AAQ3" s="125">
        <v>46048</v>
      </c>
      <c r="AAR3" s="126">
        <v>46049</v>
      </c>
      <c r="AAS3" s="126">
        <v>46050</v>
      </c>
      <c r="AAT3" s="126">
        <v>46051</v>
      </c>
      <c r="AAU3" s="127">
        <v>46052</v>
      </c>
      <c r="AAV3" s="125">
        <v>46055</v>
      </c>
      <c r="AAW3" s="126">
        <v>46056</v>
      </c>
      <c r="AAX3" s="126">
        <v>46057</v>
      </c>
      <c r="AAY3" s="126">
        <v>46058</v>
      </c>
      <c r="AAZ3" s="127">
        <v>46059</v>
      </c>
      <c r="ABA3" s="125">
        <v>46062</v>
      </c>
      <c r="ABB3" s="126">
        <v>46063</v>
      </c>
      <c r="ABC3" s="126">
        <v>46064</v>
      </c>
      <c r="ABD3" s="126">
        <v>46065</v>
      </c>
      <c r="ABE3" s="127">
        <v>46066</v>
      </c>
      <c r="ABF3" s="125">
        <v>46069</v>
      </c>
      <c r="ABG3" s="126">
        <v>46070</v>
      </c>
      <c r="ABH3" s="126">
        <v>46071</v>
      </c>
      <c r="ABI3" s="126">
        <v>46072</v>
      </c>
      <c r="ABJ3" s="127">
        <v>46073</v>
      </c>
      <c r="ABK3" s="125">
        <v>46076</v>
      </c>
      <c r="ABL3" s="126">
        <v>46077</v>
      </c>
      <c r="ABM3" s="126">
        <v>46078</v>
      </c>
      <c r="ABN3" s="126">
        <v>46079</v>
      </c>
      <c r="ABO3" s="127">
        <v>46080</v>
      </c>
      <c r="ABP3" s="125">
        <v>46083</v>
      </c>
      <c r="ABQ3" s="126">
        <v>46084</v>
      </c>
      <c r="ABR3" s="126">
        <v>46085</v>
      </c>
      <c r="ABS3" s="126">
        <v>46086</v>
      </c>
      <c r="ABT3" s="127">
        <v>46087</v>
      </c>
      <c r="ABU3" s="125">
        <v>46090</v>
      </c>
      <c r="ABV3" s="126">
        <v>46091</v>
      </c>
      <c r="ABW3" s="126">
        <v>46092</v>
      </c>
      <c r="ABX3" s="126">
        <v>46093</v>
      </c>
      <c r="ABY3" s="127">
        <v>46094</v>
      </c>
      <c r="ABZ3" s="125">
        <v>46097</v>
      </c>
      <c r="ACA3" s="126">
        <v>46098</v>
      </c>
      <c r="ACB3" s="126">
        <v>46099</v>
      </c>
      <c r="ACC3" s="126">
        <v>46100</v>
      </c>
      <c r="ACD3" s="127">
        <v>46101</v>
      </c>
      <c r="ACE3" s="125">
        <v>46104</v>
      </c>
      <c r="ACF3" s="126">
        <v>46105</v>
      </c>
      <c r="ACG3" s="126">
        <v>46106</v>
      </c>
      <c r="ACH3" s="126">
        <v>46107</v>
      </c>
      <c r="ACI3" s="127">
        <v>46108</v>
      </c>
      <c r="ACJ3" s="125">
        <v>46111</v>
      </c>
      <c r="ACK3" s="126">
        <v>46112</v>
      </c>
      <c r="ACL3" s="126">
        <v>46113</v>
      </c>
      <c r="ACM3" s="126">
        <v>46114</v>
      </c>
      <c r="ACN3" s="127">
        <v>46115</v>
      </c>
      <c r="ACO3" s="125">
        <v>46118</v>
      </c>
      <c r="ACP3" s="126">
        <v>46119</v>
      </c>
      <c r="ACQ3" s="126">
        <v>46120</v>
      </c>
      <c r="ACR3" s="126">
        <v>46121</v>
      </c>
      <c r="ACS3" s="127">
        <v>46122</v>
      </c>
      <c r="ACT3" s="125">
        <v>46125</v>
      </c>
      <c r="ACU3" s="126">
        <v>46126</v>
      </c>
      <c r="ACV3" s="126">
        <v>46127</v>
      </c>
      <c r="ACW3" s="126">
        <v>46128</v>
      </c>
      <c r="ACX3" s="127">
        <v>46129</v>
      </c>
      <c r="ACY3" s="125">
        <v>46132</v>
      </c>
      <c r="ACZ3" s="126">
        <v>46133</v>
      </c>
      <c r="ADA3" s="126">
        <v>46134</v>
      </c>
      <c r="ADB3" s="126">
        <v>46135</v>
      </c>
      <c r="ADC3" s="127">
        <v>46136</v>
      </c>
      <c r="ADD3" s="125">
        <v>46139</v>
      </c>
      <c r="ADE3" s="126">
        <v>46140</v>
      </c>
      <c r="ADF3" s="126">
        <v>46141</v>
      </c>
      <c r="ADG3" s="126">
        <v>46142</v>
      </c>
      <c r="ADH3" s="127">
        <v>46143</v>
      </c>
      <c r="ADI3" s="125">
        <v>46146</v>
      </c>
      <c r="ADJ3" s="126">
        <v>46147</v>
      </c>
      <c r="ADK3" s="126">
        <v>46148</v>
      </c>
      <c r="ADL3" s="126">
        <v>46149</v>
      </c>
      <c r="ADM3" s="127">
        <v>46150</v>
      </c>
      <c r="ADN3" s="125">
        <v>46153</v>
      </c>
      <c r="ADO3" s="126">
        <v>46154</v>
      </c>
      <c r="ADP3" s="126">
        <v>46155</v>
      </c>
      <c r="ADQ3" s="126">
        <v>46156</v>
      </c>
      <c r="ADR3" s="127">
        <v>46157</v>
      </c>
      <c r="ADS3" s="125">
        <v>46160</v>
      </c>
      <c r="ADT3" s="126">
        <v>46161</v>
      </c>
      <c r="ADU3" s="126">
        <v>46162</v>
      </c>
      <c r="ADV3" s="126">
        <v>46163</v>
      </c>
      <c r="ADW3" s="127">
        <v>46164</v>
      </c>
      <c r="ADX3" s="125">
        <v>46167</v>
      </c>
      <c r="ADY3" s="126">
        <v>46168</v>
      </c>
      <c r="ADZ3" s="126">
        <v>46169</v>
      </c>
      <c r="AEA3" s="126">
        <v>46170</v>
      </c>
      <c r="AEB3" s="127">
        <v>46171</v>
      </c>
      <c r="AEC3" s="125">
        <v>46174</v>
      </c>
      <c r="AED3" s="126">
        <v>46175</v>
      </c>
      <c r="AEE3" s="126">
        <v>46176</v>
      </c>
      <c r="AEF3" s="126">
        <v>46177</v>
      </c>
      <c r="AEG3" s="127">
        <v>46178</v>
      </c>
      <c r="AEH3" s="125">
        <v>46181</v>
      </c>
      <c r="AEI3" s="126">
        <v>46182</v>
      </c>
      <c r="AEJ3" s="126">
        <v>46183</v>
      </c>
      <c r="AEK3" s="126">
        <v>46184</v>
      </c>
      <c r="AEL3" s="127">
        <v>46185</v>
      </c>
      <c r="AEM3" s="125">
        <v>46188</v>
      </c>
      <c r="AEN3" s="126">
        <v>46189</v>
      </c>
      <c r="AEO3" s="126">
        <v>46190</v>
      </c>
      <c r="AEP3" s="126">
        <v>46191</v>
      </c>
      <c r="AEQ3" s="127">
        <v>46192</v>
      </c>
      <c r="AER3" s="125">
        <v>46195</v>
      </c>
      <c r="AES3" s="126">
        <v>46196</v>
      </c>
      <c r="AET3" s="126">
        <v>46197</v>
      </c>
      <c r="AEU3" s="126">
        <v>46198</v>
      </c>
      <c r="AEV3" s="127">
        <v>46199</v>
      </c>
      <c r="AEW3" s="125">
        <v>46202</v>
      </c>
      <c r="AEX3" s="126">
        <v>46203</v>
      </c>
      <c r="AEY3" s="126">
        <v>46204</v>
      </c>
      <c r="AEZ3" s="126">
        <v>46205</v>
      </c>
      <c r="AFA3" s="127">
        <v>46206</v>
      </c>
      <c r="AFB3" s="125">
        <v>46209</v>
      </c>
      <c r="AFC3" s="126">
        <v>46210</v>
      </c>
      <c r="AFD3" s="126">
        <v>46211</v>
      </c>
      <c r="AFE3" s="126">
        <v>46212</v>
      </c>
      <c r="AFF3" s="127">
        <v>46213</v>
      </c>
      <c r="AFG3" s="125">
        <v>46216</v>
      </c>
      <c r="AFH3" s="126">
        <v>46217</v>
      </c>
      <c r="AFI3" s="126">
        <v>46218</v>
      </c>
      <c r="AFJ3" s="126">
        <v>46219</v>
      </c>
      <c r="AFK3" s="127">
        <v>46220</v>
      </c>
      <c r="AFL3" s="125">
        <v>46223</v>
      </c>
      <c r="AFM3" s="126">
        <v>46224</v>
      </c>
      <c r="AFN3" s="126">
        <v>46225</v>
      </c>
      <c r="AFO3" s="126">
        <v>46226</v>
      </c>
      <c r="AFP3" s="127">
        <v>46227</v>
      </c>
      <c r="AFQ3" s="125">
        <v>46230</v>
      </c>
      <c r="AFR3" s="126">
        <v>46231</v>
      </c>
      <c r="AFS3" s="126">
        <v>46232</v>
      </c>
      <c r="AFT3" s="126">
        <v>46233</v>
      </c>
      <c r="AFU3" s="127">
        <v>46234</v>
      </c>
      <c r="AFV3" s="125">
        <v>46237</v>
      </c>
      <c r="AFW3" s="126">
        <v>46238</v>
      </c>
      <c r="AFX3" s="126">
        <v>46239</v>
      </c>
      <c r="AFY3" s="126">
        <v>46240</v>
      </c>
      <c r="AFZ3" s="127">
        <v>46241</v>
      </c>
      <c r="AGA3" s="125">
        <v>46244</v>
      </c>
      <c r="AGB3" s="126">
        <v>46245</v>
      </c>
      <c r="AGC3" s="126">
        <v>46246</v>
      </c>
      <c r="AGD3" s="126">
        <v>46247</v>
      </c>
      <c r="AGE3" s="127">
        <v>46248</v>
      </c>
      <c r="AGF3" s="125">
        <v>46251</v>
      </c>
      <c r="AGG3" s="126">
        <v>46252</v>
      </c>
      <c r="AGH3" s="126">
        <v>46253</v>
      </c>
      <c r="AGI3" s="126">
        <v>46254</v>
      </c>
      <c r="AGJ3" s="127">
        <v>46255</v>
      </c>
      <c r="AGK3" s="125">
        <v>46258</v>
      </c>
      <c r="AGL3" s="126">
        <v>46259</v>
      </c>
      <c r="AGM3" s="126">
        <v>46260</v>
      </c>
      <c r="AGN3" s="126">
        <v>46261</v>
      </c>
      <c r="AGO3" s="127">
        <v>46262</v>
      </c>
      <c r="AGP3" s="125">
        <v>46265</v>
      </c>
      <c r="AGQ3" s="126">
        <v>46266</v>
      </c>
      <c r="AGR3" s="126">
        <v>46267</v>
      </c>
      <c r="AGS3" s="126">
        <v>46268</v>
      </c>
      <c r="AGT3" s="127">
        <v>46269</v>
      </c>
      <c r="AGU3" s="125">
        <v>46272</v>
      </c>
      <c r="AGV3" s="126">
        <v>46273</v>
      </c>
      <c r="AGW3" s="126">
        <v>46274</v>
      </c>
      <c r="AGX3" s="126">
        <v>46275</v>
      </c>
      <c r="AGY3" s="127">
        <v>46276</v>
      </c>
      <c r="AGZ3" s="125">
        <v>46279</v>
      </c>
      <c r="AHA3" s="126">
        <v>46280</v>
      </c>
      <c r="AHB3" s="126">
        <v>46281</v>
      </c>
      <c r="AHC3" s="126">
        <v>46282</v>
      </c>
      <c r="AHD3" s="127">
        <v>46283</v>
      </c>
      <c r="AHE3" s="125">
        <v>46286</v>
      </c>
      <c r="AHF3" s="126">
        <v>46287</v>
      </c>
      <c r="AHG3" s="126">
        <v>46288</v>
      </c>
      <c r="AHH3" s="126">
        <v>46289</v>
      </c>
      <c r="AHI3" s="127">
        <v>46290</v>
      </c>
      <c r="AHJ3" s="125">
        <v>46293</v>
      </c>
      <c r="AHK3" s="126">
        <v>46294</v>
      </c>
      <c r="AHL3" s="126">
        <v>46295</v>
      </c>
      <c r="AHM3" s="126">
        <v>46296</v>
      </c>
      <c r="AHN3" s="127">
        <v>46297</v>
      </c>
      <c r="AHO3" s="125">
        <v>46300</v>
      </c>
      <c r="AHP3" s="126">
        <v>46301</v>
      </c>
      <c r="AHQ3" s="126">
        <v>46302</v>
      </c>
      <c r="AHR3" s="126">
        <v>46303</v>
      </c>
      <c r="AHS3" s="127">
        <v>46304</v>
      </c>
      <c r="AHT3" s="125">
        <v>46307</v>
      </c>
      <c r="AHU3" s="126">
        <v>46308</v>
      </c>
      <c r="AHV3" s="126">
        <v>46309</v>
      </c>
      <c r="AHW3" s="126">
        <v>46310</v>
      </c>
      <c r="AHX3" s="127">
        <v>46311</v>
      </c>
      <c r="AHY3" s="125">
        <v>46314</v>
      </c>
      <c r="AHZ3" s="126">
        <v>46315</v>
      </c>
      <c r="AIA3" s="126">
        <v>46316</v>
      </c>
      <c r="AIB3" s="126">
        <v>46317</v>
      </c>
      <c r="AIC3" s="127">
        <v>46318</v>
      </c>
      <c r="AID3" s="125">
        <v>46321</v>
      </c>
      <c r="AIE3" s="126">
        <v>46322</v>
      </c>
      <c r="AIF3" s="126">
        <v>46323</v>
      </c>
      <c r="AIG3" s="126">
        <v>46324</v>
      </c>
      <c r="AIH3" s="127">
        <v>46325</v>
      </c>
      <c r="AII3" s="125">
        <v>46328</v>
      </c>
      <c r="AIJ3" s="126">
        <v>46329</v>
      </c>
      <c r="AIK3" s="126">
        <v>46330</v>
      </c>
      <c r="AIL3" s="126">
        <v>46331</v>
      </c>
      <c r="AIM3" s="127">
        <v>46332</v>
      </c>
      <c r="AIN3" s="125">
        <v>46335</v>
      </c>
      <c r="AIO3" s="126">
        <v>46336</v>
      </c>
      <c r="AIP3" s="126">
        <v>46337</v>
      </c>
      <c r="AIQ3" s="126">
        <v>46338</v>
      </c>
      <c r="AIR3" s="127">
        <v>46339</v>
      </c>
      <c r="AIS3" s="125">
        <v>46342</v>
      </c>
      <c r="AIT3" s="126">
        <v>46343</v>
      </c>
      <c r="AIU3" s="126">
        <v>46344</v>
      </c>
      <c r="AIV3" s="126">
        <v>46345</v>
      </c>
      <c r="AIW3" s="127">
        <v>46346</v>
      </c>
      <c r="AIX3" s="125">
        <v>46349</v>
      </c>
      <c r="AIY3" s="126">
        <v>46350</v>
      </c>
      <c r="AIZ3" s="126">
        <v>46351</v>
      </c>
      <c r="AJA3" s="126">
        <v>46352</v>
      </c>
      <c r="AJB3" s="127">
        <v>46353</v>
      </c>
      <c r="AJC3" s="125">
        <v>46356</v>
      </c>
      <c r="AJD3" s="126">
        <v>46357</v>
      </c>
      <c r="AJE3" s="126">
        <v>46358</v>
      </c>
      <c r="AJF3" s="126">
        <v>46359</v>
      </c>
      <c r="AJG3" s="127">
        <v>46360</v>
      </c>
      <c r="AJH3" s="125">
        <v>46363</v>
      </c>
      <c r="AJI3" s="126">
        <v>46364</v>
      </c>
      <c r="AJJ3" s="126">
        <v>46365</v>
      </c>
      <c r="AJK3" s="126">
        <v>46366</v>
      </c>
      <c r="AJL3" s="127">
        <v>46367</v>
      </c>
      <c r="AJM3" s="125">
        <v>46370</v>
      </c>
      <c r="AJN3" s="126">
        <v>46371</v>
      </c>
      <c r="AJO3" s="126">
        <v>46372</v>
      </c>
      <c r="AJP3" s="126">
        <v>46373</v>
      </c>
      <c r="AJQ3" s="127">
        <v>46374</v>
      </c>
      <c r="AJR3" s="125">
        <v>46377</v>
      </c>
      <c r="AJS3" s="126">
        <v>46378</v>
      </c>
      <c r="AJT3" s="126">
        <v>46379</v>
      </c>
      <c r="AJU3" s="126">
        <v>46380</v>
      </c>
      <c r="AJV3" s="127">
        <v>46381</v>
      </c>
      <c r="AJW3" s="125">
        <v>46384</v>
      </c>
      <c r="AJX3" s="126">
        <v>46385</v>
      </c>
      <c r="AJY3" s="126">
        <v>46386</v>
      </c>
      <c r="AJZ3" s="126">
        <v>46387</v>
      </c>
      <c r="AKA3" s="127">
        <v>46388</v>
      </c>
      <c r="AKB3" s="125">
        <v>46391</v>
      </c>
      <c r="AKC3" s="126">
        <v>46392</v>
      </c>
      <c r="AKD3" s="126">
        <v>46393</v>
      </c>
      <c r="AKE3" s="126">
        <v>46394</v>
      </c>
      <c r="AKF3" s="127">
        <v>46395</v>
      </c>
      <c r="AKG3" s="125">
        <v>46398</v>
      </c>
      <c r="AKH3" s="126">
        <v>46399</v>
      </c>
      <c r="AKI3" s="126">
        <v>46400</v>
      </c>
      <c r="AKJ3" s="126">
        <v>46401</v>
      </c>
      <c r="AKK3" s="127">
        <v>46402</v>
      </c>
      <c r="AKL3" s="125">
        <v>46405</v>
      </c>
      <c r="AKM3" s="126">
        <v>46406</v>
      </c>
      <c r="AKN3" s="126">
        <v>46407</v>
      </c>
      <c r="AKO3" s="126">
        <v>46408</v>
      </c>
      <c r="AKP3" s="127">
        <v>46409</v>
      </c>
      <c r="AKQ3" s="125">
        <v>46412</v>
      </c>
      <c r="AKR3" s="126">
        <v>46413</v>
      </c>
      <c r="AKS3" s="126">
        <v>46414</v>
      </c>
      <c r="AKT3" s="126">
        <v>46415</v>
      </c>
      <c r="AKU3" s="127">
        <v>46416</v>
      </c>
      <c r="AKV3" s="125">
        <v>46419</v>
      </c>
      <c r="AKW3" s="126">
        <v>46420</v>
      </c>
      <c r="AKX3" s="126">
        <v>46421</v>
      </c>
      <c r="AKY3" s="126">
        <v>46422</v>
      </c>
      <c r="AKZ3" s="127">
        <v>46423</v>
      </c>
      <c r="ALA3" s="125">
        <v>46426</v>
      </c>
      <c r="ALB3" s="126">
        <v>46427</v>
      </c>
      <c r="ALC3" s="126">
        <v>46428</v>
      </c>
      <c r="ALD3" s="126">
        <v>46429</v>
      </c>
      <c r="ALE3" s="127">
        <v>46430</v>
      </c>
      <c r="ALF3" s="125">
        <v>46433</v>
      </c>
      <c r="ALG3" s="126">
        <v>46434</v>
      </c>
      <c r="ALH3" s="126">
        <v>46435</v>
      </c>
      <c r="ALI3" s="126">
        <v>46436</v>
      </c>
      <c r="ALJ3" s="127">
        <v>46437</v>
      </c>
      <c r="ALK3" s="125">
        <v>46440</v>
      </c>
      <c r="ALL3" s="126">
        <v>46441</v>
      </c>
      <c r="ALM3" s="126">
        <v>46442</v>
      </c>
      <c r="ALN3" s="126">
        <v>46443</v>
      </c>
      <c r="ALO3" s="127">
        <v>46444</v>
      </c>
      <c r="ALP3" s="125">
        <v>46447</v>
      </c>
      <c r="ALQ3" s="126">
        <v>46448</v>
      </c>
      <c r="ALR3" s="126">
        <v>46449</v>
      </c>
      <c r="ALS3" s="126">
        <v>46450</v>
      </c>
      <c r="ALT3" s="127">
        <v>46451</v>
      </c>
      <c r="ALU3" s="125">
        <v>46454</v>
      </c>
      <c r="ALV3" s="126">
        <v>46455</v>
      </c>
      <c r="ALW3" s="126">
        <v>46456</v>
      </c>
      <c r="ALX3" s="126">
        <v>46457</v>
      </c>
      <c r="ALY3" s="127">
        <v>46458</v>
      </c>
      <c r="ALZ3" s="125">
        <v>46461</v>
      </c>
      <c r="AMA3" s="126">
        <v>46462</v>
      </c>
      <c r="AMB3" s="126">
        <v>46463</v>
      </c>
      <c r="AMC3" s="126">
        <v>46464</v>
      </c>
      <c r="AMD3" s="127">
        <v>46465</v>
      </c>
      <c r="AME3" s="125">
        <v>46468</v>
      </c>
      <c r="AMF3" s="126">
        <v>46469</v>
      </c>
      <c r="AMG3" s="126">
        <v>46470</v>
      </c>
      <c r="AMH3" s="126">
        <v>46471</v>
      </c>
      <c r="AMI3" s="127">
        <v>46472</v>
      </c>
      <c r="AMJ3" s="125">
        <v>46475</v>
      </c>
      <c r="AMK3" s="126">
        <v>46476</v>
      </c>
      <c r="AML3" s="126">
        <v>46477</v>
      </c>
      <c r="AMM3" s="126">
        <v>46478</v>
      </c>
      <c r="AMN3" s="127">
        <v>46479</v>
      </c>
      <c r="AMO3" s="125">
        <v>46482</v>
      </c>
      <c r="AMP3" s="126">
        <v>46483</v>
      </c>
      <c r="AMQ3" s="126">
        <v>46484</v>
      </c>
      <c r="AMR3" s="126">
        <v>46485</v>
      </c>
      <c r="AMS3" s="127">
        <v>46486</v>
      </c>
      <c r="AMT3" s="125">
        <v>46489</v>
      </c>
      <c r="AMU3" s="126">
        <v>46490</v>
      </c>
      <c r="AMV3" s="126">
        <v>46491</v>
      </c>
      <c r="AMW3" s="126">
        <v>46492</v>
      </c>
      <c r="AMX3" s="127">
        <v>46493</v>
      </c>
      <c r="AMY3" s="125">
        <v>46496</v>
      </c>
      <c r="AMZ3" s="126">
        <v>46497</v>
      </c>
      <c r="ANA3" s="126">
        <v>46498</v>
      </c>
      <c r="ANB3" s="126">
        <v>46499</v>
      </c>
      <c r="ANC3" s="127">
        <v>46500</v>
      </c>
      <c r="AND3" s="125">
        <v>46503</v>
      </c>
      <c r="ANE3" s="126">
        <v>46504</v>
      </c>
      <c r="ANF3" s="126">
        <v>46505</v>
      </c>
      <c r="ANG3" s="126">
        <v>46506</v>
      </c>
      <c r="ANH3" s="127">
        <v>46507</v>
      </c>
      <c r="ANI3" s="125">
        <v>46510</v>
      </c>
      <c r="ANJ3" s="126">
        <v>46511</v>
      </c>
      <c r="ANK3" s="126">
        <v>46512</v>
      </c>
      <c r="ANL3" s="126">
        <v>46513</v>
      </c>
      <c r="ANM3" s="127">
        <v>46514</v>
      </c>
      <c r="ANN3" s="125">
        <v>46517</v>
      </c>
      <c r="ANO3" s="126">
        <v>46518</v>
      </c>
      <c r="ANP3" s="126">
        <v>46519</v>
      </c>
      <c r="ANQ3" s="126">
        <v>46520</v>
      </c>
      <c r="ANR3" s="127">
        <v>46521</v>
      </c>
      <c r="ANS3" s="125">
        <v>46524</v>
      </c>
      <c r="ANT3" s="126">
        <v>46525</v>
      </c>
      <c r="ANU3" s="126">
        <v>46526</v>
      </c>
      <c r="ANV3" s="126">
        <v>46527</v>
      </c>
      <c r="ANW3" s="127">
        <v>46528</v>
      </c>
      <c r="ANX3" s="125">
        <v>46531</v>
      </c>
      <c r="ANY3" s="126">
        <v>46532</v>
      </c>
      <c r="ANZ3" s="126">
        <v>46533</v>
      </c>
      <c r="AOA3" s="126">
        <v>46534</v>
      </c>
      <c r="AOB3" s="127">
        <v>46535</v>
      </c>
      <c r="AOC3" s="125">
        <v>46538</v>
      </c>
      <c r="AOD3" s="126">
        <v>46539</v>
      </c>
      <c r="AOE3" s="126">
        <v>46540</v>
      </c>
      <c r="AOF3" s="126">
        <v>46541</v>
      </c>
      <c r="AOG3" s="127">
        <v>46542</v>
      </c>
      <c r="AOH3" s="125">
        <v>46545</v>
      </c>
      <c r="AOI3" s="126">
        <v>46546</v>
      </c>
      <c r="AOJ3" s="126">
        <v>46547</v>
      </c>
      <c r="AOK3" s="126">
        <v>46548</v>
      </c>
      <c r="AOL3" s="127">
        <v>46549</v>
      </c>
      <c r="AOM3" s="125">
        <v>46552</v>
      </c>
      <c r="AON3" s="126">
        <v>46553</v>
      </c>
      <c r="AOO3" s="126">
        <v>46554</v>
      </c>
      <c r="AOP3" s="126">
        <v>46555</v>
      </c>
      <c r="AOQ3" s="127">
        <v>46556</v>
      </c>
      <c r="AOR3" s="125">
        <v>46559</v>
      </c>
      <c r="AOS3" s="126">
        <v>46560</v>
      </c>
      <c r="AOT3" s="126">
        <v>46561</v>
      </c>
      <c r="AOU3" s="126">
        <v>46562</v>
      </c>
      <c r="AOV3" s="127">
        <v>46563</v>
      </c>
      <c r="AOW3" s="125">
        <v>46566</v>
      </c>
      <c r="AOX3" s="126">
        <v>46567</v>
      </c>
      <c r="AOY3" s="126">
        <v>46568</v>
      </c>
      <c r="AOZ3" s="126">
        <v>46569</v>
      </c>
      <c r="APA3" s="127">
        <v>46570</v>
      </c>
      <c r="APB3" s="125">
        <v>46573</v>
      </c>
      <c r="APC3" s="126">
        <v>46574</v>
      </c>
      <c r="APD3" s="126">
        <v>46575</v>
      </c>
      <c r="APE3" s="126">
        <v>46576</v>
      </c>
      <c r="APF3" s="127">
        <v>46577</v>
      </c>
      <c r="APG3" s="125">
        <v>46580</v>
      </c>
      <c r="APH3" s="126">
        <v>46581</v>
      </c>
      <c r="API3" s="126">
        <v>46582</v>
      </c>
      <c r="APJ3" s="126">
        <v>46583</v>
      </c>
      <c r="APK3" s="127">
        <v>46584</v>
      </c>
      <c r="APL3" s="125">
        <v>46587</v>
      </c>
      <c r="APM3" s="126">
        <v>46588</v>
      </c>
      <c r="APN3" s="126">
        <v>46589</v>
      </c>
      <c r="APO3" s="126">
        <v>46590</v>
      </c>
      <c r="APP3" s="127">
        <v>46591</v>
      </c>
      <c r="APQ3" s="125">
        <v>46594</v>
      </c>
      <c r="APR3" s="126">
        <v>46595</v>
      </c>
      <c r="APS3" s="126">
        <v>46596</v>
      </c>
      <c r="APT3" s="126">
        <v>46597</v>
      </c>
      <c r="APU3" s="127">
        <v>46598</v>
      </c>
      <c r="APV3" s="125">
        <v>46601</v>
      </c>
      <c r="APW3" s="126">
        <v>46602</v>
      </c>
      <c r="APX3" s="126">
        <v>46603</v>
      </c>
      <c r="APY3" s="126">
        <v>46604</v>
      </c>
      <c r="APZ3" s="127">
        <v>46605</v>
      </c>
      <c r="AQA3" s="125">
        <v>46608</v>
      </c>
      <c r="AQB3" s="126">
        <v>46609</v>
      </c>
      <c r="AQC3" s="126">
        <v>46610</v>
      </c>
      <c r="AQD3" s="126">
        <v>46611</v>
      </c>
      <c r="AQE3" s="127">
        <v>46612</v>
      </c>
      <c r="AQF3" s="125">
        <v>46615</v>
      </c>
      <c r="AQG3" s="126">
        <v>46616</v>
      </c>
      <c r="AQH3" s="126">
        <v>46617</v>
      </c>
      <c r="AQI3" s="126">
        <v>46618</v>
      </c>
      <c r="AQJ3" s="127">
        <v>46619</v>
      </c>
      <c r="AQK3" s="125">
        <v>46622</v>
      </c>
      <c r="AQL3" s="126">
        <v>46623</v>
      </c>
      <c r="AQM3" s="126">
        <v>46624</v>
      </c>
      <c r="AQN3" s="126">
        <v>46625</v>
      </c>
      <c r="AQO3" s="127">
        <v>46626</v>
      </c>
      <c r="AQP3" s="125">
        <v>46629</v>
      </c>
      <c r="AQQ3" s="126">
        <v>46630</v>
      </c>
      <c r="AQR3" s="126">
        <v>46631</v>
      </c>
      <c r="AQS3" s="126">
        <v>46632</v>
      </c>
      <c r="AQT3" s="127">
        <v>46633</v>
      </c>
      <c r="AQU3" s="125">
        <v>46636</v>
      </c>
      <c r="AQV3" s="126">
        <v>46637</v>
      </c>
      <c r="AQW3" s="126">
        <v>46638</v>
      </c>
      <c r="AQX3" s="126">
        <v>46639</v>
      </c>
      <c r="AQY3" s="127">
        <v>46640</v>
      </c>
      <c r="AQZ3" s="125">
        <v>46643</v>
      </c>
      <c r="ARA3" s="126">
        <v>46644</v>
      </c>
      <c r="ARB3" s="126">
        <v>46645</v>
      </c>
      <c r="ARC3" s="126">
        <v>46646</v>
      </c>
      <c r="ARD3" s="127">
        <v>46647</v>
      </c>
      <c r="ARE3" s="125">
        <v>46650</v>
      </c>
      <c r="ARF3" s="126">
        <v>46651</v>
      </c>
      <c r="ARG3" s="126">
        <v>46652</v>
      </c>
      <c r="ARH3" s="126">
        <v>46653</v>
      </c>
      <c r="ARI3" s="127">
        <v>46654</v>
      </c>
      <c r="ARJ3" s="125">
        <v>46657</v>
      </c>
      <c r="ARK3" s="126">
        <v>46658</v>
      </c>
      <c r="ARL3" s="126">
        <v>46659</v>
      </c>
      <c r="ARM3" s="126">
        <v>46660</v>
      </c>
      <c r="ARN3" s="127">
        <v>46661</v>
      </c>
      <c r="ARO3" s="125">
        <v>46664</v>
      </c>
      <c r="ARP3" s="126">
        <v>46665</v>
      </c>
      <c r="ARQ3" s="126">
        <v>46666</v>
      </c>
      <c r="ARR3" s="126">
        <v>46667</v>
      </c>
      <c r="ARS3" s="127">
        <v>46668</v>
      </c>
      <c r="ART3" s="125">
        <v>46671</v>
      </c>
      <c r="ARU3" s="126">
        <v>46672</v>
      </c>
      <c r="ARV3" s="126">
        <v>46673</v>
      </c>
      <c r="ARW3" s="126">
        <v>46674</v>
      </c>
      <c r="ARX3" s="127">
        <v>46675</v>
      </c>
      <c r="ARY3" s="125">
        <v>46678</v>
      </c>
      <c r="ARZ3" s="126">
        <v>46679</v>
      </c>
      <c r="ASA3" s="126">
        <v>46680</v>
      </c>
      <c r="ASB3" s="126">
        <v>46681</v>
      </c>
      <c r="ASC3" s="127">
        <v>46682</v>
      </c>
      <c r="ASD3" s="125">
        <v>46685</v>
      </c>
      <c r="ASE3" s="126">
        <v>46686</v>
      </c>
      <c r="ASF3" s="126">
        <v>46687</v>
      </c>
      <c r="ASG3" s="126">
        <v>46688</v>
      </c>
      <c r="ASH3" s="127">
        <v>46689</v>
      </c>
      <c r="ASI3" s="125">
        <v>46692</v>
      </c>
      <c r="ASJ3" s="126">
        <v>46693</v>
      </c>
      <c r="ASK3" s="126">
        <v>46694</v>
      </c>
      <c r="ASL3" s="126">
        <v>46695</v>
      </c>
      <c r="ASM3" s="127">
        <v>46696</v>
      </c>
      <c r="ASN3" s="125">
        <v>46699</v>
      </c>
      <c r="ASO3" s="126">
        <v>46700</v>
      </c>
      <c r="ASP3" s="126">
        <v>46701</v>
      </c>
      <c r="ASQ3" s="126">
        <v>46702</v>
      </c>
      <c r="ASR3" s="127">
        <v>46703</v>
      </c>
      <c r="ASS3" s="125">
        <v>46706</v>
      </c>
      <c r="AST3" s="126">
        <v>46707</v>
      </c>
      <c r="ASU3" s="126">
        <v>46708</v>
      </c>
      <c r="ASV3" s="126">
        <v>46709</v>
      </c>
      <c r="ASW3" s="127">
        <v>46710</v>
      </c>
      <c r="ASX3" s="125">
        <v>46713</v>
      </c>
      <c r="ASY3" s="126">
        <v>46714</v>
      </c>
      <c r="ASZ3" s="126">
        <v>46715</v>
      </c>
      <c r="ATA3" s="126">
        <v>46716</v>
      </c>
      <c r="ATB3" s="127">
        <v>46717</v>
      </c>
      <c r="ATC3" s="125">
        <v>46720</v>
      </c>
      <c r="ATD3" s="126">
        <v>46721</v>
      </c>
      <c r="ATE3" s="126">
        <v>46722</v>
      </c>
      <c r="ATF3" s="126">
        <v>46723</v>
      </c>
      <c r="ATG3" s="127">
        <v>46724</v>
      </c>
      <c r="ATH3" s="125">
        <v>46727</v>
      </c>
      <c r="ATI3" s="126">
        <v>46728</v>
      </c>
      <c r="ATJ3" s="126">
        <v>46729</v>
      </c>
      <c r="ATK3" s="126">
        <v>46730</v>
      </c>
      <c r="ATL3" s="127">
        <v>46731</v>
      </c>
      <c r="ATM3" s="125">
        <v>46734</v>
      </c>
      <c r="ATN3" s="126">
        <v>46735</v>
      </c>
      <c r="ATO3" s="126">
        <v>46736</v>
      </c>
      <c r="ATP3" s="126">
        <v>46737</v>
      </c>
      <c r="ATQ3" s="127">
        <v>46738</v>
      </c>
      <c r="ATR3" s="125">
        <v>46741</v>
      </c>
      <c r="ATS3" s="126">
        <v>46742</v>
      </c>
      <c r="ATT3" s="126">
        <v>46743</v>
      </c>
      <c r="ATU3" s="126">
        <v>46744</v>
      </c>
      <c r="ATV3" s="127">
        <v>46745</v>
      </c>
      <c r="ATW3" s="125">
        <v>46748</v>
      </c>
      <c r="ATX3" s="126">
        <v>46749</v>
      </c>
      <c r="ATY3" s="126">
        <v>46750</v>
      </c>
      <c r="ATZ3" s="126">
        <v>46751</v>
      </c>
      <c r="AUA3" s="127">
        <v>46752</v>
      </c>
    </row>
    <row r="4" spans="15:1223" ht="20.75" customHeight="1" thickBot="1" x14ac:dyDescent="0.2">
      <c r="Y4" s="128" t="s">
        <v>240</v>
      </c>
      <c r="Z4" s="129" t="s">
        <v>241</v>
      </c>
      <c r="AA4" s="129" t="s">
        <v>242</v>
      </c>
      <c r="AB4" s="129" t="s">
        <v>243</v>
      </c>
      <c r="AC4" s="130" t="s">
        <v>66</v>
      </c>
      <c r="AD4" s="128" t="s">
        <v>240</v>
      </c>
      <c r="AE4" s="129" t="s">
        <v>241</v>
      </c>
      <c r="AF4" s="129" t="s">
        <v>242</v>
      </c>
      <c r="AG4" s="129" t="s">
        <v>243</v>
      </c>
      <c r="AH4" s="130" t="s">
        <v>66</v>
      </c>
      <c r="AI4" s="128" t="s">
        <v>240</v>
      </c>
      <c r="AJ4" s="129" t="s">
        <v>241</v>
      </c>
      <c r="AK4" s="129" t="s">
        <v>242</v>
      </c>
      <c r="AL4" s="129" t="s">
        <v>243</v>
      </c>
      <c r="AM4" s="130" t="s">
        <v>66</v>
      </c>
      <c r="AN4" s="128" t="s">
        <v>240</v>
      </c>
      <c r="AO4" s="129" t="s">
        <v>241</v>
      </c>
      <c r="AP4" s="129" t="s">
        <v>242</v>
      </c>
      <c r="AQ4" s="129" t="s">
        <v>243</v>
      </c>
      <c r="AR4" s="130" t="s">
        <v>66</v>
      </c>
      <c r="AS4" s="128" t="s">
        <v>240</v>
      </c>
      <c r="AT4" s="129" t="s">
        <v>241</v>
      </c>
      <c r="AU4" s="129" t="s">
        <v>242</v>
      </c>
      <c r="AV4" s="129" t="s">
        <v>243</v>
      </c>
      <c r="AW4" s="130" t="s">
        <v>66</v>
      </c>
      <c r="AX4" s="128" t="s">
        <v>240</v>
      </c>
      <c r="AY4" s="129" t="s">
        <v>241</v>
      </c>
      <c r="AZ4" s="129" t="s">
        <v>242</v>
      </c>
      <c r="BA4" s="129" t="s">
        <v>243</v>
      </c>
      <c r="BB4" s="130" t="s">
        <v>66</v>
      </c>
      <c r="BC4" s="128" t="s">
        <v>240</v>
      </c>
      <c r="BD4" s="129" t="s">
        <v>241</v>
      </c>
      <c r="BE4" s="129" t="s">
        <v>242</v>
      </c>
      <c r="BF4" s="129" t="s">
        <v>243</v>
      </c>
      <c r="BG4" s="130" t="s">
        <v>66</v>
      </c>
      <c r="BH4" s="128" t="s">
        <v>240</v>
      </c>
      <c r="BI4" s="129" t="s">
        <v>241</v>
      </c>
      <c r="BJ4" s="129" t="s">
        <v>242</v>
      </c>
      <c r="BK4" s="129" t="s">
        <v>243</v>
      </c>
      <c r="BL4" s="130" t="s">
        <v>66</v>
      </c>
      <c r="BM4" s="128" t="s">
        <v>240</v>
      </c>
      <c r="BN4" s="129" t="s">
        <v>241</v>
      </c>
      <c r="BO4" s="129" t="s">
        <v>242</v>
      </c>
      <c r="BP4" s="129" t="s">
        <v>243</v>
      </c>
      <c r="BQ4" s="130" t="s">
        <v>66</v>
      </c>
      <c r="BR4" s="128" t="s">
        <v>240</v>
      </c>
      <c r="BS4" s="129" t="s">
        <v>241</v>
      </c>
      <c r="BT4" s="129" t="s">
        <v>242</v>
      </c>
      <c r="BU4" s="129" t="s">
        <v>243</v>
      </c>
      <c r="BV4" s="130" t="s">
        <v>66</v>
      </c>
      <c r="BW4" s="128" t="s">
        <v>240</v>
      </c>
      <c r="BX4" s="129" t="s">
        <v>241</v>
      </c>
      <c r="BY4" s="129" t="s">
        <v>242</v>
      </c>
      <c r="BZ4" s="129" t="s">
        <v>243</v>
      </c>
      <c r="CA4" s="130" t="s">
        <v>66</v>
      </c>
      <c r="CB4" s="128" t="s">
        <v>240</v>
      </c>
      <c r="CC4" s="129" t="s">
        <v>241</v>
      </c>
      <c r="CD4" s="129" t="s">
        <v>242</v>
      </c>
      <c r="CE4" s="129" t="s">
        <v>243</v>
      </c>
      <c r="CF4" s="130" t="s">
        <v>66</v>
      </c>
      <c r="CG4" s="128" t="s">
        <v>240</v>
      </c>
      <c r="CH4" s="129" t="s">
        <v>241</v>
      </c>
      <c r="CI4" s="129" t="s">
        <v>242</v>
      </c>
      <c r="CJ4" s="129" t="s">
        <v>243</v>
      </c>
      <c r="CK4" s="130" t="s">
        <v>66</v>
      </c>
      <c r="CL4" s="128" t="s">
        <v>240</v>
      </c>
      <c r="CM4" s="129" t="s">
        <v>241</v>
      </c>
      <c r="CN4" s="129" t="s">
        <v>242</v>
      </c>
      <c r="CO4" s="129" t="s">
        <v>243</v>
      </c>
      <c r="CP4" s="130" t="s">
        <v>66</v>
      </c>
      <c r="CQ4" s="128" t="s">
        <v>240</v>
      </c>
      <c r="CR4" s="129" t="s">
        <v>241</v>
      </c>
      <c r="CS4" s="129" t="s">
        <v>242</v>
      </c>
      <c r="CT4" s="129" t="s">
        <v>243</v>
      </c>
      <c r="CU4" s="130" t="s">
        <v>66</v>
      </c>
      <c r="CV4" s="128" t="s">
        <v>240</v>
      </c>
      <c r="CW4" s="129" t="s">
        <v>241</v>
      </c>
      <c r="CX4" s="129" t="s">
        <v>242</v>
      </c>
      <c r="CY4" s="129" t="s">
        <v>243</v>
      </c>
      <c r="CZ4" s="130" t="s">
        <v>66</v>
      </c>
      <c r="DA4" s="128" t="s">
        <v>240</v>
      </c>
      <c r="DB4" s="129" t="s">
        <v>241</v>
      </c>
      <c r="DC4" s="129" t="s">
        <v>242</v>
      </c>
      <c r="DD4" s="129" t="s">
        <v>243</v>
      </c>
      <c r="DE4" s="130" t="s">
        <v>66</v>
      </c>
      <c r="DF4" s="128" t="s">
        <v>240</v>
      </c>
      <c r="DG4" s="129" t="s">
        <v>241</v>
      </c>
      <c r="DH4" s="129" t="s">
        <v>242</v>
      </c>
      <c r="DI4" s="129" t="s">
        <v>243</v>
      </c>
      <c r="DJ4" s="130" t="s">
        <v>66</v>
      </c>
      <c r="DK4" s="128" t="s">
        <v>240</v>
      </c>
      <c r="DL4" s="129" t="s">
        <v>241</v>
      </c>
      <c r="DM4" s="129" t="s">
        <v>242</v>
      </c>
      <c r="DN4" s="129" t="s">
        <v>243</v>
      </c>
      <c r="DO4" s="130" t="s">
        <v>66</v>
      </c>
      <c r="DP4" s="128" t="s">
        <v>240</v>
      </c>
      <c r="DQ4" s="129" t="s">
        <v>241</v>
      </c>
      <c r="DR4" s="129" t="s">
        <v>242</v>
      </c>
      <c r="DS4" s="129" t="s">
        <v>243</v>
      </c>
      <c r="DT4" s="130" t="s">
        <v>66</v>
      </c>
      <c r="DU4" s="128" t="s">
        <v>240</v>
      </c>
      <c r="DV4" s="129" t="s">
        <v>241</v>
      </c>
      <c r="DW4" s="129" t="s">
        <v>242</v>
      </c>
      <c r="DX4" s="129" t="s">
        <v>243</v>
      </c>
      <c r="DY4" s="130" t="s">
        <v>66</v>
      </c>
      <c r="DZ4" s="128" t="s">
        <v>240</v>
      </c>
      <c r="EA4" s="129" t="s">
        <v>241</v>
      </c>
      <c r="EB4" s="129" t="s">
        <v>242</v>
      </c>
      <c r="EC4" s="129" t="s">
        <v>243</v>
      </c>
      <c r="ED4" s="130" t="s">
        <v>66</v>
      </c>
      <c r="EE4" s="128" t="s">
        <v>240</v>
      </c>
      <c r="EF4" s="129" t="s">
        <v>241</v>
      </c>
      <c r="EG4" s="129" t="s">
        <v>242</v>
      </c>
      <c r="EH4" s="129" t="s">
        <v>243</v>
      </c>
      <c r="EI4" s="130" t="s">
        <v>66</v>
      </c>
      <c r="EJ4" s="128" t="s">
        <v>240</v>
      </c>
      <c r="EK4" s="129" t="s">
        <v>241</v>
      </c>
      <c r="EL4" s="129" t="s">
        <v>242</v>
      </c>
      <c r="EM4" s="129" t="s">
        <v>243</v>
      </c>
      <c r="EN4" s="130" t="s">
        <v>66</v>
      </c>
      <c r="EO4" s="128" t="s">
        <v>240</v>
      </c>
      <c r="EP4" s="129" t="s">
        <v>241</v>
      </c>
      <c r="EQ4" s="129" t="s">
        <v>242</v>
      </c>
      <c r="ER4" s="129" t="s">
        <v>243</v>
      </c>
      <c r="ES4" s="130" t="s">
        <v>66</v>
      </c>
      <c r="ET4" s="128" t="s">
        <v>240</v>
      </c>
      <c r="EU4" s="129" t="s">
        <v>241</v>
      </c>
      <c r="EV4" s="129" t="s">
        <v>242</v>
      </c>
      <c r="EW4" s="129" t="s">
        <v>243</v>
      </c>
      <c r="EX4" s="130" t="s">
        <v>66</v>
      </c>
      <c r="EY4" s="128" t="s">
        <v>240</v>
      </c>
      <c r="EZ4" s="129" t="s">
        <v>241</v>
      </c>
      <c r="FA4" s="129" t="s">
        <v>242</v>
      </c>
      <c r="FB4" s="129" t="s">
        <v>243</v>
      </c>
      <c r="FC4" s="130" t="s">
        <v>66</v>
      </c>
      <c r="FD4" s="128" t="s">
        <v>240</v>
      </c>
      <c r="FE4" s="129" t="s">
        <v>241</v>
      </c>
      <c r="FF4" s="129" t="s">
        <v>242</v>
      </c>
      <c r="FG4" s="129" t="s">
        <v>243</v>
      </c>
      <c r="FH4" s="130" t="s">
        <v>66</v>
      </c>
      <c r="FI4" s="128" t="s">
        <v>240</v>
      </c>
      <c r="FJ4" s="129" t="s">
        <v>241</v>
      </c>
      <c r="FK4" s="129" t="s">
        <v>242</v>
      </c>
      <c r="FL4" s="129" t="s">
        <v>243</v>
      </c>
      <c r="FM4" s="130" t="s">
        <v>66</v>
      </c>
      <c r="FN4" s="128" t="s">
        <v>240</v>
      </c>
      <c r="FO4" s="129" t="s">
        <v>241</v>
      </c>
      <c r="FP4" s="129" t="s">
        <v>242</v>
      </c>
      <c r="FQ4" s="129" t="s">
        <v>243</v>
      </c>
      <c r="FR4" s="130" t="s">
        <v>66</v>
      </c>
      <c r="FW4" s="128" t="s">
        <v>240</v>
      </c>
      <c r="FX4" s="129" t="s">
        <v>241</v>
      </c>
      <c r="FY4" s="129" t="s">
        <v>242</v>
      </c>
      <c r="FZ4" s="129" t="s">
        <v>243</v>
      </c>
      <c r="GA4" s="130" t="s">
        <v>66</v>
      </c>
      <c r="GB4" s="128" t="s">
        <v>240</v>
      </c>
      <c r="GC4" s="129" t="s">
        <v>241</v>
      </c>
      <c r="GD4" s="129" t="s">
        <v>242</v>
      </c>
      <c r="GE4" s="129" t="s">
        <v>243</v>
      </c>
      <c r="GF4" s="130" t="s">
        <v>66</v>
      </c>
      <c r="GG4" s="128" t="s">
        <v>240</v>
      </c>
      <c r="GH4" s="129" t="s">
        <v>241</v>
      </c>
      <c r="GI4" s="129" t="s">
        <v>242</v>
      </c>
      <c r="GJ4" s="129" t="s">
        <v>243</v>
      </c>
      <c r="GK4" s="130" t="s">
        <v>66</v>
      </c>
      <c r="GL4" s="128" t="s">
        <v>240</v>
      </c>
      <c r="GM4" s="129" t="s">
        <v>241</v>
      </c>
      <c r="GN4" s="129" t="s">
        <v>242</v>
      </c>
      <c r="GO4" s="129" t="s">
        <v>243</v>
      </c>
      <c r="GP4" s="130" t="s">
        <v>66</v>
      </c>
      <c r="GQ4" s="128" t="s">
        <v>240</v>
      </c>
      <c r="GR4" s="129" t="s">
        <v>241</v>
      </c>
      <c r="GS4" s="129" t="s">
        <v>242</v>
      </c>
      <c r="GT4" s="129" t="s">
        <v>243</v>
      </c>
      <c r="GU4" s="130" t="s">
        <v>66</v>
      </c>
      <c r="GV4" s="128" t="s">
        <v>240</v>
      </c>
      <c r="GW4" s="129" t="s">
        <v>241</v>
      </c>
      <c r="GX4" s="129" t="s">
        <v>242</v>
      </c>
      <c r="GY4" s="129" t="s">
        <v>243</v>
      </c>
      <c r="GZ4" s="130" t="s">
        <v>66</v>
      </c>
      <c r="HA4" s="128" t="s">
        <v>240</v>
      </c>
      <c r="HB4" s="129" t="s">
        <v>241</v>
      </c>
      <c r="HC4" s="129" t="s">
        <v>242</v>
      </c>
      <c r="HD4" s="129" t="s">
        <v>243</v>
      </c>
      <c r="HE4" s="130" t="s">
        <v>66</v>
      </c>
      <c r="HF4" s="128" t="s">
        <v>240</v>
      </c>
      <c r="HG4" s="129" t="s">
        <v>241</v>
      </c>
      <c r="HH4" s="129" t="s">
        <v>242</v>
      </c>
      <c r="HI4" s="129" t="s">
        <v>243</v>
      </c>
      <c r="HJ4" s="130" t="s">
        <v>66</v>
      </c>
      <c r="HK4" s="128" t="s">
        <v>240</v>
      </c>
      <c r="HL4" s="129" t="s">
        <v>241</v>
      </c>
      <c r="HM4" s="129" t="s">
        <v>242</v>
      </c>
      <c r="HN4" s="129" t="s">
        <v>243</v>
      </c>
      <c r="HO4" s="130" t="s">
        <v>66</v>
      </c>
      <c r="HP4" s="128" t="s">
        <v>240</v>
      </c>
      <c r="HQ4" s="129" t="s">
        <v>241</v>
      </c>
      <c r="HR4" s="129" t="s">
        <v>242</v>
      </c>
      <c r="HS4" s="129" t="s">
        <v>243</v>
      </c>
      <c r="HT4" s="130" t="s">
        <v>66</v>
      </c>
      <c r="HU4" s="128" t="s">
        <v>240</v>
      </c>
      <c r="HV4" s="129" t="s">
        <v>241</v>
      </c>
      <c r="HW4" s="129" t="s">
        <v>242</v>
      </c>
      <c r="HX4" s="129" t="s">
        <v>243</v>
      </c>
      <c r="HY4" s="130" t="s">
        <v>66</v>
      </c>
      <c r="HZ4" s="128" t="s">
        <v>240</v>
      </c>
      <c r="IA4" s="129" t="s">
        <v>241</v>
      </c>
      <c r="IB4" s="129" t="s">
        <v>242</v>
      </c>
      <c r="IC4" s="129" t="s">
        <v>243</v>
      </c>
      <c r="ID4" s="130" t="s">
        <v>66</v>
      </c>
      <c r="IE4" s="128" t="s">
        <v>240</v>
      </c>
      <c r="IF4" s="129" t="s">
        <v>241</v>
      </c>
      <c r="IG4" s="129" t="s">
        <v>242</v>
      </c>
      <c r="IH4" s="129" t="s">
        <v>243</v>
      </c>
      <c r="II4" s="130" t="s">
        <v>66</v>
      </c>
      <c r="IJ4" s="128" t="s">
        <v>240</v>
      </c>
      <c r="IK4" s="129" t="s">
        <v>241</v>
      </c>
      <c r="IL4" s="129" t="s">
        <v>242</v>
      </c>
      <c r="IM4" s="129" t="s">
        <v>243</v>
      </c>
      <c r="IN4" s="130" t="s">
        <v>66</v>
      </c>
      <c r="IO4" s="128" t="s">
        <v>240</v>
      </c>
      <c r="IP4" s="129" t="s">
        <v>241</v>
      </c>
      <c r="IQ4" s="129" t="s">
        <v>242</v>
      </c>
      <c r="IR4" s="129" t="s">
        <v>243</v>
      </c>
      <c r="IS4" s="130" t="s">
        <v>66</v>
      </c>
      <c r="IT4" s="128" t="s">
        <v>240</v>
      </c>
      <c r="IU4" s="129" t="s">
        <v>241</v>
      </c>
      <c r="IV4" s="129" t="s">
        <v>242</v>
      </c>
      <c r="IW4" s="129" t="s">
        <v>243</v>
      </c>
      <c r="IX4" s="130" t="s">
        <v>66</v>
      </c>
      <c r="IY4" s="128" t="s">
        <v>240</v>
      </c>
      <c r="IZ4" s="129" t="s">
        <v>241</v>
      </c>
      <c r="JA4" s="129" t="s">
        <v>242</v>
      </c>
      <c r="JB4" s="129" t="s">
        <v>243</v>
      </c>
      <c r="JC4" s="130" t="s">
        <v>66</v>
      </c>
      <c r="JD4" s="128" t="s">
        <v>240</v>
      </c>
      <c r="JE4" s="129" t="s">
        <v>241</v>
      </c>
      <c r="JF4" s="129" t="s">
        <v>242</v>
      </c>
      <c r="JG4" s="129" t="s">
        <v>243</v>
      </c>
      <c r="JH4" s="130" t="s">
        <v>66</v>
      </c>
      <c r="JI4" s="128" t="s">
        <v>240</v>
      </c>
      <c r="JJ4" s="129" t="s">
        <v>241</v>
      </c>
      <c r="JK4" s="129" t="s">
        <v>242</v>
      </c>
      <c r="JL4" s="129" t="s">
        <v>243</v>
      </c>
      <c r="JM4" s="130" t="s">
        <v>66</v>
      </c>
      <c r="JN4" s="128" t="s">
        <v>240</v>
      </c>
      <c r="JO4" s="129" t="s">
        <v>241</v>
      </c>
      <c r="JP4" s="129" t="s">
        <v>242</v>
      </c>
      <c r="JQ4" s="129" t="s">
        <v>243</v>
      </c>
      <c r="JR4" s="130" t="s">
        <v>66</v>
      </c>
      <c r="JS4" s="128" t="s">
        <v>240</v>
      </c>
      <c r="JT4" s="129" t="s">
        <v>241</v>
      </c>
      <c r="JU4" s="129" t="s">
        <v>242</v>
      </c>
      <c r="JV4" s="129" t="s">
        <v>243</v>
      </c>
      <c r="JW4" s="130" t="s">
        <v>66</v>
      </c>
      <c r="JX4" s="128" t="s">
        <v>240</v>
      </c>
      <c r="JY4" s="129" t="s">
        <v>241</v>
      </c>
      <c r="JZ4" s="129" t="s">
        <v>242</v>
      </c>
      <c r="KA4" s="129" t="s">
        <v>243</v>
      </c>
      <c r="KB4" s="130" t="s">
        <v>66</v>
      </c>
      <c r="KC4" s="128" t="s">
        <v>240</v>
      </c>
      <c r="KD4" s="129" t="s">
        <v>241</v>
      </c>
      <c r="KE4" s="129" t="s">
        <v>242</v>
      </c>
      <c r="KF4" s="129" t="s">
        <v>243</v>
      </c>
      <c r="KG4" s="130" t="s">
        <v>66</v>
      </c>
      <c r="KH4" s="128" t="s">
        <v>240</v>
      </c>
      <c r="KI4" s="129" t="s">
        <v>241</v>
      </c>
      <c r="KJ4" s="129" t="s">
        <v>242</v>
      </c>
      <c r="KK4" s="129" t="s">
        <v>243</v>
      </c>
      <c r="KL4" s="130" t="s">
        <v>66</v>
      </c>
      <c r="KM4" s="128" t="s">
        <v>240</v>
      </c>
      <c r="KN4" s="129" t="s">
        <v>241</v>
      </c>
      <c r="KO4" s="129" t="s">
        <v>242</v>
      </c>
      <c r="KP4" s="129" t="s">
        <v>243</v>
      </c>
      <c r="KQ4" s="130" t="s">
        <v>66</v>
      </c>
      <c r="KR4" s="128" t="s">
        <v>240</v>
      </c>
      <c r="KS4" s="129" t="s">
        <v>241</v>
      </c>
      <c r="KT4" s="129" t="s">
        <v>242</v>
      </c>
      <c r="KU4" s="129" t="s">
        <v>243</v>
      </c>
      <c r="KV4" s="130" t="s">
        <v>66</v>
      </c>
      <c r="KW4" s="128" t="s">
        <v>240</v>
      </c>
      <c r="KX4" s="129" t="s">
        <v>241</v>
      </c>
      <c r="KY4" s="129" t="s">
        <v>242</v>
      </c>
      <c r="KZ4" s="129" t="s">
        <v>243</v>
      </c>
      <c r="LA4" s="130" t="s">
        <v>66</v>
      </c>
      <c r="LB4" s="128" t="s">
        <v>240</v>
      </c>
      <c r="LC4" s="129" t="s">
        <v>241</v>
      </c>
      <c r="LD4" s="129" t="s">
        <v>242</v>
      </c>
      <c r="LE4" s="129" t="s">
        <v>243</v>
      </c>
      <c r="LF4" s="130" t="s">
        <v>66</v>
      </c>
      <c r="LG4" s="128" t="s">
        <v>240</v>
      </c>
      <c r="LH4" s="129" t="s">
        <v>241</v>
      </c>
      <c r="LI4" s="129" t="s">
        <v>242</v>
      </c>
      <c r="LJ4" s="129" t="s">
        <v>243</v>
      </c>
      <c r="LK4" s="130" t="s">
        <v>66</v>
      </c>
      <c r="LL4" s="128" t="s">
        <v>240</v>
      </c>
      <c r="LM4" s="129" t="s">
        <v>241</v>
      </c>
      <c r="LN4" s="129" t="s">
        <v>242</v>
      </c>
      <c r="LO4" s="129" t="s">
        <v>243</v>
      </c>
      <c r="LP4" s="130" t="s">
        <v>66</v>
      </c>
      <c r="LQ4" s="128" t="s">
        <v>240</v>
      </c>
      <c r="LR4" s="129" t="s">
        <v>241</v>
      </c>
      <c r="LS4" s="129" t="s">
        <v>242</v>
      </c>
      <c r="LT4" s="129" t="s">
        <v>243</v>
      </c>
      <c r="LU4" s="130" t="s">
        <v>66</v>
      </c>
      <c r="LV4" s="128" t="s">
        <v>240</v>
      </c>
      <c r="LW4" s="129" t="s">
        <v>241</v>
      </c>
      <c r="LX4" s="129" t="s">
        <v>242</v>
      </c>
      <c r="LY4" s="129" t="s">
        <v>243</v>
      </c>
      <c r="LZ4" s="130" t="s">
        <v>66</v>
      </c>
      <c r="MA4" s="128" t="s">
        <v>240</v>
      </c>
      <c r="MB4" s="129" t="s">
        <v>241</v>
      </c>
      <c r="MC4" s="129" t="s">
        <v>242</v>
      </c>
      <c r="MD4" s="129" t="s">
        <v>243</v>
      </c>
      <c r="ME4" s="130" t="s">
        <v>66</v>
      </c>
      <c r="MF4" s="128" t="s">
        <v>240</v>
      </c>
      <c r="MG4" s="129" t="s">
        <v>241</v>
      </c>
      <c r="MH4" s="129" t="s">
        <v>242</v>
      </c>
      <c r="MI4" s="129" t="s">
        <v>243</v>
      </c>
      <c r="MJ4" s="130" t="s">
        <v>66</v>
      </c>
      <c r="MK4" s="128" t="s">
        <v>240</v>
      </c>
      <c r="ML4" s="129" t="s">
        <v>241</v>
      </c>
      <c r="MM4" s="129" t="s">
        <v>242</v>
      </c>
      <c r="MN4" s="129" t="s">
        <v>243</v>
      </c>
      <c r="MO4" s="130" t="s">
        <v>66</v>
      </c>
      <c r="MP4" s="128" t="s">
        <v>240</v>
      </c>
      <c r="MQ4" s="129" t="s">
        <v>241</v>
      </c>
      <c r="MR4" s="129" t="s">
        <v>242</v>
      </c>
      <c r="MS4" s="129" t="s">
        <v>243</v>
      </c>
      <c r="MT4" s="130" t="s">
        <v>66</v>
      </c>
      <c r="MU4" s="128" t="s">
        <v>240</v>
      </c>
      <c r="MV4" s="129" t="s">
        <v>241</v>
      </c>
      <c r="MW4" s="129" t="s">
        <v>242</v>
      </c>
      <c r="MX4" s="129" t="s">
        <v>243</v>
      </c>
      <c r="MY4" s="130" t="s">
        <v>66</v>
      </c>
      <c r="MZ4" s="128" t="s">
        <v>240</v>
      </c>
      <c r="NA4" s="129" t="s">
        <v>241</v>
      </c>
      <c r="NB4" s="129" t="s">
        <v>242</v>
      </c>
      <c r="NC4" s="129" t="s">
        <v>243</v>
      </c>
      <c r="ND4" s="130" t="s">
        <v>66</v>
      </c>
      <c r="NE4" s="128" t="s">
        <v>240</v>
      </c>
      <c r="NF4" s="129" t="s">
        <v>241</v>
      </c>
      <c r="NG4" s="129" t="s">
        <v>242</v>
      </c>
      <c r="NH4" s="129" t="s">
        <v>243</v>
      </c>
      <c r="NI4" s="130" t="s">
        <v>66</v>
      </c>
      <c r="NJ4" s="128" t="s">
        <v>240</v>
      </c>
      <c r="NK4" s="129" t="s">
        <v>241</v>
      </c>
      <c r="NL4" s="129" t="s">
        <v>242</v>
      </c>
      <c r="NM4" s="129" t="s">
        <v>243</v>
      </c>
      <c r="NN4" s="130" t="s">
        <v>66</v>
      </c>
      <c r="NO4" s="128" t="s">
        <v>240</v>
      </c>
      <c r="NP4" s="129" t="s">
        <v>241</v>
      </c>
      <c r="NQ4" s="129" t="s">
        <v>242</v>
      </c>
      <c r="NR4" s="129" t="s">
        <v>243</v>
      </c>
      <c r="NS4" s="130" t="s">
        <v>66</v>
      </c>
      <c r="NT4" s="128" t="s">
        <v>240</v>
      </c>
      <c r="NU4" s="129" t="s">
        <v>241</v>
      </c>
      <c r="NV4" s="129" t="s">
        <v>242</v>
      </c>
      <c r="NW4" s="129" t="s">
        <v>243</v>
      </c>
      <c r="NX4" s="130" t="s">
        <v>66</v>
      </c>
      <c r="NY4" s="128" t="s">
        <v>240</v>
      </c>
      <c r="NZ4" s="129" t="s">
        <v>241</v>
      </c>
      <c r="OA4" s="129" t="s">
        <v>242</v>
      </c>
      <c r="OB4" s="129" t="s">
        <v>243</v>
      </c>
      <c r="OC4" s="130" t="s">
        <v>66</v>
      </c>
      <c r="OD4" s="128" t="s">
        <v>240</v>
      </c>
      <c r="OE4" s="129" t="s">
        <v>241</v>
      </c>
      <c r="OF4" s="129" t="s">
        <v>242</v>
      </c>
      <c r="OG4" s="129" t="s">
        <v>243</v>
      </c>
      <c r="OH4" s="130" t="s">
        <v>66</v>
      </c>
      <c r="OI4" s="128" t="s">
        <v>240</v>
      </c>
      <c r="OJ4" s="129" t="s">
        <v>241</v>
      </c>
      <c r="OK4" s="129" t="s">
        <v>242</v>
      </c>
      <c r="OL4" s="129" t="s">
        <v>243</v>
      </c>
      <c r="OM4" s="130" t="s">
        <v>66</v>
      </c>
      <c r="ON4" s="128" t="s">
        <v>240</v>
      </c>
      <c r="OO4" s="129" t="s">
        <v>241</v>
      </c>
      <c r="OP4" s="129" t="s">
        <v>242</v>
      </c>
      <c r="OQ4" s="129" t="s">
        <v>243</v>
      </c>
      <c r="OR4" s="130" t="s">
        <v>66</v>
      </c>
      <c r="OS4" s="128" t="s">
        <v>240</v>
      </c>
      <c r="OT4" s="129" t="s">
        <v>241</v>
      </c>
      <c r="OU4" s="129" t="s">
        <v>242</v>
      </c>
      <c r="OV4" s="129" t="s">
        <v>243</v>
      </c>
      <c r="OW4" s="130" t="s">
        <v>66</v>
      </c>
      <c r="OX4" s="128" t="s">
        <v>240</v>
      </c>
      <c r="OY4" s="129" t="s">
        <v>241</v>
      </c>
      <c r="OZ4" s="129" t="s">
        <v>242</v>
      </c>
      <c r="PA4" s="129" t="s">
        <v>243</v>
      </c>
      <c r="PB4" s="130" t="s">
        <v>66</v>
      </c>
      <c r="PC4" s="128" t="s">
        <v>240</v>
      </c>
      <c r="PD4" s="129" t="s">
        <v>241</v>
      </c>
      <c r="PE4" s="129" t="s">
        <v>242</v>
      </c>
      <c r="PF4" s="129" t="s">
        <v>243</v>
      </c>
      <c r="PG4" s="130" t="s">
        <v>66</v>
      </c>
      <c r="PH4" s="128" t="s">
        <v>240</v>
      </c>
      <c r="PI4" s="129" t="s">
        <v>241</v>
      </c>
      <c r="PJ4" s="129" t="s">
        <v>242</v>
      </c>
      <c r="PK4" s="129" t="s">
        <v>243</v>
      </c>
      <c r="PL4" s="130" t="s">
        <v>66</v>
      </c>
      <c r="PM4" s="128" t="s">
        <v>240</v>
      </c>
      <c r="PN4" s="129" t="s">
        <v>241</v>
      </c>
      <c r="PO4" s="129" t="s">
        <v>242</v>
      </c>
      <c r="PP4" s="129" t="s">
        <v>243</v>
      </c>
      <c r="PQ4" s="130" t="s">
        <v>66</v>
      </c>
      <c r="PR4" s="128" t="s">
        <v>240</v>
      </c>
      <c r="PS4" s="129" t="s">
        <v>241</v>
      </c>
      <c r="PT4" s="129" t="s">
        <v>242</v>
      </c>
      <c r="PU4" s="129" t="s">
        <v>243</v>
      </c>
      <c r="PV4" s="130" t="s">
        <v>66</v>
      </c>
      <c r="PW4" s="128" t="s">
        <v>240</v>
      </c>
      <c r="PX4" s="129" t="s">
        <v>241</v>
      </c>
      <c r="PY4" s="129" t="s">
        <v>242</v>
      </c>
      <c r="PZ4" s="129" t="s">
        <v>243</v>
      </c>
      <c r="QA4" s="130" t="s">
        <v>66</v>
      </c>
      <c r="QB4" s="128" t="s">
        <v>240</v>
      </c>
      <c r="QC4" s="129" t="s">
        <v>241</v>
      </c>
      <c r="QD4" s="129" t="s">
        <v>242</v>
      </c>
      <c r="QE4" s="129" t="str">
        <f>+IF($A$7="SW","TO","TH")</f>
        <v>TH</v>
      </c>
      <c r="QF4" s="130" t="s">
        <v>66</v>
      </c>
      <c r="QG4" s="128" t="s">
        <v>240</v>
      </c>
      <c r="QH4" s="129" t="s">
        <v>241</v>
      </c>
      <c r="QI4" s="129" t="s">
        <v>242</v>
      </c>
      <c r="QJ4" s="129" t="str">
        <f>+IF($A$7="SW","TO","TH")</f>
        <v>TH</v>
      </c>
      <c r="QK4" s="130" t="s">
        <v>66</v>
      </c>
      <c r="QL4" s="128" t="s">
        <v>240</v>
      </c>
      <c r="QM4" s="129" t="s">
        <v>241</v>
      </c>
      <c r="QN4" s="129" t="s">
        <v>242</v>
      </c>
      <c r="QO4" s="129" t="str">
        <f>+IF($A$7="SW","TO","TH")</f>
        <v>TH</v>
      </c>
      <c r="QP4" s="130" t="s">
        <v>66</v>
      </c>
      <c r="QQ4" s="128" t="s">
        <v>240</v>
      </c>
      <c r="QR4" s="129" t="s">
        <v>241</v>
      </c>
      <c r="QS4" s="129" t="s">
        <v>242</v>
      </c>
      <c r="QT4" s="129" t="str">
        <f>+IF($A$7="SW","TO","TH")</f>
        <v>TH</v>
      </c>
      <c r="QU4" s="130" t="s">
        <v>66</v>
      </c>
      <c r="QV4" s="128" t="s">
        <v>240</v>
      </c>
      <c r="QW4" s="129" t="s">
        <v>241</v>
      </c>
      <c r="QX4" s="129" t="s">
        <v>242</v>
      </c>
      <c r="QY4" s="129" t="str">
        <f>+IF($A$7="SW","TO","TH")</f>
        <v>TH</v>
      </c>
      <c r="QZ4" s="130" t="s">
        <v>66</v>
      </c>
      <c r="RA4" s="128" t="s">
        <v>240</v>
      </c>
      <c r="RB4" s="129" t="s">
        <v>241</v>
      </c>
      <c r="RC4" s="129" t="s">
        <v>242</v>
      </c>
      <c r="RD4" s="129" t="str">
        <f>+IF($A$7="SW","TO","TH")</f>
        <v>TH</v>
      </c>
      <c r="RE4" s="130" t="s">
        <v>66</v>
      </c>
      <c r="RF4" s="128" t="s">
        <v>240</v>
      </c>
      <c r="RG4" s="129" t="s">
        <v>241</v>
      </c>
      <c r="RH4" s="129" t="s">
        <v>242</v>
      </c>
      <c r="RI4" s="129" t="str">
        <f>+IF($A$7="SW","TO","TH")</f>
        <v>TH</v>
      </c>
      <c r="RJ4" s="130" t="s">
        <v>66</v>
      </c>
      <c r="RK4" s="128" t="s">
        <v>240</v>
      </c>
      <c r="RL4" s="129" t="s">
        <v>241</v>
      </c>
      <c r="RM4" s="129" t="s">
        <v>242</v>
      </c>
      <c r="RN4" s="129" t="str">
        <f>+IF($A$7="SW","TO","TH")</f>
        <v>TH</v>
      </c>
      <c r="RO4" s="130" t="s">
        <v>66</v>
      </c>
      <c r="RP4" s="128" t="s">
        <v>240</v>
      </c>
      <c r="RQ4" s="129" t="s">
        <v>241</v>
      </c>
      <c r="RR4" s="129" t="s">
        <v>242</v>
      </c>
      <c r="RS4" s="129" t="str">
        <f>+IF($A$7="SW","TO","TH")</f>
        <v>TH</v>
      </c>
      <c r="RT4" s="130" t="s">
        <v>66</v>
      </c>
      <c r="RU4" s="128" t="s">
        <v>240</v>
      </c>
      <c r="RV4" s="129" t="s">
        <v>241</v>
      </c>
      <c r="RW4" s="129" t="s">
        <v>242</v>
      </c>
      <c r="RX4" s="129" t="str">
        <f>+IF($A$7="SW","TO","TH")</f>
        <v>TH</v>
      </c>
      <c r="RY4" s="130" t="s">
        <v>66</v>
      </c>
      <c r="RZ4" s="128" t="s">
        <v>240</v>
      </c>
      <c r="SA4" s="129" t="s">
        <v>241</v>
      </c>
      <c r="SB4" s="129" t="s">
        <v>242</v>
      </c>
      <c r="SC4" s="129" t="str">
        <f>+IF($A$7="SW","TO","TH")</f>
        <v>TH</v>
      </c>
      <c r="SD4" s="130" t="s">
        <v>66</v>
      </c>
      <c r="SE4" s="128" t="s">
        <v>240</v>
      </c>
      <c r="SF4" s="129" t="s">
        <v>241</v>
      </c>
      <c r="SG4" s="129" t="s">
        <v>242</v>
      </c>
      <c r="SH4" s="129" t="str">
        <f>+IF($A$7="SW","TO","TH")</f>
        <v>TH</v>
      </c>
      <c r="SI4" s="130" t="s">
        <v>66</v>
      </c>
      <c r="SJ4" s="128" t="s">
        <v>240</v>
      </c>
      <c r="SK4" s="129" t="s">
        <v>241</v>
      </c>
      <c r="SL4" s="129" t="s">
        <v>242</v>
      </c>
      <c r="SM4" s="129" t="str">
        <f>+IF($A$7="SW","TO","TH")</f>
        <v>TH</v>
      </c>
      <c r="SN4" s="130" t="s">
        <v>66</v>
      </c>
      <c r="SO4" s="128" t="s">
        <v>240</v>
      </c>
      <c r="SP4" s="129" t="s">
        <v>241</v>
      </c>
      <c r="SQ4" s="129" t="s">
        <v>242</v>
      </c>
      <c r="SR4" s="129" t="str">
        <f>+IF($A$7="SW","TO","TH")</f>
        <v>TH</v>
      </c>
      <c r="SS4" s="130" t="s">
        <v>66</v>
      </c>
      <c r="ST4" s="128" t="s">
        <v>240</v>
      </c>
      <c r="SU4" s="129" t="s">
        <v>241</v>
      </c>
      <c r="SV4" s="129" t="s">
        <v>242</v>
      </c>
      <c r="SW4" s="129" t="str">
        <f>+IF($A$7="SW","TO","TH")</f>
        <v>TH</v>
      </c>
      <c r="SX4" s="130" t="s">
        <v>66</v>
      </c>
      <c r="SY4" s="128" t="s">
        <v>240</v>
      </c>
      <c r="SZ4" s="129" t="s">
        <v>241</v>
      </c>
      <c r="TA4" s="129" t="s">
        <v>242</v>
      </c>
      <c r="TB4" s="129" t="str">
        <f>+IF($A$7="SW","TO","TH")</f>
        <v>TH</v>
      </c>
      <c r="TC4" s="130" t="s">
        <v>66</v>
      </c>
      <c r="TD4" s="128" t="s">
        <v>240</v>
      </c>
      <c r="TE4" s="129" t="s">
        <v>241</v>
      </c>
      <c r="TF4" s="129" t="s">
        <v>242</v>
      </c>
      <c r="TG4" s="129" t="str">
        <f>+IF($A$7="SW","TO","TH")</f>
        <v>TH</v>
      </c>
      <c r="TH4" s="130" t="s">
        <v>66</v>
      </c>
      <c r="TI4" s="128" t="s">
        <v>240</v>
      </c>
      <c r="TJ4" s="129" t="s">
        <v>241</v>
      </c>
      <c r="TK4" s="129" t="s">
        <v>242</v>
      </c>
      <c r="TL4" s="129" t="str">
        <f>+IF($A$7="SW","TO","TH")</f>
        <v>TH</v>
      </c>
      <c r="TM4" s="130" t="s">
        <v>66</v>
      </c>
      <c r="TN4" s="128" t="s">
        <v>240</v>
      </c>
      <c r="TO4" s="129" t="s">
        <v>241</v>
      </c>
      <c r="TP4" s="129" t="s">
        <v>242</v>
      </c>
      <c r="TQ4" s="129" t="str">
        <f>+IF($A$7="SW","TO","TH")</f>
        <v>TH</v>
      </c>
      <c r="TR4" s="130" t="s">
        <v>66</v>
      </c>
      <c r="TS4" s="128" t="s">
        <v>240</v>
      </c>
      <c r="TT4" s="129" t="s">
        <v>241</v>
      </c>
      <c r="TU4" s="129" t="s">
        <v>242</v>
      </c>
      <c r="TV4" s="129" t="str">
        <f>+IF($A$7="SW","TO","TH")</f>
        <v>TH</v>
      </c>
      <c r="TW4" s="130" t="s">
        <v>66</v>
      </c>
      <c r="TX4" s="128" t="s">
        <v>240</v>
      </c>
      <c r="TY4" s="129" t="s">
        <v>241</v>
      </c>
      <c r="TZ4" s="129" t="s">
        <v>242</v>
      </c>
      <c r="UA4" s="129" t="str">
        <f>+IF($A$7="SW","TO","TH")</f>
        <v>TH</v>
      </c>
      <c r="UB4" s="130" t="s">
        <v>66</v>
      </c>
      <c r="UC4" s="128" t="s">
        <v>240</v>
      </c>
      <c r="UD4" s="129" t="s">
        <v>241</v>
      </c>
      <c r="UE4" s="129" t="s">
        <v>242</v>
      </c>
      <c r="UF4" s="129" t="str">
        <f>+IF($A$7="SW","TO","TH")</f>
        <v>TH</v>
      </c>
      <c r="UG4" s="130" t="s">
        <v>66</v>
      </c>
      <c r="UH4" s="128" t="s">
        <v>240</v>
      </c>
      <c r="UI4" s="129" t="s">
        <v>241</v>
      </c>
      <c r="UJ4" s="129" t="s">
        <v>242</v>
      </c>
      <c r="UK4" s="129" t="str">
        <f>+IF($A$7="SW","TO","TH")</f>
        <v>TH</v>
      </c>
      <c r="UL4" s="130" t="s">
        <v>66</v>
      </c>
      <c r="UM4" s="128" t="s">
        <v>240</v>
      </c>
      <c r="UN4" s="129" t="s">
        <v>241</v>
      </c>
      <c r="UO4" s="129" t="s">
        <v>242</v>
      </c>
      <c r="UP4" s="129" t="str">
        <f>+IF($A$7="SW","TO","TH")</f>
        <v>TH</v>
      </c>
      <c r="UQ4" s="130" t="s">
        <v>66</v>
      </c>
      <c r="UR4" s="128" t="s">
        <v>240</v>
      </c>
      <c r="US4" s="129" t="s">
        <v>241</v>
      </c>
      <c r="UT4" s="129" t="s">
        <v>242</v>
      </c>
      <c r="UU4" s="129" t="str">
        <f>+IF($A$7="SW","TO","TH")</f>
        <v>TH</v>
      </c>
      <c r="UV4" s="130" t="s">
        <v>66</v>
      </c>
      <c r="UW4" s="128" t="s">
        <v>240</v>
      </c>
      <c r="UX4" s="129" t="s">
        <v>241</v>
      </c>
      <c r="UY4" s="129" t="s">
        <v>242</v>
      </c>
      <c r="UZ4" s="129" t="str">
        <f>+IF($A$7="SW","TO","TH")</f>
        <v>TH</v>
      </c>
      <c r="VA4" s="130" t="s">
        <v>66</v>
      </c>
      <c r="VB4" s="128" t="s">
        <v>240</v>
      </c>
      <c r="VC4" s="129" t="s">
        <v>241</v>
      </c>
      <c r="VD4" s="129" t="s">
        <v>242</v>
      </c>
      <c r="VE4" s="129" t="str">
        <f>+IF($A$7="SW","TO","TH")</f>
        <v>TH</v>
      </c>
      <c r="VF4" s="130" t="s">
        <v>66</v>
      </c>
      <c r="VG4" s="128" t="s">
        <v>240</v>
      </c>
      <c r="VH4" s="129" t="s">
        <v>241</v>
      </c>
      <c r="VI4" s="129" t="s">
        <v>242</v>
      </c>
      <c r="VJ4" s="129" t="str">
        <f>+IF($A$7="SW","TO","TH")</f>
        <v>TH</v>
      </c>
      <c r="VK4" s="130" t="s">
        <v>66</v>
      </c>
      <c r="VL4" s="128" t="s">
        <v>240</v>
      </c>
      <c r="VM4" s="129" t="s">
        <v>241</v>
      </c>
      <c r="VN4" s="129" t="s">
        <v>242</v>
      </c>
      <c r="VO4" s="129" t="str">
        <f>+IF($A$7="SW","TO","TH")</f>
        <v>TH</v>
      </c>
      <c r="VP4" s="130" t="s">
        <v>66</v>
      </c>
      <c r="VQ4" s="128" t="s">
        <v>240</v>
      </c>
      <c r="VR4" s="129" t="s">
        <v>241</v>
      </c>
      <c r="VS4" s="129" t="s">
        <v>242</v>
      </c>
      <c r="VT4" s="129" t="str">
        <f>+IF($A$7="SW","TO","TH")</f>
        <v>TH</v>
      </c>
      <c r="VU4" s="130" t="s">
        <v>66</v>
      </c>
      <c r="VV4" s="128" t="s">
        <v>240</v>
      </c>
      <c r="VW4" s="129" t="s">
        <v>241</v>
      </c>
      <c r="VX4" s="129" t="s">
        <v>242</v>
      </c>
      <c r="VY4" s="129" t="str">
        <f>+IF($A$7="SW","TO","TH")</f>
        <v>TH</v>
      </c>
      <c r="VZ4" s="130" t="s">
        <v>66</v>
      </c>
      <c r="WA4" s="128" t="s">
        <v>240</v>
      </c>
      <c r="WB4" s="129" t="s">
        <v>241</v>
      </c>
      <c r="WC4" s="129" t="s">
        <v>242</v>
      </c>
      <c r="WD4" s="129" t="str">
        <f>+IF($A$7="SW","TO","TH")</f>
        <v>TH</v>
      </c>
      <c r="WE4" s="130" t="s">
        <v>66</v>
      </c>
      <c r="WF4" s="128" t="s">
        <v>240</v>
      </c>
      <c r="WG4" s="129" t="s">
        <v>241</v>
      </c>
      <c r="WH4" s="129" t="s">
        <v>242</v>
      </c>
      <c r="WI4" s="129" t="str">
        <f>+IF($A$7="SW","TO","TH")</f>
        <v>TH</v>
      </c>
      <c r="WJ4" s="130" t="s">
        <v>66</v>
      </c>
      <c r="WK4" s="128" t="s">
        <v>240</v>
      </c>
      <c r="WL4" s="129" t="s">
        <v>241</v>
      </c>
      <c r="WM4" s="129" t="s">
        <v>242</v>
      </c>
      <c r="WN4" s="129" t="str">
        <f>+IF($A$7="SW","TO","TH")</f>
        <v>TH</v>
      </c>
      <c r="WO4" s="130" t="s">
        <v>66</v>
      </c>
      <c r="WP4" s="128" t="s">
        <v>240</v>
      </c>
      <c r="WQ4" s="129" t="s">
        <v>241</v>
      </c>
      <c r="WR4" s="129" t="s">
        <v>242</v>
      </c>
      <c r="WS4" s="129" t="str">
        <f>+IF($A$7="SW","TO","TH")</f>
        <v>TH</v>
      </c>
      <c r="WT4" s="130" t="s">
        <v>66</v>
      </c>
      <c r="WU4" s="128" t="s">
        <v>240</v>
      </c>
      <c r="WV4" s="129" t="s">
        <v>241</v>
      </c>
      <c r="WW4" s="129" t="s">
        <v>242</v>
      </c>
      <c r="WX4" s="129" t="str">
        <f>+IF($A$7="SW","TO","TH")</f>
        <v>TH</v>
      </c>
      <c r="WY4" s="130" t="s">
        <v>66</v>
      </c>
      <c r="WZ4" s="128" t="s">
        <v>240</v>
      </c>
      <c r="XA4" s="129" t="s">
        <v>241</v>
      </c>
      <c r="XB4" s="129" t="s">
        <v>242</v>
      </c>
      <c r="XC4" s="129" t="str">
        <f>+IF($A$7="SW","TO","TH")</f>
        <v>TH</v>
      </c>
      <c r="XD4" s="130" t="s">
        <v>66</v>
      </c>
      <c r="XE4" s="128" t="s">
        <v>240</v>
      </c>
      <c r="XF4" s="129" t="s">
        <v>241</v>
      </c>
      <c r="XG4" s="129" t="s">
        <v>242</v>
      </c>
      <c r="XH4" s="129" t="str">
        <f>+IF($A$7="SW","TO","TH")</f>
        <v>TH</v>
      </c>
      <c r="XI4" s="130" t="s">
        <v>66</v>
      </c>
      <c r="XJ4" s="128" t="s">
        <v>240</v>
      </c>
      <c r="XK4" s="129" t="s">
        <v>241</v>
      </c>
      <c r="XL4" s="129" t="s">
        <v>242</v>
      </c>
      <c r="XM4" s="129" t="str">
        <f>+IF($A$7="SW","TO","TH")</f>
        <v>TH</v>
      </c>
      <c r="XN4" s="130" t="s">
        <v>66</v>
      </c>
      <c r="XO4" s="128" t="s">
        <v>240</v>
      </c>
      <c r="XP4" s="129" t="s">
        <v>241</v>
      </c>
      <c r="XQ4" s="129" t="s">
        <v>242</v>
      </c>
      <c r="XR4" s="129" t="str">
        <f>+IF($A$7="SW","TO","TH")</f>
        <v>TH</v>
      </c>
      <c r="XS4" s="130" t="s">
        <v>66</v>
      </c>
      <c r="XT4" s="128" t="s">
        <v>240</v>
      </c>
      <c r="XU4" s="129" t="s">
        <v>241</v>
      </c>
      <c r="XV4" s="129" t="s">
        <v>242</v>
      </c>
      <c r="XW4" s="129" t="str">
        <f>+IF($A$7="SW","TO","TH")</f>
        <v>TH</v>
      </c>
      <c r="XX4" s="130" t="s">
        <v>66</v>
      </c>
      <c r="XY4" s="128" t="s">
        <v>240</v>
      </c>
      <c r="XZ4" s="129" t="s">
        <v>241</v>
      </c>
      <c r="YA4" s="129" t="s">
        <v>242</v>
      </c>
      <c r="YB4" s="129" t="str">
        <f>+IF($A$7="SW","TO","TH")</f>
        <v>TH</v>
      </c>
      <c r="YC4" s="130" t="s">
        <v>66</v>
      </c>
      <c r="YD4" s="128" t="s">
        <v>240</v>
      </c>
      <c r="YE4" s="129" t="s">
        <v>241</v>
      </c>
      <c r="YF4" s="129" t="s">
        <v>242</v>
      </c>
      <c r="YG4" s="129" t="str">
        <f>+IF($A$7="SW","TO","TH")</f>
        <v>TH</v>
      </c>
      <c r="YH4" s="130" t="s">
        <v>66</v>
      </c>
      <c r="YI4" s="128" t="s">
        <v>240</v>
      </c>
      <c r="YJ4" s="129" t="s">
        <v>241</v>
      </c>
      <c r="YK4" s="129" t="s">
        <v>242</v>
      </c>
      <c r="YL4" s="129" t="str">
        <f>+IF($A$7="SW","TO","TH")</f>
        <v>TH</v>
      </c>
      <c r="YM4" s="130" t="s">
        <v>66</v>
      </c>
      <c r="YN4" s="128" t="s">
        <v>240</v>
      </c>
      <c r="YO4" s="129" t="s">
        <v>241</v>
      </c>
      <c r="YP4" s="129" t="s">
        <v>242</v>
      </c>
      <c r="YQ4" s="129" t="str">
        <f>+IF($A$7="SW","TO","TH")</f>
        <v>TH</v>
      </c>
      <c r="YR4" s="130" t="s">
        <v>66</v>
      </c>
      <c r="YS4" s="128" t="s">
        <v>240</v>
      </c>
      <c r="YT4" s="129" t="s">
        <v>241</v>
      </c>
      <c r="YU4" s="129" t="s">
        <v>242</v>
      </c>
      <c r="YV4" s="129" t="str">
        <f>+IF($A$7="SW","TO","TH")</f>
        <v>TH</v>
      </c>
      <c r="YW4" s="130" t="s">
        <v>66</v>
      </c>
      <c r="YX4" s="128" t="s">
        <v>240</v>
      </c>
      <c r="YY4" s="129" t="s">
        <v>241</v>
      </c>
      <c r="YZ4" s="129" t="s">
        <v>242</v>
      </c>
      <c r="ZA4" s="129" t="str">
        <f>+IF($A$7="SW","TO","TH")</f>
        <v>TH</v>
      </c>
      <c r="ZB4" s="130" t="s">
        <v>66</v>
      </c>
      <c r="ZC4" s="128" t="s">
        <v>240</v>
      </c>
      <c r="ZD4" s="129" t="s">
        <v>241</v>
      </c>
      <c r="ZE4" s="129" t="s">
        <v>242</v>
      </c>
      <c r="ZF4" s="129" t="str">
        <f>+IF($A$7="SW","TO","TH")</f>
        <v>TH</v>
      </c>
      <c r="ZG4" s="130" t="s">
        <v>66</v>
      </c>
      <c r="ZH4" s="128" t="s">
        <v>240</v>
      </c>
      <c r="ZI4" s="129" t="s">
        <v>241</v>
      </c>
      <c r="ZJ4" s="129" t="s">
        <v>242</v>
      </c>
      <c r="ZK4" s="129" t="str">
        <f>+IF($A$7="SW","TO","TH")</f>
        <v>TH</v>
      </c>
      <c r="ZL4" s="130" t="s">
        <v>66</v>
      </c>
      <c r="ZM4" s="128" t="s">
        <v>240</v>
      </c>
      <c r="ZN4" s="129" t="s">
        <v>241</v>
      </c>
      <c r="ZO4" s="129" t="s">
        <v>242</v>
      </c>
      <c r="ZP4" s="129" t="str">
        <f>+IF($A$7="SW","TO","TH")</f>
        <v>TH</v>
      </c>
      <c r="ZQ4" s="130" t="s">
        <v>66</v>
      </c>
      <c r="ZR4" s="128" t="s">
        <v>240</v>
      </c>
      <c r="ZS4" s="129" t="s">
        <v>241</v>
      </c>
      <c r="ZT4" s="129" t="s">
        <v>242</v>
      </c>
      <c r="ZU4" s="129" t="str">
        <f>+IF($A$7="SW","TO","TH")</f>
        <v>TH</v>
      </c>
      <c r="ZV4" s="130" t="s">
        <v>66</v>
      </c>
      <c r="ZW4" s="128" t="s">
        <v>240</v>
      </c>
      <c r="ZX4" s="129" t="s">
        <v>241</v>
      </c>
      <c r="ZY4" s="129" t="s">
        <v>242</v>
      </c>
      <c r="ZZ4" s="129" t="str">
        <f>+IF($A$7="SW","TO","TH")</f>
        <v>TH</v>
      </c>
      <c r="AAA4" s="130" t="s">
        <v>66</v>
      </c>
      <c r="AAB4" s="128" t="s">
        <v>240</v>
      </c>
      <c r="AAC4" s="129" t="s">
        <v>241</v>
      </c>
      <c r="AAD4" s="129" t="s">
        <v>242</v>
      </c>
      <c r="AAE4" s="129" t="str">
        <f>+IF($A$7="SW","TO","TH")</f>
        <v>TH</v>
      </c>
      <c r="AAF4" s="130" t="s">
        <v>66</v>
      </c>
      <c r="AAG4" s="128" t="s">
        <v>240</v>
      </c>
      <c r="AAH4" s="129" t="s">
        <v>241</v>
      </c>
      <c r="AAI4" s="129" t="s">
        <v>242</v>
      </c>
      <c r="AAJ4" s="129" t="str">
        <f>+IF($A$7="SW","TO","TH")</f>
        <v>TH</v>
      </c>
      <c r="AAK4" s="130" t="s">
        <v>66</v>
      </c>
      <c r="AAL4" s="128" t="s">
        <v>240</v>
      </c>
      <c r="AAM4" s="129" t="s">
        <v>241</v>
      </c>
      <c r="AAN4" s="129" t="s">
        <v>242</v>
      </c>
      <c r="AAO4" s="129" t="str">
        <f>+IF($A$7="SW","TO","TH")</f>
        <v>TH</v>
      </c>
      <c r="AAP4" s="130" t="s">
        <v>66</v>
      </c>
      <c r="AAQ4" s="128" t="s">
        <v>240</v>
      </c>
      <c r="AAR4" s="129" t="s">
        <v>241</v>
      </c>
      <c r="AAS4" s="129" t="s">
        <v>242</v>
      </c>
      <c r="AAT4" s="129" t="str">
        <f>+IF($A$7="SW","TO","TH")</f>
        <v>TH</v>
      </c>
      <c r="AAU4" s="130" t="s">
        <v>66</v>
      </c>
      <c r="AAV4" s="128" t="s">
        <v>240</v>
      </c>
      <c r="AAW4" s="129" t="s">
        <v>241</v>
      </c>
      <c r="AAX4" s="129" t="s">
        <v>242</v>
      </c>
      <c r="AAY4" s="129" t="str">
        <f>+IF($A$7="SW","TO","TH")</f>
        <v>TH</v>
      </c>
      <c r="AAZ4" s="130" t="s">
        <v>66</v>
      </c>
      <c r="ABA4" s="128" t="s">
        <v>240</v>
      </c>
      <c r="ABB4" s="129" t="s">
        <v>241</v>
      </c>
      <c r="ABC4" s="129" t="s">
        <v>242</v>
      </c>
      <c r="ABD4" s="129" t="str">
        <f>+IF($A$7="SW","TO","TH")</f>
        <v>TH</v>
      </c>
      <c r="ABE4" s="130" t="s">
        <v>66</v>
      </c>
      <c r="ABF4" s="128" t="s">
        <v>240</v>
      </c>
      <c r="ABG4" s="129" t="s">
        <v>241</v>
      </c>
      <c r="ABH4" s="129" t="s">
        <v>242</v>
      </c>
      <c r="ABI4" s="129" t="str">
        <f>+IF($A$7="SW","TO","TH")</f>
        <v>TH</v>
      </c>
      <c r="ABJ4" s="130" t="s">
        <v>66</v>
      </c>
      <c r="ABK4" s="128" t="s">
        <v>240</v>
      </c>
      <c r="ABL4" s="129" t="s">
        <v>241</v>
      </c>
      <c r="ABM4" s="129" t="s">
        <v>242</v>
      </c>
      <c r="ABN4" s="129" t="str">
        <f>+IF($A$7="SW","TO","TH")</f>
        <v>TH</v>
      </c>
      <c r="ABO4" s="130" t="s">
        <v>66</v>
      </c>
      <c r="ABP4" s="128" t="s">
        <v>240</v>
      </c>
      <c r="ABQ4" s="129" t="s">
        <v>241</v>
      </c>
      <c r="ABR4" s="129" t="s">
        <v>242</v>
      </c>
      <c r="ABS4" s="129" t="str">
        <f>+IF($A$7="SW","TO","TH")</f>
        <v>TH</v>
      </c>
      <c r="ABT4" s="130" t="s">
        <v>66</v>
      </c>
      <c r="ABU4" s="128" t="s">
        <v>240</v>
      </c>
      <c r="ABV4" s="129" t="s">
        <v>241</v>
      </c>
      <c r="ABW4" s="129" t="s">
        <v>242</v>
      </c>
      <c r="ABX4" s="129" t="str">
        <f>+IF($A$7="SW","TO","TH")</f>
        <v>TH</v>
      </c>
      <c r="ABY4" s="130" t="s">
        <v>66</v>
      </c>
      <c r="ABZ4" s="128" t="s">
        <v>240</v>
      </c>
      <c r="ACA4" s="129" t="s">
        <v>241</v>
      </c>
      <c r="ACB4" s="129" t="s">
        <v>242</v>
      </c>
      <c r="ACC4" s="129" t="str">
        <f>+IF($A$7="SW","TO","TH")</f>
        <v>TH</v>
      </c>
      <c r="ACD4" s="130" t="s">
        <v>66</v>
      </c>
      <c r="ACE4" s="128" t="s">
        <v>240</v>
      </c>
      <c r="ACF4" s="129" t="s">
        <v>241</v>
      </c>
      <c r="ACG4" s="129" t="s">
        <v>242</v>
      </c>
      <c r="ACH4" s="129" t="str">
        <f>+IF($A$7="SW","TO","TH")</f>
        <v>TH</v>
      </c>
      <c r="ACI4" s="130" t="s">
        <v>66</v>
      </c>
      <c r="ACJ4" s="128" t="s">
        <v>240</v>
      </c>
      <c r="ACK4" s="129" t="s">
        <v>241</v>
      </c>
      <c r="ACL4" s="129" t="s">
        <v>242</v>
      </c>
      <c r="ACM4" s="129" t="str">
        <f>+IF($A$7="SW","TO","TH")</f>
        <v>TH</v>
      </c>
      <c r="ACN4" s="130" t="s">
        <v>66</v>
      </c>
      <c r="ACO4" s="128" t="s">
        <v>240</v>
      </c>
      <c r="ACP4" s="129" t="s">
        <v>241</v>
      </c>
      <c r="ACQ4" s="129" t="s">
        <v>242</v>
      </c>
      <c r="ACR4" s="129" t="str">
        <f>+IF($A$7="SW","TO","TH")</f>
        <v>TH</v>
      </c>
      <c r="ACS4" s="130" t="s">
        <v>66</v>
      </c>
      <c r="ACT4" s="128" t="s">
        <v>240</v>
      </c>
      <c r="ACU4" s="129" t="s">
        <v>241</v>
      </c>
      <c r="ACV4" s="129" t="s">
        <v>242</v>
      </c>
      <c r="ACW4" s="129" t="str">
        <f>+IF($A$7="SW","TO","TH")</f>
        <v>TH</v>
      </c>
      <c r="ACX4" s="130" t="s">
        <v>66</v>
      </c>
      <c r="ACY4" s="128" t="s">
        <v>240</v>
      </c>
      <c r="ACZ4" s="129" t="s">
        <v>241</v>
      </c>
      <c r="ADA4" s="129" t="s">
        <v>242</v>
      </c>
      <c r="ADB4" s="129" t="str">
        <f>+IF($A$7="SW","TO","TH")</f>
        <v>TH</v>
      </c>
      <c r="ADC4" s="130" t="s">
        <v>66</v>
      </c>
      <c r="ADD4" s="128" t="s">
        <v>240</v>
      </c>
      <c r="ADE4" s="129" t="s">
        <v>241</v>
      </c>
      <c r="ADF4" s="129" t="s">
        <v>242</v>
      </c>
      <c r="ADG4" s="129" t="str">
        <f>+IF($A$7="SW","TO","TH")</f>
        <v>TH</v>
      </c>
      <c r="ADH4" s="130" t="s">
        <v>66</v>
      </c>
      <c r="ADI4" s="128" t="s">
        <v>240</v>
      </c>
      <c r="ADJ4" s="129" t="s">
        <v>241</v>
      </c>
      <c r="ADK4" s="129" t="s">
        <v>242</v>
      </c>
      <c r="ADL4" s="129" t="str">
        <f>+IF($A$7="SW","TO","TH")</f>
        <v>TH</v>
      </c>
      <c r="ADM4" s="130" t="s">
        <v>66</v>
      </c>
      <c r="ADN4" s="128" t="s">
        <v>240</v>
      </c>
      <c r="ADO4" s="129" t="s">
        <v>241</v>
      </c>
      <c r="ADP4" s="129" t="s">
        <v>242</v>
      </c>
      <c r="ADQ4" s="129" t="str">
        <f>+IF($A$7="SW","TO","TH")</f>
        <v>TH</v>
      </c>
      <c r="ADR4" s="130" t="s">
        <v>66</v>
      </c>
      <c r="ADS4" s="128" t="s">
        <v>240</v>
      </c>
      <c r="ADT4" s="129" t="s">
        <v>241</v>
      </c>
      <c r="ADU4" s="129" t="s">
        <v>242</v>
      </c>
      <c r="ADV4" s="129" t="str">
        <f>+IF($A$7="SW","TO","TH")</f>
        <v>TH</v>
      </c>
      <c r="ADW4" s="130" t="s">
        <v>66</v>
      </c>
      <c r="ADX4" s="128" t="s">
        <v>240</v>
      </c>
      <c r="ADY4" s="129" t="s">
        <v>241</v>
      </c>
      <c r="ADZ4" s="129" t="s">
        <v>242</v>
      </c>
      <c r="AEA4" s="129" t="str">
        <f>+IF($A$7="SW","TO","TH")</f>
        <v>TH</v>
      </c>
      <c r="AEB4" s="130" t="s">
        <v>66</v>
      </c>
      <c r="AEC4" s="128" t="s">
        <v>240</v>
      </c>
      <c r="AED4" s="129" t="s">
        <v>241</v>
      </c>
      <c r="AEE4" s="129" t="s">
        <v>242</v>
      </c>
      <c r="AEF4" s="129" t="str">
        <f>+IF($A$7="SW","TO","TH")</f>
        <v>TH</v>
      </c>
      <c r="AEG4" s="130" t="s">
        <v>66</v>
      </c>
      <c r="AEH4" s="128" t="s">
        <v>240</v>
      </c>
      <c r="AEI4" s="129" t="s">
        <v>241</v>
      </c>
      <c r="AEJ4" s="129" t="s">
        <v>242</v>
      </c>
      <c r="AEK4" s="129" t="str">
        <f>+IF($A$7="SW","TO","TH")</f>
        <v>TH</v>
      </c>
      <c r="AEL4" s="130" t="s">
        <v>66</v>
      </c>
      <c r="AEM4" s="128" t="s">
        <v>240</v>
      </c>
      <c r="AEN4" s="129" t="s">
        <v>241</v>
      </c>
      <c r="AEO4" s="129" t="s">
        <v>242</v>
      </c>
      <c r="AEP4" s="129" t="str">
        <f>+IF($A$7="SW","TO","TH")</f>
        <v>TH</v>
      </c>
      <c r="AEQ4" s="130" t="s">
        <v>66</v>
      </c>
      <c r="AER4" s="128" t="s">
        <v>240</v>
      </c>
      <c r="AES4" s="129" t="s">
        <v>241</v>
      </c>
      <c r="AET4" s="129" t="s">
        <v>242</v>
      </c>
      <c r="AEU4" s="129" t="str">
        <f>+IF($A$7="SW","TO","TH")</f>
        <v>TH</v>
      </c>
      <c r="AEV4" s="130" t="s">
        <v>66</v>
      </c>
      <c r="AEW4" s="128" t="s">
        <v>240</v>
      </c>
      <c r="AEX4" s="129" t="s">
        <v>241</v>
      </c>
      <c r="AEY4" s="129" t="s">
        <v>242</v>
      </c>
      <c r="AEZ4" s="129" t="str">
        <f>+IF($A$7="SW","TO","TH")</f>
        <v>TH</v>
      </c>
      <c r="AFA4" s="130" t="s">
        <v>66</v>
      </c>
      <c r="AFB4" s="128" t="s">
        <v>240</v>
      </c>
      <c r="AFC4" s="129" t="s">
        <v>241</v>
      </c>
      <c r="AFD4" s="129" t="s">
        <v>242</v>
      </c>
      <c r="AFE4" s="129" t="str">
        <f>+IF($A$7="SW","TO","TH")</f>
        <v>TH</v>
      </c>
      <c r="AFF4" s="130" t="s">
        <v>66</v>
      </c>
      <c r="AFG4" s="128" t="s">
        <v>240</v>
      </c>
      <c r="AFH4" s="129" t="s">
        <v>241</v>
      </c>
      <c r="AFI4" s="129" t="s">
        <v>242</v>
      </c>
      <c r="AFJ4" s="129" t="str">
        <f>+IF($A$7="SW","TO","TH")</f>
        <v>TH</v>
      </c>
      <c r="AFK4" s="130" t="s">
        <v>66</v>
      </c>
      <c r="AFL4" s="128" t="s">
        <v>240</v>
      </c>
      <c r="AFM4" s="129" t="s">
        <v>241</v>
      </c>
      <c r="AFN4" s="129" t="s">
        <v>242</v>
      </c>
      <c r="AFO4" s="129" t="str">
        <f>+IF($A$7="SW","TO","TH")</f>
        <v>TH</v>
      </c>
      <c r="AFP4" s="130" t="s">
        <v>66</v>
      </c>
      <c r="AFQ4" s="128" t="s">
        <v>240</v>
      </c>
      <c r="AFR4" s="129" t="s">
        <v>241</v>
      </c>
      <c r="AFS4" s="129" t="s">
        <v>242</v>
      </c>
      <c r="AFT4" s="129" t="str">
        <f>+IF($A$7="SW","TO","TH")</f>
        <v>TH</v>
      </c>
      <c r="AFU4" s="130" t="s">
        <v>66</v>
      </c>
      <c r="AFV4" s="128" t="s">
        <v>240</v>
      </c>
      <c r="AFW4" s="129" t="s">
        <v>241</v>
      </c>
      <c r="AFX4" s="129" t="s">
        <v>242</v>
      </c>
      <c r="AFY4" s="129" t="str">
        <f>+IF($A$7="SW","TO","TH")</f>
        <v>TH</v>
      </c>
      <c r="AFZ4" s="130" t="s">
        <v>66</v>
      </c>
      <c r="AGA4" s="128" t="s">
        <v>240</v>
      </c>
      <c r="AGB4" s="129" t="s">
        <v>241</v>
      </c>
      <c r="AGC4" s="129" t="s">
        <v>242</v>
      </c>
      <c r="AGD4" s="129" t="str">
        <f>+IF($A$7="SW","TO","TH")</f>
        <v>TH</v>
      </c>
      <c r="AGE4" s="130" t="s">
        <v>66</v>
      </c>
      <c r="AGF4" s="128" t="s">
        <v>240</v>
      </c>
      <c r="AGG4" s="129" t="s">
        <v>241</v>
      </c>
      <c r="AGH4" s="129" t="s">
        <v>242</v>
      </c>
      <c r="AGI4" s="129" t="str">
        <f>+IF($A$7="SW","TO","TH")</f>
        <v>TH</v>
      </c>
      <c r="AGJ4" s="130" t="s">
        <v>66</v>
      </c>
      <c r="AGK4" s="128" t="s">
        <v>240</v>
      </c>
      <c r="AGL4" s="129" t="s">
        <v>241</v>
      </c>
      <c r="AGM4" s="129" t="s">
        <v>242</v>
      </c>
      <c r="AGN4" s="129" t="str">
        <f>+IF($A$7="SW","TO","TH")</f>
        <v>TH</v>
      </c>
      <c r="AGO4" s="130" t="s">
        <v>66</v>
      </c>
      <c r="AGP4" s="128" t="s">
        <v>240</v>
      </c>
      <c r="AGQ4" s="129" t="s">
        <v>241</v>
      </c>
      <c r="AGR4" s="129" t="s">
        <v>242</v>
      </c>
      <c r="AGS4" s="129" t="str">
        <f>+IF($A$7="SW","TO","TH")</f>
        <v>TH</v>
      </c>
      <c r="AGT4" s="130" t="s">
        <v>66</v>
      </c>
      <c r="AGU4" s="128" t="s">
        <v>240</v>
      </c>
      <c r="AGV4" s="129" t="s">
        <v>241</v>
      </c>
      <c r="AGW4" s="129" t="s">
        <v>242</v>
      </c>
      <c r="AGX4" s="129" t="str">
        <f>+IF($A$7="SW","TO","TH")</f>
        <v>TH</v>
      </c>
      <c r="AGY4" s="130" t="s">
        <v>66</v>
      </c>
      <c r="AGZ4" s="128" t="s">
        <v>240</v>
      </c>
      <c r="AHA4" s="129" t="s">
        <v>241</v>
      </c>
      <c r="AHB4" s="129" t="s">
        <v>242</v>
      </c>
      <c r="AHC4" s="129" t="str">
        <f>+IF($A$7="SW","TO","TH")</f>
        <v>TH</v>
      </c>
      <c r="AHD4" s="130" t="s">
        <v>66</v>
      </c>
      <c r="AHE4" s="128" t="s">
        <v>240</v>
      </c>
      <c r="AHF4" s="129" t="s">
        <v>241</v>
      </c>
      <c r="AHG4" s="129" t="s">
        <v>242</v>
      </c>
      <c r="AHH4" s="129" t="str">
        <f>+IF($A$7="SW","TO","TH")</f>
        <v>TH</v>
      </c>
      <c r="AHI4" s="130" t="s">
        <v>66</v>
      </c>
      <c r="AHJ4" s="128" t="s">
        <v>240</v>
      </c>
      <c r="AHK4" s="129" t="s">
        <v>241</v>
      </c>
      <c r="AHL4" s="129" t="s">
        <v>242</v>
      </c>
      <c r="AHM4" s="129" t="str">
        <f>+IF($A$7="SW","TO","TH")</f>
        <v>TH</v>
      </c>
      <c r="AHN4" s="130" t="s">
        <v>66</v>
      </c>
      <c r="AHO4" s="128" t="s">
        <v>240</v>
      </c>
      <c r="AHP4" s="129" t="s">
        <v>241</v>
      </c>
      <c r="AHQ4" s="129" t="s">
        <v>242</v>
      </c>
      <c r="AHR4" s="129" t="str">
        <f>+IF($A$7="SW","TO","TH")</f>
        <v>TH</v>
      </c>
      <c r="AHS4" s="130" t="s">
        <v>66</v>
      </c>
      <c r="AHT4" s="128" t="s">
        <v>240</v>
      </c>
      <c r="AHU4" s="129" t="s">
        <v>241</v>
      </c>
      <c r="AHV4" s="129" t="s">
        <v>242</v>
      </c>
      <c r="AHW4" s="129" t="str">
        <f>+IF($A$7="SW","TO","TH")</f>
        <v>TH</v>
      </c>
      <c r="AHX4" s="130" t="s">
        <v>66</v>
      </c>
      <c r="AHY4" s="128" t="s">
        <v>240</v>
      </c>
      <c r="AHZ4" s="129" t="s">
        <v>241</v>
      </c>
      <c r="AIA4" s="129" t="s">
        <v>242</v>
      </c>
      <c r="AIB4" s="129" t="str">
        <f>+IF($A$7="SW","TO","TH")</f>
        <v>TH</v>
      </c>
      <c r="AIC4" s="130" t="s">
        <v>66</v>
      </c>
      <c r="AID4" s="128" t="s">
        <v>240</v>
      </c>
      <c r="AIE4" s="129" t="s">
        <v>241</v>
      </c>
      <c r="AIF4" s="129" t="s">
        <v>242</v>
      </c>
      <c r="AIG4" s="129" t="str">
        <f>+IF($A$7="SW","TO","TH")</f>
        <v>TH</v>
      </c>
      <c r="AIH4" s="130" t="s">
        <v>66</v>
      </c>
      <c r="AII4" s="128" t="s">
        <v>240</v>
      </c>
      <c r="AIJ4" s="129" t="s">
        <v>241</v>
      </c>
      <c r="AIK4" s="129" t="s">
        <v>242</v>
      </c>
      <c r="AIL4" s="129" t="str">
        <f>+IF($A$7="SW","TO","TH")</f>
        <v>TH</v>
      </c>
      <c r="AIM4" s="130" t="s">
        <v>66</v>
      </c>
      <c r="AIN4" s="128" t="s">
        <v>240</v>
      </c>
      <c r="AIO4" s="129" t="s">
        <v>241</v>
      </c>
      <c r="AIP4" s="129" t="s">
        <v>242</v>
      </c>
      <c r="AIQ4" s="129" t="str">
        <f>+IF($A$7="SW","TO","TH")</f>
        <v>TH</v>
      </c>
      <c r="AIR4" s="130" t="s">
        <v>66</v>
      </c>
      <c r="AIS4" s="128" t="s">
        <v>240</v>
      </c>
      <c r="AIT4" s="129" t="s">
        <v>241</v>
      </c>
      <c r="AIU4" s="129" t="s">
        <v>242</v>
      </c>
      <c r="AIV4" s="129" t="str">
        <f>+IF($A$7="SW","TO","TH")</f>
        <v>TH</v>
      </c>
      <c r="AIW4" s="130" t="s">
        <v>66</v>
      </c>
      <c r="AIX4" s="128" t="s">
        <v>240</v>
      </c>
      <c r="AIY4" s="129" t="s">
        <v>241</v>
      </c>
      <c r="AIZ4" s="129" t="s">
        <v>242</v>
      </c>
      <c r="AJA4" s="129" t="str">
        <f>+IF($A$7="SW","TO","TH")</f>
        <v>TH</v>
      </c>
      <c r="AJB4" s="130" t="s">
        <v>66</v>
      </c>
      <c r="AJC4" s="128" t="s">
        <v>240</v>
      </c>
      <c r="AJD4" s="129" t="s">
        <v>241</v>
      </c>
      <c r="AJE4" s="129" t="s">
        <v>242</v>
      </c>
      <c r="AJF4" s="129" t="str">
        <f>+IF($A$7="SW","TO","TH")</f>
        <v>TH</v>
      </c>
      <c r="AJG4" s="130" t="s">
        <v>66</v>
      </c>
      <c r="AJH4" s="128" t="s">
        <v>240</v>
      </c>
      <c r="AJI4" s="129" t="s">
        <v>241</v>
      </c>
      <c r="AJJ4" s="129" t="s">
        <v>242</v>
      </c>
      <c r="AJK4" s="129" t="str">
        <f>+IF($A$7="SW","TO","TH")</f>
        <v>TH</v>
      </c>
      <c r="AJL4" s="130" t="s">
        <v>66</v>
      </c>
      <c r="AJM4" s="128" t="s">
        <v>240</v>
      </c>
      <c r="AJN4" s="129" t="s">
        <v>241</v>
      </c>
      <c r="AJO4" s="129" t="s">
        <v>242</v>
      </c>
      <c r="AJP4" s="129" t="str">
        <f>+IF($A$7="SW","TO","TH")</f>
        <v>TH</v>
      </c>
      <c r="AJQ4" s="130" t="s">
        <v>66</v>
      </c>
      <c r="AJR4" s="128" t="s">
        <v>240</v>
      </c>
      <c r="AJS4" s="129" t="s">
        <v>241</v>
      </c>
      <c r="AJT4" s="129" t="s">
        <v>242</v>
      </c>
      <c r="AJU4" s="129" t="str">
        <f>+IF($A$7="SW","TO","TH")</f>
        <v>TH</v>
      </c>
      <c r="AJV4" s="130" t="s">
        <v>66</v>
      </c>
      <c r="AJW4" s="128" t="s">
        <v>240</v>
      </c>
      <c r="AJX4" s="129" t="s">
        <v>241</v>
      </c>
      <c r="AJY4" s="129" t="s">
        <v>242</v>
      </c>
      <c r="AJZ4" s="129" t="str">
        <f>+IF($A$7="SW","TO","TH")</f>
        <v>TH</v>
      </c>
      <c r="AKA4" s="130" t="s">
        <v>66</v>
      </c>
      <c r="AKB4" s="128" t="s">
        <v>240</v>
      </c>
      <c r="AKC4" s="129" t="s">
        <v>241</v>
      </c>
      <c r="AKD4" s="129" t="s">
        <v>242</v>
      </c>
      <c r="AKE4" s="129" t="str">
        <f>+IF($A$7="SW","TO","TH")</f>
        <v>TH</v>
      </c>
      <c r="AKF4" s="130" t="s">
        <v>66</v>
      </c>
      <c r="AKG4" s="128" t="s">
        <v>240</v>
      </c>
      <c r="AKH4" s="129" t="s">
        <v>241</v>
      </c>
      <c r="AKI4" s="129" t="s">
        <v>242</v>
      </c>
      <c r="AKJ4" s="129" t="str">
        <f>+IF($A$7="SW","TO","TH")</f>
        <v>TH</v>
      </c>
      <c r="AKK4" s="130" t="s">
        <v>66</v>
      </c>
      <c r="AKL4" s="128" t="s">
        <v>240</v>
      </c>
      <c r="AKM4" s="129" t="s">
        <v>241</v>
      </c>
      <c r="AKN4" s="129" t="s">
        <v>242</v>
      </c>
      <c r="AKO4" s="129" t="str">
        <f>+IF($A$7="SW","TO","TH")</f>
        <v>TH</v>
      </c>
      <c r="AKP4" s="130" t="s">
        <v>66</v>
      </c>
      <c r="AKQ4" s="128" t="s">
        <v>240</v>
      </c>
      <c r="AKR4" s="129" t="s">
        <v>241</v>
      </c>
      <c r="AKS4" s="129" t="s">
        <v>242</v>
      </c>
      <c r="AKT4" s="129" t="str">
        <f>+IF($A$7="SW","TO","TH")</f>
        <v>TH</v>
      </c>
      <c r="AKU4" s="130" t="s">
        <v>66</v>
      </c>
      <c r="AKV4" s="128" t="s">
        <v>240</v>
      </c>
      <c r="AKW4" s="129" t="s">
        <v>241</v>
      </c>
      <c r="AKX4" s="129" t="s">
        <v>242</v>
      </c>
      <c r="AKY4" s="129" t="str">
        <f>+IF($A$7="SW","TO","TH")</f>
        <v>TH</v>
      </c>
      <c r="AKZ4" s="130" t="s">
        <v>66</v>
      </c>
      <c r="ALA4" s="128" t="s">
        <v>240</v>
      </c>
      <c r="ALB4" s="129" t="s">
        <v>241</v>
      </c>
      <c r="ALC4" s="129" t="s">
        <v>242</v>
      </c>
      <c r="ALD4" s="129" t="str">
        <f>+IF($A$7="SW","TO","TH")</f>
        <v>TH</v>
      </c>
      <c r="ALE4" s="130" t="s">
        <v>66</v>
      </c>
      <c r="ALF4" s="128" t="s">
        <v>240</v>
      </c>
      <c r="ALG4" s="129" t="s">
        <v>241</v>
      </c>
      <c r="ALH4" s="129" t="s">
        <v>242</v>
      </c>
      <c r="ALI4" s="129" t="s">
        <v>243</v>
      </c>
      <c r="ALJ4" s="130" t="s">
        <v>66</v>
      </c>
      <c r="ALK4" s="128" t="s">
        <v>240</v>
      </c>
      <c r="ALL4" s="129" t="s">
        <v>241</v>
      </c>
      <c r="ALM4" s="129" t="s">
        <v>242</v>
      </c>
      <c r="ALN4" s="129" t="s">
        <v>243</v>
      </c>
      <c r="ALO4" s="130" t="s">
        <v>66</v>
      </c>
      <c r="ALP4" s="128" t="s">
        <v>240</v>
      </c>
      <c r="ALQ4" s="129" t="s">
        <v>241</v>
      </c>
      <c r="ALR4" s="129" t="s">
        <v>242</v>
      </c>
      <c r="ALS4" s="129" t="s">
        <v>243</v>
      </c>
      <c r="ALT4" s="130" t="s">
        <v>66</v>
      </c>
      <c r="ALU4" s="128" t="s">
        <v>240</v>
      </c>
      <c r="ALV4" s="129" t="s">
        <v>241</v>
      </c>
      <c r="ALW4" s="129" t="s">
        <v>242</v>
      </c>
      <c r="ALX4" s="129" t="s">
        <v>243</v>
      </c>
      <c r="ALY4" s="130" t="s">
        <v>66</v>
      </c>
      <c r="ALZ4" s="128" t="s">
        <v>240</v>
      </c>
      <c r="AMA4" s="129" t="s">
        <v>241</v>
      </c>
      <c r="AMB4" s="129" t="s">
        <v>242</v>
      </c>
      <c r="AMC4" s="129" t="s">
        <v>243</v>
      </c>
      <c r="AMD4" s="130" t="s">
        <v>66</v>
      </c>
      <c r="AME4" s="128" t="s">
        <v>240</v>
      </c>
      <c r="AMF4" s="129" t="s">
        <v>241</v>
      </c>
      <c r="AMG4" s="129" t="s">
        <v>242</v>
      </c>
      <c r="AMH4" s="129" t="s">
        <v>243</v>
      </c>
      <c r="AMI4" s="130" t="s">
        <v>66</v>
      </c>
      <c r="AMJ4" s="128" t="s">
        <v>240</v>
      </c>
      <c r="AMK4" s="129" t="s">
        <v>241</v>
      </c>
      <c r="AML4" s="129" t="s">
        <v>242</v>
      </c>
      <c r="AMM4" s="129" t="s">
        <v>243</v>
      </c>
      <c r="AMN4" s="130" t="s">
        <v>66</v>
      </c>
      <c r="AMO4" s="128" t="s">
        <v>240</v>
      </c>
      <c r="AMP4" s="129" t="s">
        <v>241</v>
      </c>
      <c r="AMQ4" s="129" t="s">
        <v>242</v>
      </c>
      <c r="AMR4" s="129" t="s">
        <v>243</v>
      </c>
      <c r="AMS4" s="130" t="s">
        <v>66</v>
      </c>
      <c r="AMT4" s="128" t="s">
        <v>240</v>
      </c>
      <c r="AMU4" s="129" t="s">
        <v>241</v>
      </c>
      <c r="AMV4" s="129" t="s">
        <v>242</v>
      </c>
      <c r="AMW4" s="129" t="s">
        <v>243</v>
      </c>
      <c r="AMX4" s="130" t="s">
        <v>66</v>
      </c>
      <c r="AMY4" s="128" t="s">
        <v>240</v>
      </c>
      <c r="AMZ4" s="129" t="s">
        <v>241</v>
      </c>
      <c r="ANA4" s="129" t="s">
        <v>242</v>
      </c>
      <c r="ANB4" s="129" t="s">
        <v>243</v>
      </c>
      <c r="ANC4" s="130" t="s">
        <v>66</v>
      </c>
      <c r="AND4" s="128" t="s">
        <v>240</v>
      </c>
      <c r="ANE4" s="129" t="s">
        <v>241</v>
      </c>
      <c r="ANF4" s="129" t="s">
        <v>242</v>
      </c>
      <c r="ANG4" s="129" t="s">
        <v>243</v>
      </c>
      <c r="ANH4" s="130" t="s">
        <v>66</v>
      </c>
      <c r="ANI4" s="128" t="s">
        <v>240</v>
      </c>
      <c r="ANJ4" s="129" t="s">
        <v>241</v>
      </c>
      <c r="ANK4" s="129" t="s">
        <v>242</v>
      </c>
      <c r="ANL4" s="129" t="s">
        <v>243</v>
      </c>
      <c r="ANM4" s="130" t="s">
        <v>66</v>
      </c>
      <c r="ANN4" s="128" t="s">
        <v>240</v>
      </c>
      <c r="ANO4" s="129" t="s">
        <v>241</v>
      </c>
      <c r="ANP4" s="129" t="s">
        <v>242</v>
      </c>
      <c r="ANQ4" s="129" t="s">
        <v>243</v>
      </c>
      <c r="ANR4" s="130" t="s">
        <v>66</v>
      </c>
      <c r="ANS4" s="128" t="s">
        <v>240</v>
      </c>
      <c r="ANT4" s="129" t="s">
        <v>241</v>
      </c>
      <c r="ANU4" s="129" t="s">
        <v>242</v>
      </c>
      <c r="ANV4" s="129" t="s">
        <v>243</v>
      </c>
      <c r="ANW4" s="130" t="s">
        <v>66</v>
      </c>
      <c r="ANX4" s="128" t="s">
        <v>240</v>
      </c>
      <c r="ANY4" s="129" t="s">
        <v>241</v>
      </c>
      <c r="ANZ4" s="129" t="s">
        <v>242</v>
      </c>
      <c r="AOA4" s="129" t="s">
        <v>243</v>
      </c>
      <c r="AOB4" s="130" t="s">
        <v>66</v>
      </c>
      <c r="AOC4" s="128" t="s">
        <v>240</v>
      </c>
      <c r="AOD4" s="129" t="s">
        <v>241</v>
      </c>
      <c r="AOE4" s="129" t="s">
        <v>242</v>
      </c>
      <c r="AOF4" s="129" t="s">
        <v>243</v>
      </c>
      <c r="AOG4" s="130" t="s">
        <v>66</v>
      </c>
      <c r="AOH4" s="128" t="s">
        <v>240</v>
      </c>
      <c r="AOI4" s="129" t="s">
        <v>241</v>
      </c>
      <c r="AOJ4" s="129" t="s">
        <v>242</v>
      </c>
      <c r="AOK4" s="129" t="s">
        <v>243</v>
      </c>
      <c r="AOL4" s="130" t="s">
        <v>66</v>
      </c>
      <c r="AOM4" s="128" t="s">
        <v>240</v>
      </c>
      <c r="AON4" s="129" t="s">
        <v>241</v>
      </c>
      <c r="AOO4" s="129" t="s">
        <v>242</v>
      </c>
      <c r="AOP4" s="129" t="s">
        <v>243</v>
      </c>
      <c r="AOQ4" s="130" t="s">
        <v>66</v>
      </c>
      <c r="AOR4" s="128" t="s">
        <v>240</v>
      </c>
      <c r="AOS4" s="129" t="s">
        <v>241</v>
      </c>
      <c r="AOT4" s="129" t="s">
        <v>242</v>
      </c>
      <c r="AOU4" s="129" t="s">
        <v>243</v>
      </c>
      <c r="AOV4" s="130" t="s">
        <v>66</v>
      </c>
      <c r="AOW4" s="128" t="s">
        <v>240</v>
      </c>
      <c r="AOX4" s="129" t="s">
        <v>241</v>
      </c>
      <c r="AOY4" s="129" t="s">
        <v>242</v>
      </c>
      <c r="AOZ4" s="129" t="s">
        <v>243</v>
      </c>
      <c r="APA4" s="130" t="s">
        <v>66</v>
      </c>
      <c r="APB4" s="128" t="s">
        <v>240</v>
      </c>
      <c r="APC4" s="129" t="s">
        <v>241</v>
      </c>
      <c r="APD4" s="129" t="s">
        <v>242</v>
      </c>
      <c r="APE4" s="129" t="s">
        <v>243</v>
      </c>
      <c r="APF4" s="130" t="s">
        <v>66</v>
      </c>
      <c r="APG4" s="128" t="s">
        <v>240</v>
      </c>
      <c r="APH4" s="129" t="s">
        <v>241</v>
      </c>
      <c r="API4" s="129" t="s">
        <v>242</v>
      </c>
      <c r="APJ4" s="129" t="s">
        <v>243</v>
      </c>
      <c r="APK4" s="130" t="s">
        <v>66</v>
      </c>
      <c r="APL4" s="128" t="s">
        <v>240</v>
      </c>
      <c r="APM4" s="129" t="s">
        <v>241</v>
      </c>
      <c r="APN4" s="129" t="s">
        <v>242</v>
      </c>
      <c r="APO4" s="129" t="s">
        <v>243</v>
      </c>
      <c r="APP4" s="130" t="s">
        <v>66</v>
      </c>
      <c r="APQ4" s="128" t="s">
        <v>240</v>
      </c>
      <c r="APR4" s="129" t="s">
        <v>241</v>
      </c>
      <c r="APS4" s="129" t="s">
        <v>242</v>
      </c>
      <c r="APT4" s="129" t="s">
        <v>243</v>
      </c>
      <c r="APU4" s="130" t="s">
        <v>66</v>
      </c>
      <c r="APV4" s="128" t="s">
        <v>240</v>
      </c>
      <c r="APW4" s="129" t="s">
        <v>241</v>
      </c>
      <c r="APX4" s="129" t="s">
        <v>242</v>
      </c>
      <c r="APY4" s="129" t="s">
        <v>243</v>
      </c>
      <c r="APZ4" s="130" t="s">
        <v>66</v>
      </c>
      <c r="AQA4" s="128" t="s">
        <v>240</v>
      </c>
      <c r="AQB4" s="129" t="s">
        <v>241</v>
      </c>
      <c r="AQC4" s="129" t="s">
        <v>242</v>
      </c>
      <c r="AQD4" s="129" t="s">
        <v>243</v>
      </c>
      <c r="AQE4" s="130" t="s">
        <v>66</v>
      </c>
      <c r="AQF4" s="128" t="s">
        <v>240</v>
      </c>
      <c r="AQG4" s="129" t="s">
        <v>241</v>
      </c>
      <c r="AQH4" s="129" t="s">
        <v>242</v>
      </c>
      <c r="AQI4" s="129" t="s">
        <v>243</v>
      </c>
      <c r="AQJ4" s="130" t="s">
        <v>66</v>
      </c>
      <c r="AQK4" s="128" t="s">
        <v>240</v>
      </c>
      <c r="AQL4" s="129" t="s">
        <v>241</v>
      </c>
      <c r="AQM4" s="129" t="s">
        <v>242</v>
      </c>
      <c r="AQN4" s="129" t="s">
        <v>243</v>
      </c>
      <c r="AQO4" s="130" t="s">
        <v>66</v>
      </c>
      <c r="AQP4" s="128" t="s">
        <v>240</v>
      </c>
      <c r="AQQ4" s="129" t="s">
        <v>241</v>
      </c>
      <c r="AQR4" s="129" t="s">
        <v>242</v>
      </c>
      <c r="AQS4" s="129" t="s">
        <v>243</v>
      </c>
      <c r="AQT4" s="130" t="s">
        <v>66</v>
      </c>
      <c r="AQU4" s="128" t="s">
        <v>240</v>
      </c>
      <c r="AQV4" s="129" t="s">
        <v>241</v>
      </c>
      <c r="AQW4" s="129" t="s">
        <v>242</v>
      </c>
      <c r="AQX4" s="129" t="s">
        <v>243</v>
      </c>
      <c r="AQY4" s="130" t="s">
        <v>66</v>
      </c>
      <c r="AQZ4" s="128" t="s">
        <v>240</v>
      </c>
      <c r="ARA4" s="129" t="s">
        <v>241</v>
      </c>
      <c r="ARB4" s="129" t="s">
        <v>242</v>
      </c>
      <c r="ARC4" s="129" t="s">
        <v>243</v>
      </c>
      <c r="ARD4" s="130" t="s">
        <v>66</v>
      </c>
      <c r="ARE4" s="128" t="s">
        <v>240</v>
      </c>
      <c r="ARF4" s="129" t="s">
        <v>241</v>
      </c>
      <c r="ARG4" s="129" t="s">
        <v>242</v>
      </c>
      <c r="ARH4" s="129" t="s">
        <v>243</v>
      </c>
      <c r="ARI4" s="130" t="s">
        <v>66</v>
      </c>
      <c r="ARJ4" s="128" t="s">
        <v>240</v>
      </c>
      <c r="ARK4" s="129" t="s">
        <v>241</v>
      </c>
      <c r="ARL4" s="129" t="s">
        <v>242</v>
      </c>
      <c r="ARM4" s="129" t="s">
        <v>243</v>
      </c>
      <c r="ARN4" s="130" t="s">
        <v>66</v>
      </c>
      <c r="ARO4" s="128" t="s">
        <v>240</v>
      </c>
      <c r="ARP4" s="129" t="s">
        <v>241</v>
      </c>
      <c r="ARQ4" s="129" t="s">
        <v>242</v>
      </c>
      <c r="ARR4" s="129" t="s">
        <v>243</v>
      </c>
      <c r="ARS4" s="130" t="s">
        <v>66</v>
      </c>
      <c r="ART4" s="128" t="s">
        <v>240</v>
      </c>
      <c r="ARU4" s="129" t="s">
        <v>241</v>
      </c>
      <c r="ARV4" s="129" t="s">
        <v>242</v>
      </c>
      <c r="ARW4" s="129" t="s">
        <v>243</v>
      </c>
      <c r="ARX4" s="130" t="s">
        <v>66</v>
      </c>
      <c r="ARY4" s="128" t="s">
        <v>240</v>
      </c>
      <c r="ARZ4" s="129" t="s">
        <v>241</v>
      </c>
      <c r="ASA4" s="129" t="s">
        <v>242</v>
      </c>
      <c r="ASB4" s="129" t="s">
        <v>243</v>
      </c>
      <c r="ASC4" s="130" t="s">
        <v>66</v>
      </c>
      <c r="ASD4" s="128" t="s">
        <v>240</v>
      </c>
      <c r="ASE4" s="129" t="s">
        <v>241</v>
      </c>
      <c r="ASF4" s="129" t="s">
        <v>242</v>
      </c>
      <c r="ASG4" s="129" t="s">
        <v>243</v>
      </c>
      <c r="ASH4" s="130" t="s">
        <v>66</v>
      </c>
      <c r="ASI4" s="128" t="s">
        <v>240</v>
      </c>
      <c r="ASJ4" s="129" t="s">
        <v>241</v>
      </c>
      <c r="ASK4" s="129" t="s">
        <v>242</v>
      </c>
      <c r="ASL4" s="129" t="s">
        <v>243</v>
      </c>
      <c r="ASM4" s="130" t="s">
        <v>66</v>
      </c>
      <c r="ASN4" s="128" t="s">
        <v>240</v>
      </c>
      <c r="ASO4" s="129" t="s">
        <v>241</v>
      </c>
      <c r="ASP4" s="129" t="s">
        <v>242</v>
      </c>
      <c r="ASQ4" s="129" t="s">
        <v>243</v>
      </c>
      <c r="ASR4" s="130" t="s">
        <v>66</v>
      </c>
      <c r="ASS4" s="128" t="s">
        <v>240</v>
      </c>
      <c r="AST4" s="129" t="s">
        <v>241</v>
      </c>
      <c r="ASU4" s="129" t="s">
        <v>242</v>
      </c>
      <c r="ASV4" s="129" t="s">
        <v>243</v>
      </c>
      <c r="ASW4" s="130" t="s">
        <v>66</v>
      </c>
      <c r="ASX4" s="128" t="s">
        <v>240</v>
      </c>
      <c r="ASY4" s="129" t="s">
        <v>241</v>
      </c>
      <c r="ASZ4" s="129" t="s">
        <v>242</v>
      </c>
      <c r="ATA4" s="129" t="s">
        <v>243</v>
      </c>
      <c r="ATB4" s="130" t="s">
        <v>66</v>
      </c>
      <c r="ATC4" s="128" t="s">
        <v>240</v>
      </c>
      <c r="ATD4" s="129" t="s">
        <v>241</v>
      </c>
      <c r="ATE4" s="129" t="s">
        <v>242</v>
      </c>
      <c r="ATF4" s="129" t="s">
        <v>243</v>
      </c>
      <c r="ATG4" s="130" t="s">
        <v>66</v>
      </c>
      <c r="ATH4" s="128" t="s">
        <v>240</v>
      </c>
      <c r="ATI4" s="129" t="s">
        <v>241</v>
      </c>
      <c r="ATJ4" s="129" t="s">
        <v>242</v>
      </c>
      <c r="ATK4" s="129" t="s">
        <v>243</v>
      </c>
      <c r="ATL4" s="130" t="s">
        <v>66</v>
      </c>
      <c r="ATM4" s="128" t="s">
        <v>240</v>
      </c>
      <c r="ATN4" s="129" t="s">
        <v>241</v>
      </c>
      <c r="ATO4" s="129" t="s">
        <v>242</v>
      </c>
      <c r="ATP4" s="129" t="s">
        <v>243</v>
      </c>
      <c r="ATQ4" s="130" t="s">
        <v>66</v>
      </c>
      <c r="ATR4" s="128" t="s">
        <v>240</v>
      </c>
      <c r="ATS4" s="129" t="s">
        <v>241</v>
      </c>
      <c r="ATT4" s="129" t="s">
        <v>242</v>
      </c>
      <c r="ATU4" s="129" t="s">
        <v>243</v>
      </c>
      <c r="ATV4" s="130" t="s">
        <v>66</v>
      </c>
      <c r="ATW4" s="128" t="s">
        <v>240</v>
      </c>
      <c r="ATX4" s="129" t="s">
        <v>241</v>
      </c>
      <c r="ATY4" s="129" t="s">
        <v>242</v>
      </c>
      <c r="ATZ4" s="129" t="s">
        <v>243</v>
      </c>
      <c r="AUA4" s="130" t="s">
        <v>66</v>
      </c>
    </row>
    <row r="7" spans="15:1223" ht="20.75" customHeight="1" x14ac:dyDescent="0.15">
      <c r="BH7" s="8"/>
      <c r="BI7" s="8"/>
      <c r="BJ7" s="8"/>
      <c r="BK7" s="8"/>
      <c r="BL7" s="8"/>
    </row>
    <row r="8" spans="15:1223" ht="20.75" customHeight="1" x14ac:dyDescent="0.15">
      <c r="AH8" s="184"/>
      <c r="AI8" s="184"/>
      <c r="AJ8" s="184"/>
      <c r="AK8" s="184"/>
      <c r="AL8" s="184"/>
      <c r="AM8" s="184"/>
      <c r="AN8" s="184"/>
      <c r="AO8" s="184"/>
      <c r="AP8" s="184"/>
      <c r="AQ8" s="184"/>
      <c r="AR8" s="184"/>
      <c r="AS8" s="184"/>
      <c r="AT8" s="184"/>
      <c r="AU8" s="184"/>
      <c r="AV8" s="184"/>
      <c r="AW8" s="184"/>
      <c r="AX8" s="184"/>
      <c r="AY8" s="184"/>
      <c r="AZ8" s="184"/>
      <c r="BA8" s="184"/>
      <c r="BD8" s="131"/>
      <c r="BE8" s="131"/>
      <c r="BF8" s="131"/>
      <c r="BG8" s="131"/>
      <c r="BH8" s="131"/>
      <c r="BI8" s="131"/>
      <c r="BJ8" s="131"/>
      <c r="BK8" s="131"/>
      <c r="BL8" s="131"/>
      <c r="BM8" s="131"/>
      <c r="BN8" s="131"/>
      <c r="BO8" s="131"/>
      <c r="BP8" s="131"/>
      <c r="BQ8" s="131"/>
      <c r="BR8" s="131"/>
      <c r="BS8" s="131"/>
      <c r="BT8" s="131"/>
      <c r="BU8" s="131"/>
      <c r="BV8" s="131"/>
      <c r="BW8" s="131"/>
    </row>
    <row r="10" spans="15:1223" ht="20.75" customHeight="1" x14ac:dyDescent="0.15">
      <c r="AI10" s="180"/>
      <c r="AJ10" s="133"/>
      <c r="AK10" s="181"/>
      <c r="AL10" s="181"/>
      <c r="AM10" s="181"/>
      <c r="AN10" s="181"/>
      <c r="AO10" s="181"/>
      <c r="AP10" s="181"/>
      <c r="AQ10" s="181"/>
      <c r="AR10" s="181"/>
      <c r="AX10" s="181"/>
      <c r="AY10" s="181"/>
      <c r="AZ10" s="66"/>
      <c r="BC10" s="134" t="s">
        <v>277</v>
      </c>
      <c r="BD10" s="132">
        <v>1</v>
      </c>
      <c r="BE10" s="132">
        <v>1</v>
      </c>
      <c r="BF10" s="132">
        <v>1</v>
      </c>
      <c r="BG10" s="135">
        <v>2</v>
      </c>
      <c r="BH10" s="135">
        <v>2</v>
      </c>
      <c r="BI10" s="135">
        <v>2</v>
      </c>
      <c r="BJ10" s="233" t="s">
        <v>59</v>
      </c>
      <c r="BK10" s="233" t="s">
        <v>59</v>
      </c>
      <c r="BL10" s="233" t="s">
        <v>59</v>
      </c>
      <c r="BM10" s="136">
        <v>3</v>
      </c>
      <c r="BN10" s="136">
        <v>3</v>
      </c>
      <c r="BO10" s="136">
        <v>3</v>
      </c>
      <c r="BP10" s="137">
        <v>4</v>
      </c>
      <c r="BQ10" s="137">
        <v>4</v>
      </c>
      <c r="BR10" s="137">
        <v>4</v>
      </c>
      <c r="BS10" s="138">
        <v>5</v>
      </c>
      <c r="BT10" s="138">
        <v>5</v>
      </c>
      <c r="BU10" s="138">
        <v>5</v>
      </c>
      <c r="BV10" s="139">
        <v>6</v>
      </c>
      <c r="BW10" s="139">
        <v>6</v>
      </c>
      <c r="BX10" s="139">
        <v>6</v>
      </c>
      <c r="BY10" s="140">
        <v>7</v>
      </c>
      <c r="BZ10" s="140">
        <v>7</v>
      </c>
      <c r="CA10" s="140">
        <v>7</v>
      </c>
      <c r="CB10" s="65">
        <v>8</v>
      </c>
      <c r="CC10" s="65">
        <v>8</v>
      </c>
      <c r="CD10" s="65">
        <v>8</v>
      </c>
      <c r="CE10" s="233" t="s">
        <v>59</v>
      </c>
      <c r="CF10" s="233" t="s">
        <v>59</v>
      </c>
      <c r="CG10" s="233" t="s">
        <v>59</v>
      </c>
      <c r="CH10" s="852">
        <v>9</v>
      </c>
      <c r="CI10" s="852">
        <v>9</v>
      </c>
      <c r="CJ10" s="852">
        <v>9</v>
      </c>
      <c r="CK10" s="141">
        <v>10</v>
      </c>
      <c r="CL10" s="141">
        <v>10</v>
      </c>
      <c r="CM10" s="141">
        <v>10</v>
      </c>
      <c r="CN10" s="233" t="s">
        <v>59</v>
      </c>
      <c r="CO10" s="233" t="s">
        <v>59</v>
      </c>
      <c r="CP10" s="233" t="s">
        <v>59</v>
      </c>
      <c r="CQ10" s="233" t="s">
        <v>59</v>
      </c>
      <c r="CR10" s="142">
        <v>11</v>
      </c>
      <c r="CS10" s="142">
        <v>11</v>
      </c>
      <c r="CT10" s="142">
        <v>11</v>
      </c>
      <c r="CU10" s="233" t="s">
        <v>59</v>
      </c>
      <c r="CV10" s="233" t="s">
        <v>59</v>
      </c>
      <c r="CW10" s="233" t="s">
        <v>59</v>
      </c>
      <c r="CX10" s="143">
        <v>12</v>
      </c>
      <c r="CY10" s="143">
        <v>12</v>
      </c>
      <c r="CZ10" s="143">
        <v>12</v>
      </c>
      <c r="DA10" s="144">
        <v>13</v>
      </c>
      <c r="DB10" s="144">
        <v>13</v>
      </c>
      <c r="DC10" s="144">
        <v>13</v>
      </c>
      <c r="DD10" s="67">
        <v>14</v>
      </c>
      <c r="DE10" s="67">
        <v>14</v>
      </c>
      <c r="DF10" s="67">
        <v>14</v>
      </c>
      <c r="DG10" s="68">
        <v>15</v>
      </c>
      <c r="DH10" s="68">
        <v>15</v>
      </c>
      <c r="DI10" s="68">
        <v>15</v>
      </c>
      <c r="JL10" s="146"/>
    </row>
    <row r="11" spans="15:1223" ht="20.75" customHeight="1" thickBot="1" x14ac:dyDescent="0.2">
      <c r="AH11" s="248"/>
      <c r="AI11" s="249"/>
      <c r="AJ11" s="249"/>
      <c r="AK11" s="249"/>
      <c r="AL11" s="249"/>
      <c r="AM11" s="249"/>
      <c r="AN11" s="249"/>
      <c r="AO11" s="249"/>
      <c r="AP11" s="249"/>
      <c r="AQ11" s="249"/>
      <c r="AR11" s="249"/>
      <c r="AS11" s="249"/>
      <c r="AT11" s="249"/>
      <c r="AU11" s="249"/>
      <c r="AV11" s="249"/>
      <c r="AW11" s="249"/>
      <c r="AX11" s="249"/>
      <c r="AY11" s="249"/>
      <c r="AZ11" s="249"/>
      <c r="BA11" s="250"/>
      <c r="BF11" s="134" t="s">
        <v>278</v>
      </c>
      <c r="BG11" s="132">
        <v>1</v>
      </c>
      <c r="BH11" s="132">
        <v>1</v>
      </c>
      <c r="BI11" s="132">
        <v>1</v>
      </c>
      <c r="BJ11" s="135">
        <v>2</v>
      </c>
      <c r="BK11" s="135">
        <v>2</v>
      </c>
      <c r="BL11" s="135">
        <v>2</v>
      </c>
      <c r="BM11" s="233" t="s">
        <v>59</v>
      </c>
      <c r="BN11" s="233" t="s">
        <v>59</v>
      </c>
      <c r="BO11" s="233" t="s">
        <v>59</v>
      </c>
      <c r="BP11" s="136">
        <v>3</v>
      </c>
      <c r="BQ11" s="136">
        <v>3</v>
      </c>
      <c r="BR11" s="136">
        <v>3</v>
      </c>
      <c r="BS11" s="137">
        <v>4</v>
      </c>
      <c r="BT11" s="137">
        <v>4</v>
      </c>
      <c r="BU11" s="137">
        <v>4</v>
      </c>
      <c r="BV11" s="138">
        <v>5</v>
      </c>
      <c r="BW11" s="138">
        <v>5</v>
      </c>
      <c r="BX11" s="138">
        <v>5</v>
      </c>
      <c r="BY11" s="139">
        <v>6</v>
      </c>
      <c r="BZ11" s="139">
        <v>6</v>
      </c>
      <c r="CA11" s="139">
        <v>6</v>
      </c>
      <c r="CB11" s="140">
        <v>7</v>
      </c>
      <c r="CC11" s="140">
        <v>7</v>
      </c>
      <c r="CD11" s="140">
        <v>7</v>
      </c>
      <c r="CE11" s="65">
        <v>8</v>
      </c>
      <c r="CF11" s="65">
        <v>8</v>
      </c>
      <c r="CG11" s="65">
        <v>8</v>
      </c>
      <c r="CH11" s="233" t="s">
        <v>59</v>
      </c>
      <c r="CI11" s="233" t="s">
        <v>59</v>
      </c>
      <c r="CJ11" s="233" t="s">
        <v>59</v>
      </c>
      <c r="CK11" s="852">
        <v>9</v>
      </c>
      <c r="CL11" s="852">
        <v>9</v>
      </c>
      <c r="CM11" s="852">
        <v>9</v>
      </c>
      <c r="CN11" s="233" t="s">
        <v>59</v>
      </c>
      <c r="CO11" s="233" t="s">
        <v>59</v>
      </c>
      <c r="CP11" s="233" t="s">
        <v>59</v>
      </c>
      <c r="CQ11" s="233" t="s">
        <v>59</v>
      </c>
      <c r="CR11" s="141">
        <v>10</v>
      </c>
      <c r="CS11" s="141">
        <v>10</v>
      </c>
      <c r="CT11" s="141">
        <v>10</v>
      </c>
      <c r="CU11" s="142">
        <v>11</v>
      </c>
      <c r="CV11" s="142">
        <v>11</v>
      </c>
      <c r="CW11" s="142">
        <v>11</v>
      </c>
      <c r="CX11" s="233" t="s">
        <v>59</v>
      </c>
      <c r="CY11" s="233" t="s">
        <v>59</v>
      </c>
      <c r="CZ11" s="233" t="s">
        <v>59</v>
      </c>
      <c r="DA11" s="143">
        <v>12</v>
      </c>
      <c r="DB11" s="143">
        <v>12</v>
      </c>
      <c r="DC11" s="143">
        <v>12</v>
      </c>
      <c r="DD11" s="144">
        <v>13</v>
      </c>
      <c r="DE11" s="144">
        <v>13</v>
      </c>
      <c r="DF11" s="144">
        <v>13</v>
      </c>
      <c r="DG11" s="67">
        <v>14</v>
      </c>
      <c r="DH11" s="67">
        <v>14</v>
      </c>
      <c r="DI11" s="67">
        <v>14</v>
      </c>
      <c r="DJ11" s="233" t="s">
        <v>59</v>
      </c>
      <c r="DK11" s="233" t="s">
        <v>59</v>
      </c>
      <c r="DL11" s="233" t="s">
        <v>59</v>
      </c>
      <c r="DM11" s="233" t="s">
        <v>59</v>
      </c>
      <c r="DN11" s="68">
        <v>15</v>
      </c>
      <c r="DO11" s="68">
        <v>15</v>
      </c>
      <c r="DP11" s="68">
        <v>15</v>
      </c>
      <c r="JL11" s="146"/>
    </row>
    <row r="12" spans="15:1223" ht="20.75" customHeight="1" x14ac:dyDescent="0.15">
      <c r="AH12" s="251"/>
      <c r="AI12" s="132">
        <v>1</v>
      </c>
      <c r="AJ12" s="247" t="s">
        <v>341</v>
      </c>
      <c r="AK12" s="256"/>
      <c r="AL12" s="187"/>
      <c r="AM12" s="187"/>
      <c r="AN12" s="187"/>
      <c r="AO12" s="187"/>
      <c r="AP12" s="187"/>
      <c r="AQ12" s="187"/>
      <c r="AR12" s="187"/>
      <c r="AS12" s="187"/>
      <c r="AT12" s="187"/>
      <c r="AU12" s="187"/>
      <c r="AV12" s="187"/>
      <c r="AW12" s="187"/>
      <c r="AX12" s="187"/>
      <c r="AY12" s="246"/>
      <c r="AZ12" s="246"/>
      <c r="BA12" s="252"/>
      <c r="BC12" s="1296" t="s">
        <v>342</v>
      </c>
      <c r="BI12" s="134" t="s">
        <v>279</v>
      </c>
      <c r="BJ12" s="132">
        <v>1</v>
      </c>
      <c r="BK12" s="132">
        <v>1</v>
      </c>
      <c r="BL12" s="132">
        <v>1</v>
      </c>
      <c r="BM12" s="135">
        <v>2</v>
      </c>
      <c r="BN12" s="135">
        <v>2</v>
      </c>
      <c r="BO12" s="135">
        <v>2</v>
      </c>
      <c r="BP12" s="233" t="s">
        <v>59</v>
      </c>
      <c r="BQ12" s="233" t="s">
        <v>59</v>
      </c>
      <c r="BR12" s="233" t="s">
        <v>59</v>
      </c>
      <c r="BS12" s="136">
        <v>3</v>
      </c>
      <c r="BT12" s="136">
        <v>3</v>
      </c>
      <c r="BU12" s="136">
        <v>3</v>
      </c>
      <c r="BV12" s="137">
        <v>4</v>
      </c>
      <c r="BW12" s="137">
        <v>4</v>
      </c>
      <c r="BX12" s="137">
        <v>4</v>
      </c>
      <c r="BY12" s="138">
        <v>5</v>
      </c>
      <c r="BZ12" s="138">
        <v>5</v>
      </c>
      <c r="CA12" s="138">
        <v>5</v>
      </c>
      <c r="CB12" s="139">
        <v>6</v>
      </c>
      <c r="CC12" s="139">
        <v>6</v>
      </c>
      <c r="CD12" s="139">
        <v>6</v>
      </c>
      <c r="CE12" s="140">
        <v>7</v>
      </c>
      <c r="CF12" s="140">
        <v>7</v>
      </c>
      <c r="CG12" s="140">
        <v>7</v>
      </c>
      <c r="CH12" s="65">
        <v>8</v>
      </c>
      <c r="CI12" s="65">
        <v>8</v>
      </c>
      <c r="CJ12" s="65">
        <v>8</v>
      </c>
      <c r="CK12" s="233" t="s">
        <v>59</v>
      </c>
      <c r="CL12" s="233" t="s">
        <v>59</v>
      </c>
      <c r="CM12" s="233" t="s">
        <v>59</v>
      </c>
      <c r="CN12" s="233" t="s">
        <v>59</v>
      </c>
      <c r="CO12" s="233" t="s">
        <v>59</v>
      </c>
      <c r="CP12" s="233" t="s">
        <v>59</v>
      </c>
      <c r="CQ12" s="233" t="s">
        <v>59</v>
      </c>
      <c r="CR12" s="852">
        <v>9</v>
      </c>
      <c r="CS12" s="852">
        <v>9</v>
      </c>
      <c r="CT12" s="852">
        <v>9</v>
      </c>
      <c r="CU12" s="141">
        <v>10</v>
      </c>
      <c r="CV12" s="141">
        <v>10</v>
      </c>
      <c r="CW12" s="141">
        <v>10</v>
      </c>
      <c r="CX12" s="142">
        <v>11</v>
      </c>
      <c r="CY12" s="142">
        <v>11</v>
      </c>
      <c r="CZ12" s="142">
        <v>11</v>
      </c>
      <c r="DA12" s="233" t="s">
        <v>59</v>
      </c>
      <c r="DB12" s="233" t="s">
        <v>59</v>
      </c>
      <c r="DC12" s="233" t="s">
        <v>59</v>
      </c>
      <c r="DD12" s="143">
        <v>12</v>
      </c>
      <c r="DE12" s="143">
        <v>12</v>
      </c>
      <c r="DF12" s="143">
        <v>12</v>
      </c>
      <c r="DG12" s="144">
        <v>13</v>
      </c>
      <c r="DH12" s="144">
        <v>13</v>
      </c>
      <c r="DI12" s="144">
        <v>13</v>
      </c>
      <c r="DJ12" s="233" t="s">
        <v>59</v>
      </c>
      <c r="DK12" s="233" t="s">
        <v>59</v>
      </c>
      <c r="DL12" s="233" t="s">
        <v>59</v>
      </c>
      <c r="DM12" s="233" t="s">
        <v>59</v>
      </c>
      <c r="DN12" s="67">
        <v>14</v>
      </c>
      <c r="DO12" s="67">
        <v>14</v>
      </c>
      <c r="DP12" s="67">
        <v>14</v>
      </c>
      <c r="DQ12" s="68">
        <v>15</v>
      </c>
      <c r="DR12" s="68">
        <v>15</v>
      </c>
      <c r="DS12" s="68">
        <v>15</v>
      </c>
      <c r="JL12" s="146"/>
    </row>
    <row r="13" spans="15:1223" ht="20.75" customHeight="1" x14ac:dyDescent="0.15">
      <c r="AH13" s="251"/>
      <c r="AI13" s="135">
        <v>2</v>
      </c>
      <c r="AJ13" s="247" t="s">
        <v>343</v>
      </c>
      <c r="AK13" s="256"/>
      <c r="AL13" s="187"/>
      <c r="AM13" s="187"/>
      <c r="AN13" s="187"/>
      <c r="AO13" s="187"/>
      <c r="AP13" s="187"/>
      <c r="AQ13" s="187"/>
      <c r="AR13" s="187"/>
      <c r="AS13" s="187"/>
      <c r="AT13" s="187"/>
      <c r="AU13" s="187"/>
      <c r="AV13" s="187"/>
      <c r="AW13" s="187"/>
      <c r="AX13" s="187"/>
      <c r="AY13" s="246"/>
      <c r="AZ13" s="246"/>
      <c r="BA13" s="252"/>
      <c r="BC13" s="1297"/>
      <c r="BL13" s="134" t="s">
        <v>282</v>
      </c>
      <c r="BM13" s="132">
        <v>1</v>
      </c>
      <c r="BN13" s="132">
        <v>1</v>
      </c>
      <c r="BO13" s="132">
        <v>1</v>
      </c>
      <c r="BP13" s="135">
        <v>2</v>
      </c>
      <c r="BQ13" s="135">
        <v>2</v>
      </c>
      <c r="BR13" s="135">
        <v>2</v>
      </c>
      <c r="BS13" s="233" t="s">
        <v>59</v>
      </c>
      <c r="BT13" s="233" t="s">
        <v>59</v>
      </c>
      <c r="BU13" s="233" t="s">
        <v>59</v>
      </c>
      <c r="BV13" s="136">
        <v>3</v>
      </c>
      <c r="BW13" s="136">
        <v>3</v>
      </c>
      <c r="BX13" s="136">
        <v>3</v>
      </c>
      <c r="BY13" s="137">
        <v>4</v>
      </c>
      <c r="BZ13" s="137">
        <v>4</v>
      </c>
      <c r="CA13" s="137">
        <v>4</v>
      </c>
      <c r="CB13" s="138">
        <v>5</v>
      </c>
      <c r="CC13" s="138">
        <v>5</v>
      </c>
      <c r="CD13" s="138">
        <v>5</v>
      </c>
      <c r="CE13" s="139">
        <v>6</v>
      </c>
      <c r="CF13" s="139">
        <v>6</v>
      </c>
      <c r="CG13" s="139">
        <v>6</v>
      </c>
      <c r="CH13" s="140">
        <v>7</v>
      </c>
      <c r="CI13" s="140">
        <v>7</v>
      </c>
      <c r="CJ13" s="140">
        <v>7</v>
      </c>
      <c r="CK13" s="65">
        <v>8</v>
      </c>
      <c r="CL13" s="65">
        <v>8</v>
      </c>
      <c r="CM13" s="65">
        <v>8</v>
      </c>
      <c r="CN13" s="233" t="s">
        <v>59</v>
      </c>
      <c r="CO13" s="233" t="s">
        <v>59</v>
      </c>
      <c r="CP13" s="233" t="s">
        <v>59</v>
      </c>
      <c r="CQ13" s="233" t="s">
        <v>59</v>
      </c>
      <c r="CR13" s="233" t="s">
        <v>59</v>
      </c>
      <c r="CS13" s="233" t="s">
        <v>59</v>
      </c>
      <c r="CT13" s="233" t="s">
        <v>59</v>
      </c>
      <c r="CU13" s="852">
        <v>9</v>
      </c>
      <c r="CV13" s="852">
        <v>9</v>
      </c>
      <c r="CW13" s="852">
        <v>9</v>
      </c>
      <c r="CX13" s="141">
        <v>10</v>
      </c>
      <c r="CY13" s="141">
        <v>10</v>
      </c>
      <c r="CZ13" s="141">
        <v>10</v>
      </c>
      <c r="DA13" s="142">
        <v>11</v>
      </c>
      <c r="DB13" s="142">
        <v>11</v>
      </c>
      <c r="DC13" s="142">
        <v>11</v>
      </c>
      <c r="DD13" s="233" t="s">
        <v>59</v>
      </c>
      <c r="DE13" s="233" t="s">
        <v>59</v>
      </c>
      <c r="DF13" s="233" t="s">
        <v>59</v>
      </c>
      <c r="DG13" s="143">
        <v>12</v>
      </c>
      <c r="DH13" s="143">
        <v>12</v>
      </c>
      <c r="DI13" s="143">
        <v>12</v>
      </c>
      <c r="DJ13" s="233" t="s">
        <v>59</v>
      </c>
      <c r="DK13" s="233" t="s">
        <v>59</v>
      </c>
      <c r="DL13" s="233" t="s">
        <v>59</v>
      </c>
      <c r="DM13" s="233" t="s">
        <v>59</v>
      </c>
      <c r="DN13" s="144">
        <v>13</v>
      </c>
      <c r="DO13" s="144">
        <v>13</v>
      </c>
      <c r="DP13" s="144">
        <v>13</v>
      </c>
      <c r="DQ13" s="67">
        <v>14</v>
      </c>
      <c r="DR13" s="67">
        <v>14</v>
      </c>
      <c r="DS13" s="67">
        <v>14</v>
      </c>
      <c r="DT13" s="68">
        <v>15</v>
      </c>
      <c r="DU13" s="68">
        <v>15</v>
      </c>
      <c r="DV13" s="68">
        <v>15</v>
      </c>
      <c r="JL13" s="146"/>
    </row>
    <row r="14" spans="15:1223" ht="20.75" customHeight="1" x14ac:dyDescent="0.15">
      <c r="O14" s="35"/>
      <c r="AH14" s="251"/>
      <c r="AI14" s="136">
        <v>3</v>
      </c>
      <c r="AJ14" s="247" t="s">
        <v>344</v>
      </c>
      <c r="AK14" s="256"/>
      <c r="AL14" s="187"/>
      <c r="AM14" s="187"/>
      <c r="AN14" s="187"/>
      <c r="AO14" s="187"/>
      <c r="AP14" s="187"/>
      <c r="AQ14" s="187"/>
      <c r="AR14" s="187"/>
      <c r="AS14" s="187"/>
      <c r="AT14" s="187"/>
      <c r="AU14" s="187"/>
      <c r="AV14" s="187"/>
      <c r="AW14" s="187"/>
      <c r="AX14" s="187"/>
      <c r="AY14" s="246"/>
      <c r="AZ14" s="246"/>
      <c r="BA14" s="252"/>
      <c r="BC14" s="1297"/>
      <c r="BO14" s="134" t="s">
        <v>283</v>
      </c>
      <c r="BP14" s="132">
        <v>1</v>
      </c>
      <c r="BQ14" s="132">
        <v>1</v>
      </c>
      <c r="BR14" s="132">
        <v>1</v>
      </c>
      <c r="BS14" s="135">
        <v>2</v>
      </c>
      <c r="BT14" s="135">
        <v>2</v>
      </c>
      <c r="BU14" s="135">
        <v>2</v>
      </c>
      <c r="BV14" s="233" t="s">
        <v>59</v>
      </c>
      <c r="BW14" s="233" t="s">
        <v>59</v>
      </c>
      <c r="BX14" s="233" t="s">
        <v>59</v>
      </c>
      <c r="BY14" s="136">
        <v>3</v>
      </c>
      <c r="BZ14" s="136">
        <v>3</v>
      </c>
      <c r="CA14" s="136">
        <v>3</v>
      </c>
      <c r="CB14" s="137">
        <v>4</v>
      </c>
      <c r="CC14" s="137">
        <v>4</v>
      </c>
      <c r="CD14" s="137">
        <v>4</v>
      </c>
      <c r="CE14" s="138">
        <v>5</v>
      </c>
      <c r="CF14" s="138">
        <v>5</v>
      </c>
      <c r="CG14" s="138">
        <v>5</v>
      </c>
      <c r="CH14" s="139">
        <v>6</v>
      </c>
      <c r="CI14" s="139">
        <v>6</v>
      </c>
      <c r="CJ14" s="139">
        <v>6</v>
      </c>
      <c r="CK14" s="140">
        <v>7</v>
      </c>
      <c r="CL14" s="140">
        <v>7</v>
      </c>
      <c r="CM14" s="140">
        <v>7</v>
      </c>
      <c r="CN14" s="233" t="s">
        <v>59</v>
      </c>
      <c r="CO14" s="233" t="s">
        <v>59</v>
      </c>
      <c r="CP14" s="233" t="s">
        <v>59</v>
      </c>
      <c r="CQ14" s="233" t="s">
        <v>59</v>
      </c>
      <c r="CR14" s="65">
        <v>8</v>
      </c>
      <c r="CS14" s="65">
        <v>8</v>
      </c>
      <c r="CT14" s="65">
        <v>8</v>
      </c>
      <c r="CU14" s="233" t="s">
        <v>59</v>
      </c>
      <c r="CV14" s="233" t="s">
        <v>59</v>
      </c>
      <c r="CW14" s="233" t="s">
        <v>59</v>
      </c>
      <c r="CX14" s="852">
        <v>9</v>
      </c>
      <c r="CY14" s="852">
        <v>9</v>
      </c>
      <c r="CZ14" s="852">
        <v>9</v>
      </c>
      <c r="DA14" s="141">
        <v>10</v>
      </c>
      <c r="DB14" s="141">
        <v>10</v>
      </c>
      <c r="DC14" s="141">
        <v>10</v>
      </c>
      <c r="DD14" s="142">
        <v>11</v>
      </c>
      <c r="DE14" s="142">
        <v>11</v>
      </c>
      <c r="DF14" s="142">
        <v>11</v>
      </c>
      <c r="DG14" s="233" t="s">
        <v>59</v>
      </c>
      <c r="DH14" s="233" t="s">
        <v>59</v>
      </c>
      <c r="DI14" s="257" t="s">
        <v>59</v>
      </c>
      <c r="DJ14" s="233" t="s">
        <v>59</v>
      </c>
      <c r="DK14" s="233" t="s">
        <v>59</v>
      </c>
      <c r="DL14" s="233" t="s">
        <v>59</v>
      </c>
      <c r="DM14" s="233" t="s">
        <v>59</v>
      </c>
      <c r="DN14" s="143">
        <v>12</v>
      </c>
      <c r="DO14" s="143">
        <v>12</v>
      </c>
      <c r="DP14" s="143">
        <v>12</v>
      </c>
      <c r="DQ14" s="144">
        <v>13</v>
      </c>
      <c r="DR14" s="144">
        <v>13</v>
      </c>
      <c r="DS14" s="144">
        <v>13</v>
      </c>
      <c r="DT14" s="67">
        <v>14</v>
      </c>
      <c r="DU14" s="67">
        <v>14</v>
      </c>
      <c r="DV14" s="67">
        <v>14</v>
      </c>
      <c r="DW14" s="68">
        <v>15</v>
      </c>
      <c r="DX14" s="68">
        <v>15</v>
      </c>
      <c r="DY14" s="68">
        <v>15</v>
      </c>
    </row>
    <row r="15" spans="15:1223" ht="20.75" customHeight="1" x14ac:dyDescent="0.15">
      <c r="AH15" s="251"/>
      <c r="AI15" s="137">
        <v>4</v>
      </c>
      <c r="AJ15" s="247" t="s">
        <v>345</v>
      </c>
      <c r="AK15" s="256"/>
      <c r="AL15" s="187"/>
      <c r="AM15" s="187"/>
      <c r="AN15" s="187"/>
      <c r="AO15" s="187"/>
      <c r="AP15" s="187"/>
      <c r="AQ15" s="187"/>
      <c r="AR15" s="187"/>
      <c r="AS15" s="187"/>
      <c r="AT15" s="187"/>
      <c r="AU15" s="187"/>
      <c r="AV15" s="187"/>
      <c r="AW15" s="187"/>
      <c r="AX15" s="187"/>
      <c r="AY15" s="246"/>
      <c r="AZ15" s="246"/>
      <c r="BA15" s="252"/>
      <c r="BC15" s="1297"/>
      <c r="BR15" s="134" t="s">
        <v>346</v>
      </c>
      <c r="BS15" s="132">
        <v>1</v>
      </c>
      <c r="BT15" s="132">
        <v>1</v>
      </c>
      <c r="BU15" s="132">
        <v>1</v>
      </c>
      <c r="BV15" s="135">
        <v>2</v>
      </c>
      <c r="BW15" s="135">
        <v>2</v>
      </c>
      <c r="BX15" s="135">
        <v>2</v>
      </c>
      <c r="BY15" s="233" t="s">
        <v>59</v>
      </c>
      <c r="BZ15" s="233" t="s">
        <v>59</v>
      </c>
      <c r="CA15" s="233" t="s">
        <v>59</v>
      </c>
      <c r="CB15" s="136">
        <v>3</v>
      </c>
      <c r="CC15" s="136">
        <v>3</v>
      </c>
      <c r="CD15" s="136">
        <v>3</v>
      </c>
      <c r="CE15" s="137">
        <v>4</v>
      </c>
      <c r="CF15" s="137">
        <v>4</v>
      </c>
      <c r="CG15" s="137">
        <v>4</v>
      </c>
      <c r="CH15" s="138">
        <v>5</v>
      </c>
      <c r="CI15" s="138">
        <v>5</v>
      </c>
      <c r="CJ15" s="138">
        <v>5</v>
      </c>
      <c r="CK15" s="139">
        <v>6</v>
      </c>
      <c r="CL15" s="139">
        <v>6</v>
      </c>
      <c r="CM15" s="139">
        <v>6</v>
      </c>
      <c r="CN15" s="233" t="s">
        <v>59</v>
      </c>
      <c r="CO15" s="233" t="s">
        <v>59</v>
      </c>
      <c r="CP15" s="233" t="s">
        <v>59</v>
      </c>
      <c r="CQ15" s="233" t="s">
        <v>59</v>
      </c>
      <c r="CR15" s="140">
        <v>7</v>
      </c>
      <c r="CS15" s="140">
        <v>7</v>
      </c>
      <c r="CT15" s="140">
        <v>7</v>
      </c>
      <c r="CU15" s="65">
        <v>8</v>
      </c>
      <c r="CV15" s="65">
        <v>8</v>
      </c>
      <c r="CW15" s="65">
        <v>8</v>
      </c>
      <c r="CX15" s="233" t="s">
        <v>59</v>
      </c>
      <c r="CY15" s="233" t="s">
        <v>59</v>
      </c>
      <c r="CZ15" s="233" t="s">
        <v>59</v>
      </c>
      <c r="DA15" s="852">
        <v>9</v>
      </c>
      <c r="DB15" s="852">
        <v>9</v>
      </c>
      <c r="DC15" s="852">
        <v>9</v>
      </c>
      <c r="DD15" s="141">
        <v>10</v>
      </c>
      <c r="DE15" s="141">
        <v>10</v>
      </c>
      <c r="DF15" s="141">
        <v>10</v>
      </c>
      <c r="DG15" s="142">
        <v>11</v>
      </c>
      <c r="DH15" s="142">
        <v>11</v>
      </c>
      <c r="DI15" s="142">
        <v>11</v>
      </c>
      <c r="DJ15" s="233" t="s">
        <v>59</v>
      </c>
      <c r="DK15" s="233" t="s">
        <v>59</v>
      </c>
      <c r="DL15" s="233" t="s">
        <v>59</v>
      </c>
      <c r="DM15" s="233" t="s">
        <v>59</v>
      </c>
      <c r="DN15" s="258" t="s">
        <v>59</v>
      </c>
      <c r="DO15" s="233" t="s">
        <v>59</v>
      </c>
      <c r="DP15" s="233" t="s">
        <v>59</v>
      </c>
      <c r="DQ15" s="143">
        <v>12</v>
      </c>
      <c r="DR15" s="143">
        <v>12</v>
      </c>
      <c r="DS15" s="143">
        <v>12</v>
      </c>
      <c r="DT15" s="144">
        <v>13</v>
      </c>
      <c r="DU15" s="144">
        <v>13</v>
      </c>
      <c r="DV15" s="144">
        <v>13</v>
      </c>
      <c r="DW15" s="67">
        <v>14</v>
      </c>
      <c r="DX15" s="67">
        <v>14</v>
      </c>
      <c r="DY15" s="67">
        <v>14</v>
      </c>
      <c r="DZ15" s="68">
        <v>15</v>
      </c>
      <c r="EA15" s="68">
        <v>15</v>
      </c>
      <c r="EB15" s="68">
        <v>15</v>
      </c>
    </row>
    <row r="16" spans="15:1223" ht="20.75" customHeight="1" x14ac:dyDescent="0.15">
      <c r="AH16" s="251"/>
      <c r="AI16" s="138">
        <v>5</v>
      </c>
      <c r="AJ16" s="247" t="s">
        <v>154</v>
      </c>
      <c r="AK16" s="256"/>
      <c r="AL16" s="187"/>
      <c r="AM16" s="187"/>
      <c r="AN16" s="187"/>
      <c r="AO16" s="187"/>
      <c r="AP16" s="187"/>
      <c r="AQ16" s="187"/>
      <c r="AR16" s="187"/>
      <c r="AS16" s="187"/>
      <c r="AT16" s="187"/>
      <c r="AU16" s="187"/>
      <c r="AV16" s="187"/>
      <c r="AW16" s="187"/>
      <c r="AX16" s="187"/>
      <c r="AY16" s="246"/>
      <c r="AZ16" s="246"/>
      <c r="BA16" s="252"/>
      <c r="BC16" s="1297"/>
      <c r="BU16" s="134" t="s">
        <v>347</v>
      </c>
      <c r="BV16" s="132">
        <v>1</v>
      </c>
      <c r="BW16" s="132">
        <v>1</v>
      </c>
      <c r="BX16" s="132">
        <v>1</v>
      </c>
      <c r="BY16" s="135">
        <v>2</v>
      </c>
      <c r="BZ16" s="135">
        <v>2</v>
      </c>
      <c r="CA16" s="135">
        <v>2</v>
      </c>
      <c r="CB16" s="233" t="s">
        <v>59</v>
      </c>
      <c r="CC16" s="233" t="s">
        <v>59</v>
      </c>
      <c r="CD16" s="233" t="s">
        <v>59</v>
      </c>
      <c r="CE16" s="136">
        <v>3</v>
      </c>
      <c r="CF16" s="136">
        <v>3</v>
      </c>
      <c r="CG16" s="136">
        <v>3</v>
      </c>
      <c r="CH16" s="137">
        <v>4</v>
      </c>
      <c r="CI16" s="137">
        <v>4</v>
      </c>
      <c r="CJ16" s="137">
        <v>4</v>
      </c>
      <c r="CK16" s="138">
        <v>5</v>
      </c>
      <c r="CL16" s="138">
        <v>5</v>
      </c>
      <c r="CM16" s="138">
        <v>5</v>
      </c>
      <c r="CN16" s="233" t="s">
        <v>59</v>
      </c>
      <c r="CO16" s="233" t="s">
        <v>59</v>
      </c>
      <c r="CP16" s="233" t="s">
        <v>59</v>
      </c>
      <c r="CQ16" s="233" t="s">
        <v>59</v>
      </c>
      <c r="CR16" s="139">
        <v>6</v>
      </c>
      <c r="CS16" s="139">
        <v>6</v>
      </c>
      <c r="CT16" s="139">
        <v>6</v>
      </c>
      <c r="CU16" s="140">
        <v>7</v>
      </c>
      <c r="CV16" s="140">
        <v>7</v>
      </c>
      <c r="CW16" s="140">
        <v>7</v>
      </c>
      <c r="CX16" s="65">
        <v>8</v>
      </c>
      <c r="CY16" s="65">
        <v>8</v>
      </c>
      <c r="CZ16" s="65">
        <v>8</v>
      </c>
      <c r="DA16" s="233" t="s">
        <v>59</v>
      </c>
      <c r="DB16" s="233" t="s">
        <v>59</v>
      </c>
      <c r="DC16" s="233" t="s">
        <v>59</v>
      </c>
      <c r="DD16" s="852">
        <v>9</v>
      </c>
      <c r="DE16" s="852">
        <v>9</v>
      </c>
      <c r="DF16" s="852">
        <v>9</v>
      </c>
      <c r="DG16" s="141">
        <v>10</v>
      </c>
      <c r="DH16" s="141">
        <v>10</v>
      </c>
      <c r="DI16" s="141">
        <v>10</v>
      </c>
      <c r="DJ16" s="233" t="s">
        <v>59</v>
      </c>
      <c r="DK16" s="233" t="s">
        <v>59</v>
      </c>
      <c r="DL16" s="233" t="s">
        <v>59</v>
      </c>
      <c r="DM16" s="233" t="s">
        <v>59</v>
      </c>
      <c r="DN16" s="142">
        <v>11</v>
      </c>
      <c r="DO16" s="142">
        <v>11</v>
      </c>
      <c r="DP16" s="142">
        <v>11</v>
      </c>
      <c r="DQ16" s="233" t="s">
        <v>59</v>
      </c>
      <c r="DR16" s="233" t="s">
        <v>59</v>
      </c>
      <c r="DS16" s="233" t="s">
        <v>59</v>
      </c>
      <c r="DT16" s="143">
        <v>12</v>
      </c>
      <c r="DU16" s="143">
        <v>12</v>
      </c>
      <c r="DV16" s="143">
        <v>12</v>
      </c>
      <c r="DW16" s="144">
        <v>13</v>
      </c>
      <c r="DX16" s="144">
        <v>13</v>
      </c>
      <c r="DY16" s="144">
        <v>13</v>
      </c>
      <c r="DZ16" s="67">
        <v>14</v>
      </c>
      <c r="EA16" s="67">
        <v>14</v>
      </c>
      <c r="EB16" s="67">
        <v>14</v>
      </c>
      <c r="EC16" s="68">
        <v>15</v>
      </c>
      <c r="ED16" s="68">
        <v>15</v>
      </c>
      <c r="EE16" s="68">
        <v>15</v>
      </c>
    </row>
    <row r="17" spans="1:272" ht="20.75" customHeight="1" x14ac:dyDescent="0.15">
      <c r="AH17" s="251"/>
      <c r="AI17" s="139">
        <v>6</v>
      </c>
      <c r="AJ17" s="247" t="s">
        <v>348</v>
      </c>
      <c r="AK17" s="256"/>
      <c r="AL17" s="187"/>
      <c r="AM17" s="187"/>
      <c r="AN17" s="187"/>
      <c r="AO17" s="187"/>
      <c r="AP17" s="187"/>
      <c r="AQ17" s="187"/>
      <c r="AR17" s="187"/>
      <c r="AS17" s="187"/>
      <c r="AT17" s="187"/>
      <c r="AU17" s="187"/>
      <c r="AV17" s="187"/>
      <c r="AW17" s="187"/>
      <c r="AX17" s="187"/>
      <c r="AY17" s="246"/>
      <c r="AZ17" s="246"/>
      <c r="BA17" s="252"/>
      <c r="BC17" s="1297"/>
      <c r="BX17" s="134" t="s">
        <v>349</v>
      </c>
      <c r="BY17" s="132">
        <v>1</v>
      </c>
      <c r="BZ17" s="132">
        <v>1</v>
      </c>
      <c r="CA17" s="132">
        <v>1</v>
      </c>
      <c r="CB17" s="135">
        <v>2</v>
      </c>
      <c r="CC17" s="135">
        <v>2</v>
      </c>
      <c r="CD17" s="135">
        <v>2</v>
      </c>
      <c r="CE17" s="233" t="s">
        <v>59</v>
      </c>
      <c r="CF17" s="233" t="s">
        <v>59</v>
      </c>
      <c r="CG17" s="233" t="s">
        <v>59</v>
      </c>
      <c r="CH17" s="136">
        <v>3</v>
      </c>
      <c r="CI17" s="136">
        <v>3</v>
      </c>
      <c r="CJ17" s="136">
        <v>3</v>
      </c>
      <c r="CK17" s="137">
        <v>4</v>
      </c>
      <c r="CL17" s="137">
        <v>4</v>
      </c>
      <c r="CM17" s="137">
        <v>4</v>
      </c>
      <c r="CN17" s="233" t="s">
        <v>59</v>
      </c>
      <c r="CO17" s="233" t="s">
        <v>59</v>
      </c>
      <c r="CP17" s="233" t="s">
        <v>59</v>
      </c>
      <c r="CQ17" s="233" t="s">
        <v>59</v>
      </c>
      <c r="CR17" s="138">
        <v>5</v>
      </c>
      <c r="CS17" s="138">
        <v>5</v>
      </c>
      <c r="CT17" s="138">
        <v>5</v>
      </c>
      <c r="CU17" s="139">
        <v>6</v>
      </c>
      <c r="CV17" s="139">
        <v>6</v>
      </c>
      <c r="CW17" s="139">
        <v>6</v>
      </c>
      <c r="CX17" s="140">
        <v>7</v>
      </c>
      <c r="CY17" s="140">
        <v>7</v>
      </c>
      <c r="CZ17" s="140">
        <v>7</v>
      </c>
      <c r="DA17" s="65">
        <v>8</v>
      </c>
      <c r="DB17" s="65">
        <v>8</v>
      </c>
      <c r="DC17" s="65">
        <v>8</v>
      </c>
      <c r="DD17" s="233" t="s">
        <v>59</v>
      </c>
      <c r="DE17" s="233" t="s">
        <v>59</v>
      </c>
      <c r="DF17" s="233" t="s">
        <v>59</v>
      </c>
      <c r="DG17" s="852">
        <v>9</v>
      </c>
      <c r="DH17" s="852">
        <v>9</v>
      </c>
      <c r="DI17" s="852">
        <v>9</v>
      </c>
      <c r="DJ17" s="233" t="s">
        <v>59</v>
      </c>
      <c r="DK17" s="233" t="s">
        <v>59</v>
      </c>
      <c r="DL17" s="233" t="s">
        <v>59</v>
      </c>
      <c r="DM17" s="233" t="s">
        <v>59</v>
      </c>
      <c r="DN17" s="141">
        <v>10</v>
      </c>
      <c r="DO17" s="141">
        <v>10</v>
      </c>
      <c r="DP17" s="141">
        <v>10</v>
      </c>
      <c r="DQ17" s="142">
        <v>11</v>
      </c>
      <c r="DR17" s="142">
        <v>11</v>
      </c>
      <c r="DS17" s="142">
        <v>11</v>
      </c>
      <c r="DT17" s="233" t="s">
        <v>59</v>
      </c>
      <c r="DU17" s="233" t="s">
        <v>59</v>
      </c>
      <c r="DV17" s="233" t="s">
        <v>59</v>
      </c>
      <c r="DW17" s="143">
        <v>12</v>
      </c>
      <c r="DX17" s="143">
        <v>12</v>
      </c>
      <c r="DY17" s="143">
        <v>12</v>
      </c>
      <c r="DZ17" s="144">
        <v>13</v>
      </c>
      <c r="EA17" s="144">
        <v>13</v>
      </c>
      <c r="EB17" s="144">
        <v>13</v>
      </c>
      <c r="EC17" s="67">
        <v>14</v>
      </c>
      <c r="ED17" s="67">
        <v>14</v>
      </c>
      <c r="EE17" s="67">
        <v>14</v>
      </c>
      <c r="EF17" s="68">
        <v>15</v>
      </c>
      <c r="EG17" s="68">
        <v>15</v>
      </c>
      <c r="EH17" s="68">
        <v>15</v>
      </c>
    </row>
    <row r="18" spans="1:272" ht="20.75" customHeight="1" x14ac:dyDescent="0.15">
      <c r="AH18" s="251"/>
      <c r="AI18" s="140">
        <v>7</v>
      </c>
      <c r="AJ18" s="247" t="s">
        <v>350</v>
      </c>
      <c r="AK18" s="256"/>
      <c r="AL18" s="187"/>
      <c r="AM18" s="187"/>
      <c r="AN18" s="187"/>
      <c r="AO18" s="187"/>
      <c r="AP18" s="187"/>
      <c r="AQ18" s="187"/>
      <c r="AR18" s="187"/>
      <c r="AS18" s="187"/>
      <c r="AT18" s="187"/>
      <c r="AU18" s="187"/>
      <c r="AV18" s="187"/>
      <c r="AW18" s="187"/>
      <c r="AX18" s="187"/>
      <c r="AY18" s="246"/>
      <c r="AZ18" s="246"/>
      <c r="BA18" s="252"/>
      <c r="BC18" s="1297"/>
      <c r="CA18" s="134" t="s">
        <v>351</v>
      </c>
      <c r="CB18" s="132">
        <v>1</v>
      </c>
      <c r="CC18" s="132">
        <v>1</v>
      </c>
      <c r="CD18" s="132">
        <v>1</v>
      </c>
      <c r="CE18" s="135">
        <v>2</v>
      </c>
      <c r="CF18" s="135">
        <v>2</v>
      </c>
      <c r="CG18" s="135">
        <v>2</v>
      </c>
      <c r="CH18" s="233" t="s">
        <v>59</v>
      </c>
      <c r="CI18" s="233" t="s">
        <v>59</v>
      </c>
      <c r="CJ18" s="233" t="s">
        <v>59</v>
      </c>
      <c r="CK18" s="136">
        <v>3</v>
      </c>
      <c r="CL18" s="136">
        <v>3</v>
      </c>
      <c r="CM18" s="136">
        <v>3</v>
      </c>
      <c r="CN18" s="233" t="s">
        <v>59</v>
      </c>
      <c r="CO18" s="233" t="s">
        <v>59</v>
      </c>
      <c r="CP18" s="233" t="s">
        <v>59</v>
      </c>
      <c r="CQ18" s="233" t="s">
        <v>59</v>
      </c>
      <c r="CR18" s="137">
        <v>4</v>
      </c>
      <c r="CS18" s="137">
        <v>4</v>
      </c>
      <c r="CT18" s="137">
        <v>4</v>
      </c>
      <c r="CU18" s="138">
        <v>5</v>
      </c>
      <c r="CV18" s="138">
        <v>5</v>
      </c>
      <c r="CW18" s="138">
        <v>5</v>
      </c>
      <c r="CX18" s="139">
        <v>6</v>
      </c>
      <c r="CY18" s="139">
        <v>6</v>
      </c>
      <c r="CZ18" s="139">
        <v>6</v>
      </c>
      <c r="DA18" s="140">
        <v>7</v>
      </c>
      <c r="DB18" s="140">
        <v>7</v>
      </c>
      <c r="DC18" s="140">
        <v>7</v>
      </c>
      <c r="DD18" s="65">
        <v>8</v>
      </c>
      <c r="DE18" s="65">
        <v>8</v>
      </c>
      <c r="DF18" s="65">
        <v>8</v>
      </c>
      <c r="DG18" s="233" t="s">
        <v>59</v>
      </c>
      <c r="DH18" s="233" t="s">
        <v>59</v>
      </c>
      <c r="DI18" s="257" t="s">
        <v>59</v>
      </c>
      <c r="DJ18" s="233" t="s">
        <v>59</v>
      </c>
      <c r="DK18" s="233" t="s">
        <v>59</v>
      </c>
      <c r="DL18" s="233" t="s">
        <v>59</v>
      </c>
      <c r="DM18" s="233" t="s">
        <v>59</v>
      </c>
      <c r="DN18" s="852">
        <v>9</v>
      </c>
      <c r="DO18" s="852">
        <v>9</v>
      </c>
      <c r="DP18" s="852">
        <v>9</v>
      </c>
      <c r="DQ18" s="141">
        <v>10</v>
      </c>
      <c r="DR18" s="141">
        <v>10</v>
      </c>
      <c r="DS18" s="141">
        <v>10</v>
      </c>
      <c r="DT18" s="142">
        <v>11</v>
      </c>
      <c r="DU18" s="142">
        <v>11</v>
      </c>
      <c r="DV18" s="142">
        <v>11</v>
      </c>
      <c r="DW18" s="233" t="s">
        <v>59</v>
      </c>
      <c r="DX18" s="233" t="s">
        <v>59</v>
      </c>
      <c r="DY18" s="233" t="s">
        <v>59</v>
      </c>
      <c r="DZ18" s="143">
        <v>12</v>
      </c>
      <c r="EA18" s="143">
        <v>12</v>
      </c>
      <c r="EB18" s="143">
        <v>12</v>
      </c>
      <c r="EC18" s="144">
        <v>13</v>
      </c>
      <c r="ED18" s="144">
        <v>13</v>
      </c>
      <c r="EE18" s="144">
        <v>13</v>
      </c>
      <c r="EF18" s="67">
        <v>14</v>
      </c>
      <c r="EG18" s="67">
        <v>14</v>
      </c>
      <c r="EH18" s="67">
        <v>14</v>
      </c>
      <c r="EI18" s="68">
        <v>15</v>
      </c>
      <c r="EJ18" s="68">
        <v>15</v>
      </c>
      <c r="EK18" s="68">
        <v>15</v>
      </c>
      <c r="EU18" s="8"/>
      <c r="EV18" s="8"/>
      <c r="EW18" s="8"/>
      <c r="EX18" s="8"/>
      <c r="EY18" s="8"/>
      <c r="EZ18" s="8"/>
      <c r="FA18" s="8"/>
      <c r="FB18" s="8"/>
      <c r="FC18" s="8"/>
      <c r="FD18" s="8"/>
      <c r="FE18" s="8"/>
      <c r="FF18" s="8"/>
      <c r="FG18" s="8"/>
      <c r="FH18" s="8"/>
      <c r="FI18" s="8"/>
      <c r="JL18" s="146"/>
    </row>
    <row r="19" spans="1:272" ht="20.75" customHeight="1" x14ac:dyDescent="0.15">
      <c r="G19" s="147"/>
      <c r="AH19" s="251"/>
      <c r="AI19" s="65">
        <v>8</v>
      </c>
      <c r="AJ19" s="247" t="s">
        <v>352</v>
      </c>
      <c r="AK19" s="256"/>
      <c r="AL19" s="187"/>
      <c r="AM19" s="187"/>
      <c r="AN19" s="187"/>
      <c r="AO19" s="187"/>
      <c r="AP19" s="187"/>
      <c r="AQ19" s="187"/>
      <c r="AR19" s="187"/>
      <c r="AS19" s="187"/>
      <c r="AT19" s="187"/>
      <c r="AU19" s="187"/>
      <c r="AV19" s="187"/>
      <c r="AW19" s="187"/>
      <c r="AX19" s="187"/>
      <c r="AY19" s="246"/>
      <c r="AZ19" s="246"/>
      <c r="BA19" s="252"/>
      <c r="BC19" s="1297"/>
      <c r="CD19" s="134" t="s">
        <v>353</v>
      </c>
      <c r="CE19" s="132">
        <v>1</v>
      </c>
      <c r="CF19" s="132">
        <v>1</v>
      </c>
      <c r="CG19" s="132">
        <v>1</v>
      </c>
      <c r="CH19" s="135">
        <v>2</v>
      </c>
      <c r="CI19" s="135">
        <v>2</v>
      </c>
      <c r="CJ19" s="135">
        <v>2</v>
      </c>
      <c r="CK19" s="233" t="s">
        <v>59</v>
      </c>
      <c r="CL19" s="233" t="s">
        <v>59</v>
      </c>
      <c r="CM19" s="233" t="s">
        <v>59</v>
      </c>
      <c r="CN19" s="233" t="s">
        <v>59</v>
      </c>
      <c r="CO19" s="233" t="s">
        <v>59</v>
      </c>
      <c r="CP19" s="233" t="s">
        <v>59</v>
      </c>
      <c r="CQ19" s="233" t="s">
        <v>59</v>
      </c>
      <c r="CR19" s="136">
        <v>3</v>
      </c>
      <c r="CS19" s="136">
        <v>3</v>
      </c>
      <c r="CT19" s="136">
        <v>3</v>
      </c>
      <c r="CU19" s="137">
        <v>4</v>
      </c>
      <c r="CV19" s="137">
        <v>4</v>
      </c>
      <c r="CW19" s="137">
        <v>4</v>
      </c>
      <c r="CX19" s="138">
        <v>5</v>
      </c>
      <c r="CY19" s="138">
        <v>5</v>
      </c>
      <c r="CZ19" s="138">
        <v>5</v>
      </c>
      <c r="DA19" s="139">
        <v>6</v>
      </c>
      <c r="DB19" s="139">
        <v>6</v>
      </c>
      <c r="DC19" s="139">
        <v>6</v>
      </c>
      <c r="DD19" s="140">
        <v>7</v>
      </c>
      <c r="DE19" s="140">
        <v>7</v>
      </c>
      <c r="DF19" s="140">
        <v>7</v>
      </c>
      <c r="DG19" s="65">
        <v>8</v>
      </c>
      <c r="DH19" s="65">
        <v>8</v>
      </c>
      <c r="DI19" s="65">
        <v>8</v>
      </c>
      <c r="DJ19" s="233" t="s">
        <v>59</v>
      </c>
      <c r="DK19" s="233" t="s">
        <v>59</v>
      </c>
      <c r="DL19" s="233" t="s">
        <v>59</v>
      </c>
      <c r="DM19" s="233" t="s">
        <v>59</v>
      </c>
      <c r="DN19" s="258" t="s">
        <v>59</v>
      </c>
      <c r="DO19" s="233" t="s">
        <v>59</v>
      </c>
      <c r="DP19" s="233" t="s">
        <v>59</v>
      </c>
      <c r="DQ19" s="852">
        <v>9</v>
      </c>
      <c r="DR19" s="852">
        <v>9</v>
      </c>
      <c r="DS19" s="852">
        <v>9</v>
      </c>
      <c r="DT19" s="141">
        <v>10</v>
      </c>
      <c r="DU19" s="141">
        <v>10</v>
      </c>
      <c r="DV19" s="141">
        <v>10</v>
      </c>
      <c r="DW19" s="142">
        <v>11</v>
      </c>
      <c r="DX19" s="142">
        <v>11</v>
      </c>
      <c r="DY19" s="142">
        <v>11</v>
      </c>
      <c r="DZ19" s="233" t="s">
        <v>59</v>
      </c>
      <c r="EA19" s="233" t="s">
        <v>59</v>
      </c>
      <c r="EB19" s="233" t="s">
        <v>59</v>
      </c>
      <c r="EC19" s="143">
        <v>12</v>
      </c>
      <c r="ED19" s="143">
        <v>12</v>
      </c>
      <c r="EE19" s="143">
        <v>12</v>
      </c>
      <c r="EF19" s="144">
        <v>13</v>
      </c>
      <c r="EG19" s="144">
        <v>13</v>
      </c>
      <c r="EH19" s="144">
        <v>13</v>
      </c>
      <c r="EI19" s="67">
        <v>14</v>
      </c>
      <c r="EJ19" s="67">
        <v>14</v>
      </c>
      <c r="EK19" s="67">
        <v>14</v>
      </c>
      <c r="EL19" s="68">
        <v>15</v>
      </c>
      <c r="EM19" s="68">
        <v>15</v>
      </c>
      <c r="EN19" s="68">
        <v>15</v>
      </c>
      <c r="JL19" s="146"/>
    </row>
    <row r="20" spans="1:272" ht="20.75" customHeight="1" thickBot="1" x14ac:dyDescent="0.2">
      <c r="AH20" s="251"/>
      <c r="AI20" s="852">
        <v>9</v>
      </c>
      <c r="AJ20" s="247" t="s">
        <v>354</v>
      </c>
      <c r="AK20" s="256"/>
      <c r="AL20" s="187"/>
      <c r="AM20" s="187"/>
      <c r="AN20" s="187"/>
      <c r="AO20" s="187"/>
      <c r="AP20" s="187"/>
      <c r="AQ20" s="187"/>
      <c r="AR20" s="187"/>
      <c r="AS20" s="187"/>
      <c r="AT20" s="187"/>
      <c r="AU20" s="187"/>
      <c r="AV20" s="187"/>
      <c r="AW20" s="187"/>
      <c r="AX20" s="187"/>
      <c r="AY20" s="246"/>
      <c r="AZ20" s="246"/>
      <c r="BA20" s="252"/>
      <c r="BC20" s="1297"/>
      <c r="CG20" s="134" t="s">
        <v>355</v>
      </c>
      <c r="CH20" s="132">
        <v>1</v>
      </c>
      <c r="CI20" s="132">
        <v>1</v>
      </c>
      <c r="CJ20" s="132">
        <v>1</v>
      </c>
      <c r="CK20" s="135">
        <v>2</v>
      </c>
      <c r="CL20" s="135">
        <v>2</v>
      </c>
      <c r="CM20" s="135">
        <v>2</v>
      </c>
      <c r="CN20" s="233" t="s">
        <v>59</v>
      </c>
      <c r="CO20" s="233" t="s">
        <v>59</v>
      </c>
      <c r="CP20" s="233" t="s">
        <v>59</v>
      </c>
      <c r="CQ20" s="233" t="s">
        <v>59</v>
      </c>
      <c r="CR20" s="233" t="s">
        <v>59</v>
      </c>
      <c r="CS20" s="233" t="s">
        <v>59</v>
      </c>
      <c r="CT20" s="233" t="s">
        <v>59</v>
      </c>
      <c r="CU20" s="136">
        <v>3</v>
      </c>
      <c r="CV20" s="136">
        <v>3</v>
      </c>
      <c r="CW20" s="136">
        <v>3</v>
      </c>
      <c r="CX20" s="137">
        <v>4</v>
      </c>
      <c r="CY20" s="137">
        <v>4</v>
      </c>
      <c r="CZ20" s="137">
        <v>4</v>
      </c>
      <c r="DA20" s="138">
        <v>5</v>
      </c>
      <c r="DB20" s="138">
        <v>5</v>
      </c>
      <c r="DC20" s="138">
        <v>5</v>
      </c>
      <c r="DD20" s="139">
        <v>6</v>
      </c>
      <c r="DE20" s="139">
        <v>6</v>
      </c>
      <c r="DF20" s="139">
        <v>6</v>
      </c>
      <c r="DG20" s="140">
        <v>7</v>
      </c>
      <c r="DH20" s="140">
        <v>7</v>
      </c>
      <c r="DI20" s="140">
        <v>7</v>
      </c>
      <c r="DJ20" s="233" t="s">
        <v>59</v>
      </c>
      <c r="DK20" s="233" t="s">
        <v>59</v>
      </c>
      <c r="DL20" s="233" t="s">
        <v>59</v>
      </c>
      <c r="DM20" s="233" t="s">
        <v>59</v>
      </c>
      <c r="DN20" s="65">
        <v>8</v>
      </c>
      <c r="DO20" s="65">
        <v>8</v>
      </c>
      <c r="DP20" s="65">
        <v>8</v>
      </c>
      <c r="DQ20" s="233" t="s">
        <v>59</v>
      </c>
      <c r="DR20" s="233" t="s">
        <v>59</v>
      </c>
      <c r="DS20" s="233" t="s">
        <v>59</v>
      </c>
      <c r="DT20" s="852">
        <v>9</v>
      </c>
      <c r="DU20" s="852">
        <v>9</v>
      </c>
      <c r="DV20" s="852">
        <v>9</v>
      </c>
      <c r="DW20" s="141">
        <v>10</v>
      </c>
      <c r="DX20" s="141">
        <v>10</v>
      </c>
      <c r="DY20" s="141">
        <v>10</v>
      </c>
      <c r="DZ20" s="142">
        <v>11</v>
      </c>
      <c r="EA20" s="142">
        <v>11</v>
      </c>
      <c r="EB20" s="142">
        <v>11</v>
      </c>
      <c r="EC20" s="233" t="s">
        <v>59</v>
      </c>
      <c r="ED20" s="233" t="s">
        <v>59</v>
      </c>
      <c r="EE20" s="233" t="s">
        <v>59</v>
      </c>
      <c r="EF20" s="143">
        <v>12</v>
      </c>
      <c r="EG20" s="143">
        <v>12</v>
      </c>
      <c r="EH20" s="143">
        <v>12</v>
      </c>
      <c r="EI20" s="144">
        <v>13</v>
      </c>
      <c r="EJ20" s="144">
        <v>13</v>
      </c>
      <c r="EK20" s="144">
        <v>13</v>
      </c>
      <c r="EL20" s="67">
        <v>14</v>
      </c>
      <c r="EM20" s="67">
        <v>14</v>
      </c>
      <c r="EN20" s="67">
        <v>14</v>
      </c>
      <c r="EO20" s="68">
        <v>15</v>
      </c>
      <c r="EP20" s="68">
        <v>15</v>
      </c>
      <c r="EQ20" s="68">
        <v>15</v>
      </c>
      <c r="ER20" s="770" t="s">
        <v>59</v>
      </c>
      <c r="ES20" s="770" t="s">
        <v>59</v>
      </c>
      <c r="ET20" s="770" t="s">
        <v>59</v>
      </c>
      <c r="EU20" s="770" t="s">
        <v>59</v>
      </c>
      <c r="EV20" s="770" t="s">
        <v>59</v>
      </c>
      <c r="EW20" s="770" t="s">
        <v>59</v>
      </c>
      <c r="EX20" s="770" t="s">
        <v>59</v>
      </c>
      <c r="EY20" s="770" t="s">
        <v>59</v>
      </c>
      <c r="EZ20" s="770" t="s">
        <v>59</v>
      </c>
      <c r="FA20" s="770" t="s">
        <v>59</v>
      </c>
      <c r="FB20" s="770" t="s">
        <v>59</v>
      </c>
      <c r="FC20" s="770" t="s">
        <v>59</v>
      </c>
      <c r="FD20" s="770" t="s">
        <v>59</v>
      </c>
      <c r="FE20" s="770" t="s">
        <v>59</v>
      </c>
      <c r="FF20" s="770" t="s">
        <v>59</v>
      </c>
      <c r="FG20" s="770" t="s">
        <v>59</v>
      </c>
      <c r="FH20" s="770" t="s">
        <v>59</v>
      </c>
      <c r="FI20" s="770" t="s">
        <v>59</v>
      </c>
      <c r="JL20" s="146"/>
    </row>
    <row r="21" spans="1:272" ht="20.75" customHeight="1" thickBot="1" x14ac:dyDescent="0.2">
      <c r="AH21" s="251"/>
      <c r="AI21" s="141">
        <v>10</v>
      </c>
      <c r="AJ21" s="247" t="s">
        <v>356</v>
      </c>
      <c r="AK21" s="256"/>
      <c r="AL21" s="187"/>
      <c r="AM21" s="187"/>
      <c r="AN21" s="187"/>
      <c r="AO21" s="187"/>
      <c r="AP21" s="187"/>
      <c r="AQ21" s="187"/>
      <c r="AR21" s="187"/>
      <c r="AS21" s="187"/>
      <c r="AT21" s="187"/>
      <c r="AU21" s="187"/>
      <c r="AV21" s="187"/>
      <c r="AW21" s="187"/>
      <c r="AX21" s="187"/>
      <c r="AY21" s="246"/>
      <c r="AZ21" s="246"/>
      <c r="BA21" s="252"/>
      <c r="BC21" s="1297"/>
      <c r="CV21" s="1296" t="s">
        <v>357</v>
      </c>
      <c r="CW21" s="131"/>
      <c r="CX21" s="131"/>
      <c r="CY21" s="131"/>
      <c r="CZ21" s="131"/>
      <c r="DA21" s="131"/>
      <c r="DB21" s="1296" t="s">
        <v>358</v>
      </c>
      <c r="DC21" s="131"/>
      <c r="DD21" s="131"/>
      <c r="DE21" s="131"/>
      <c r="DF21" s="131"/>
      <c r="DG21" s="131"/>
      <c r="DH21" s="131"/>
      <c r="DI21" s="131"/>
      <c r="DQ21" s="131"/>
      <c r="DR21" s="131"/>
      <c r="DS21" s="131"/>
      <c r="DT21" s="131"/>
      <c r="DU21" s="131"/>
      <c r="DV21" s="131"/>
      <c r="DX21" s="131"/>
      <c r="DY21" s="131"/>
      <c r="DZ21" s="131"/>
      <c r="EA21" s="131"/>
      <c r="EB21" s="131"/>
      <c r="EC21" s="1296" t="s">
        <v>359</v>
      </c>
      <c r="ED21" s="131"/>
      <c r="EE21" s="131"/>
      <c r="EF21" s="131"/>
      <c r="EG21" s="131"/>
      <c r="EH21" s="1296" t="s">
        <v>360</v>
      </c>
      <c r="ES21" s="1290" t="s">
        <v>361</v>
      </c>
      <c r="ET21" s="1291"/>
      <c r="EU21" s="1291"/>
      <c r="EV21" s="1291"/>
      <c r="EW21" s="1291"/>
      <c r="EX21" s="1291"/>
      <c r="EY21" s="1291"/>
      <c r="EZ21" s="1291"/>
      <c r="FA21" s="1291"/>
      <c r="FB21" s="1291"/>
      <c r="FC21" s="1291"/>
      <c r="FD21" s="1291"/>
      <c r="FE21" s="1291"/>
      <c r="FF21" s="1291"/>
      <c r="FG21" s="1291"/>
      <c r="FH21" s="1291"/>
      <c r="FI21" s="1292"/>
      <c r="FJ21" s="1293" t="s">
        <v>362</v>
      </c>
    </row>
    <row r="22" spans="1:272" ht="20.75" customHeight="1" x14ac:dyDescent="0.15">
      <c r="AH22" s="251"/>
      <c r="AI22" s="142">
        <v>11</v>
      </c>
      <c r="AJ22" s="247" t="s">
        <v>363</v>
      </c>
      <c r="AK22" s="256"/>
      <c r="AL22" s="187"/>
      <c r="AM22" s="187"/>
      <c r="AN22" s="187"/>
      <c r="AO22" s="187"/>
      <c r="AP22" s="187"/>
      <c r="AQ22" s="187"/>
      <c r="AR22" s="187"/>
      <c r="AS22" s="187"/>
      <c r="AT22" s="187"/>
      <c r="AU22" s="187"/>
      <c r="AV22" s="187"/>
      <c r="AW22" s="187"/>
      <c r="AX22" s="187"/>
      <c r="AY22" s="246"/>
      <c r="AZ22" s="246"/>
      <c r="BA22" s="252"/>
      <c r="BC22" s="1297"/>
      <c r="CV22" s="1297"/>
      <c r="CW22" s="131"/>
      <c r="CX22" s="131"/>
      <c r="CY22" s="131"/>
      <c r="CZ22" s="131"/>
      <c r="DA22" s="131"/>
      <c r="DB22" s="1297"/>
      <c r="DC22" s="131"/>
      <c r="DD22" s="131"/>
      <c r="DE22" s="131"/>
      <c r="DF22" s="131"/>
      <c r="DG22" s="131"/>
      <c r="DH22" s="131"/>
      <c r="DI22" s="131"/>
      <c r="DQ22" s="131"/>
      <c r="DR22" s="131"/>
      <c r="DS22" s="131"/>
      <c r="DT22" s="131"/>
      <c r="DU22" s="131"/>
      <c r="DV22" s="131"/>
      <c r="DX22" s="131"/>
      <c r="DY22" s="131"/>
      <c r="DZ22" s="131"/>
      <c r="EA22" s="131"/>
      <c r="EB22" s="131"/>
      <c r="EC22" s="1297"/>
      <c r="ED22" s="131"/>
      <c r="EE22" s="131"/>
      <c r="EF22" s="131"/>
      <c r="EG22" s="131"/>
      <c r="EH22" s="1297"/>
      <c r="ET22" s="1293" t="s">
        <v>364</v>
      </c>
      <c r="EZ22" s="1293" t="s">
        <v>365</v>
      </c>
      <c r="FJ22" s="1294"/>
    </row>
    <row r="23" spans="1:272" ht="20.75" customHeight="1" x14ac:dyDescent="0.15">
      <c r="AH23" s="251"/>
      <c r="AI23" s="143">
        <v>12</v>
      </c>
      <c r="AJ23" s="247" t="s">
        <v>366</v>
      </c>
      <c r="AK23" s="246"/>
      <c r="AL23" s="246"/>
      <c r="AM23" s="246"/>
      <c r="AN23" s="246"/>
      <c r="AO23" s="246"/>
      <c r="AP23" s="246"/>
      <c r="AQ23" s="246"/>
      <c r="AR23" s="246"/>
      <c r="AS23" s="246"/>
      <c r="AT23" s="246"/>
      <c r="AU23" s="246"/>
      <c r="AV23" s="246"/>
      <c r="AW23" s="246"/>
      <c r="AX23" s="246"/>
      <c r="AY23" s="246"/>
      <c r="AZ23" s="246"/>
      <c r="BA23" s="252"/>
      <c r="BC23" s="1297"/>
      <c r="BM23" s="148" t="s">
        <v>42</v>
      </c>
      <c r="BN23" s="148"/>
      <c r="BO23" s="148"/>
      <c r="BP23" s="148"/>
      <c r="BQ23" s="149"/>
      <c r="CV23" s="1297"/>
      <c r="CW23" s="131"/>
      <c r="CX23" s="131"/>
      <c r="CY23" s="131"/>
      <c r="CZ23" s="131"/>
      <c r="DA23" s="131"/>
      <c r="DB23" s="1297"/>
      <c r="DC23" s="131"/>
      <c r="DD23" s="131"/>
      <c r="DE23" s="131"/>
      <c r="DF23" s="131"/>
      <c r="DG23" s="131"/>
      <c r="DH23" s="131"/>
      <c r="DI23" s="131"/>
      <c r="DQ23" s="131"/>
      <c r="DR23" s="131"/>
      <c r="DS23" s="131"/>
      <c r="DT23" s="131"/>
      <c r="DU23" s="131"/>
      <c r="DV23" s="131"/>
      <c r="DX23" s="131"/>
      <c r="DY23" s="131"/>
      <c r="DZ23" s="131"/>
      <c r="EA23" s="131"/>
      <c r="EB23" s="131"/>
      <c r="EC23" s="1297"/>
      <c r="ED23" s="131"/>
      <c r="EE23" s="131"/>
      <c r="EF23" s="131"/>
      <c r="EG23" s="131"/>
      <c r="EH23" s="1297"/>
      <c r="ET23" s="1294"/>
      <c r="EZ23" s="1294"/>
      <c r="FJ23" s="1294"/>
    </row>
    <row r="24" spans="1:272" ht="20.75" customHeight="1" x14ac:dyDescent="0.15">
      <c r="AH24" s="251"/>
      <c r="AI24" s="144">
        <v>13</v>
      </c>
      <c r="AJ24" s="247" t="s">
        <v>281</v>
      </c>
      <c r="AK24" s="246"/>
      <c r="AL24" s="246"/>
      <c r="AM24" s="246"/>
      <c r="AN24" s="246"/>
      <c r="AO24" s="246"/>
      <c r="AP24" s="246"/>
      <c r="AQ24" s="246"/>
      <c r="AR24" s="246"/>
      <c r="AS24" s="246"/>
      <c r="AT24" s="246"/>
      <c r="AU24" s="246"/>
      <c r="AV24" s="246"/>
      <c r="AW24" s="246"/>
      <c r="AX24" s="246"/>
      <c r="AY24" s="246"/>
      <c r="AZ24" s="246"/>
      <c r="BA24" s="252"/>
      <c r="BC24" s="1297"/>
      <c r="BM24" s="149"/>
      <c r="BN24" s="149"/>
      <c r="BO24" s="149"/>
      <c r="BP24" s="149"/>
      <c r="BQ24" s="150" t="s">
        <v>44</v>
      </c>
      <c r="BR24" s="150"/>
      <c r="BS24" s="150"/>
      <c r="BT24" s="150"/>
      <c r="BU24" s="150"/>
      <c r="CA24" s="149"/>
      <c r="CB24" s="149"/>
      <c r="CC24" s="149"/>
      <c r="CD24" s="149"/>
      <c r="CV24" s="1297"/>
      <c r="CW24" s="131"/>
      <c r="CX24" s="131"/>
      <c r="CY24" s="131"/>
      <c r="CZ24" s="131"/>
      <c r="DA24" s="131"/>
      <c r="DB24" s="1297"/>
      <c r="DC24" s="131"/>
      <c r="DD24" s="131"/>
      <c r="DE24" s="131"/>
      <c r="DF24" s="131"/>
      <c r="DG24" s="131"/>
      <c r="DH24" s="131"/>
      <c r="DI24" s="131"/>
      <c r="DQ24" s="131"/>
      <c r="DR24" s="131"/>
      <c r="DS24" s="131"/>
      <c r="DT24" s="131"/>
      <c r="DU24" s="131"/>
      <c r="DV24" s="131"/>
      <c r="DX24" s="131"/>
      <c r="DY24" s="131"/>
      <c r="DZ24" s="131"/>
      <c r="EA24" s="131"/>
      <c r="EB24" s="131"/>
      <c r="EC24" s="1297"/>
      <c r="ED24" s="131"/>
      <c r="EE24" s="131"/>
      <c r="EF24" s="131"/>
      <c r="EG24" s="131"/>
      <c r="EH24" s="1297"/>
      <c r="ET24" s="1294"/>
      <c r="EZ24" s="1294"/>
      <c r="FJ24" s="1294"/>
    </row>
    <row r="25" spans="1:272" ht="20.75" customHeight="1" x14ac:dyDescent="0.15">
      <c r="AH25" s="251"/>
      <c r="AI25" s="67">
        <v>14</v>
      </c>
      <c r="AJ25" s="247" t="s">
        <v>367</v>
      </c>
      <c r="AK25" s="246"/>
      <c r="AL25" s="246"/>
      <c r="AM25" s="246"/>
      <c r="AN25" s="246"/>
      <c r="AO25" s="246"/>
      <c r="AP25" s="246"/>
      <c r="AQ25" s="246"/>
      <c r="AR25" s="246"/>
      <c r="AS25" s="246"/>
      <c r="AT25" s="246"/>
      <c r="AU25" s="246"/>
      <c r="AV25" s="246"/>
      <c r="AW25" s="246"/>
      <c r="AX25" s="246"/>
      <c r="AY25" s="246"/>
      <c r="AZ25" s="246"/>
      <c r="BA25" s="252"/>
      <c r="BC25" s="1297"/>
      <c r="BM25" s="149"/>
      <c r="BN25" s="149"/>
      <c r="BO25" s="149"/>
      <c r="BP25" s="149"/>
      <c r="BQ25" s="149"/>
      <c r="BV25" s="148" t="s">
        <v>42</v>
      </c>
      <c r="BW25" s="148"/>
      <c r="BX25" s="148"/>
      <c r="BY25" s="148"/>
      <c r="BZ25" s="149"/>
      <c r="CA25" s="149"/>
      <c r="CB25" s="149"/>
      <c r="CC25" s="149"/>
      <c r="CD25" s="149"/>
      <c r="CV25" s="1297"/>
      <c r="CW25" s="131"/>
      <c r="CX25" s="131"/>
      <c r="CY25" s="131"/>
      <c r="CZ25" s="131"/>
      <c r="DA25" s="131"/>
      <c r="DB25" s="1297"/>
      <c r="DC25" s="131"/>
      <c r="DD25" s="131"/>
      <c r="DE25" s="131"/>
      <c r="DF25" s="131"/>
      <c r="DG25" s="131"/>
      <c r="DH25" s="131"/>
      <c r="DI25" s="131"/>
      <c r="DQ25" s="131"/>
      <c r="DR25" s="131"/>
      <c r="DS25" s="131"/>
      <c r="DT25" s="131"/>
      <c r="DU25" s="131"/>
      <c r="DV25" s="131"/>
      <c r="DX25" s="131"/>
      <c r="DY25" s="131"/>
      <c r="DZ25" s="131"/>
      <c r="EA25" s="131"/>
      <c r="EB25" s="131"/>
      <c r="EC25" s="1297"/>
      <c r="ED25" s="131"/>
      <c r="EE25" s="131"/>
      <c r="EF25" s="131"/>
      <c r="EG25" s="131"/>
      <c r="EH25" s="1297"/>
      <c r="ET25" s="1294"/>
      <c r="EZ25" s="1294"/>
      <c r="FJ25" s="1294"/>
    </row>
    <row r="26" spans="1:272" ht="20.75" customHeight="1" x14ac:dyDescent="0.15">
      <c r="A26" s="8"/>
      <c r="B26" s="8"/>
      <c r="C26" s="8"/>
      <c r="D26" s="8"/>
      <c r="E26" s="8"/>
      <c r="F26" s="8"/>
      <c r="G26" s="8"/>
      <c r="H26" s="8"/>
      <c r="I26" s="8"/>
      <c r="J26" s="8"/>
      <c r="K26" s="8"/>
      <c r="L26" s="8"/>
      <c r="M26" s="8"/>
      <c r="N26" s="8"/>
      <c r="O26" s="8"/>
      <c r="P26" s="8"/>
      <c r="Q26" s="8"/>
      <c r="R26" s="8"/>
      <c r="S26" s="8"/>
      <c r="T26" s="8"/>
      <c r="AH26" s="251"/>
      <c r="AI26" s="68">
        <v>15</v>
      </c>
      <c r="AJ26" s="247" t="s">
        <v>368</v>
      </c>
      <c r="AK26" s="256"/>
      <c r="AL26" s="187"/>
      <c r="AM26" s="187"/>
      <c r="AN26" s="187"/>
      <c r="AO26" s="187"/>
      <c r="AP26" s="187"/>
      <c r="AQ26" s="187"/>
      <c r="AR26" s="187"/>
      <c r="AS26" s="187"/>
      <c r="AT26" s="187"/>
      <c r="AU26" s="187"/>
      <c r="AV26" s="187"/>
      <c r="AW26" s="187"/>
      <c r="AX26" s="187"/>
      <c r="AY26" s="187"/>
      <c r="AZ26" s="246"/>
      <c r="BA26" s="252"/>
      <c r="BC26" s="1297"/>
      <c r="BM26" s="149"/>
      <c r="BN26" s="149"/>
      <c r="BO26" s="149"/>
      <c r="BP26" s="149"/>
      <c r="BQ26" s="149"/>
      <c r="BR26" s="151"/>
      <c r="BS26" s="151"/>
      <c r="BT26" s="151"/>
      <c r="BU26" s="151"/>
      <c r="BV26" s="149"/>
      <c r="BW26" s="149"/>
      <c r="BX26" s="149"/>
      <c r="BY26" s="149"/>
      <c r="BZ26" s="150" t="s">
        <v>44</v>
      </c>
      <c r="CA26" s="150"/>
      <c r="CB26" s="150"/>
      <c r="CC26" s="150"/>
      <c r="CD26" s="150"/>
      <c r="CV26" s="1297"/>
      <c r="CW26" s="131"/>
      <c r="CX26" s="131"/>
      <c r="CY26" s="131"/>
      <c r="CZ26" s="131"/>
      <c r="DA26" s="131"/>
      <c r="DB26" s="1297"/>
      <c r="DC26" s="131"/>
      <c r="DD26" s="131"/>
      <c r="DE26" s="131"/>
      <c r="DF26" s="131"/>
      <c r="DG26" s="131"/>
      <c r="DH26" s="131"/>
      <c r="DI26" s="131"/>
      <c r="DQ26" s="131"/>
      <c r="DR26" s="131"/>
      <c r="DS26" s="131"/>
      <c r="DT26" s="131"/>
      <c r="DU26" s="131"/>
      <c r="DV26" s="131"/>
      <c r="DX26" s="131"/>
      <c r="DY26" s="131"/>
      <c r="DZ26" s="131"/>
      <c r="EA26" s="131"/>
      <c r="EB26" s="131"/>
      <c r="EC26" s="1297"/>
      <c r="ED26" s="131"/>
      <c r="EE26" s="131"/>
      <c r="EF26" s="131"/>
      <c r="EG26" s="131"/>
      <c r="EH26" s="1297"/>
      <c r="ET26" s="1294"/>
      <c r="EZ26" s="1294"/>
      <c r="FJ26" s="1294"/>
    </row>
    <row r="27" spans="1:272" ht="20.75" customHeight="1" x14ac:dyDescent="0.15">
      <c r="AH27" s="253"/>
      <c r="AI27" s="254"/>
      <c r="AJ27" s="254"/>
      <c r="AK27" s="254"/>
      <c r="AL27" s="254"/>
      <c r="AM27" s="254"/>
      <c r="AN27" s="254"/>
      <c r="AO27" s="254"/>
      <c r="AP27" s="254"/>
      <c r="AQ27" s="254"/>
      <c r="AR27" s="254"/>
      <c r="AS27" s="254"/>
      <c r="AT27" s="254"/>
      <c r="AU27" s="254"/>
      <c r="AV27" s="254"/>
      <c r="AW27" s="254"/>
      <c r="AX27" s="254"/>
      <c r="AY27" s="254"/>
      <c r="AZ27" s="254"/>
      <c r="BA27" s="255"/>
      <c r="BC27" s="1297"/>
      <c r="CU27" s="149"/>
      <c r="CV27" s="1297"/>
      <c r="CW27" s="131"/>
      <c r="CX27" s="131"/>
      <c r="CY27" s="131"/>
      <c r="CZ27" s="131"/>
      <c r="DA27" s="131"/>
      <c r="DB27" s="1297"/>
      <c r="DC27" s="131"/>
      <c r="DD27" s="131"/>
      <c r="DE27" s="131"/>
      <c r="DF27" s="131"/>
      <c r="DG27" s="131"/>
      <c r="DH27" s="131"/>
      <c r="DI27" s="131"/>
      <c r="DQ27" s="131"/>
      <c r="DR27" s="131"/>
      <c r="DS27" s="131"/>
      <c r="DT27" s="131"/>
      <c r="DU27" s="131"/>
      <c r="DV27" s="131"/>
      <c r="DX27" s="131"/>
      <c r="DY27" s="131"/>
      <c r="DZ27" s="131"/>
      <c r="EA27" s="131"/>
      <c r="EB27" s="131"/>
      <c r="EC27" s="1297"/>
      <c r="ED27" s="131"/>
      <c r="EE27" s="131"/>
      <c r="EF27" s="131"/>
      <c r="EG27" s="131"/>
      <c r="EH27" s="1297"/>
      <c r="ET27" s="1294"/>
      <c r="EZ27" s="1294"/>
      <c r="FJ27" s="1294"/>
    </row>
    <row r="28" spans="1:272" ht="20.75" customHeight="1" thickBot="1" x14ac:dyDescent="0.2">
      <c r="BC28" s="1298"/>
      <c r="CL28" s="152"/>
      <c r="CR28" s="149"/>
      <c r="CS28" s="149"/>
      <c r="CT28" s="152"/>
      <c r="CU28" s="149"/>
      <c r="CV28" s="1298"/>
      <c r="CW28" s="131"/>
      <c r="CX28" s="131"/>
      <c r="CY28" s="131"/>
      <c r="CZ28" s="131"/>
      <c r="DA28" s="131"/>
      <c r="DB28" s="1298"/>
      <c r="DC28" s="131"/>
      <c r="DD28" s="131"/>
      <c r="DE28" s="131"/>
      <c r="DF28" s="131"/>
      <c r="DG28" s="131"/>
      <c r="DH28" s="131"/>
      <c r="DI28" s="131"/>
      <c r="DQ28" s="131"/>
      <c r="DR28" s="131"/>
      <c r="DS28" s="131"/>
      <c r="DT28" s="131"/>
      <c r="DU28" s="131"/>
      <c r="DV28" s="131"/>
      <c r="DX28" s="131"/>
      <c r="DY28" s="131"/>
      <c r="DZ28" s="131"/>
      <c r="EA28" s="131"/>
      <c r="EB28" s="131"/>
      <c r="EC28" s="1298"/>
      <c r="ED28" s="131"/>
      <c r="EE28" s="131"/>
      <c r="EF28" s="131"/>
      <c r="EG28" s="131"/>
      <c r="EH28" s="1298"/>
      <c r="ET28" s="1294"/>
      <c r="EZ28" s="1294"/>
      <c r="FJ28" s="1294"/>
    </row>
    <row r="29" spans="1:272" ht="20.75" customHeight="1" x14ac:dyDescent="0.15">
      <c r="CL29" s="152"/>
      <c r="CN29" s="149"/>
      <c r="CO29" s="149"/>
      <c r="CP29" s="152"/>
      <c r="CQ29" s="149"/>
      <c r="CR29" s="149"/>
      <c r="ET29" s="1294"/>
      <c r="EZ29" s="1294"/>
      <c r="FJ29" s="1294"/>
    </row>
    <row r="30" spans="1:272" ht="20.75" customHeight="1" x14ac:dyDescent="0.15">
      <c r="CM30" s="152"/>
      <c r="CO30" s="149"/>
      <c r="CV30" s="153" t="s">
        <v>47</v>
      </c>
      <c r="CW30" s="154"/>
      <c r="CX30" s="155"/>
      <c r="CY30" s="155"/>
      <c r="CZ30" s="155"/>
      <c r="DA30" s="156" t="s">
        <v>48</v>
      </c>
      <c r="DB30" s="153"/>
      <c r="DC30" s="156"/>
      <c r="DD30" s="156"/>
      <c r="DE30" s="156"/>
      <c r="DF30" s="156"/>
      <c r="DG30" s="156"/>
      <c r="DH30" s="156"/>
      <c r="DI30" s="156"/>
      <c r="DJ30" s="157"/>
      <c r="DW30" s="152"/>
      <c r="ET30" s="1294"/>
      <c r="EZ30" s="1294"/>
      <c r="FJ30" s="1294"/>
    </row>
    <row r="31" spans="1:272" ht="20.75" customHeight="1" x14ac:dyDescent="0.15">
      <c r="BI31" s="149"/>
      <c r="CI31" s="149"/>
      <c r="CW31" s="158"/>
      <c r="CX31" s="158"/>
      <c r="CY31" s="158"/>
      <c r="CZ31" s="158"/>
      <c r="DA31" s="159"/>
      <c r="DB31" s="159"/>
      <c r="DC31" s="159"/>
      <c r="DD31" s="159"/>
      <c r="DE31" s="156" t="s">
        <v>50</v>
      </c>
      <c r="DF31" s="156"/>
      <c r="DG31" s="156"/>
      <c r="DH31" s="156"/>
      <c r="DI31" s="157"/>
      <c r="DJ31" s="157"/>
      <c r="DW31" s="152"/>
      <c r="ET31" s="1294"/>
      <c r="EZ31" s="1294"/>
      <c r="FJ31" s="1294"/>
    </row>
    <row r="32" spans="1:272" ht="20.75" customHeight="1" x14ac:dyDescent="0.15">
      <c r="BI32" s="149"/>
      <c r="CI32" s="149"/>
      <c r="CJ32" s="149"/>
      <c r="CV32" s="8"/>
      <c r="CW32" s="156"/>
      <c r="CX32" s="156"/>
      <c r="CY32" s="156"/>
      <c r="CZ32" s="156"/>
      <c r="DA32" s="158"/>
      <c r="DB32" s="158"/>
      <c r="DC32" s="158"/>
      <c r="DD32" s="158"/>
      <c r="DE32" s="160"/>
      <c r="DF32" s="160"/>
      <c r="DG32" s="160"/>
      <c r="DH32" s="160"/>
      <c r="DI32" s="160"/>
      <c r="DJ32" s="160"/>
      <c r="DK32" s="160"/>
      <c r="DL32" s="133" t="s">
        <v>369</v>
      </c>
      <c r="DW32" s="152"/>
      <c r="ET32" s="1294"/>
      <c r="EZ32" s="1294"/>
      <c r="FJ32" s="1294"/>
    </row>
    <row r="33" spans="24:166" ht="20.75" customHeight="1" x14ac:dyDescent="0.15">
      <c r="AJ33" s="37" t="s">
        <v>370</v>
      </c>
      <c r="AK33" s="37"/>
      <c r="AL33" s="36"/>
      <c r="AM33" s="36"/>
      <c r="AN33" s="36"/>
      <c r="AO33" s="36"/>
      <c r="AP33" s="36"/>
      <c r="AQ33" s="36"/>
      <c r="AR33" s="36">
        <v>3</v>
      </c>
      <c r="BI33" s="149"/>
      <c r="CI33" s="149"/>
      <c r="CJ33" s="149"/>
      <c r="DL33" s="160"/>
      <c r="DM33" s="160"/>
      <c r="DN33" s="160"/>
      <c r="DO33" s="160"/>
      <c r="DP33" s="160"/>
      <c r="DQ33" s="160"/>
      <c r="DR33" s="133" t="s">
        <v>371</v>
      </c>
      <c r="DS33" s="133"/>
      <c r="DW33" s="152"/>
      <c r="ET33" s="1294"/>
      <c r="EZ33" s="1294"/>
      <c r="FJ33" s="1294"/>
    </row>
    <row r="34" spans="24:166" ht="20.75" customHeight="1" x14ac:dyDescent="0.15">
      <c r="AJ34" s="37" t="s">
        <v>372</v>
      </c>
      <c r="AK34" s="37"/>
      <c r="AL34" s="36"/>
      <c r="AM34" s="36"/>
      <c r="AN34" s="36"/>
      <c r="AO34" s="36"/>
      <c r="AP34" s="36"/>
      <c r="AQ34" s="36"/>
      <c r="AR34" s="36">
        <v>5</v>
      </c>
      <c r="DR34" s="160"/>
      <c r="DS34" s="160"/>
      <c r="DT34" s="160"/>
      <c r="DU34" s="160"/>
      <c r="DV34" s="160"/>
      <c r="DW34" s="160"/>
      <c r="DX34" s="133" t="s">
        <v>373</v>
      </c>
      <c r="ET34" s="1294"/>
      <c r="EZ34" s="1294"/>
      <c r="FJ34" s="1294"/>
    </row>
    <row r="35" spans="24:166" ht="20.75" customHeight="1" x14ac:dyDescent="0.15">
      <c r="X35" s="36"/>
      <c r="Y35" s="36"/>
      <c r="Z35" s="36"/>
      <c r="AA35" s="36"/>
      <c r="AJ35" s="37" t="s">
        <v>374</v>
      </c>
      <c r="AK35" s="37"/>
      <c r="AL35" s="36"/>
      <c r="AM35" s="36"/>
      <c r="AN35" s="36"/>
      <c r="AO35" s="36"/>
      <c r="AP35" s="36"/>
      <c r="AQ35" s="36"/>
      <c r="AR35" s="36">
        <v>5</v>
      </c>
      <c r="AW35" s="186"/>
      <c r="DX35" s="233" t="s">
        <v>59</v>
      </c>
      <c r="DY35" s="233" t="s">
        <v>59</v>
      </c>
      <c r="DZ35" s="233" t="s">
        <v>59</v>
      </c>
      <c r="EA35" s="233" t="s">
        <v>59</v>
      </c>
      <c r="EB35" s="233" t="s">
        <v>59</v>
      </c>
      <c r="ET35" s="1294"/>
      <c r="EZ35" s="1294"/>
      <c r="FJ35" s="1294"/>
    </row>
    <row r="36" spans="24:166" ht="20.75" customHeight="1" x14ac:dyDescent="0.15">
      <c r="X36" s="36"/>
      <c r="Y36" s="36"/>
      <c r="Z36" s="36"/>
      <c r="AA36" s="36"/>
      <c r="AJ36" s="37" t="s">
        <v>375</v>
      </c>
      <c r="AK36" s="44"/>
      <c r="AL36" s="45"/>
      <c r="AM36" s="45"/>
      <c r="AN36" s="45"/>
      <c r="AO36" s="45"/>
      <c r="AP36" s="36"/>
      <c r="AQ36" s="45"/>
      <c r="AR36" s="46">
        <v>2</v>
      </c>
      <c r="AV36" s="186"/>
      <c r="EB36" s="161"/>
      <c r="EC36" s="161"/>
      <c r="ED36" s="161"/>
      <c r="EE36" s="161"/>
      <c r="EF36" s="161"/>
      <c r="EG36" s="161"/>
      <c r="EH36" s="161"/>
      <c r="EI36" s="161"/>
      <c r="EJ36" s="162"/>
      <c r="EK36" s="161"/>
      <c r="EL36" s="161"/>
      <c r="EM36" s="161"/>
      <c r="EN36" s="161"/>
      <c r="ET36" s="1294"/>
      <c r="EZ36" s="1294"/>
      <c r="FJ36" s="1294"/>
    </row>
    <row r="37" spans="24:166" ht="20.75" customHeight="1" x14ac:dyDescent="0.15">
      <c r="X37" s="36"/>
      <c r="Y37" s="36"/>
      <c r="Z37" s="36"/>
      <c r="AA37" s="36"/>
      <c r="AJ37" s="38" t="s">
        <v>376</v>
      </c>
      <c r="AK37" s="47"/>
      <c r="AL37" s="48"/>
      <c r="AM37" s="48"/>
      <c r="AN37" s="48"/>
      <c r="AO37" s="48"/>
      <c r="AP37" s="39"/>
      <c r="AQ37" s="48"/>
      <c r="AR37" s="49">
        <v>8</v>
      </c>
      <c r="AS37" s="186"/>
      <c r="AT37" s="186"/>
      <c r="BY37" s="163" t="s">
        <v>36</v>
      </c>
      <c r="BZ37" s="164"/>
      <c r="CA37" s="164"/>
      <c r="CB37" s="164"/>
      <c r="CC37" s="149"/>
      <c r="CD37" s="70"/>
      <c r="CE37" s="70"/>
      <c r="CF37" s="149"/>
      <c r="CG37" s="149"/>
      <c r="CH37" s="149"/>
      <c r="CI37" s="149"/>
      <c r="CJ37" s="149"/>
      <c r="CK37" s="149"/>
      <c r="CL37" s="149"/>
      <c r="CM37" s="149"/>
      <c r="CN37" s="149"/>
      <c r="CO37" s="149"/>
      <c r="CP37" s="149"/>
      <c r="CQ37" s="149"/>
      <c r="EB37" s="149"/>
      <c r="EC37" s="165"/>
      <c r="ED37" s="149"/>
      <c r="EE37" s="165"/>
      <c r="EF37" s="149"/>
      <c r="EG37" s="165"/>
      <c r="EH37" s="149"/>
      <c r="EI37" s="161"/>
      <c r="EJ37" s="162"/>
      <c r="EK37" s="161"/>
      <c r="EL37" s="161"/>
      <c r="EM37" s="161"/>
      <c r="EN37" s="161"/>
      <c r="ET37" s="1294"/>
      <c r="EZ37" s="1294"/>
      <c r="FJ37" s="1294"/>
    </row>
    <row r="38" spans="24:166" ht="20.75" customHeight="1" x14ac:dyDescent="0.15">
      <c r="X38" s="36"/>
      <c r="Z38" s="36"/>
      <c r="AA38" s="36"/>
      <c r="AJ38" s="37" t="s">
        <v>377</v>
      </c>
      <c r="AK38" s="44"/>
      <c r="AL38" s="45"/>
      <c r="AM38" s="45"/>
      <c r="AN38" s="45"/>
      <c r="AO38" s="45"/>
      <c r="AP38" s="45"/>
      <c r="AQ38" s="45"/>
      <c r="AR38" s="50">
        <f>+MAX(AR33:AR37)</f>
        <v>8</v>
      </c>
      <c r="BK38" s="149"/>
      <c r="CB38" s="149"/>
      <c r="CC38" s="163" t="s">
        <v>38</v>
      </c>
      <c r="CD38" s="164"/>
      <c r="CE38" s="164"/>
      <c r="CF38" s="164"/>
      <c r="CG38" s="164"/>
      <c r="CH38" s="164"/>
      <c r="CI38" s="164"/>
      <c r="CJ38" s="164"/>
      <c r="CK38" s="164"/>
      <c r="CL38" s="164"/>
      <c r="CM38" s="164"/>
      <c r="CN38" s="164"/>
      <c r="CO38" s="164"/>
      <c r="CP38" s="164"/>
      <c r="CQ38" s="163"/>
      <c r="CR38" s="164"/>
      <c r="CS38" s="164"/>
      <c r="CT38" s="164"/>
      <c r="CU38" s="164"/>
      <c r="CV38" s="164"/>
      <c r="CW38" s="164"/>
      <c r="CX38" s="164"/>
      <c r="CY38" s="164"/>
      <c r="CZ38" s="164"/>
      <c r="EK38" s="161"/>
      <c r="ET38" s="1294"/>
      <c r="EZ38" s="1294"/>
      <c r="FJ38" s="1294"/>
    </row>
    <row r="39" spans="24:166" ht="20.75" customHeight="1" x14ac:dyDescent="0.15">
      <c r="X39" s="36"/>
      <c r="Z39" s="36"/>
      <c r="AA39" s="36"/>
      <c r="BJ39" s="149"/>
      <c r="BK39" s="149"/>
      <c r="CB39" s="149"/>
      <c r="CC39" s="149"/>
      <c r="CD39" s="151"/>
      <c r="CE39" s="151"/>
      <c r="CF39" s="149"/>
      <c r="CG39" s="149"/>
      <c r="CH39" s="149"/>
      <c r="CI39" s="149"/>
      <c r="CJ39" s="149"/>
      <c r="CK39" s="149"/>
      <c r="CL39" s="149"/>
      <c r="CM39" s="149"/>
      <c r="CN39" s="149"/>
      <c r="CO39" s="149"/>
      <c r="CP39" s="149"/>
      <c r="CQ39" s="149"/>
      <c r="DA39" s="163" t="s">
        <v>40</v>
      </c>
      <c r="DB39" s="164"/>
      <c r="DC39" s="164"/>
      <c r="DD39" s="164"/>
      <c r="DE39" s="164"/>
      <c r="DF39" s="164"/>
      <c r="DG39" s="163"/>
      <c r="DH39" s="164"/>
      <c r="DI39" s="164"/>
      <c r="DJ39" s="164"/>
      <c r="EK39" s="161"/>
      <c r="ET39" s="1294"/>
      <c r="EZ39" s="1294"/>
      <c r="FJ39" s="1294"/>
    </row>
    <row r="40" spans="24:166" ht="20.75" customHeight="1" x14ac:dyDescent="0.15">
      <c r="X40" s="36"/>
      <c r="Z40" s="36"/>
      <c r="AA40" s="36"/>
      <c r="BJ40" s="149"/>
      <c r="BK40" s="149"/>
      <c r="CO40" s="149"/>
      <c r="CP40" s="149"/>
      <c r="CQ40" s="149"/>
      <c r="EK40" s="161"/>
      <c r="ET40" s="1294"/>
      <c r="EZ40" s="1294"/>
      <c r="FJ40" s="1294"/>
    </row>
    <row r="41" spans="24:166" ht="20.75" customHeight="1" x14ac:dyDescent="0.15">
      <c r="X41" s="36"/>
      <c r="Z41" s="36"/>
      <c r="AA41" s="36"/>
      <c r="BJ41" s="149"/>
      <c r="BK41" s="149"/>
      <c r="CO41" s="149"/>
      <c r="CP41" s="149"/>
      <c r="CQ41" s="149"/>
      <c r="DD41" s="166" t="s">
        <v>378</v>
      </c>
      <c r="DE41" s="166"/>
      <c r="DF41" s="166"/>
      <c r="DG41" s="166"/>
      <c r="DH41" s="166"/>
      <c r="DI41" s="166"/>
      <c r="DJ41" s="166"/>
      <c r="DK41" s="166"/>
      <c r="DL41" s="166"/>
      <c r="DM41" s="166"/>
      <c r="DN41" s="166"/>
      <c r="DO41" s="166"/>
      <c r="DP41" s="166"/>
      <c r="DQ41" s="166"/>
      <c r="DR41" s="167"/>
      <c r="DS41" s="167"/>
      <c r="DT41" s="167"/>
      <c r="DU41" s="168"/>
      <c r="DV41" s="168"/>
      <c r="DW41" s="168"/>
      <c r="DX41" s="169"/>
      <c r="DY41" s="169"/>
      <c r="DZ41" s="169"/>
      <c r="EA41" s="169"/>
      <c r="EB41" s="169"/>
      <c r="EC41" s="169"/>
      <c r="ED41" s="169"/>
      <c r="EE41" s="169"/>
      <c r="EF41" s="169"/>
      <c r="EG41" s="169"/>
      <c r="EH41" s="169"/>
      <c r="EI41" s="169"/>
      <c r="EJ41" s="169"/>
      <c r="EM41" s="161"/>
      <c r="ET41" s="1294"/>
      <c r="EZ41" s="1294"/>
      <c r="FJ41" s="1294"/>
    </row>
    <row r="42" spans="24:166" ht="20.75" customHeight="1" x14ac:dyDescent="0.15">
      <c r="X42" s="36"/>
      <c r="Z42" s="36"/>
      <c r="AA42" s="36"/>
      <c r="BJ42" s="149"/>
      <c r="CD42" s="149"/>
      <c r="CE42" s="149"/>
      <c r="CF42" s="149"/>
      <c r="CG42" s="149"/>
      <c r="CH42" s="149"/>
      <c r="CI42" s="149"/>
      <c r="CJ42" s="149"/>
      <c r="CK42" s="149"/>
      <c r="CL42" s="149"/>
      <c r="CM42" s="149"/>
      <c r="CN42" s="149"/>
      <c r="CO42" s="149"/>
      <c r="CP42" s="149"/>
      <c r="CQ42" s="149"/>
      <c r="CS42" s="149"/>
      <c r="DD42" s="168"/>
      <c r="DE42" s="168"/>
      <c r="DF42" s="170"/>
      <c r="DG42" s="168"/>
      <c r="DH42" s="169"/>
      <c r="DI42" s="169"/>
      <c r="DJ42" s="169"/>
      <c r="DK42" s="169"/>
      <c r="DL42" s="169"/>
      <c r="DM42" s="169"/>
      <c r="DN42" s="169"/>
      <c r="DO42" s="169"/>
      <c r="DP42" s="169"/>
      <c r="DQ42" s="168"/>
      <c r="DR42" s="171" t="s">
        <v>157</v>
      </c>
      <c r="DS42" s="172"/>
      <c r="DT42" s="172"/>
      <c r="DU42" s="172"/>
      <c r="DV42" s="172"/>
      <c r="DW42" s="172"/>
      <c r="DX42" s="168"/>
      <c r="DY42" s="168"/>
      <c r="DZ42" s="173"/>
      <c r="EA42" s="167"/>
      <c r="EB42" s="167"/>
      <c r="EC42" s="167"/>
      <c r="ED42" s="168"/>
      <c r="EE42" s="168"/>
      <c r="EF42" s="168"/>
      <c r="EG42" s="169"/>
      <c r="EH42" s="169"/>
      <c r="EI42" s="169"/>
      <c r="EJ42" s="169"/>
      <c r="EM42" s="161"/>
      <c r="ET42" s="1294"/>
      <c r="EZ42" s="1294"/>
      <c r="FJ42" s="1294"/>
    </row>
    <row r="43" spans="24:166" ht="20.75" customHeight="1" x14ac:dyDescent="0.15">
      <c r="BJ43" s="149"/>
      <c r="CD43" s="70"/>
      <c r="CE43" s="70"/>
      <c r="CF43" s="149"/>
      <c r="CG43" s="149"/>
      <c r="CH43" s="149"/>
      <c r="CI43" s="70"/>
      <c r="CJ43" s="70"/>
      <c r="CK43" s="70"/>
      <c r="CL43" s="70"/>
      <c r="CM43" s="70"/>
      <c r="CN43" s="70"/>
      <c r="CO43" s="70"/>
      <c r="CP43" s="70"/>
      <c r="CQ43" s="70"/>
      <c r="CS43" s="149"/>
      <c r="DD43" s="168"/>
      <c r="DE43" s="168"/>
      <c r="DF43" s="170"/>
      <c r="DG43" s="174"/>
      <c r="DH43" s="169"/>
      <c r="DI43" s="169"/>
      <c r="DJ43" s="169"/>
      <c r="DK43" s="169"/>
      <c r="DL43" s="169"/>
      <c r="DM43" s="169"/>
      <c r="DN43" s="169"/>
      <c r="DO43" s="169"/>
      <c r="DP43" s="169"/>
      <c r="DQ43" s="174"/>
      <c r="DR43" s="174"/>
      <c r="DS43" s="170"/>
      <c r="DT43" s="168"/>
      <c r="DU43" s="168"/>
      <c r="DV43" s="174"/>
      <c r="DW43" s="175" t="s">
        <v>160</v>
      </c>
      <c r="DX43" s="175"/>
      <c r="DY43" s="175"/>
      <c r="DZ43" s="175"/>
      <c r="EA43" s="175"/>
      <c r="EB43" s="175"/>
      <c r="EC43" s="175"/>
      <c r="ED43" s="175"/>
      <c r="EE43" s="175"/>
      <c r="EF43" s="175"/>
      <c r="EG43" s="169"/>
      <c r="EH43" s="169"/>
      <c r="EI43" s="169"/>
      <c r="EJ43" s="169"/>
      <c r="EM43" s="161"/>
      <c r="ET43" s="1294"/>
      <c r="EZ43" s="1294"/>
      <c r="FJ43" s="1294"/>
    </row>
    <row r="44" spans="24:166" ht="20.75" customHeight="1" x14ac:dyDescent="0.15">
      <c r="BA44" s="133"/>
      <c r="BB44" s="133"/>
      <c r="BJ44" s="149"/>
      <c r="CT44" s="168"/>
      <c r="CU44" s="168"/>
      <c r="CV44" s="168"/>
      <c r="CW44" s="168"/>
      <c r="CX44" s="168"/>
      <c r="CY44" s="168"/>
      <c r="CZ44" s="170"/>
      <c r="DA44" s="168"/>
      <c r="DD44" s="168"/>
      <c r="DE44" s="168"/>
      <c r="DF44" s="168"/>
      <c r="DG44" s="168"/>
      <c r="DH44" s="168"/>
      <c r="DI44" s="168"/>
      <c r="DJ44" s="168"/>
      <c r="DK44" s="169"/>
      <c r="DL44" s="169"/>
      <c r="DM44" s="169"/>
      <c r="DN44" s="169"/>
      <c r="DO44" s="169"/>
      <c r="DP44" s="169"/>
      <c r="DQ44" s="169"/>
      <c r="DR44" s="169"/>
      <c r="DS44" s="169"/>
      <c r="DT44" s="169"/>
      <c r="DU44" s="169"/>
      <c r="DV44" s="169"/>
      <c r="DW44" s="169"/>
      <c r="DX44" s="169"/>
      <c r="EF44" s="176" t="s">
        <v>379</v>
      </c>
      <c r="EG44" s="176"/>
      <c r="EH44" s="176"/>
      <c r="EI44" s="176"/>
      <c r="EJ44" s="176"/>
      <c r="EK44" s="169"/>
      <c r="EL44" s="169"/>
      <c r="EM44" s="169"/>
      <c r="EN44" s="169"/>
      <c r="EO44" s="169"/>
      <c r="EP44" s="169"/>
      <c r="EQ44" s="169"/>
      <c r="ET44" s="1294"/>
      <c r="EZ44" s="1294"/>
      <c r="FJ44" s="1294"/>
    </row>
    <row r="45" spans="24:166" ht="20.75" customHeight="1" x14ac:dyDescent="0.15">
      <c r="BA45" s="133"/>
      <c r="BB45" s="133"/>
      <c r="BJ45" s="149"/>
      <c r="BK45" s="149"/>
      <c r="BL45" s="149"/>
      <c r="BM45" s="149"/>
      <c r="BN45" s="149"/>
      <c r="BO45" s="149"/>
      <c r="BP45" s="149"/>
      <c r="BQ45" s="151"/>
      <c r="BR45" s="151"/>
      <c r="CT45" s="169"/>
      <c r="CU45" s="169"/>
      <c r="CV45" s="169"/>
      <c r="CW45" s="169"/>
      <c r="CX45" s="169"/>
      <c r="CY45" s="169"/>
      <c r="CZ45" s="169"/>
      <c r="DA45" s="169"/>
      <c r="DD45" s="169"/>
      <c r="DE45" s="169"/>
      <c r="DF45" s="169"/>
      <c r="DG45" s="169"/>
      <c r="DH45" s="169"/>
      <c r="DI45" s="169"/>
      <c r="DJ45" s="169"/>
      <c r="DK45" s="169"/>
      <c r="DL45" s="169"/>
      <c r="DM45" s="169"/>
      <c r="DN45" s="169"/>
      <c r="DO45" s="169"/>
      <c r="DP45" s="169"/>
      <c r="DQ45" s="169"/>
      <c r="DR45" s="169"/>
      <c r="DS45" s="169"/>
      <c r="DT45" s="169"/>
      <c r="DU45" s="169"/>
      <c r="DV45" s="169"/>
      <c r="DW45" s="169"/>
      <c r="DX45" s="169"/>
      <c r="EF45" s="169"/>
      <c r="EG45" s="169"/>
      <c r="EH45" s="169"/>
      <c r="EI45" s="177" t="s">
        <v>380</v>
      </c>
      <c r="EJ45" s="177"/>
      <c r="EK45" s="177"/>
      <c r="EL45" s="177"/>
      <c r="EM45" s="177"/>
      <c r="EN45" s="168"/>
      <c r="EO45" s="168"/>
      <c r="EP45" s="168"/>
      <c r="EQ45" s="168"/>
      <c r="ET45" s="1294"/>
      <c r="EZ45" s="1294"/>
      <c r="FJ45" s="1294"/>
    </row>
    <row r="46" spans="24:166" ht="20.75" customHeight="1" x14ac:dyDescent="0.15">
      <c r="BA46" s="133"/>
      <c r="BB46" s="133"/>
      <c r="BJ46" s="149"/>
      <c r="BK46" s="149"/>
      <c r="BL46" s="149"/>
      <c r="BM46" s="149"/>
      <c r="BN46" s="149"/>
      <c r="BO46" s="149"/>
      <c r="BP46" s="149"/>
      <c r="BQ46" s="149"/>
      <c r="BR46" s="149"/>
      <c r="CT46" s="169"/>
      <c r="CU46" s="169"/>
      <c r="CV46" s="169"/>
      <c r="CW46" s="169"/>
      <c r="CX46" s="169"/>
      <c r="CY46" s="169"/>
      <c r="CZ46" s="169"/>
      <c r="DA46" s="169"/>
      <c r="DD46" s="169"/>
      <c r="DE46" s="169"/>
      <c r="DF46" s="169"/>
      <c r="DG46" s="169"/>
      <c r="DH46" s="169"/>
      <c r="DI46" s="169"/>
      <c r="DJ46" s="169"/>
      <c r="DK46" s="169"/>
      <c r="DL46" s="169"/>
      <c r="DM46" s="169"/>
      <c r="DN46" s="169"/>
      <c r="DO46" s="169"/>
      <c r="DP46" s="169"/>
      <c r="DQ46" s="169"/>
      <c r="DR46" s="169"/>
      <c r="DS46" s="169"/>
      <c r="DT46" s="169"/>
      <c r="DU46" s="169"/>
      <c r="DV46" s="169"/>
      <c r="DW46" s="169"/>
      <c r="DX46" s="169"/>
      <c r="EF46" s="169"/>
      <c r="EG46" s="169"/>
      <c r="EH46" s="169"/>
      <c r="EI46" s="168"/>
      <c r="EJ46" s="168"/>
      <c r="EK46" s="168"/>
      <c r="EL46" s="168"/>
      <c r="EM46" s="178" t="s">
        <v>381</v>
      </c>
      <c r="EN46" s="178"/>
      <c r="EO46" s="178"/>
      <c r="EP46" s="178"/>
      <c r="EQ46" s="178"/>
      <c r="ET46" s="1294"/>
      <c r="EZ46" s="1294"/>
      <c r="FJ46" s="1294"/>
    </row>
    <row r="47" spans="24:166" ht="20.75" customHeight="1" x14ac:dyDescent="0.15">
      <c r="BA47" s="133"/>
      <c r="BB47" s="44"/>
      <c r="BC47" s="45"/>
      <c r="BD47" s="45"/>
      <c r="BE47" s="45"/>
      <c r="BF47" s="45"/>
      <c r="BH47" s="45"/>
      <c r="BI47" s="46"/>
      <c r="BJ47" s="149"/>
      <c r="BK47" s="149"/>
      <c r="BL47" s="149"/>
      <c r="BM47" s="149"/>
      <c r="BN47" s="149"/>
      <c r="BO47" s="149"/>
      <c r="BP47" s="149"/>
      <c r="BQ47" s="149"/>
      <c r="BR47" s="149"/>
      <c r="BS47" s="149"/>
      <c r="BT47" s="149"/>
      <c r="BU47" s="149"/>
      <c r="BV47" s="149"/>
      <c r="BW47" s="149"/>
      <c r="BX47" s="149"/>
      <c r="BY47" s="149"/>
      <c r="BZ47" s="149"/>
      <c r="CA47" s="149"/>
      <c r="CB47" s="149"/>
      <c r="CC47" s="149"/>
      <c r="CD47" s="149"/>
      <c r="CE47" s="151"/>
      <c r="CF47" s="149"/>
      <c r="CG47" s="149"/>
      <c r="CH47" s="149"/>
      <c r="CI47" s="149"/>
      <c r="CJ47" s="149"/>
      <c r="CK47" s="149"/>
      <c r="CL47" s="149"/>
      <c r="CM47" s="149"/>
      <c r="CN47" s="149"/>
      <c r="CO47" s="149"/>
      <c r="CP47" s="149"/>
      <c r="CQ47" s="149"/>
      <c r="EK47" s="161"/>
      <c r="ET47" s="1294"/>
      <c r="EZ47" s="1294"/>
      <c r="FJ47" s="1294"/>
    </row>
    <row r="48" spans="24:166" ht="20.75" customHeight="1" x14ac:dyDescent="0.15">
      <c r="BA48" s="133"/>
      <c r="BB48" s="44"/>
      <c r="BC48" s="45"/>
      <c r="BD48" s="45"/>
      <c r="BE48" s="45"/>
      <c r="BF48" s="45"/>
      <c r="BH48" s="45"/>
      <c r="BI48" s="46"/>
      <c r="BJ48" s="149"/>
      <c r="BK48" s="149"/>
      <c r="BL48" s="149"/>
      <c r="BM48" s="149"/>
      <c r="BN48" s="149"/>
      <c r="BO48" s="149"/>
      <c r="BP48" s="149"/>
      <c r="BQ48" s="149"/>
      <c r="BR48" s="149"/>
      <c r="BS48" s="149"/>
      <c r="BT48" s="149"/>
      <c r="BU48" s="149"/>
      <c r="BV48" s="149"/>
      <c r="BW48" s="149"/>
      <c r="BX48" s="149"/>
      <c r="BY48" s="149"/>
      <c r="BZ48" s="149"/>
      <c r="CA48" s="149"/>
      <c r="CB48" s="149"/>
      <c r="CC48" s="149"/>
      <c r="CD48" s="149"/>
      <c r="CE48" s="70"/>
      <c r="EK48" s="161"/>
      <c r="ET48" s="1294"/>
      <c r="EZ48" s="1294"/>
      <c r="FJ48" s="1294"/>
    </row>
    <row r="49" spans="25:166" ht="20.75" customHeight="1" x14ac:dyDescent="0.15">
      <c r="BA49" s="133"/>
      <c r="BB49" s="44"/>
      <c r="BC49" s="45"/>
      <c r="BD49" s="45"/>
      <c r="BE49" s="45"/>
      <c r="BF49" s="45"/>
      <c r="BG49" s="45"/>
      <c r="BH49" s="45"/>
      <c r="BI49" s="185"/>
      <c r="BJ49" s="149"/>
      <c r="BK49" s="149"/>
      <c r="BL49" s="149"/>
      <c r="BM49" s="149"/>
      <c r="BN49" s="149"/>
      <c r="BO49" s="149"/>
      <c r="BP49" s="149"/>
      <c r="BQ49" s="149"/>
      <c r="BR49" s="149"/>
      <c r="CG49" s="179"/>
      <c r="CH49" s="162"/>
      <c r="ET49" s="1294"/>
      <c r="EZ49" s="1294"/>
      <c r="FJ49" s="1294"/>
    </row>
    <row r="50" spans="25:166" ht="20.75" customHeight="1" x14ac:dyDescent="0.15">
      <c r="Y50" s="184"/>
      <c r="Z50" s="184"/>
      <c r="AA50" s="184"/>
      <c r="AB50" s="184"/>
      <c r="AC50" s="184"/>
      <c r="AD50" s="184"/>
      <c r="AE50" s="184"/>
      <c r="AF50" s="184"/>
      <c r="AG50" s="184"/>
      <c r="AH50" s="184"/>
      <c r="AI50" s="184"/>
      <c r="AJ50" s="184"/>
      <c r="AK50" s="184"/>
      <c r="AL50" s="184"/>
      <c r="AM50" s="184"/>
      <c r="AN50" s="184"/>
      <c r="AO50" s="184"/>
      <c r="AP50" s="184"/>
      <c r="AQ50" s="184"/>
      <c r="AR50" s="184"/>
      <c r="CG50" s="179"/>
      <c r="CH50" s="162"/>
      <c r="ET50" s="1294"/>
      <c r="EZ50" s="1294"/>
      <c r="FJ50" s="1294"/>
    </row>
    <row r="51" spans="25:166" ht="20.75" customHeight="1" x14ac:dyDescent="0.15">
      <c r="CG51" s="161"/>
      <c r="CH51" s="161"/>
      <c r="ET51" s="1294"/>
      <c r="EZ51" s="1294"/>
      <c r="FJ51" s="1294"/>
    </row>
    <row r="52" spans="25:166" ht="20.75" customHeight="1" x14ac:dyDescent="0.15">
      <c r="Z52" s="180"/>
      <c r="AA52" s="133"/>
      <c r="AB52" s="181"/>
      <c r="AC52" s="181"/>
      <c r="AD52" s="181"/>
      <c r="AE52" s="181"/>
      <c r="AF52" s="181"/>
      <c r="AG52" s="181"/>
      <c r="AH52" s="181"/>
      <c r="AI52" s="181"/>
      <c r="AO52" s="181"/>
      <c r="AP52" s="181"/>
      <c r="AQ52" s="66"/>
      <c r="ET52" s="1294"/>
      <c r="EZ52" s="1294"/>
      <c r="FJ52" s="1294"/>
    </row>
    <row r="53" spans="25:166" ht="20.75" customHeight="1" x14ac:dyDescent="0.15">
      <c r="Z53" s="180"/>
      <c r="AA53" s="145"/>
      <c r="AB53" s="181"/>
      <c r="AC53" s="181"/>
      <c r="AD53" s="181"/>
      <c r="AE53" s="181"/>
      <c r="AF53" s="181"/>
      <c r="AG53" s="181"/>
      <c r="AH53" s="181"/>
      <c r="AI53" s="181"/>
      <c r="AO53" s="181"/>
      <c r="AP53" s="181"/>
      <c r="AQ53" s="66"/>
      <c r="ET53" s="1294"/>
      <c r="EZ53" s="1294"/>
      <c r="FJ53" s="1294"/>
    </row>
    <row r="54" spans="25:166" ht="20.75" customHeight="1" x14ac:dyDescent="0.15">
      <c r="Z54" s="180"/>
      <c r="AA54" s="145"/>
      <c r="AB54" s="181"/>
      <c r="AC54" s="181"/>
      <c r="AD54" s="181"/>
      <c r="AE54" s="181"/>
      <c r="AF54" s="181"/>
      <c r="AG54" s="181"/>
      <c r="AH54" s="181"/>
      <c r="AI54" s="181"/>
      <c r="AO54" s="181"/>
      <c r="AP54" s="181"/>
      <c r="AQ54" s="66"/>
      <c r="CQ54" s="149"/>
      <c r="ET54" s="1294"/>
      <c r="EZ54" s="1294"/>
      <c r="FJ54" s="1294"/>
    </row>
    <row r="55" spans="25:166" ht="20.75" customHeight="1" x14ac:dyDescent="0.15">
      <c r="Z55" s="180"/>
      <c r="AA55" s="145"/>
      <c r="AB55" s="181"/>
      <c r="AC55" s="181"/>
      <c r="AD55" s="181"/>
      <c r="AE55" s="181"/>
      <c r="AF55" s="181"/>
      <c r="AG55" s="181"/>
      <c r="AH55" s="181"/>
      <c r="AI55" s="181"/>
      <c r="AO55" s="181"/>
      <c r="AP55" s="181"/>
      <c r="AQ55" s="66"/>
      <c r="CF55" s="149"/>
      <c r="CG55" s="149"/>
      <c r="CH55" s="149"/>
      <c r="CI55" s="149"/>
      <c r="CJ55" s="149"/>
      <c r="CK55" s="149"/>
      <c r="CL55" s="149"/>
      <c r="CM55" s="149"/>
      <c r="CN55" s="149"/>
      <c r="CO55" s="149"/>
      <c r="CP55" s="149"/>
      <c r="CQ55" s="149"/>
      <c r="ET55" s="1294"/>
      <c r="EZ55" s="1294"/>
      <c r="FJ55" s="1294"/>
    </row>
    <row r="56" spans="25:166" ht="20.75" customHeight="1" x14ac:dyDescent="0.15">
      <c r="Z56" s="180"/>
      <c r="AA56" s="145"/>
      <c r="AB56" s="181"/>
      <c r="AC56" s="181"/>
      <c r="AD56" s="181"/>
      <c r="AE56" s="181"/>
      <c r="AF56" s="181"/>
      <c r="AG56" s="181"/>
      <c r="AH56" s="181"/>
      <c r="AI56" s="181"/>
      <c r="AO56" s="181"/>
      <c r="AP56" s="181"/>
      <c r="AQ56" s="66"/>
      <c r="CF56" s="149"/>
      <c r="CG56" s="149"/>
      <c r="CH56" s="149"/>
      <c r="CI56" s="149"/>
      <c r="CJ56" s="149"/>
      <c r="CK56" s="149"/>
      <c r="CL56" s="149"/>
      <c r="CM56" s="149"/>
      <c r="CN56" s="149"/>
      <c r="CO56" s="149"/>
      <c r="CP56" s="149"/>
      <c r="CQ56" s="149"/>
      <c r="ET56" s="1294"/>
      <c r="EZ56" s="1294"/>
      <c r="FJ56" s="1294"/>
    </row>
    <row r="57" spans="25:166" ht="20.75" customHeight="1" x14ac:dyDescent="0.15">
      <c r="Z57" s="180"/>
      <c r="AA57" s="145"/>
      <c r="AB57" s="181"/>
      <c r="AC57" s="181"/>
      <c r="AD57" s="181"/>
      <c r="AE57" s="181"/>
      <c r="AF57" s="181"/>
      <c r="AG57" s="181"/>
      <c r="AH57" s="181"/>
      <c r="AI57" s="181"/>
      <c r="AO57" s="181"/>
      <c r="AP57" s="181"/>
      <c r="AQ57" s="66"/>
      <c r="CF57" s="149"/>
      <c r="CG57" s="149"/>
      <c r="CH57" s="149"/>
      <c r="CI57" s="149"/>
      <c r="CJ57" s="149"/>
      <c r="CK57" s="149"/>
      <c r="CL57" s="149"/>
      <c r="CM57" s="149"/>
      <c r="CN57" s="149"/>
      <c r="CO57" s="149"/>
      <c r="CP57" s="149"/>
      <c r="CQ57" s="149"/>
      <c r="ET57" s="1294"/>
      <c r="EZ57" s="1294"/>
      <c r="FJ57" s="1294"/>
    </row>
    <row r="58" spans="25:166" ht="20.75" customHeight="1" x14ac:dyDescent="0.15">
      <c r="Z58" s="180"/>
      <c r="AA58" s="145"/>
      <c r="AB58" s="181"/>
      <c r="AC58" s="181"/>
      <c r="AD58" s="181"/>
      <c r="AE58" s="181"/>
      <c r="AF58" s="181"/>
      <c r="AG58" s="181"/>
      <c r="AH58" s="181"/>
      <c r="AI58" s="181"/>
      <c r="AO58" s="181"/>
      <c r="AP58" s="181"/>
      <c r="AQ58" s="66"/>
      <c r="ET58" s="1294"/>
      <c r="EZ58" s="1294"/>
      <c r="FJ58" s="1294"/>
    </row>
    <row r="59" spans="25:166" ht="20.75" customHeight="1" thickBot="1" x14ac:dyDescent="0.2">
      <c r="Z59" s="182"/>
      <c r="AA59" s="145"/>
      <c r="AB59" s="181"/>
      <c r="AC59" s="181"/>
      <c r="AD59" s="181"/>
      <c r="AE59" s="181"/>
      <c r="AF59" s="181"/>
      <c r="AG59" s="181"/>
      <c r="AH59" s="181"/>
      <c r="AI59" s="181"/>
      <c r="AO59" s="181"/>
      <c r="AP59" s="181"/>
      <c r="AQ59" s="66"/>
      <c r="ET59" s="1295"/>
      <c r="EZ59" s="1295"/>
      <c r="FJ59" s="1295"/>
    </row>
    <row r="60" spans="25:166" ht="20.75" customHeight="1" x14ac:dyDescent="0.15">
      <c r="Z60" s="180"/>
      <c r="AA60" s="145"/>
      <c r="AB60" s="181"/>
      <c r="AC60" s="181"/>
      <c r="AD60" s="181"/>
      <c r="AE60" s="181"/>
      <c r="AF60" s="181"/>
      <c r="AG60" s="181"/>
      <c r="AH60" s="181"/>
      <c r="AI60" s="181"/>
      <c r="AO60" s="181"/>
      <c r="AP60" s="181"/>
      <c r="AQ60" s="66"/>
    </row>
    <row r="61" spans="25:166" ht="20.75" customHeight="1" x14ac:dyDescent="0.15">
      <c r="Z61" s="180"/>
      <c r="AA61" s="145"/>
      <c r="AB61" s="181"/>
      <c r="AC61" s="181"/>
      <c r="AD61" s="181"/>
      <c r="AE61" s="181"/>
      <c r="AF61" s="181"/>
      <c r="AG61" s="181"/>
      <c r="AH61" s="181"/>
      <c r="AI61" s="181"/>
      <c r="AO61" s="181"/>
      <c r="AP61" s="181"/>
      <c r="AQ61" s="66"/>
    </row>
    <row r="62" spans="25:166" ht="20.75" customHeight="1" x14ac:dyDescent="0.15">
      <c r="Z62" s="180"/>
      <c r="AA62" s="145"/>
      <c r="AB62" s="181"/>
      <c r="AC62" s="181"/>
      <c r="AD62" s="181"/>
      <c r="AE62" s="181"/>
      <c r="AF62" s="181"/>
      <c r="AG62" s="181"/>
      <c r="AH62" s="181"/>
      <c r="AI62" s="181"/>
      <c r="AO62" s="181"/>
      <c r="AP62" s="181"/>
      <c r="AQ62" s="66"/>
    </row>
    <row r="63" spans="25:166" ht="20.75" customHeight="1" x14ac:dyDescent="0.15">
      <c r="Z63" s="180"/>
      <c r="AA63" s="145"/>
      <c r="AB63" s="181"/>
      <c r="AC63" s="181"/>
      <c r="AD63" s="181"/>
      <c r="AE63" s="181"/>
      <c r="AF63" s="181"/>
      <c r="AG63" s="181"/>
      <c r="AH63" s="181"/>
      <c r="AI63" s="181"/>
      <c r="AO63" s="181"/>
      <c r="AP63" s="181"/>
      <c r="AQ63" s="66"/>
    </row>
    <row r="64" spans="25:166" ht="20.75" customHeight="1" x14ac:dyDescent="0.15">
      <c r="Z64" s="180"/>
      <c r="AA64" s="133"/>
      <c r="AB64" s="181"/>
      <c r="AC64" s="181"/>
      <c r="AD64" s="181"/>
      <c r="AE64" s="181"/>
      <c r="AF64" s="181"/>
      <c r="AG64" s="181"/>
      <c r="AH64" s="181"/>
      <c r="AI64" s="181"/>
      <c r="AO64" s="181"/>
      <c r="AP64" s="181"/>
      <c r="AQ64" s="66"/>
    </row>
    <row r="65" spans="26:43" ht="20.75" customHeight="1" x14ac:dyDescent="0.15">
      <c r="Z65" s="183"/>
      <c r="AA65" s="133"/>
      <c r="AB65" s="181"/>
      <c r="AC65" s="181"/>
      <c r="AD65" s="181"/>
      <c r="AE65" s="181"/>
      <c r="AF65" s="181"/>
      <c r="AG65" s="181"/>
      <c r="AH65" s="181"/>
      <c r="AI65" s="181"/>
      <c r="AO65" s="181"/>
      <c r="AP65" s="181"/>
      <c r="AQ65" s="66"/>
    </row>
    <row r="66" spans="26:43" ht="20.75" customHeight="1" x14ac:dyDescent="0.15">
      <c r="Z66" s="183"/>
      <c r="AA66" s="133"/>
      <c r="AB66" s="181"/>
      <c r="AC66" s="181"/>
      <c r="AD66" s="181"/>
      <c r="AE66" s="181"/>
      <c r="AF66" s="181"/>
      <c r="AG66" s="181"/>
      <c r="AH66" s="181"/>
      <c r="AI66" s="181"/>
      <c r="AO66" s="181"/>
      <c r="AP66" s="181"/>
      <c r="AQ66" s="66"/>
    </row>
    <row r="82" spans="212:233" ht="20.75" customHeight="1" x14ac:dyDescent="0.15">
      <c r="HD82" s="8"/>
      <c r="HE82" s="8"/>
      <c r="HF82" s="8"/>
      <c r="HG82" s="8"/>
      <c r="HH82" s="8"/>
      <c r="HI82" s="8"/>
      <c r="HJ82" s="8"/>
      <c r="HK82" s="8"/>
      <c r="HL82" s="8"/>
      <c r="HM82" s="8"/>
      <c r="HN82" s="8"/>
      <c r="HO82" s="8"/>
      <c r="HP82" s="8"/>
      <c r="HQ82" s="8"/>
      <c r="HR82" s="8"/>
      <c r="HS82" s="8"/>
      <c r="HT82" s="8"/>
      <c r="HU82" s="8"/>
      <c r="HV82" s="8"/>
      <c r="HW82" s="8"/>
      <c r="HX82" s="8"/>
      <c r="HY82" s="8"/>
    </row>
    <row r="83" spans="212:233" ht="20.75" customHeight="1" x14ac:dyDescent="0.15">
      <c r="HD83" s="8"/>
      <c r="HE83" s="8"/>
      <c r="HF83" s="8"/>
      <c r="HG83" s="8"/>
      <c r="HH83" s="8"/>
      <c r="HI83" s="8"/>
      <c r="HJ83" s="8"/>
      <c r="HK83" s="8"/>
      <c r="HL83" s="8"/>
      <c r="HM83" s="8"/>
      <c r="HN83" s="8"/>
      <c r="HO83" s="8"/>
      <c r="HP83" s="8"/>
      <c r="HQ83" s="8"/>
      <c r="HR83" s="8"/>
      <c r="HS83" s="8"/>
      <c r="HT83" s="8"/>
      <c r="HU83" s="8"/>
      <c r="HV83" s="8"/>
      <c r="HW83" s="8"/>
      <c r="HX83" s="8"/>
      <c r="HY83" s="8"/>
    </row>
    <row r="84" spans="212:233" ht="20.75" customHeight="1" x14ac:dyDescent="0.15">
      <c r="HD84" s="8"/>
      <c r="HE84" s="8"/>
      <c r="HF84" s="8"/>
      <c r="HG84" s="8"/>
      <c r="HH84" s="8"/>
      <c r="HI84" s="8"/>
      <c r="HJ84" s="8"/>
      <c r="HK84" s="8"/>
      <c r="HL84" s="8"/>
      <c r="HM84" s="8"/>
      <c r="HN84" s="8"/>
      <c r="HO84" s="8"/>
      <c r="HP84" s="8"/>
      <c r="HQ84" s="8"/>
      <c r="HR84" s="8"/>
      <c r="HS84" s="8"/>
      <c r="HT84" s="8"/>
      <c r="HU84" s="8"/>
      <c r="HV84" s="8"/>
      <c r="HW84" s="8"/>
      <c r="HX84" s="8"/>
      <c r="HY84" s="8"/>
    </row>
    <row r="85" spans="212:233" ht="20.75" customHeight="1" x14ac:dyDescent="0.15">
      <c r="HD85" s="8"/>
      <c r="HE85" s="8"/>
      <c r="HF85" s="8"/>
      <c r="HG85" s="8"/>
      <c r="HH85" s="8"/>
      <c r="HI85" s="8"/>
      <c r="HJ85" s="8"/>
      <c r="HK85" s="8"/>
      <c r="HL85" s="8"/>
      <c r="HM85" s="8"/>
      <c r="HN85" s="8"/>
      <c r="HO85" s="8"/>
      <c r="HP85" s="8"/>
      <c r="HQ85" s="8"/>
      <c r="HR85" s="8"/>
      <c r="HS85" s="8"/>
      <c r="HT85" s="8"/>
      <c r="HU85" s="8"/>
      <c r="HV85" s="8"/>
      <c r="HW85" s="8"/>
      <c r="HX85" s="8"/>
      <c r="HY85" s="8"/>
    </row>
    <row r="86" spans="212:233" ht="20.75" customHeight="1" x14ac:dyDescent="0.15">
      <c r="HD86" s="8"/>
      <c r="HE86" s="8"/>
      <c r="HF86" s="8"/>
      <c r="HG86" s="8"/>
      <c r="HH86" s="8"/>
      <c r="HI86" s="8"/>
      <c r="HJ86" s="8"/>
      <c r="HK86" s="8"/>
      <c r="HL86" s="8"/>
      <c r="HM86" s="8"/>
      <c r="HN86" s="8"/>
      <c r="HO86" s="8"/>
      <c r="HP86" s="8"/>
      <c r="HQ86" s="8"/>
      <c r="HR86" s="8"/>
      <c r="HS86" s="8"/>
      <c r="HT86" s="8"/>
      <c r="HU86" s="8"/>
      <c r="HV86" s="8"/>
      <c r="HW86" s="8"/>
      <c r="HX86" s="8"/>
      <c r="HY86" s="8"/>
    </row>
    <row r="87" spans="212:233" ht="20.75" customHeight="1" x14ac:dyDescent="0.15">
      <c r="HD87" s="8"/>
      <c r="HE87" s="8"/>
      <c r="HF87" s="8"/>
      <c r="HG87" s="8"/>
      <c r="HH87" s="8"/>
      <c r="HI87" s="8"/>
      <c r="HJ87" s="8"/>
      <c r="HK87" s="8"/>
      <c r="HL87" s="8"/>
      <c r="HM87" s="8"/>
      <c r="HN87" s="8"/>
      <c r="HO87" s="8"/>
      <c r="HP87" s="8"/>
      <c r="HQ87" s="8"/>
      <c r="HR87" s="8"/>
      <c r="HS87" s="8"/>
      <c r="HT87" s="8"/>
      <c r="HU87" s="8"/>
      <c r="HV87" s="8"/>
      <c r="HW87" s="8"/>
      <c r="HX87" s="8"/>
      <c r="HY87" s="8"/>
    </row>
    <row r="99" spans="1:20" ht="20.75" customHeight="1" x14ac:dyDescent="0.15">
      <c r="A99" s="8"/>
      <c r="B99" s="8"/>
      <c r="C99" s="8"/>
      <c r="D99" s="8"/>
      <c r="E99" s="8"/>
      <c r="F99" s="8"/>
      <c r="G99" s="8"/>
      <c r="H99" s="8"/>
      <c r="I99" s="8"/>
      <c r="J99" s="8"/>
      <c r="K99" s="8"/>
      <c r="L99" s="8"/>
      <c r="M99" s="8"/>
      <c r="N99" s="8"/>
      <c r="O99" s="8"/>
      <c r="P99" s="8"/>
      <c r="Q99" s="8"/>
      <c r="R99" s="8"/>
      <c r="S99" s="8"/>
      <c r="T99" s="8"/>
    </row>
    <row r="121" spans="2:20" ht="20.75" customHeight="1" x14ac:dyDescent="0.15">
      <c r="B121" s="8"/>
      <c r="C121" s="8"/>
      <c r="D121" s="8"/>
      <c r="E121" s="8"/>
      <c r="F121" s="8"/>
      <c r="G121" s="8"/>
      <c r="H121" s="8"/>
      <c r="I121" s="8"/>
      <c r="J121" s="8"/>
      <c r="K121" s="8"/>
      <c r="L121" s="8"/>
      <c r="M121" s="8"/>
      <c r="N121" s="8"/>
      <c r="O121" s="8"/>
      <c r="P121" s="8"/>
      <c r="Q121" s="8"/>
      <c r="R121" s="8"/>
      <c r="S121" s="8"/>
      <c r="T121" s="8"/>
    </row>
    <row r="122" spans="2:20" ht="20.75" customHeight="1" x14ac:dyDescent="0.15">
      <c r="B122" s="8"/>
      <c r="C122" s="8"/>
      <c r="D122" s="8"/>
      <c r="E122" s="8"/>
      <c r="F122" s="8"/>
      <c r="G122" s="8"/>
      <c r="H122" s="8"/>
      <c r="I122" s="8"/>
      <c r="J122" s="8"/>
      <c r="K122" s="8"/>
      <c r="L122" s="8"/>
      <c r="M122" s="8"/>
      <c r="N122" s="8"/>
      <c r="O122" s="8"/>
      <c r="P122" s="8"/>
      <c r="Q122" s="8"/>
      <c r="R122" s="8"/>
      <c r="S122" s="8"/>
      <c r="T122" s="8"/>
    </row>
    <row r="123" spans="2:20" ht="20.75" customHeight="1" x14ac:dyDescent="0.15">
      <c r="B123" s="8"/>
      <c r="C123" s="8"/>
      <c r="D123" s="8"/>
      <c r="E123" s="8"/>
      <c r="F123" s="8"/>
      <c r="G123" s="8"/>
      <c r="H123" s="8"/>
      <c r="I123" s="8"/>
      <c r="J123" s="8"/>
      <c r="K123" s="8"/>
      <c r="L123" s="8"/>
      <c r="M123" s="8"/>
      <c r="N123" s="8"/>
      <c r="O123" s="8"/>
      <c r="P123" s="8"/>
      <c r="Q123" s="8"/>
      <c r="R123" s="8"/>
      <c r="S123" s="8"/>
      <c r="T123" s="8"/>
    </row>
    <row r="124" spans="2:20" ht="20.75" customHeight="1" x14ac:dyDescent="0.15">
      <c r="B124" s="8"/>
      <c r="C124" s="8"/>
      <c r="D124" s="8"/>
      <c r="E124" s="8"/>
      <c r="F124" s="8"/>
      <c r="G124" s="8"/>
      <c r="H124" s="8"/>
      <c r="I124" s="8"/>
      <c r="J124" s="8"/>
      <c r="K124" s="8"/>
      <c r="L124" s="8"/>
      <c r="M124" s="8"/>
      <c r="N124" s="8"/>
      <c r="O124" s="8"/>
      <c r="P124" s="8"/>
      <c r="Q124" s="8"/>
      <c r="R124" s="8"/>
      <c r="S124" s="8"/>
      <c r="T124" s="8"/>
    </row>
    <row r="125" spans="2:20" ht="20.75" customHeight="1" x14ac:dyDescent="0.15">
      <c r="B125" s="8"/>
      <c r="C125" s="8"/>
      <c r="D125" s="8"/>
      <c r="E125" s="8"/>
      <c r="F125" s="8"/>
      <c r="G125" s="8"/>
      <c r="H125" s="8"/>
      <c r="I125" s="8"/>
      <c r="J125" s="8"/>
      <c r="K125" s="8"/>
      <c r="L125" s="8"/>
      <c r="M125" s="8"/>
      <c r="N125" s="8"/>
      <c r="O125" s="8"/>
      <c r="P125" s="8"/>
      <c r="Q125" s="8"/>
      <c r="R125" s="8"/>
      <c r="S125" s="8"/>
      <c r="T125" s="8"/>
    </row>
    <row r="126" spans="2:20" ht="20.75" customHeight="1" x14ac:dyDescent="0.15">
      <c r="B126" s="8"/>
      <c r="C126" s="8"/>
      <c r="D126" s="8"/>
      <c r="E126" s="8"/>
      <c r="F126" s="8"/>
      <c r="G126" s="8"/>
      <c r="H126" s="8"/>
      <c r="I126" s="8"/>
      <c r="J126" s="8"/>
      <c r="K126" s="8"/>
      <c r="L126" s="8"/>
      <c r="M126" s="8"/>
      <c r="N126" s="8"/>
      <c r="O126" s="8"/>
      <c r="P126" s="8"/>
      <c r="Q126" s="8"/>
      <c r="R126" s="8"/>
      <c r="S126" s="8"/>
      <c r="T126" s="8"/>
    </row>
    <row r="127" spans="2:20" ht="20.75" customHeight="1" x14ac:dyDescent="0.15">
      <c r="B127" s="8"/>
      <c r="C127" s="8"/>
      <c r="D127" s="8"/>
      <c r="E127" s="8"/>
      <c r="F127" s="8"/>
      <c r="G127" s="8"/>
      <c r="H127" s="8"/>
      <c r="I127" s="8"/>
      <c r="J127" s="8"/>
      <c r="K127" s="8"/>
      <c r="L127" s="8"/>
      <c r="M127" s="8"/>
      <c r="N127" s="8"/>
      <c r="O127" s="8"/>
      <c r="P127" s="8"/>
      <c r="Q127" s="8"/>
      <c r="R127" s="8"/>
      <c r="S127" s="8"/>
      <c r="T127" s="8"/>
    </row>
    <row r="128" spans="2:20" ht="20.75" customHeight="1" x14ac:dyDescent="0.15">
      <c r="B128" s="8"/>
      <c r="C128" s="8"/>
      <c r="D128" s="8"/>
      <c r="E128" s="8"/>
      <c r="F128" s="8"/>
      <c r="G128" s="8"/>
      <c r="H128" s="8"/>
      <c r="I128" s="8"/>
      <c r="J128" s="8"/>
      <c r="K128" s="8"/>
      <c r="L128" s="8"/>
      <c r="M128" s="8"/>
      <c r="N128" s="8"/>
      <c r="O128" s="8"/>
      <c r="P128" s="8"/>
      <c r="Q128" s="8"/>
      <c r="R128" s="8"/>
      <c r="S128" s="8"/>
      <c r="T128" s="8"/>
    </row>
    <row r="129" spans="2:20" ht="20.75" customHeight="1" x14ac:dyDescent="0.15">
      <c r="B129" s="8"/>
      <c r="C129" s="8"/>
      <c r="D129" s="8"/>
      <c r="E129" s="8"/>
      <c r="F129" s="8"/>
      <c r="G129" s="8"/>
      <c r="H129" s="8"/>
      <c r="I129" s="8"/>
      <c r="J129" s="8"/>
      <c r="K129" s="8"/>
      <c r="L129" s="8"/>
      <c r="M129" s="8"/>
      <c r="N129" s="8"/>
      <c r="O129" s="8"/>
      <c r="P129" s="8"/>
      <c r="Q129" s="8"/>
      <c r="R129" s="8"/>
      <c r="S129" s="8"/>
      <c r="T129" s="8"/>
    </row>
    <row r="130" spans="2:20" ht="20.75" customHeight="1" x14ac:dyDescent="0.15">
      <c r="B130" s="8"/>
      <c r="C130" s="8"/>
      <c r="D130" s="8"/>
      <c r="E130" s="8"/>
      <c r="F130" s="8"/>
      <c r="G130" s="8"/>
      <c r="H130" s="8"/>
      <c r="I130" s="8"/>
      <c r="J130" s="8"/>
      <c r="K130" s="8"/>
      <c r="L130" s="8"/>
      <c r="M130" s="8"/>
      <c r="N130" s="8"/>
      <c r="O130" s="8"/>
      <c r="P130" s="8"/>
      <c r="Q130" s="8"/>
      <c r="R130" s="8"/>
      <c r="S130" s="8"/>
      <c r="T130" s="8"/>
    </row>
    <row r="131" spans="2:20" ht="20.75" customHeight="1" x14ac:dyDescent="0.15">
      <c r="B131" s="8"/>
      <c r="C131" s="8"/>
      <c r="D131" s="8"/>
      <c r="E131" s="8"/>
      <c r="F131" s="8"/>
      <c r="G131" s="8"/>
      <c r="H131" s="8"/>
      <c r="I131" s="8"/>
      <c r="J131" s="8"/>
      <c r="K131" s="8"/>
      <c r="L131" s="8"/>
      <c r="M131" s="8"/>
      <c r="N131" s="8"/>
      <c r="O131" s="8"/>
      <c r="P131" s="8"/>
      <c r="Q131" s="8"/>
      <c r="R131" s="8"/>
      <c r="S131" s="8"/>
      <c r="T131" s="8"/>
    </row>
    <row r="132" spans="2:20" ht="20.75" customHeight="1" x14ac:dyDescent="0.15">
      <c r="B132" s="8"/>
      <c r="C132" s="8"/>
      <c r="D132" s="8"/>
      <c r="E132" s="8"/>
      <c r="F132" s="8"/>
      <c r="G132" s="8"/>
      <c r="H132" s="8"/>
      <c r="I132" s="8"/>
      <c r="J132" s="8"/>
      <c r="K132" s="8"/>
      <c r="L132" s="8"/>
      <c r="M132" s="8"/>
      <c r="N132" s="8"/>
      <c r="O132" s="8"/>
      <c r="P132" s="8"/>
      <c r="Q132" s="8"/>
      <c r="R132" s="8"/>
      <c r="S132" s="8"/>
      <c r="T132" s="8"/>
    </row>
    <row r="133" spans="2:20" ht="20.75" customHeight="1" x14ac:dyDescent="0.15">
      <c r="B133" s="8"/>
      <c r="C133" s="8"/>
      <c r="D133" s="8"/>
      <c r="E133" s="8"/>
      <c r="F133" s="8"/>
      <c r="G133" s="8"/>
      <c r="H133" s="8"/>
      <c r="I133" s="8"/>
      <c r="J133" s="8"/>
      <c r="K133" s="8"/>
      <c r="L133" s="8"/>
      <c r="M133" s="8"/>
      <c r="N133" s="8"/>
      <c r="O133" s="8"/>
      <c r="P133" s="8"/>
      <c r="Q133" s="8"/>
      <c r="R133" s="8"/>
      <c r="S133" s="8"/>
      <c r="T133" s="8"/>
    </row>
    <row r="134" spans="2:20" ht="20.75" customHeight="1" x14ac:dyDescent="0.15">
      <c r="B134" s="8"/>
      <c r="C134" s="8"/>
      <c r="D134" s="8"/>
      <c r="E134" s="8"/>
      <c r="F134" s="8"/>
      <c r="G134" s="8"/>
      <c r="H134" s="8"/>
      <c r="I134" s="8"/>
      <c r="J134" s="8"/>
      <c r="K134" s="8"/>
      <c r="L134" s="8"/>
      <c r="M134" s="8"/>
      <c r="N134" s="8"/>
      <c r="O134" s="8"/>
      <c r="P134" s="8"/>
      <c r="Q134" s="8"/>
      <c r="R134" s="8"/>
      <c r="S134" s="8"/>
      <c r="T134" s="8"/>
    </row>
    <row r="135" spans="2:20" ht="20.75" customHeight="1" x14ac:dyDescent="0.15">
      <c r="B135" s="8"/>
      <c r="C135" s="8"/>
      <c r="D135" s="8"/>
      <c r="E135" s="8"/>
      <c r="F135" s="8"/>
      <c r="G135" s="8"/>
      <c r="H135" s="8"/>
      <c r="I135" s="8"/>
      <c r="J135" s="8"/>
      <c r="K135" s="8"/>
      <c r="L135" s="8"/>
      <c r="M135" s="8"/>
      <c r="N135" s="8"/>
      <c r="O135" s="8"/>
      <c r="P135" s="8"/>
      <c r="Q135" s="8"/>
      <c r="R135" s="8"/>
      <c r="S135" s="8"/>
      <c r="T135" s="8"/>
    </row>
    <row r="136" spans="2:20" ht="20.75" customHeight="1" x14ac:dyDescent="0.15">
      <c r="B136" s="8"/>
      <c r="C136" s="8"/>
      <c r="D136" s="8"/>
      <c r="E136" s="8"/>
      <c r="F136" s="8"/>
      <c r="G136" s="8"/>
      <c r="H136" s="8"/>
      <c r="I136" s="8"/>
      <c r="J136" s="8"/>
      <c r="K136" s="8"/>
      <c r="L136" s="8"/>
      <c r="M136" s="8"/>
      <c r="N136" s="8"/>
      <c r="O136" s="8"/>
      <c r="P136" s="8"/>
      <c r="Q136" s="8"/>
      <c r="R136" s="8"/>
      <c r="S136" s="8"/>
      <c r="T136" s="8"/>
    </row>
    <row r="137" spans="2:20" ht="20.75" customHeight="1" x14ac:dyDescent="0.15">
      <c r="B137" s="8"/>
      <c r="C137" s="8"/>
      <c r="D137" s="8"/>
      <c r="E137" s="8"/>
      <c r="F137" s="8"/>
      <c r="G137" s="8"/>
      <c r="H137" s="8"/>
      <c r="I137" s="8"/>
      <c r="J137" s="8"/>
      <c r="K137" s="8"/>
      <c r="L137" s="8"/>
      <c r="M137" s="8"/>
      <c r="N137" s="8"/>
      <c r="O137" s="8"/>
      <c r="P137" s="8"/>
      <c r="Q137" s="8"/>
      <c r="R137" s="8"/>
      <c r="S137" s="8"/>
      <c r="T137" s="8"/>
    </row>
    <row r="138" spans="2:20" ht="20.75" customHeight="1" x14ac:dyDescent="0.15">
      <c r="B138" s="8"/>
      <c r="C138" s="8"/>
      <c r="D138" s="8"/>
      <c r="E138" s="8"/>
      <c r="F138" s="8"/>
      <c r="G138" s="8"/>
      <c r="H138" s="8"/>
      <c r="I138" s="8"/>
      <c r="J138" s="8"/>
      <c r="K138" s="8"/>
      <c r="L138" s="8"/>
      <c r="M138" s="8"/>
      <c r="N138" s="8"/>
      <c r="O138" s="8"/>
      <c r="P138" s="8"/>
      <c r="Q138" s="8"/>
      <c r="R138" s="8"/>
      <c r="S138" s="8"/>
      <c r="T138" s="8"/>
    </row>
    <row r="139" spans="2:20" ht="20.75" customHeight="1" x14ac:dyDescent="0.15">
      <c r="B139" s="8"/>
      <c r="C139" s="8"/>
      <c r="D139" s="8"/>
      <c r="E139" s="8"/>
      <c r="F139" s="8"/>
      <c r="G139" s="8"/>
      <c r="H139" s="8"/>
      <c r="I139" s="8"/>
      <c r="J139" s="8"/>
      <c r="K139" s="8"/>
      <c r="L139" s="8"/>
      <c r="M139" s="8"/>
      <c r="N139" s="8"/>
      <c r="O139" s="8"/>
      <c r="P139" s="8"/>
      <c r="Q139" s="8"/>
      <c r="R139" s="8"/>
      <c r="S139" s="8"/>
      <c r="T139" s="8"/>
    </row>
    <row r="140" spans="2:20" ht="20.75" customHeight="1" x14ac:dyDescent="0.15">
      <c r="B140" s="8"/>
      <c r="C140" s="8"/>
      <c r="D140" s="8"/>
      <c r="E140" s="8"/>
      <c r="F140" s="8"/>
      <c r="G140" s="8"/>
      <c r="H140" s="8"/>
      <c r="I140" s="8"/>
      <c r="J140" s="8"/>
      <c r="K140" s="8"/>
      <c r="L140" s="8"/>
      <c r="M140" s="8"/>
      <c r="N140" s="8"/>
      <c r="O140" s="8"/>
      <c r="P140" s="8"/>
      <c r="Q140" s="8"/>
      <c r="R140" s="8"/>
      <c r="S140" s="8"/>
      <c r="T140" s="8"/>
    </row>
    <row r="141" spans="2:20" ht="20.75" customHeight="1" x14ac:dyDescent="0.15">
      <c r="B141" s="8"/>
      <c r="C141" s="8"/>
      <c r="D141" s="8"/>
      <c r="E141" s="8"/>
      <c r="F141" s="8"/>
      <c r="G141" s="8"/>
      <c r="H141" s="8"/>
      <c r="I141" s="8"/>
      <c r="J141" s="8"/>
      <c r="K141" s="8"/>
      <c r="L141" s="8"/>
      <c r="M141" s="8"/>
      <c r="N141" s="8"/>
      <c r="O141" s="8"/>
      <c r="P141" s="8"/>
      <c r="Q141" s="8"/>
      <c r="R141" s="8"/>
      <c r="S141" s="8"/>
      <c r="T141" s="8"/>
    </row>
    <row r="142" spans="2:20" ht="20.75" customHeight="1" x14ac:dyDescent="0.15">
      <c r="B142" s="8"/>
      <c r="C142" s="8"/>
      <c r="D142" s="8"/>
      <c r="E142" s="8"/>
      <c r="F142" s="8"/>
      <c r="G142" s="8"/>
      <c r="H142" s="8"/>
      <c r="I142" s="8"/>
      <c r="J142" s="8"/>
      <c r="K142" s="8"/>
      <c r="L142" s="8"/>
      <c r="M142" s="8"/>
      <c r="N142" s="8"/>
      <c r="O142" s="8"/>
      <c r="P142" s="8"/>
      <c r="Q142" s="8"/>
      <c r="R142" s="8"/>
      <c r="S142" s="8"/>
      <c r="T142" s="8"/>
    </row>
    <row r="143" spans="2:20" ht="20.75" customHeight="1" x14ac:dyDescent="0.15">
      <c r="B143" s="8"/>
      <c r="C143" s="8"/>
      <c r="D143" s="8"/>
      <c r="E143" s="8"/>
      <c r="F143" s="8"/>
      <c r="G143" s="8"/>
      <c r="H143" s="8"/>
      <c r="I143" s="8"/>
      <c r="J143" s="8"/>
      <c r="K143" s="8"/>
      <c r="L143" s="8"/>
      <c r="M143" s="8"/>
      <c r="N143" s="8"/>
      <c r="O143" s="8"/>
      <c r="P143" s="8"/>
      <c r="Q143" s="8"/>
      <c r="R143" s="8"/>
      <c r="S143" s="8"/>
      <c r="T143" s="8"/>
    </row>
    <row r="144" spans="2:20" ht="20.75" customHeight="1" x14ac:dyDescent="0.15">
      <c r="B144" s="8"/>
      <c r="C144" s="8"/>
      <c r="D144" s="8"/>
      <c r="E144" s="8"/>
      <c r="F144" s="8"/>
      <c r="G144" s="8"/>
      <c r="H144" s="8"/>
      <c r="I144" s="8"/>
      <c r="J144" s="8"/>
      <c r="K144" s="8"/>
      <c r="L144" s="8"/>
      <c r="M144" s="8"/>
      <c r="N144" s="8"/>
      <c r="O144" s="8"/>
      <c r="P144" s="8"/>
      <c r="Q144" s="8"/>
      <c r="R144" s="8"/>
      <c r="S144" s="8"/>
      <c r="T144" s="8"/>
    </row>
    <row r="145" spans="2:20" ht="20.75" customHeight="1" x14ac:dyDescent="0.15">
      <c r="B145" s="8"/>
      <c r="C145" s="8"/>
      <c r="D145" s="8"/>
      <c r="E145" s="8"/>
      <c r="F145" s="8"/>
      <c r="G145" s="8"/>
      <c r="H145" s="8"/>
      <c r="I145" s="8"/>
      <c r="J145" s="8"/>
      <c r="K145" s="8"/>
      <c r="L145" s="8"/>
      <c r="M145" s="8"/>
      <c r="N145" s="8"/>
      <c r="O145" s="8"/>
      <c r="P145" s="8"/>
      <c r="Q145" s="8"/>
      <c r="R145" s="8"/>
      <c r="S145" s="8"/>
      <c r="T145" s="8"/>
    </row>
    <row r="146" spans="2:20" ht="20.75" customHeight="1" x14ac:dyDescent="0.15">
      <c r="B146" s="8"/>
      <c r="C146" s="8"/>
      <c r="D146" s="8"/>
      <c r="E146" s="8"/>
      <c r="F146" s="8"/>
      <c r="G146" s="8"/>
      <c r="H146" s="8"/>
      <c r="I146" s="8"/>
      <c r="J146" s="8"/>
      <c r="K146" s="8"/>
      <c r="L146" s="8"/>
      <c r="M146" s="8"/>
      <c r="N146" s="8"/>
      <c r="O146" s="8"/>
      <c r="P146" s="8"/>
      <c r="Q146" s="8"/>
      <c r="R146" s="8"/>
      <c r="S146" s="8"/>
      <c r="T146" s="8"/>
    </row>
    <row r="147" spans="2:20" ht="20.75" customHeight="1" x14ac:dyDescent="0.15">
      <c r="B147" s="8"/>
      <c r="C147" s="8"/>
      <c r="D147" s="8"/>
      <c r="E147" s="8"/>
      <c r="F147" s="8"/>
      <c r="G147" s="8"/>
      <c r="H147" s="8"/>
      <c r="I147" s="8"/>
      <c r="J147" s="8"/>
      <c r="K147" s="8"/>
      <c r="L147" s="8"/>
      <c r="M147" s="8"/>
      <c r="N147" s="8"/>
      <c r="O147" s="8"/>
      <c r="P147" s="8"/>
      <c r="Q147" s="8"/>
      <c r="R147" s="8"/>
      <c r="S147" s="8"/>
      <c r="T147" s="8"/>
    </row>
    <row r="148" spans="2:20" ht="20.75" customHeight="1" x14ac:dyDescent="0.15">
      <c r="B148" s="8"/>
      <c r="C148" s="8"/>
      <c r="D148" s="8"/>
      <c r="E148" s="8"/>
      <c r="F148" s="8"/>
      <c r="G148" s="8"/>
      <c r="H148" s="8"/>
      <c r="I148" s="8"/>
      <c r="J148" s="8"/>
      <c r="K148" s="8"/>
      <c r="L148" s="8"/>
      <c r="M148" s="8"/>
      <c r="N148" s="8"/>
      <c r="O148" s="8"/>
      <c r="P148" s="8"/>
      <c r="Q148" s="8"/>
      <c r="R148" s="8"/>
      <c r="S148" s="8"/>
      <c r="T148" s="8"/>
    </row>
    <row r="149" spans="2:20" ht="20.75" customHeight="1" x14ac:dyDescent="0.15">
      <c r="B149" s="8"/>
      <c r="C149" s="8"/>
      <c r="D149" s="8"/>
      <c r="E149" s="8"/>
      <c r="F149" s="8"/>
      <c r="G149" s="8"/>
      <c r="H149" s="8"/>
      <c r="I149" s="8"/>
      <c r="J149" s="8"/>
      <c r="K149" s="8"/>
      <c r="L149" s="8"/>
      <c r="M149" s="8"/>
      <c r="N149" s="8"/>
      <c r="O149" s="8"/>
      <c r="P149" s="8"/>
      <c r="Q149" s="8"/>
      <c r="R149" s="8"/>
      <c r="S149" s="8"/>
      <c r="T149" s="8"/>
    </row>
    <row r="150" spans="2:20" ht="20.75" customHeight="1" x14ac:dyDescent="0.15">
      <c r="B150" s="8"/>
      <c r="C150" s="8"/>
      <c r="D150" s="8"/>
      <c r="E150" s="8"/>
      <c r="F150" s="8"/>
      <c r="G150" s="8"/>
      <c r="H150" s="8"/>
      <c r="I150" s="8"/>
      <c r="J150" s="8"/>
      <c r="K150" s="8"/>
      <c r="L150" s="8"/>
      <c r="M150" s="8"/>
      <c r="N150" s="8"/>
      <c r="O150" s="8"/>
      <c r="P150" s="8"/>
      <c r="Q150" s="8"/>
      <c r="R150" s="8"/>
      <c r="S150" s="8"/>
      <c r="T150" s="8"/>
    </row>
    <row r="151" spans="2:20" ht="20.75" customHeight="1" x14ac:dyDescent="0.15">
      <c r="B151" s="8"/>
      <c r="C151" s="8"/>
      <c r="D151" s="8"/>
      <c r="E151" s="8"/>
      <c r="F151" s="8"/>
      <c r="G151" s="8"/>
      <c r="H151" s="8"/>
      <c r="I151" s="8"/>
      <c r="J151" s="8"/>
      <c r="K151" s="8"/>
      <c r="L151" s="8"/>
      <c r="M151" s="8"/>
      <c r="N151" s="8"/>
      <c r="O151" s="8"/>
      <c r="P151" s="8"/>
      <c r="Q151" s="8"/>
      <c r="R151" s="8"/>
      <c r="S151" s="8"/>
      <c r="T151" s="8"/>
    </row>
    <row r="152" spans="2:20" ht="20.75" customHeight="1" x14ac:dyDescent="0.15">
      <c r="B152" s="8"/>
      <c r="C152" s="8"/>
      <c r="D152" s="8"/>
      <c r="E152" s="8"/>
      <c r="F152" s="8"/>
      <c r="G152" s="8"/>
      <c r="H152" s="8"/>
      <c r="I152" s="8"/>
      <c r="J152" s="8"/>
      <c r="K152" s="8"/>
      <c r="L152" s="8"/>
      <c r="M152" s="8"/>
      <c r="N152" s="8"/>
      <c r="O152" s="8"/>
      <c r="P152" s="8"/>
      <c r="Q152" s="8"/>
      <c r="R152" s="8"/>
      <c r="S152" s="8"/>
      <c r="T152" s="8"/>
    </row>
    <row r="153" spans="2:20" ht="20.75" customHeight="1" x14ac:dyDescent="0.15">
      <c r="B153" s="8"/>
      <c r="C153" s="8"/>
      <c r="D153" s="8"/>
      <c r="E153" s="8"/>
      <c r="F153" s="8"/>
      <c r="G153" s="8"/>
      <c r="H153" s="8"/>
      <c r="I153" s="8"/>
      <c r="J153" s="8"/>
      <c r="K153" s="8"/>
      <c r="L153" s="8"/>
      <c r="M153" s="8"/>
      <c r="N153" s="8"/>
      <c r="O153" s="8"/>
      <c r="P153" s="8"/>
      <c r="Q153" s="8"/>
      <c r="R153" s="8"/>
      <c r="S153" s="8"/>
      <c r="T153" s="8"/>
    </row>
    <row r="154" spans="2:20" ht="20.75" customHeight="1" x14ac:dyDescent="0.15">
      <c r="B154" s="8"/>
      <c r="C154" s="8"/>
      <c r="D154" s="8"/>
      <c r="E154" s="8"/>
      <c r="F154" s="8"/>
      <c r="G154" s="8"/>
      <c r="H154" s="8"/>
      <c r="I154" s="8"/>
      <c r="J154" s="8"/>
      <c r="K154" s="8"/>
      <c r="L154" s="8"/>
      <c r="M154" s="8"/>
      <c r="N154" s="8"/>
      <c r="O154" s="8"/>
      <c r="P154" s="8"/>
      <c r="Q154" s="8"/>
      <c r="R154" s="8"/>
      <c r="S154" s="8"/>
      <c r="T154" s="8"/>
    </row>
    <row r="155" spans="2:20" ht="20.75" customHeight="1" x14ac:dyDescent="0.15">
      <c r="B155" s="8"/>
      <c r="C155" s="8"/>
      <c r="D155" s="8"/>
      <c r="E155" s="8"/>
      <c r="F155" s="8"/>
      <c r="G155" s="8"/>
      <c r="H155" s="8"/>
      <c r="I155" s="8"/>
      <c r="J155" s="8"/>
      <c r="K155" s="8"/>
      <c r="L155" s="8"/>
      <c r="M155" s="8"/>
      <c r="N155" s="8"/>
      <c r="O155" s="8"/>
      <c r="P155" s="8"/>
      <c r="Q155" s="8"/>
      <c r="R155" s="8"/>
      <c r="S155" s="8"/>
      <c r="T155" s="8"/>
    </row>
    <row r="156" spans="2:20" ht="20.75" customHeight="1" x14ac:dyDescent="0.15">
      <c r="B156" s="8"/>
      <c r="C156" s="8"/>
      <c r="D156" s="8"/>
      <c r="E156" s="8"/>
      <c r="F156" s="8"/>
      <c r="G156" s="8"/>
      <c r="H156" s="8"/>
      <c r="I156" s="8"/>
      <c r="J156" s="8"/>
      <c r="K156" s="8"/>
      <c r="L156" s="8"/>
      <c r="M156" s="8"/>
      <c r="N156" s="8"/>
      <c r="O156" s="8"/>
      <c r="P156" s="8"/>
      <c r="Q156" s="8"/>
      <c r="R156" s="8"/>
      <c r="S156" s="8"/>
      <c r="T156" s="8"/>
    </row>
    <row r="157" spans="2:20" ht="20.75" customHeight="1" x14ac:dyDescent="0.15">
      <c r="B157" s="8"/>
      <c r="C157" s="8"/>
      <c r="D157" s="8"/>
      <c r="E157" s="8"/>
      <c r="F157" s="8"/>
      <c r="G157" s="8"/>
      <c r="H157" s="8"/>
      <c r="I157" s="8"/>
      <c r="J157" s="8"/>
      <c r="K157" s="8"/>
      <c r="L157" s="8"/>
      <c r="M157" s="8"/>
      <c r="N157" s="8"/>
      <c r="O157" s="8"/>
      <c r="P157" s="8"/>
      <c r="Q157" s="8"/>
      <c r="R157" s="8"/>
      <c r="S157" s="8"/>
      <c r="T157" s="8"/>
    </row>
    <row r="158" spans="2:20" ht="20.75" customHeight="1" x14ac:dyDescent="0.15">
      <c r="B158" s="8"/>
      <c r="C158" s="8"/>
      <c r="D158" s="8"/>
      <c r="E158" s="8"/>
      <c r="F158" s="8"/>
      <c r="G158" s="8"/>
      <c r="H158" s="8"/>
      <c r="I158" s="8"/>
      <c r="J158" s="8"/>
      <c r="K158" s="8"/>
      <c r="L158" s="8"/>
      <c r="M158" s="8"/>
      <c r="N158" s="8"/>
      <c r="O158" s="8"/>
      <c r="P158" s="8"/>
      <c r="Q158" s="8"/>
      <c r="R158" s="8"/>
      <c r="S158" s="8"/>
      <c r="T158" s="8"/>
    </row>
    <row r="159" spans="2:20" ht="20.75" customHeight="1" x14ac:dyDescent="0.15">
      <c r="B159" s="8"/>
      <c r="C159" s="8"/>
      <c r="D159" s="8"/>
      <c r="E159" s="8"/>
      <c r="F159" s="8"/>
      <c r="G159" s="8"/>
      <c r="H159" s="8"/>
      <c r="I159" s="8"/>
      <c r="J159" s="8"/>
      <c r="K159" s="8"/>
      <c r="L159" s="8"/>
      <c r="M159" s="8"/>
      <c r="N159" s="8"/>
      <c r="O159" s="8"/>
      <c r="P159" s="8"/>
      <c r="Q159" s="8"/>
      <c r="R159" s="8"/>
      <c r="S159" s="8"/>
      <c r="T159" s="8"/>
    </row>
    <row r="160" spans="2:20" ht="20.75" customHeight="1" x14ac:dyDescent="0.15">
      <c r="B160" s="8"/>
      <c r="C160" s="8"/>
      <c r="D160" s="8"/>
      <c r="E160" s="8"/>
      <c r="F160" s="8"/>
      <c r="G160" s="8"/>
      <c r="H160" s="8"/>
      <c r="I160" s="8"/>
      <c r="J160" s="8"/>
      <c r="K160" s="8"/>
      <c r="L160" s="8"/>
      <c r="M160" s="8"/>
      <c r="N160" s="8"/>
      <c r="O160" s="8"/>
      <c r="P160" s="8"/>
      <c r="Q160" s="8"/>
      <c r="R160" s="8"/>
      <c r="S160" s="8"/>
      <c r="T160" s="8"/>
    </row>
    <row r="161" spans="2:20" ht="20.75" customHeight="1" x14ac:dyDescent="0.15">
      <c r="B161" s="8"/>
      <c r="C161" s="8"/>
      <c r="D161" s="8"/>
      <c r="E161" s="8"/>
      <c r="F161" s="8"/>
      <c r="G161" s="8"/>
      <c r="H161" s="8"/>
      <c r="I161" s="8"/>
      <c r="J161" s="8"/>
      <c r="K161" s="8"/>
      <c r="L161" s="8"/>
      <c r="M161" s="8"/>
      <c r="N161" s="8"/>
      <c r="O161" s="8"/>
      <c r="P161" s="8"/>
      <c r="Q161" s="8"/>
      <c r="R161" s="8"/>
      <c r="S161" s="8"/>
      <c r="T161" s="8"/>
    </row>
    <row r="162" spans="2:20" ht="20.75" customHeight="1" x14ac:dyDescent="0.15">
      <c r="B162" s="8"/>
      <c r="C162" s="8"/>
      <c r="D162" s="8"/>
      <c r="E162" s="8"/>
      <c r="F162" s="8"/>
      <c r="G162" s="8"/>
      <c r="H162" s="8"/>
      <c r="I162" s="8"/>
      <c r="J162" s="8"/>
      <c r="K162" s="8"/>
      <c r="L162" s="8"/>
      <c r="M162" s="8"/>
      <c r="N162" s="8"/>
      <c r="O162" s="8"/>
      <c r="P162" s="8"/>
      <c r="Q162" s="8"/>
      <c r="R162" s="8"/>
      <c r="S162" s="8"/>
      <c r="T162" s="8"/>
    </row>
    <row r="163" spans="2:20" ht="20.75" customHeight="1" x14ac:dyDescent="0.15">
      <c r="B163" s="8"/>
      <c r="C163" s="8"/>
      <c r="D163" s="8"/>
      <c r="E163" s="8"/>
      <c r="F163" s="8"/>
      <c r="G163" s="8"/>
      <c r="H163" s="8"/>
      <c r="I163" s="8"/>
      <c r="J163" s="8"/>
      <c r="K163" s="8"/>
      <c r="L163" s="8"/>
      <c r="M163" s="8"/>
      <c r="N163" s="8"/>
      <c r="O163" s="8"/>
      <c r="P163" s="8"/>
      <c r="Q163" s="8"/>
      <c r="R163" s="8"/>
      <c r="S163" s="8"/>
      <c r="T163" s="8"/>
    </row>
    <row r="164" spans="2:20" ht="20.75" customHeight="1" x14ac:dyDescent="0.15">
      <c r="B164" s="8"/>
      <c r="C164" s="8"/>
      <c r="D164" s="8"/>
      <c r="E164" s="8"/>
      <c r="F164" s="8"/>
      <c r="G164" s="8"/>
      <c r="H164" s="8"/>
      <c r="I164" s="8"/>
      <c r="J164" s="8"/>
      <c r="K164" s="8"/>
      <c r="L164" s="8"/>
      <c r="M164" s="8"/>
      <c r="N164" s="8"/>
      <c r="O164" s="8"/>
      <c r="P164" s="8"/>
      <c r="Q164" s="8"/>
      <c r="R164" s="8"/>
      <c r="S164" s="8"/>
      <c r="T164" s="8"/>
    </row>
    <row r="165" spans="2:20" ht="20.75" customHeight="1" x14ac:dyDescent="0.15">
      <c r="B165" s="8"/>
      <c r="C165" s="8"/>
      <c r="D165" s="8"/>
      <c r="E165" s="8"/>
      <c r="F165" s="8"/>
      <c r="G165" s="8"/>
      <c r="H165" s="8"/>
      <c r="I165" s="8"/>
      <c r="J165" s="8"/>
      <c r="K165" s="8"/>
      <c r="L165" s="8"/>
      <c r="M165" s="8"/>
      <c r="N165" s="8"/>
      <c r="O165" s="8"/>
      <c r="P165" s="8"/>
      <c r="Q165" s="8"/>
      <c r="R165" s="8"/>
      <c r="S165" s="8"/>
      <c r="T165" s="8"/>
    </row>
    <row r="166" spans="2:20" ht="20.75" customHeight="1" x14ac:dyDescent="0.15">
      <c r="B166" s="8"/>
      <c r="C166" s="8"/>
      <c r="D166" s="8"/>
      <c r="E166" s="8"/>
      <c r="F166" s="8"/>
      <c r="G166" s="8"/>
      <c r="H166" s="8"/>
      <c r="I166" s="8"/>
      <c r="J166" s="8"/>
      <c r="K166" s="8"/>
      <c r="L166" s="8"/>
      <c r="M166" s="8"/>
      <c r="N166" s="8"/>
      <c r="O166" s="8"/>
      <c r="P166" s="8"/>
      <c r="Q166" s="8"/>
      <c r="R166" s="8"/>
      <c r="S166" s="8"/>
      <c r="T166" s="8"/>
    </row>
    <row r="167" spans="2:20" ht="20.75" customHeight="1" x14ac:dyDescent="0.15">
      <c r="B167" s="8"/>
      <c r="C167" s="8"/>
      <c r="D167" s="8"/>
      <c r="E167" s="8"/>
      <c r="F167" s="8"/>
      <c r="G167" s="8"/>
      <c r="H167" s="8"/>
      <c r="I167" s="8"/>
      <c r="J167" s="8"/>
      <c r="K167" s="8"/>
      <c r="L167" s="8"/>
      <c r="M167" s="8"/>
      <c r="N167" s="8"/>
      <c r="O167" s="8"/>
      <c r="P167" s="8"/>
      <c r="Q167" s="8"/>
      <c r="R167" s="8"/>
      <c r="S167" s="8"/>
      <c r="T167" s="8"/>
    </row>
    <row r="168" spans="2:20" ht="20.75" customHeight="1" x14ac:dyDescent="0.15">
      <c r="B168" s="8"/>
      <c r="C168" s="8"/>
      <c r="D168" s="8"/>
      <c r="E168" s="8"/>
      <c r="F168" s="8"/>
      <c r="G168" s="8"/>
      <c r="H168" s="8"/>
      <c r="I168" s="8"/>
      <c r="J168" s="8"/>
      <c r="K168" s="8"/>
      <c r="L168" s="8"/>
      <c r="M168" s="8"/>
      <c r="N168" s="8"/>
      <c r="O168" s="8"/>
      <c r="P168" s="8"/>
      <c r="Q168" s="8"/>
      <c r="R168" s="8"/>
      <c r="S168" s="8"/>
      <c r="T168" s="8"/>
    </row>
    <row r="169" spans="2:20" ht="20.75" customHeight="1" x14ac:dyDescent="0.15">
      <c r="B169" s="8"/>
      <c r="C169" s="8"/>
      <c r="D169" s="8"/>
      <c r="E169" s="8"/>
      <c r="F169" s="8"/>
      <c r="G169" s="8"/>
      <c r="H169" s="8"/>
      <c r="I169" s="8"/>
      <c r="J169" s="8"/>
      <c r="K169" s="8"/>
      <c r="L169" s="8"/>
      <c r="M169" s="8"/>
      <c r="N169" s="8"/>
      <c r="O169" s="8"/>
      <c r="P169" s="8"/>
      <c r="Q169" s="8"/>
      <c r="R169" s="8"/>
      <c r="S169" s="8"/>
      <c r="T169" s="8"/>
    </row>
    <row r="170" spans="2:20" ht="20.75" customHeight="1" x14ac:dyDescent="0.15">
      <c r="B170" s="8"/>
      <c r="C170" s="8"/>
      <c r="D170" s="8"/>
      <c r="E170" s="8"/>
      <c r="F170" s="8"/>
      <c r="G170" s="8"/>
      <c r="H170" s="8"/>
      <c r="I170" s="8"/>
      <c r="J170" s="8"/>
      <c r="K170" s="8"/>
      <c r="L170" s="8"/>
      <c r="M170" s="8"/>
      <c r="N170" s="8"/>
      <c r="O170" s="8"/>
      <c r="P170" s="8"/>
      <c r="Q170" s="8"/>
      <c r="R170" s="8"/>
      <c r="S170" s="8"/>
      <c r="T170" s="8"/>
    </row>
    <row r="171" spans="2:20" ht="20.75" customHeight="1" x14ac:dyDescent="0.15">
      <c r="B171" s="8"/>
      <c r="C171" s="8"/>
      <c r="D171" s="8"/>
      <c r="E171" s="8"/>
      <c r="F171" s="8"/>
      <c r="G171" s="8"/>
      <c r="H171" s="8"/>
      <c r="I171" s="8"/>
      <c r="J171" s="8"/>
      <c r="K171" s="8"/>
      <c r="L171" s="8"/>
      <c r="M171" s="8"/>
      <c r="N171" s="8"/>
      <c r="O171" s="8"/>
      <c r="P171" s="8"/>
      <c r="Q171" s="8"/>
      <c r="R171" s="8"/>
      <c r="S171" s="8"/>
      <c r="T171" s="8"/>
    </row>
    <row r="172" spans="2:20" ht="20.75" customHeight="1" x14ac:dyDescent="0.15">
      <c r="B172" s="8"/>
      <c r="C172" s="8"/>
      <c r="D172" s="8"/>
      <c r="E172" s="8"/>
      <c r="F172" s="8"/>
      <c r="G172" s="8"/>
      <c r="H172" s="8"/>
      <c r="I172" s="8"/>
      <c r="J172" s="8"/>
      <c r="K172" s="8"/>
      <c r="L172" s="8"/>
      <c r="M172" s="8"/>
      <c r="N172" s="8"/>
      <c r="O172" s="8"/>
      <c r="P172" s="8"/>
      <c r="Q172" s="8"/>
      <c r="R172" s="8"/>
      <c r="S172" s="8"/>
      <c r="T172" s="8"/>
    </row>
    <row r="173" spans="2:20" ht="20.75" customHeight="1" x14ac:dyDescent="0.15">
      <c r="B173" s="8"/>
      <c r="C173" s="8"/>
      <c r="D173" s="8"/>
      <c r="E173" s="8"/>
      <c r="F173" s="8"/>
      <c r="G173" s="8"/>
      <c r="H173" s="8"/>
      <c r="I173" s="8"/>
      <c r="J173" s="8"/>
      <c r="K173" s="8"/>
      <c r="L173" s="8"/>
      <c r="M173" s="8"/>
      <c r="N173" s="8"/>
      <c r="O173" s="8"/>
      <c r="P173" s="8"/>
      <c r="Q173" s="8"/>
      <c r="R173" s="8"/>
      <c r="S173" s="8"/>
      <c r="T173" s="8"/>
    </row>
    <row r="174" spans="2:20" ht="20.75" customHeight="1" x14ac:dyDescent="0.15">
      <c r="B174" s="8"/>
      <c r="C174" s="8"/>
      <c r="D174" s="8"/>
      <c r="E174" s="8"/>
      <c r="F174" s="8"/>
      <c r="G174" s="8"/>
      <c r="H174" s="8"/>
      <c r="I174" s="8"/>
      <c r="J174" s="8"/>
      <c r="K174" s="8"/>
      <c r="L174" s="8"/>
      <c r="M174" s="8"/>
      <c r="N174" s="8"/>
      <c r="O174" s="8"/>
      <c r="P174" s="8"/>
      <c r="Q174" s="8"/>
      <c r="R174" s="8"/>
      <c r="S174" s="8"/>
      <c r="T174" s="8"/>
    </row>
    <row r="175" spans="2:20" ht="20.75" customHeight="1" x14ac:dyDescent="0.15">
      <c r="B175" s="8"/>
      <c r="C175" s="8"/>
      <c r="D175" s="8"/>
      <c r="E175" s="8"/>
      <c r="F175" s="8"/>
      <c r="G175" s="8"/>
      <c r="H175" s="8"/>
      <c r="I175" s="8"/>
      <c r="J175" s="8"/>
      <c r="K175" s="8"/>
      <c r="L175" s="8"/>
      <c r="M175" s="8"/>
      <c r="N175" s="8"/>
      <c r="O175" s="8"/>
      <c r="P175" s="8"/>
      <c r="Q175" s="8"/>
      <c r="R175" s="8"/>
      <c r="S175" s="8"/>
      <c r="T175" s="8"/>
    </row>
    <row r="176" spans="2:20" ht="20.75" customHeight="1" x14ac:dyDescent="0.15">
      <c r="B176" s="8"/>
      <c r="C176" s="8"/>
      <c r="D176" s="8"/>
      <c r="E176" s="8"/>
      <c r="F176" s="8"/>
      <c r="G176" s="8"/>
      <c r="H176" s="8"/>
      <c r="I176" s="8"/>
      <c r="J176" s="8"/>
      <c r="K176" s="8"/>
      <c r="L176" s="8"/>
      <c r="M176" s="8"/>
      <c r="N176" s="8"/>
      <c r="O176" s="8"/>
      <c r="P176" s="8"/>
      <c r="Q176" s="8"/>
      <c r="R176" s="8"/>
      <c r="S176" s="8"/>
      <c r="T176" s="8"/>
    </row>
    <row r="177" spans="2:20" ht="20.75" customHeight="1" x14ac:dyDescent="0.15">
      <c r="B177" s="8"/>
      <c r="C177" s="8"/>
      <c r="D177" s="8"/>
      <c r="E177" s="8"/>
      <c r="F177" s="8"/>
      <c r="G177" s="8"/>
      <c r="H177" s="8"/>
      <c r="I177" s="8"/>
      <c r="J177" s="8"/>
      <c r="K177" s="8"/>
      <c r="L177" s="8"/>
      <c r="M177" s="8"/>
      <c r="N177" s="8"/>
      <c r="O177" s="8"/>
      <c r="P177" s="8"/>
      <c r="Q177" s="8"/>
      <c r="R177" s="8"/>
      <c r="S177" s="8"/>
      <c r="T177" s="8"/>
    </row>
    <row r="178" spans="2:20" ht="20.75" customHeight="1" x14ac:dyDescent="0.15">
      <c r="B178" s="8"/>
      <c r="C178" s="8"/>
      <c r="D178" s="8"/>
      <c r="E178" s="8"/>
      <c r="F178" s="8"/>
      <c r="G178" s="8"/>
      <c r="H178" s="8"/>
      <c r="I178" s="8"/>
      <c r="J178" s="8"/>
      <c r="K178" s="8"/>
      <c r="L178" s="8"/>
      <c r="M178" s="8"/>
      <c r="N178" s="8"/>
      <c r="O178" s="8"/>
      <c r="P178" s="8"/>
      <c r="Q178" s="8"/>
      <c r="R178" s="8"/>
      <c r="S178" s="8"/>
      <c r="T178" s="8"/>
    </row>
    <row r="179" spans="2:20" ht="20.75" customHeight="1" x14ac:dyDescent="0.15">
      <c r="B179" s="8"/>
      <c r="C179" s="8"/>
      <c r="D179" s="8"/>
      <c r="E179" s="8"/>
      <c r="F179" s="8"/>
      <c r="G179" s="8"/>
      <c r="H179" s="8"/>
      <c r="I179" s="8"/>
      <c r="J179" s="8"/>
      <c r="K179" s="8"/>
      <c r="L179" s="8"/>
      <c r="M179" s="8"/>
      <c r="N179" s="8"/>
      <c r="O179" s="8"/>
      <c r="P179" s="8"/>
      <c r="Q179" s="8"/>
      <c r="R179" s="8"/>
      <c r="S179" s="8"/>
      <c r="T179" s="8"/>
    </row>
    <row r="180" spans="2:20" ht="20.75" customHeight="1" x14ac:dyDescent="0.15">
      <c r="B180" s="8"/>
      <c r="C180" s="8"/>
      <c r="D180" s="8"/>
      <c r="E180" s="8"/>
      <c r="F180" s="8"/>
      <c r="G180" s="8"/>
      <c r="H180" s="8"/>
      <c r="I180" s="8"/>
      <c r="J180" s="8"/>
      <c r="K180" s="8"/>
      <c r="L180" s="8"/>
      <c r="M180" s="8"/>
      <c r="N180" s="8"/>
      <c r="O180" s="8"/>
      <c r="P180" s="8"/>
      <c r="Q180" s="8"/>
      <c r="R180" s="8"/>
      <c r="S180" s="8"/>
      <c r="T180" s="8"/>
    </row>
    <row r="181" spans="2:20" ht="20.75" customHeight="1" x14ac:dyDescent="0.15">
      <c r="B181" s="8"/>
      <c r="C181" s="8"/>
      <c r="D181" s="8"/>
      <c r="E181" s="8"/>
      <c r="F181" s="8"/>
      <c r="G181" s="8"/>
      <c r="H181" s="8"/>
      <c r="I181" s="8"/>
      <c r="J181" s="8"/>
      <c r="K181" s="8"/>
      <c r="L181" s="8"/>
      <c r="M181" s="8"/>
      <c r="N181" s="8"/>
      <c r="O181" s="8"/>
      <c r="P181" s="8"/>
      <c r="Q181" s="8"/>
      <c r="R181" s="8"/>
      <c r="S181" s="8"/>
      <c r="T181" s="8"/>
    </row>
    <row r="182" spans="2:20" ht="20.75" customHeight="1" x14ac:dyDescent="0.15">
      <c r="B182" s="8"/>
      <c r="C182" s="8"/>
      <c r="D182" s="8"/>
      <c r="E182" s="8"/>
      <c r="F182" s="8"/>
      <c r="G182" s="8"/>
      <c r="H182" s="8"/>
      <c r="I182" s="8"/>
      <c r="J182" s="8"/>
      <c r="K182" s="8"/>
      <c r="L182" s="8"/>
      <c r="M182" s="8"/>
      <c r="N182" s="8"/>
      <c r="O182" s="8"/>
      <c r="P182" s="8"/>
      <c r="Q182" s="8"/>
      <c r="R182" s="8"/>
      <c r="S182" s="8"/>
      <c r="T182" s="8"/>
    </row>
    <row r="183" spans="2:20" ht="20.75" customHeight="1" x14ac:dyDescent="0.15">
      <c r="B183" s="8"/>
      <c r="C183" s="8"/>
      <c r="D183" s="8"/>
      <c r="E183" s="8"/>
      <c r="F183" s="8"/>
      <c r="G183" s="8"/>
      <c r="H183" s="8"/>
      <c r="I183" s="8"/>
      <c r="J183" s="8"/>
      <c r="K183" s="8"/>
      <c r="L183" s="8"/>
      <c r="M183" s="8"/>
      <c r="N183" s="8"/>
      <c r="O183" s="8"/>
      <c r="P183" s="8"/>
      <c r="Q183" s="8"/>
      <c r="R183" s="8"/>
      <c r="S183" s="8"/>
      <c r="T183" s="8"/>
    </row>
    <row r="184" spans="2:20" ht="20.75" customHeight="1" x14ac:dyDescent="0.15">
      <c r="B184" s="8"/>
      <c r="C184" s="8"/>
      <c r="D184" s="8"/>
      <c r="E184" s="8"/>
      <c r="F184" s="8"/>
      <c r="G184" s="8"/>
      <c r="H184" s="8"/>
      <c r="I184" s="8"/>
      <c r="J184" s="8"/>
      <c r="K184" s="8"/>
      <c r="L184" s="8"/>
      <c r="M184" s="8"/>
      <c r="N184" s="8"/>
      <c r="O184" s="8"/>
      <c r="P184" s="8"/>
      <c r="Q184" s="8"/>
      <c r="R184" s="8"/>
      <c r="S184" s="8"/>
      <c r="T184" s="8"/>
    </row>
    <row r="185" spans="2:20" ht="20.75" customHeight="1" x14ac:dyDescent="0.15">
      <c r="B185" s="8"/>
      <c r="C185" s="8"/>
      <c r="D185" s="8"/>
      <c r="E185" s="8"/>
      <c r="F185" s="8"/>
      <c r="G185" s="8"/>
      <c r="H185" s="8"/>
      <c r="I185" s="8"/>
      <c r="J185" s="8"/>
      <c r="K185" s="8"/>
      <c r="L185" s="8"/>
      <c r="M185" s="8"/>
      <c r="N185" s="8"/>
      <c r="O185" s="8"/>
      <c r="P185" s="8"/>
      <c r="Q185" s="8"/>
      <c r="R185" s="8"/>
      <c r="S185" s="8"/>
      <c r="T185" s="8"/>
    </row>
    <row r="186" spans="2:20" ht="20.75" customHeight="1" x14ac:dyDescent="0.15">
      <c r="B186" s="8"/>
      <c r="C186" s="8"/>
      <c r="D186" s="8"/>
      <c r="E186" s="8"/>
      <c r="F186" s="8"/>
      <c r="G186" s="8"/>
      <c r="H186" s="8"/>
      <c r="I186" s="8"/>
      <c r="J186" s="8"/>
      <c r="K186" s="8"/>
      <c r="L186" s="8"/>
      <c r="M186" s="8"/>
      <c r="N186" s="8"/>
      <c r="O186" s="8"/>
      <c r="P186" s="8"/>
      <c r="Q186" s="8"/>
      <c r="R186" s="8"/>
      <c r="S186" s="8"/>
      <c r="T186" s="8"/>
    </row>
    <row r="187" spans="2:20" ht="20.75" customHeight="1" x14ac:dyDescent="0.15">
      <c r="B187" s="8"/>
      <c r="C187" s="8"/>
      <c r="D187" s="8"/>
      <c r="E187" s="8"/>
      <c r="F187" s="8"/>
      <c r="G187" s="8"/>
      <c r="H187" s="8"/>
      <c r="I187" s="8"/>
      <c r="J187" s="8"/>
      <c r="K187" s="8"/>
      <c r="L187" s="8"/>
      <c r="M187" s="8"/>
      <c r="N187" s="8"/>
      <c r="O187" s="8"/>
      <c r="P187" s="8"/>
      <c r="Q187" s="8"/>
      <c r="R187" s="8"/>
      <c r="S187" s="8"/>
      <c r="T187" s="8"/>
    </row>
    <row r="188" spans="2:20" ht="20.75" customHeight="1" x14ac:dyDescent="0.15">
      <c r="B188" s="8"/>
      <c r="C188" s="8"/>
      <c r="D188" s="8"/>
      <c r="E188" s="8"/>
      <c r="F188" s="8"/>
      <c r="G188" s="8"/>
      <c r="H188" s="8"/>
      <c r="I188" s="8"/>
      <c r="J188" s="8"/>
      <c r="K188" s="8"/>
      <c r="L188" s="8"/>
      <c r="M188" s="8"/>
      <c r="N188" s="8"/>
      <c r="O188" s="8"/>
      <c r="P188" s="8"/>
      <c r="Q188" s="8"/>
      <c r="R188" s="8"/>
      <c r="S188" s="8"/>
      <c r="T188" s="8"/>
    </row>
    <row r="189" spans="2:20" ht="20.75" customHeight="1" x14ac:dyDescent="0.15">
      <c r="B189" s="8"/>
      <c r="C189" s="8"/>
      <c r="D189" s="8"/>
      <c r="E189" s="8"/>
      <c r="F189" s="8"/>
      <c r="G189" s="8"/>
      <c r="H189" s="8"/>
      <c r="I189" s="8"/>
      <c r="J189" s="8"/>
      <c r="K189" s="8"/>
      <c r="L189" s="8"/>
      <c r="M189" s="8"/>
      <c r="N189" s="8"/>
      <c r="O189" s="8"/>
      <c r="P189" s="8"/>
      <c r="Q189" s="8"/>
      <c r="R189" s="8"/>
      <c r="S189" s="8"/>
      <c r="T189" s="8"/>
    </row>
    <row r="190" spans="2:20" ht="20.75" customHeight="1" x14ac:dyDescent="0.15">
      <c r="B190" s="8"/>
      <c r="C190" s="8"/>
      <c r="D190" s="8"/>
      <c r="E190" s="8"/>
      <c r="F190" s="8"/>
      <c r="G190" s="8"/>
      <c r="H190" s="8"/>
      <c r="I190" s="8"/>
      <c r="J190" s="8"/>
      <c r="K190" s="8"/>
      <c r="L190" s="8"/>
      <c r="M190" s="8"/>
      <c r="N190" s="8"/>
      <c r="O190" s="8"/>
      <c r="P190" s="8"/>
      <c r="Q190" s="8"/>
      <c r="R190" s="8"/>
      <c r="S190" s="8"/>
      <c r="T190" s="8"/>
    </row>
    <row r="191" spans="2:20" ht="20.75" customHeight="1" x14ac:dyDescent="0.15">
      <c r="B191" s="8"/>
      <c r="C191" s="8"/>
      <c r="D191" s="8"/>
      <c r="E191" s="8"/>
      <c r="F191" s="8"/>
      <c r="G191" s="8"/>
      <c r="H191" s="8"/>
      <c r="I191" s="8"/>
      <c r="J191" s="8"/>
      <c r="K191" s="8"/>
      <c r="L191" s="8"/>
      <c r="M191" s="8"/>
      <c r="N191" s="8"/>
      <c r="O191" s="8"/>
      <c r="P191" s="8"/>
      <c r="Q191" s="8"/>
      <c r="R191" s="8"/>
      <c r="S191" s="8"/>
      <c r="T191" s="8"/>
    </row>
    <row r="192" spans="2:20" ht="20.75" customHeight="1" x14ac:dyDescent="0.15">
      <c r="B192" s="8"/>
      <c r="C192" s="8"/>
      <c r="D192" s="8"/>
      <c r="E192" s="8"/>
      <c r="F192" s="8"/>
      <c r="G192" s="8"/>
      <c r="H192" s="8"/>
      <c r="I192" s="8"/>
      <c r="J192" s="8"/>
      <c r="K192" s="8"/>
      <c r="L192" s="8"/>
      <c r="M192" s="8"/>
      <c r="N192" s="8"/>
      <c r="O192" s="8"/>
      <c r="P192" s="8"/>
      <c r="Q192" s="8"/>
      <c r="R192" s="8"/>
      <c r="S192" s="8"/>
      <c r="T192" s="8"/>
    </row>
    <row r="193" spans="2:20" ht="20.75" customHeight="1" x14ac:dyDescent="0.15">
      <c r="B193" s="8"/>
      <c r="C193" s="8"/>
      <c r="D193" s="8"/>
      <c r="E193" s="8"/>
      <c r="F193" s="8"/>
      <c r="G193" s="8"/>
      <c r="H193" s="8"/>
      <c r="I193" s="8"/>
      <c r="J193" s="8"/>
      <c r="K193" s="8"/>
      <c r="L193" s="8"/>
      <c r="M193" s="8"/>
      <c r="N193" s="8"/>
      <c r="O193" s="8"/>
      <c r="P193" s="8"/>
      <c r="Q193" s="8"/>
      <c r="R193" s="8"/>
      <c r="S193" s="8"/>
      <c r="T193" s="8"/>
    </row>
    <row r="194" spans="2:20" ht="20.75" customHeight="1" x14ac:dyDescent="0.15">
      <c r="B194" s="8"/>
      <c r="C194" s="8"/>
      <c r="D194" s="8"/>
      <c r="E194" s="8"/>
      <c r="F194" s="8"/>
      <c r="G194" s="8"/>
      <c r="H194" s="8"/>
      <c r="I194" s="8"/>
      <c r="J194" s="8"/>
      <c r="K194" s="8"/>
      <c r="L194" s="8"/>
      <c r="M194" s="8"/>
      <c r="N194" s="8"/>
      <c r="O194" s="8"/>
      <c r="P194" s="8"/>
      <c r="Q194" s="8"/>
      <c r="R194" s="8"/>
      <c r="S194" s="8"/>
      <c r="T194" s="8"/>
    </row>
    <row r="195" spans="2:20" ht="20.75" customHeight="1" x14ac:dyDescent="0.15">
      <c r="B195" s="8"/>
      <c r="C195" s="8"/>
      <c r="D195" s="8"/>
      <c r="E195" s="8"/>
      <c r="F195" s="8"/>
      <c r="G195" s="8"/>
      <c r="H195" s="8"/>
      <c r="I195" s="8"/>
      <c r="J195" s="8"/>
      <c r="K195" s="8"/>
      <c r="L195" s="8"/>
      <c r="M195" s="8"/>
      <c r="N195" s="8"/>
      <c r="O195" s="8"/>
      <c r="P195" s="8"/>
      <c r="Q195" s="8"/>
      <c r="R195" s="8"/>
      <c r="S195" s="8"/>
      <c r="T195" s="8"/>
    </row>
    <row r="196" spans="2:20" ht="20.75" customHeight="1" x14ac:dyDescent="0.15">
      <c r="B196" s="8"/>
      <c r="C196" s="8"/>
      <c r="D196" s="8"/>
      <c r="E196" s="8"/>
      <c r="F196" s="8"/>
      <c r="G196" s="8"/>
      <c r="H196" s="8"/>
      <c r="I196" s="8"/>
      <c r="J196" s="8"/>
      <c r="K196" s="8"/>
      <c r="L196" s="8"/>
      <c r="M196" s="8"/>
      <c r="N196" s="8"/>
      <c r="O196" s="8"/>
      <c r="P196" s="8"/>
      <c r="Q196" s="8"/>
      <c r="R196" s="8"/>
      <c r="S196" s="8"/>
      <c r="T196" s="8"/>
    </row>
    <row r="197" spans="2:20" ht="20.75" customHeight="1" x14ac:dyDescent="0.15">
      <c r="B197" s="8"/>
      <c r="C197" s="8"/>
      <c r="D197" s="8"/>
      <c r="E197" s="8"/>
      <c r="F197" s="8"/>
      <c r="G197" s="8"/>
      <c r="H197" s="8"/>
      <c r="I197" s="8"/>
      <c r="J197" s="8"/>
      <c r="K197" s="8"/>
      <c r="L197" s="8"/>
      <c r="M197" s="8"/>
      <c r="N197" s="8"/>
      <c r="O197" s="8"/>
      <c r="P197" s="8"/>
      <c r="Q197" s="8"/>
      <c r="R197" s="8"/>
      <c r="S197" s="8"/>
      <c r="T197" s="8"/>
    </row>
    <row r="198" spans="2:20" ht="20.75" customHeight="1" x14ac:dyDescent="0.15">
      <c r="B198" s="8"/>
      <c r="C198" s="8"/>
      <c r="D198" s="8"/>
      <c r="E198" s="8"/>
      <c r="F198" s="8"/>
      <c r="G198" s="8"/>
      <c r="H198" s="8"/>
      <c r="I198" s="8"/>
      <c r="J198" s="8"/>
      <c r="K198" s="8"/>
      <c r="L198" s="8"/>
      <c r="M198" s="8"/>
      <c r="N198" s="8"/>
      <c r="O198" s="8"/>
      <c r="P198" s="8"/>
      <c r="Q198" s="8"/>
      <c r="R198" s="8"/>
      <c r="S198" s="8"/>
      <c r="T198" s="8"/>
    </row>
    <row r="199" spans="2:20" ht="20.75" customHeight="1" x14ac:dyDescent="0.15">
      <c r="B199" s="8"/>
      <c r="C199" s="8"/>
      <c r="D199" s="8"/>
      <c r="E199" s="8"/>
      <c r="F199" s="8"/>
      <c r="G199" s="8"/>
      <c r="H199" s="8"/>
      <c r="I199" s="8"/>
      <c r="J199" s="8"/>
      <c r="K199" s="8"/>
      <c r="L199" s="8"/>
      <c r="M199" s="8"/>
      <c r="N199" s="8"/>
      <c r="O199" s="8"/>
      <c r="P199" s="8"/>
      <c r="Q199" s="8"/>
      <c r="R199" s="8"/>
      <c r="S199" s="8"/>
      <c r="T199" s="8"/>
    </row>
    <row r="200" spans="2:20" ht="20.75" customHeight="1" x14ac:dyDescent="0.15">
      <c r="B200" s="8"/>
      <c r="C200" s="8"/>
      <c r="D200" s="8"/>
      <c r="E200" s="8"/>
      <c r="F200" s="8"/>
      <c r="G200" s="8"/>
      <c r="H200" s="8"/>
      <c r="I200" s="8"/>
      <c r="J200" s="8"/>
      <c r="K200" s="8"/>
      <c r="L200" s="8"/>
      <c r="M200" s="8"/>
      <c r="N200" s="8"/>
      <c r="O200" s="8"/>
      <c r="P200" s="8"/>
      <c r="Q200" s="8"/>
      <c r="R200" s="8"/>
      <c r="S200" s="8"/>
      <c r="T200" s="8"/>
    </row>
    <row r="201" spans="2:20" ht="20.75" customHeight="1" x14ac:dyDescent="0.15">
      <c r="B201" s="8"/>
      <c r="C201" s="8"/>
      <c r="D201" s="8"/>
      <c r="E201" s="8"/>
      <c r="F201" s="8"/>
      <c r="G201" s="8"/>
      <c r="H201" s="8"/>
      <c r="I201" s="8"/>
      <c r="J201" s="8"/>
      <c r="K201" s="8"/>
      <c r="L201" s="8"/>
      <c r="M201" s="8"/>
      <c r="N201" s="8"/>
      <c r="O201" s="8"/>
      <c r="P201" s="8"/>
      <c r="Q201" s="8"/>
      <c r="R201" s="8"/>
      <c r="S201" s="8"/>
      <c r="T201" s="8"/>
    </row>
    <row r="202" spans="2:20" ht="20.75" customHeight="1" x14ac:dyDescent="0.15">
      <c r="B202" s="8"/>
      <c r="C202" s="8"/>
      <c r="D202" s="8"/>
      <c r="E202" s="8"/>
      <c r="F202" s="8"/>
      <c r="G202" s="8"/>
      <c r="H202" s="8"/>
      <c r="I202" s="8"/>
      <c r="J202" s="8"/>
      <c r="K202" s="8"/>
      <c r="L202" s="8"/>
      <c r="M202" s="8"/>
      <c r="N202" s="8"/>
      <c r="O202" s="8"/>
      <c r="P202" s="8"/>
      <c r="Q202" s="8"/>
      <c r="R202" s="8"/>
      <c r="S202" s="8"/>
      <c r="T202" s="8"/>
    </row>
    <row r="203" spans="2:20" ht="20.75" customHeight="1" x14ac:dyDescent="0.15">
      <c r="B203" s="8"/>
      <c r="C203" s="8"/>
      <c r="D203" s="8"/>
      <c r="E203" s="8"/>
      <c r="F203" s="8"/>
      <c r="G203" s="8"/>
      <c r="H203" s="8"/>
      <c r="I203" s="8"/>
      <c r="J203" s="8"/>
      <c r="K203" s="8"/>
      <c r="L203" s="8"/>
      <c r="M203" s="8"/>
      <c r="N203" s="8"/>
      <c r="O203" s="8"/>
      <c r="P203" s="8"/>
      <c r="Q203" s="8"/>
      <c r="R203" s="8"/>
      <c r="S203" s="8"/>
      <c r="T203" s="8"/>
    </row>
    <row r="204" spans="2:20" ht="20.75" customHeight="1" x14ac:dyDescent="0.15">
      <c r="B204" s="8"/>
      <c r="C204" s="8"/>
      <c r="D204" s="8"/>
      <c r="E204" s="8"/>
      <c r="F204" s="8"/>
      <c r="G204" s="8"/>
      <c r="H204" s="8"/>
      <c r="I204" s="8"/>
      <c r="J204" s="8"/>
      <c r="K204" s="8"/>
      <c r="L204" s="8"/>
      <c r="M204" s="8"/>
      <c r="N204" s="8"/>
      <c r="O204" s="8"/>
      <c r="P204" s="8"/>
      <c r="Q204" s="8"/>
      <c r="R204" s="8"/>
      <c r="S204" s="8"/>
      <c r="T204" s="8"/>
    </row>
    <row r="205" spans="2:20" ht="20.75" customHeight="1" x14ac:dyDescent="0.15">
      <c r="B205" s="8"/>
      <c r="C205" s="8"/>
      <c r="D205" s="8"/>
      <c r="E205" s="8"/>
      <c r="F205" s="8"/>
      <c r="G205" s="8"/>
      <c r="H205" s="8"/>
      <c r="I205" s="8"/>
      <c r="J205" s="8"/>
      <c r="K205" s="8"/>
      <c r="L205" s="8"/>
      <c r="M205" s="8"/>
      <c r="N205" s="8"/>
      <c r="O205" s="8"/>
      <c r="P205" s="8"/>
      <c r="Q205" s="8"/>
      <c r="R205" s="8"/>
      <c r="S205" s="8"/>
      <c r="T205" s="8"/>
    </row>
    <row r="206" spans="2:20" ht="20.75" customHeight="1" x14ac:dyDescent="0.15">
      <c r="B206" s="8"/>
      <c r="C206" s="8"/>
      <c r="D206" s="8"/>
      <c r="E206" s="8"/>
      <c r="F206" s="8"/>
      <c r="G206" s="8"/>
      <c r="H206" s="8"/>
      <c r="I206" s="8"/>
      <c r="J206" s="8"/>
      <c r="K206" s="8"/>
      <c r="L206" s="8"/>
      <c r="M206" s="8"/>
      <c r="N206" s="8"/>
      <c r="O206" s="8"/>
      <c r="P206" s="8"/>
      <c r="Q206" s="8"/>
      <c r="R206" s="8"/>
      <c r="S206" s="8"/>
      <c r="T206" s="8"/>
    </row>
    <row r="207" spans="2:20" ht="20.75" customHeight="1" x14ac:dyDescent="0.15">
      <c r="B207" s="8"/>
      <c r="C207" s="8"/>
      <c r="D207" s="8"/>
      <c r="E207" s="8"/>
      <c r="F207" s="8"/>
      <c r="G207" s="8"/>
      <c r="H207" s="8"/>
      <c r="I207" s="8"/>
      <c r="J207" s="8"/>
      <c r="K207" s="8"/>
      <c r="L207" s="8"/>
      <c r="M207" s="8"/>
      <c r="N207" s="8"/>
      <c r="O207" s="8"/>
      <c r="P207" s="8"/>
      <c r="Q207" s="8"/>
      <c r="R207" s="8"/>
      <c r="S207" s="8"/>
      <c r="T207" s="8"/>
    </row>
  </sheetData>
  <mergeCells count="9">
    <mergeCell ref="ES21:FI21"/>
    <mergeCell ref="FJ21:FJ59"/>
    <mergeCell ref="ET22:ET59"/>
    <mergeCell ref="EZ22:EZ59"/>
    <mergeCell ref="BC12:BC28"/>
    <mergeCell ref="CV21:CV28"/>
    <mergeCell ref="DB21:DB28"/>
    <mergeCell ref="EC21:EC28"/>
    <mergeCell ref="EH21:EH28"/>
  </mergeCells>
  <conditionalFormatting sqref="AJ10 AM11:AM25 AQ52:AQ66 AA52:AA67">
    <cfRule type="cellIs" dxfId="13" priority="8" operator="equal">
      <formula>11</formula>
    </cfRule>
    <cfRule type="cellIs" dxfId="12" priority="9" operator="equal">
      <formula>10</formula>
    </cfRule>
    <cfRule type="cellIs" dxfId="11" priority="10" operator="equal">
      <formula>9</formula>
    </cfRule>
    <cfRule type="cellIs" dxfId="10" priority="11" operator="equal">
      <formula>8</formula>
    </cfRule>
    <cfRule type="cellIs" dxfId="9" priority="12" operator="equal">
      <formula>7</formula>
    </cfRule>
    <cfRule type="cellIs" dxfId="8" priority="13" operator="equal">
      <formula>6</formula>
    </cfRule>
    <cfRule type="cellIs" dxfId="7" priority="14" operator="equal">
      <formula>5</formula>
    </cfRule>
  </conditionalFormatting>
  <conditionalFormatting sqref="AZ10">
    <cfRule type="cellIs" dxfId="6" priority="15" operator="equal">
      <formula>11</formula>
    </cfRule>
    <cfRule type="cellIs" dxfId="5" priority="16" operator="equal">
      <formula>10</formula>
    </cfRule>
    <cfRule type="cellIs" dxfId="4" priority="17" operator="equal">
      <formula>9</formula>
    </cfRule>
    <cfRule type="cellIs" dxfId="3" priority="18" operator="equal">
      <formula>8</formula>
    </cfRule>
    <cfRule type="cellIs" dxfId="2" priority="19" operator="equal">
      <formula>7</formula>
    </cfRule>
    <cfRule type="cellIs" dxfId="1" priority="20" operator="equal">
      <formula>6</formula>
    </cfRule>
    <cfRule type="cellIs" dxfId="0" priority="21" operator="equal">
      <formula>5</formula>
    </cfRule>
  </conditionalFormatting>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Props1.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3.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16</vt:i4>
      </vt:variant>
      <vt:variant>
        <vt:lpstr>Named Ranges</vt:lpstr>
      </vt:variant>
      <vt:variant>
        <vt:i4>3</vt:i4>
      </vt:variant>
    </vt:vector>
  </HeadingPairs>
  <TitlesOfParts>
    <vt:vector size="19" baseType="lpstr">
      <vt:lpstr>Start Here</vt:lpstr>
      <vt:lpstr>Takt Elements</vt:lpstr>
      <vt:lpstr>Work Density</vt:lpstr>
      <vt:lpstr>Norm Calculator</vt:lpstr>
      <vt:lpstr>Buyout &amp; Procurement Log</vt:lpstr>
      <vt:lpstr>Full Norm - Example </vt:lpstr>
      <vt:lpstr>Logistics Plan</vt:lpstr>
      <vt:lpstr>6WLA</vt:lpstr>
      <vt:lpstr>Weekly Work Plan (One Floor)</vt:lpstr>
      <vt:lpstr>Roadblocks</vt:lpstr>
      <vt:lpstr>Day Plan</vt:lpstr>
      <vt:lpstr>Crew Board</vt:lpstr>
      <vt:lpstr>HIDDEN GRAPHICS</vt:lpstr>
      <vt:lpstr>KPIs</vt:lpstr>
      <vt:lpstr>Scrum Board</vt:lpstr>
      <vt:lpstr>One Floor Norm Example</vt:lpstr>
      <vt:lpstr>'Buyout &amp; Procurement Log'!Print_Area</vt:lpstr>
      <vt:lpstr>'Norm Calculator'!Takt1</vt:lpstr>
      <vt:lpstr>'Norm Calculator'!Takt2</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2025-07-11T23:05:39Z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